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bookViews>
    <workbookView xWindow="0" yWindow="0" windowWidth="0" windowHeight="0"/>
  </bookViews>
  <sheets>
    <sheet name="Rekapitulace stavby" sheetId="1" r:id="rId1"/>
    <sheet name="01 - Stavební úpravy byto..." sheetId="2" r:id="rId2"/>
    <sheet name="02 - Zlepšení tepelně tec..." sheetId="3" r:id="rId3"/>
    <sheet name="03 - Střecha a klempířské..." sheetId="4" r:id="rId4"/>
    <sheet name="04 - Konstrukce přístupov..." sheetId="5" r:id="rId5"/>
    <sheet name="05 - Ústřední topení" sheetId="6" r:id="rId6"/>
    <sheet name="06 - Vzduchotechnika" sheetId="7" r:id="rId7"/>
    <sheet name="07 - Zdravotechnická inst..." sheetId="8" r:id="rId8"/>
    <sheet name="01 - Uzemění a jímací sou..." sheetId="9" r:id="rId9"/>
    <sheet name="02 - Silnoproudá elektroi..." sheetId="10" r:id="rId10"/>
    <sheet name="03 - Slaboproudá elektroi..." sheetId="11" r:id="rId11"/>
    <sheet name="04 - Měření a regulace" sheetId="12" r:id="rId12"/>
    <sheet name="05 - Rozvodná zařízení" sheetId="13" r:id="rId13"/>
    <sheet name="06 - Pomocné stavební prá..." sheetId="14" r:id="rId14"/>
    <sheet name="07 - Vedlejší rozpočtové ..." sheetId="15" r:id="rId15"/>
  </sheets>
  <definedNames>
    <definedName name="_xlnm.Print_Area" localSheetId="0">'Rekapitulace stavby'!$D$4:$AO$76,'Rekapitulace stavby'!$C$82:$AQ$110</definedName>
    <definedName name="_xlnm.Print_Titles" localSheetId="0">'Rekapitulace stavby'!$92:$92</definedName>
    <definedName name="_xlnm._FilterDatabase" localSheetId="1" hidden="1">'01 - Stavební úpravy byto...'!$C$136:$K$4911</definedName>
    <definedName name="_xlnm.Print_Area" localSheetId="1">'01 - Stavební úpravy byto...'!$C$4:$J$76,'01 - Stavební úpravy byto...'!$C$82:$J$118,'01 - Stavební úpravy byto...'!$C$124:$K$4911</definedName>
    <definedName name="_xlnm.Print_Titles" localSheetId="1">'01 - Stavební úpravy byto...'!$136:$136</definedName>
    <definedName name="_xlnm._FilterDatabase" localSheetId="2" hidden="1">'02 - Zlepšení tepelně tec...'!$C$131:$K$1536</definedName>
    <definedName name="_xlnm.Print_Area" localSheetId="2">'02 - Zlepšení tepelně tec...'!$C$4:$J$76,'02 - Zlepšení tepelně tec...'!$C$82:$J$113,'02 - Zlepšení tepelně tec...'!$C$119:$K$1536</definedName>
    <definedName name="_xlnm.Print_Titles" localSheetId="2">'02 - Zlepšení tepelně tec...'!$131:$131</definedName>
    <definedName name="_xlnm._FilterDatabase" localSheetId="3" hidden="1">'03 - Střecha a klempířské...'!$C$123:$K$428</definedName>
    <definedName name="_xlnm.Print_Area" localSheetId="3">'03 - Střecha a klempířské...'!$C$4:$J$76,'03 - Střecha a klempířské...'!$C$82:$J$105,'03 - Střecha a klempířské...'!$C$111:$K$428</definedName>
    <definedName name="_xlnm.Print_Titles" localSheetId="3">'03 - Střecha a klempířské...'!$123:$123</definedName>
    <definedName name="_xlnm._FilterDatabase" localSheetId="4" hidden="1">'04 - Konstrukce přístupov...'!$C$129:$K$600</definedName>
    <definedName name="_xlnm.Print_Area" localSheetId="4">'04 - Konstrukce přístupov...'!$C$4:$J$76,'04 - Konstrukce přístupov...'!$C$82:$J$111,'04 - Konstrukce přístupov...'!$C$117:$K$600</definedName>
    <definedName name="_xlnm.Print_Titles" localSheetId="4">'04 - Konstrukce přístupov...'!$129:$129</definedName>
    <definedName name="_xlnm._FilterDatabase" localSheetId="5" hidden="1">'05 - Ústřední topení'!$C$120:$K$187</definedName>
    <definedName name="_xlnm.Print_Area" localSheetId="5">'05 - Ústřední topení'!$C$4:$J$76,'05 - Ústřední topení'!$C$82:$J$102,'05 - Ústřední topení'!$C$108:$K$187</definedName>
    <definedName name="_xlnm.Print_Titles" localSheetId="5">'05 - Ústřední topení'!$120:$120</definedName>
    <definedName name="_xlnm._FilterDatabase" localSheetId="6" hidden="1">'06 - Vzduchotechnika'!$C$116:$K$147</definedName>
    <definedName name="_xlnm.Print_Area" localSheetId="6">'06 - Vzduchotechnika'!$C$4:$J$76,'06 - Vzduchotechnika'!$C$82:$J$98,'06 - Vzduchotechnika'!$C$104:$K$147</definedName>
    <definedName name="_xlnm.Print_Titles" localSheetId="6">'06 - Vzduchotechnika'!$116:$116</definedName>
    <definedName name="_xlnm._FilterDatabase" localSheetId="7" hidden="1">'07 - Zdravotechnická inst...'!$C$125:$K$246</definedName>
    <definedName name="_xlnm.Print_Area" localSheetId="7">'07 - Zdravotechnická inst...'!$C$4:$J$76,'07 - Zdravotechnická inst...'!$C$82:$J$107,'07 - Zdravotechnická inst...'!$C$113:$K$246</definedName>
    <definedName name="_xlnm.Print_Titles" localSheetId="7">'07 - Zdravotechnická inst...'!$125:$125</definedName>
    <definedName name="_xlnm._FilterDatabase" localSheetId="8" hidden="1">'01 - Uzemění a jímací sou...'!$C$123:$K$166</definedName>
    <definedName name="_xlnm.Print_Area" localSheetId="8">'01 - Uzemění a jímací sou...'!$C$4:$J$76,'01 - Uzemění a jímací sou...'!$C$82:$J$103,'01 - Uzemění a jímací sou...'!$C$109:$K$166</definedName>
    <definedName name="_xlnm.Print_Titles" localSheetId="8">'01 - Uzemění a jímací sou...'!$123:$123</definedName>
    <definedName name="_xlnm._FilterDatabase" localSheetId="9" hidden="1">'02 - Silnoproudá elektroi...'!$C$123:$K$223</definedName>
    <definedName name="_xlnm.Print_Area" localSheetId="9">'02 - Silnoproudá elektroi...'!$C$4:$J$76,'02 - Silnoproudá elektroi...'!$C$82:$J$103,'02 - Silnoproudá elektroi...'!$C$109:$K$223</definedName>
    <definedName name="_xlnm.Print_Titles" localSheetId="9">'02 - Silnoproudá elektroi...'!$123:$123</definedName>
    <definedName name="_xlnm._FilterDatabase" localSheetId="10" hidden="1">'03 - Slaboproudá elektroi...'!$C$125:$K$181</definedName>
    <definedName name="_xlnm.Print_Area" localSheetId="10">'03 - Slaboproudá elektroi...'!$C$4:$J$76,'03 - Slaboproudá elektroi...'!$C$82:$J$105,'03 - Slaboproudá elektroi...'!$C$111:$K$181</definedName>
    <definedName name="_xlnm.Print_Titles" localSheetId="10">'03 - Slaboproudá elektroi...'!$125:$125</definedName>
    <definedName name="_xlnm._FilterDatabase" localSheetId="11" hidden="1">'04 - Měření a regulace'!$C$123:$K$150</definedName>
    <definedName name="_xlnm.Print_Area" localSheetId="11">'04 - Měření a regulace'!$C$4:$J$76,'04 - Měření a regulace'!$C$82:$J$103,'04 - Měření a regulace'!$C$109:$K$150</definedName>
    <definedName name="_xlnm.Print_Titles" localSheetId="11">'04 - Měření a regulace'!$123:$123</definedName>
    <definedName name="_xlnm._FilterDatabase" localSheetId="12" hidden="1">'05 - Rozvodná zařízení'!$C$123:$K$177</definedName>
    <definedName name="_xlnm.Print_Area" localSheetId="12">'05 - Rozvodná zařízení'!$C$4:$J$76,'05 - Rozvodná zařízení'!$C$82:$J$103,'05 - Rozvodná zařízení'!$C$109:$K$177</definedName>
    <definedName name="_xlnm.Print_Titles" localSheetId="12">'05 - Rozvodná zařízení'!$123:$123</definedName>
    <definedName name="_xlnm._FilterDatabase" localSheetId="13" hidden="1">'06 - Pomocné stavební prá...'!$C$121:$K$128</definedName>
    <definedName name="_xlnm.Print_Area" localSheetId="13">'06 - Pomocné stavební prá...'!$C$4:$J$76,'06 - Pomocné stavební prá...'!$C$82:$J$101,'06 - Pomocné stavební prá...'!$C$107:$K$128</definedName>
    <definedName name="_xlnm.Print_Titles" localSheetId="13">'06 - Pomocné stavební prá...'!$121:$121</definedName>
    <definedName name="_xlnm._FilterDatabase" localSheetId="14" hidden="1">'07 - Vedlejší rozpočtové ...'!$C$123:$K$137</definedName>
    <definedName name="_xlnm.Print_Area" localSheetId="14">'07 - Vedlejší rozpočtové ...'!$C$4:$J$76,'07 - Vedlejší rozpočtové ...'!$C$82:$J$103,'07 - Vedlejší rozpočtové ...'!$C$109:$K$137</definedName>
    <definedName name="_xlnm.Print_Titles" localSheetId="14">'07 - Vedlejší rozpočtové ...'!$123:$123</definedName>
  </definedNames>
  <calcPr/>
</workbook>
</file>

<file path=xl/calcChain.xml><?xml version="1.0" encoding="utf-8"?>
<calcChain xmlns="http://schemas.openxmlformats.org/spreadsheetml/2006/main">
  <c i="15" r="J39"/>
  <c r="J38"/>
  <c i="1" r="AY109"/>
  <c i="15" r="J37"/>
  <c i="1" r="AX109"/>
  <c i="15" r="BI137"/>
  <c r="BH137"/>
  <c r="BG137"/>
  <c r="BE137"/>
  <c r="T137"/>
  <c r="R137"/>
  <c r="P137"/>
  <c r="BK137"/>
  <c r="J137"/>
  <c r="BF137"/>
  <c r="BI136"/>
  <c r="BH136"/>
  <c r="BG136"/>
  <c r="BE136"/>
  <c r="T136"/>
  <c r="R136"/>
  <c r="P136"/>
  <c r="BK136"/>
  <c r="J136"/>
  <c r="BF136"/>
  <c r="BI135"/>
  <c r="BH135"/>
  <c r="BG135"/>
  <c r="BE135"/>
  <c r="T135"/>
  <c r="T134"/>
  <c r="R135"/>
  <c r="R134"/>
  <c r="P135"/>
  <c r="P134"/>
  <c r="BK135"/>
  <c r="BK134"/>
  <c r="J134"/>
  <c r="J135"/>
  <c r="BF135"/>
  <c r="J102"/>
  <c r="BI133"/>
  <c r="BH133"/>
  <c r="BG133"/>
  <c r="BE133"/>
  <c r="T133"/>
  <c r="T132"/>
  <c r="R133"/>
  <c r="R132"/>
  <c r="P133"/>
  <c r="P132"/>
  <c r="BK133"/>
  <c r="BK132"/>
  <c r="J132"/>
  <c r="J133"/>
  <c r="BF133"/>
  <c r="J101"/>
  <c r="BI131"/>
  <c r="BH131"/>
  <c r="BG131"/>
  <c r="BE131"/>
  <c r="T131"/>
  <c r="R131"/>
  <c r="P131"/>
  <c r="BK131"/>
  <c r="J131"/>
  <c r="BF131"/>
  <c r="BI130"/>
  <c r="BH130"/>
  <c r="BG130"/>
  <c r="BE130"/>
  <c r="T130"/>
  <c r="T129"/>
  <c r="R130"/>
  <c r="R129"/>
  <c r="P130"/>
  <c r="P129"/>
  <c r="BK130"/>
  <c r="BK129"/>
  <c r="J129"/>
  <c r="J130"/>
  <c r="BF130"/>
  <c r="J100"/>
  <c r="BI128"/>
  <c r="BH128"/>
  <c r="BG128"/>
  <c r="BE128"/>
  <c r="T128"/>
  <c r="R128"/>
  <c r="P128"/>
  <c r="BK128"/>
  <c r="J128"/>
  <c r="BF128"/>
  <c r="BI127"/>
  <c r="BH127"/>
  <c r="BG127"/>
  <c r="BE127"/>
  <c r="T127"/>
  <c r="R127"/>
  <c r="P127"/>
  <c r="BK127"/>
  <c r="J127"/>
  <c r="BF127"/>
  <c r="BI126"/>
  <c r="F39"/>
  <c i="1" r="BD109"/>
  <c i="15" r="BH126"/>
  <c r="F38"/>
  <c i="1" r="BC109"/>
  <c i="15" r="BG126"/>
  <c r="F37"/>
  <c i="1" r="BB109"/>
  <c i="15" r="BE126"/>
  <c r="J35"/>
  <c i="1" r="AV109"/>
  <c i="15" r="F35"/>
  <c i="1" r="AZ109"/>
  <c i="15" r="T126"/>
  <c r="T125"/>
  <c r="T124"/>
  <c r="R126"/>
  <c r="R125"/>
  <c r="R124"/>
  <c r="P126"/>
  <c r="P125"/>
  <c r="P124"/>
  <c i="1" r="AU109"/>
  <c i="15" r="BK126"/>
  <c r="BK125"/>
  <c r="J125"/>
  <c r="BK124"/>
  <c r="J124"/>
  <c r="J98"/>
  <c r="J32"/>
  <c i="1" r="AG109"/>
  <c i="15" r="J126"/>
  <c r="BF126"/>
  <c r="J36"/>
  <c i="1" r="AW109"/>
  <c i="15" r="F36"/>
  <c i="1" r="BA109"/>
  <c i="15" r="J99"/>
  <c r="F118"/>
  <c r="E116"/>
  <c r="F91"/>
  <c r="E89"/>
  <c r="J41"/>
  <c r="J26"/>
  <c r="E26"/>
  <c r="J121"/>
  <c r="J94"/>
  <c r="J25"/>
  <c r="J23"/>
  <c r="E23"/>
  <c r="J120"/>
  <c r="J93"/>
  <c r="J22"/>
  <c r="J20"/>
  <c r="E20"/>
  <c r="F121"/>
  <c r="F94"/>
  <c r="J19"/>
  <c r="J17"/>
  <c r="E17"/>
  <c r="F120"/>
  <c r="F93"/>
  <c r="J16"/>
  <c r="J14"/>
  <c r="J118"/>
  <c r="J91"/>
  <c r="E7"/>
  <c r="E112"/>
  <c r="E85"/>
  <c i="14" r="J39"/>
  <c r="J38"/>
  <c i="1" r="AY108"/>
  <c i="14" r="J37"/>
  <c i="1" r="AX108"/>
  <c i="14" r="BI128"/>
  <c r="BH128"/>
  <c r="BG128"/>
  <c r="BE128"/>
  <c r="T128"/>
  <c r="R128"/>
  <c r="P128"/>
  <c r="BK128"/>
  <c r="J128"/>
  <c r="BF128"/>
  <c r="BI127"/>
  <c r="BH127"/>
  <c r="BG127"/>
  <c r="BE127"/>
  <c r="T127"/>
  <c r="R127"/>
  <c r="P127"/>
  <c r="BK127"/>
  <c r="J127"/>
  <c r="BF127"/>
  <c r="BI126"/>
  <c r="BH126"/>
  <c r="BG126"/>
  <c r="BE126"/>
  <c r="T126"/>
  <c r="R126"/>
  <c r="P126"/>
  <c r="BK126"/>
  <c r="J126"/>
  <c r="BF126"/>
  <c r="BI125"/>
  <c r="F39"/>
  <c i="1" r="BD108"/>
  <c i="14" r="BH125"/>
  <c r="F38"/>
  <c i="1" r="BC108"/>
  <c i="14" r="BG125"/>
  <c r="F37"/>
  <c i="1" r="BB108"/>
  <c i="14" r="BE125"/>
  <c r="J35"/>
  <c i="1" r="AV108"/>
  <c i="14" r="F35"/>
  <c i="1" r="AZ108"/>
  <c i="14" r="T125"/>
  <c r="T124"/>
  <c r="T123"/>
  <c r="T122"/>
  <c r="R125"/>
  <c r="R124"/>
  <c r="R123"/>
  <c r="R122"/>
  <c r="P125"/>
  <c r="P124"/>
  <c r="P123"/>
  <c r="P122"/>
  <c i="1" r="AU108"/>
  <c i="14" r="BK125"/>
  <c r="BK124"/>
  <c r="J124"/>
  <c r="BK123"/>
  <c r="J123"/>
  <c r="BK122"/>
  <c r="J122"/>
  <c r="J98"/>
  <c r="J32"/>
  <c i="1" r="AG108"/>
  <c i="14" r="J125"/>
  <c r="BF125"/>
  <c r="J36"/>
  <c i="1" r="AW108"/>
  <c i="14" r="F36"/>
  <c i="1" r="BA108"/>
  <c i="14" r="J100"/>
  <c r="J99"/>
  <c r="F116"/>
  <c r="E114"/>
  <c r="F91"/>
  <c r="E89"/>
  <c r="J41"/>
  <c r="J26"/>
  <c r="E26"/>
  <c r="J119"/>
  <c r="J94"/>
  <c r="J25"/>
  <c r="J23"/>
  <c r="E23"/>
  <c r="J118"/>
  <c r="J93"/>
  <c r="J22"/>
  <c r="J20"/>
  <c r="E20"/>
  <c r="F119"/>
  <c r="F94"/>
  <c r="J19"/>
  <c r="J17"/>
  <c r="E17"/>
  <c r="F118"/>
  <c r="F93"/>
  <c r="J16"/>
  <c r="J14"/>
  <c r="J116"/>
  <c r="J91"/>
  <c r="E7"/>
  <c r="E110"/>
  <c r="E85"/>
  <c i="13" r="J39"/>
  <c r="J38"/>
  <c i="1" r="AY107"/>
  <c i="13" r="J37"/>
  <c i="1" r="AX107"/>
  <c i="13" r="BI177"/>
  <c r="BH177"/>
  <c r="BG177"/>
  <c r="BE177"/>
  <c r="T177"/>
  <c r="R177"/>
  <c r="P177"/>
  <c r="BK177"/>
  <c r="J177"/>
  <c r="BF177"/>
  <c r="BI176"/>
  <c r="BH176"/>
  <c r="BG176"/>
  <c r="BE176"/>
  <c r="T176"/>
  <c r="R176"/>
  <c r="P176"/>
  <c r="BK176"/>
  <c r="J176"/>
  <c r="BF176"/>
  <c r="BI175"/>
  <c r="BH175"/>
  <c r="BG175"/>
  <c r="BE175"/>
  <c r="T175"/>
  <c r="R175"/>
  <c r="P175"/>
  <c r="BK175"/>
  <c r="J175"/>
  <c r="BF175"/>
  <c r="BI174"/>
  <c r="BH174"/>
  <c r="BG174"/>
  <c r="BE174"/>
  <c r="T174"/>
  <c r="R174"/>
  <c r="P174"/>
  <c r="BK174"/>
  <c r="J174"/>
  <c r="BF174"/>
  <c r="BI173"/>
  <c r="BH173"/>
  <c r="BG173"/>
  <c r="BE173"/>
  <c r="T173"/>
  <c r="R173"/>
  <c r="P173"/>
  <c r="BK173"/>
  <c r="J173"/>
  <c r="BF173"/>
  <c r="BI172"/>
  <c r="BH172"/>
  <c r="BG172"/>
  <c r="BE172"/>
  <c r="T172"/>
  <c r="R172"/>
  <c r="P172"/>
  <c r="BK172"/>
  <c r="J172"/>
  <c r="BF172"/>
  <c r="BI171"/>
  <c r="BH171"/>
  <c r="BG171"/>
  <c r="BE171"/>
  <c r="T171"/>
  <c r="R171"/>
  <c r="P171"/>
  <c r="BK171"/>
  <c r="J171"/>
  <c r="BF171"/>
  <c r="BI170"/>
  <c r="BH170"/>
  <c r="BG170"/>
  <c r="BE170"/>
  <c r="T170"/>
  <c r="R170"/>
  <c r="P170"/>
  <c r="BK170"/>
  <c r="J170"/>
  <c r="BF170"/>
  <c r="BI169"/>
  <c r="BH169"/>
  <c r="BG169"/>
  <c r="BE169"/>
  <c r="T169"/>
  <c r="R169"/>
  <c r="P169"/>
  <c r="BK169"/>
  <c r="J169"/>
  <c r="BF169"/>
  <c r="BI168"/>
  <c r="BH168"/>
  <c r="BG168"/>
  <c r="BE168"/>
  <c r="T168"/>
  <c r="R168"/>
  <c r="P168"/>
  <c r="BK168"/>
  <c r="J168"/>
  <c r="BF168"/>
  <c r="BI167"/>
  <c r="BH167"/>
  <c r="BG167"/>
  <c r="BE167"/>
  <c r="T167"/>
  <c r="R167"/>
  <c r="P167"/>
  <c r="BK167"/>
  <c r="J167"/>
  <c r="BF167"/>
  <c r="BI166"/>
  <c r="BH166"/>
  <c r="BG166"/>
  <c r="BE166"/>
  <c r="T166"/>
  <c r="R166"/>
  <c r="P166"/>
  <c r="BK166"/>
  <c r="J166"/>
  <c r="BF166"/>
  <c r="BI165"/>
  <c r="BH165"/>
  <c r="BG165"/>
  <c r="BE165"/>
  <c r="T165"/>
  <c r="R165"/>
  <c r="P165"/>
  <c r="BK165"/>
  <c r="J165"/>
  <c r="BF165"/>
  <c r="BI164"/>
  <c r="BH164"/>
  <c r="BG164"/>
  <c r="BE164"/>
  <c r="T164"/>
  <c r="R164"/>
  <c r="P164"/>
  <c r="BK164"/>
  <c r="J164"/>
  <c r="BF164"/>
  <c r="BI163"/>
  <c r="BH163"/>
  <c r="BG163"/>
  <c r="BE163"/>
  <c r="T163"/>
  <c r="T162"/>
  <c r="R163"/>
  <c r="R162"/>
  <c r="P163"/>
  <c r="P162"/>
  <c r="BK163"/>
  <c r="BK162"/>
  <c r="J162"/>
  <c r="J163"/>
  <c r="BF163"/>
  <c r="J102"/>
  <c r="BI161"/>
  <c r="BH161"/>
  <c r="BG161"/>
  <c r="BE161"/>
  <c r="T161"/>
  <c r="R161"/>
  <c r="P161"/>
  <c r="BK161"/>
  <c r="J161"/>
  <c r="BF161"/>
  <c r="BI160"/>
  <c r="BH160"/>
  <c r="BG160"/>
  <c r="BE160"/>
  <c r="T160"/>
  <c r="R160"/>
  <c r="P160"/>
  <c r="BK160"/>
  <c r="J160"/>
  <c r="BF160"/>
  <c r="BI159"/>
  <c r="BH159"/>
  <c r="BG159"/>
  <c r="BE159"/>
  <c r="T159"/>
  <c r="R159"/>
  <c r="P159"/>
  <c r="BK159"/>
  <c r="J159"/>
  <c r="BF159"/>
  <c r="BI158"/>
  <c r="BH158"/>
  <c r="BG158"/>
  <c r="BE158"/>
  <c r="T158"/>
  <c r="R158"/>
  <c r="P158"/>
  <c r="BK158"/>
  <c r="J158"/>
  <c r="BF158"/>
  <c r="BI157"/>
  <c r="BH157"/>
  <c r="BG157"/>
  <c r="BE157"/>
  <c r="T157"/>
  <c r="R157"/>
  <c r="P157"/>
  <c r="BK157"/>
  <c r="J157"/>
  <c r="BF157"/>
  <c r="BI156"/>
  <c r="BH156"/>
  <c r="BG156"/>
  <c r="BE156"/>
  <c r="T156"/>
  <c r="R156"/>
  <c r="P156"/>
  <c r="BK156"/>
  <c r="J156"/>
  <c r="BF156"/>
  <c r="BI155"/>
  <c r="BH155"/>
  <c r="BG155"/>
  <c r="BE155"/>
  <c r="T155"/>
  <c r="R155"/>
  <c r="P155"/>
  <c r="BK155"/>
  <c r="J155"/>
  <c r="BF155"/>
  <c r="BI154"/>
  <c r="BH154"/>
  <c r="BG154"/>
  <c r="BE154"/>
  <c r="T154"/>
  <c r="R154"/>
  <c r="P154"/>
  <c r="BK154"/>
  <c r="J154"/>
  <c r="BF154"/>
  <c r="BI153"/>
  <c r="BH153"/>
  <c r="BG153"/>
  <c r="BE153"/>
  <c r="T153"/>
  <c r="R153"/>
  <c r="P153"/>
  <c r="BK153"/>
  <c r="J153"/>
  <c r="BF153"/>
  <c r="BI152"/>
  <c r="BH152"/>
  <c r="BG152"/>
  <c r="BE152"/>
  <c r="T152"/>
  <c r="R152"/>
  <c r="P152"/>
  <c r="BK152"/>
  <c r="J152"/>
  <c r="BF152"/>
  <c r="BI151"/>
  <c r="BH151"/>
  <c r="BG151"/>
  <c r="BE151"/>
  <c r="T151"/>
  <c r="R151"/>
  <c r="P151"/>
  <c r="BK151"/>
  <c r="J151"/>
  <c r="BF151"/>
  <c r="BI150"/>
  <c r="BH150"/>
  <c r="BG150"/>
  <c r="BE150"/>
  <c r="T150"/>
  <c r="R150"/>
  <c r="P150"/>
  <c r="BK150"/>
  <c r="J150"/>
  <c r="BF150"/>
  <c r="BI149"/>
  <c r="BH149"/>
  <c r="BG149"/>
  <c r="BE149"/>
  <c r="T149"/>
  <c r="R149"/>
  <c r="P149"/>
  <c r="BK149"/>
  <c r="J149"/>
  <c r="BF149"/>
  <c r="BI148"/>
  <c r="BH148"/>
  <c r="BG148"/>
  <c r="BE148"/>
  <c r="T148"/>
  <c r="R148"/>
  <c r="P148"/>
  <c r="BK148"/>
  <c r="J148"/>
  <c r="BF148"/>
  <c r="BI147"/>
  <c r="BH147"/>
  <c r="BG147"/>
  <c r="BE147"/>
  <c r="T147"/>
  <c r="T146"/>
  <c r="R147"/>
  <c r="R146"/>
  <c r="P147"/>
  <c r="P146"/>
  <c r="BK147"/>
  <c r="BK146"/>
  <c r="J146"/>
  <c r="J147"/>
  <c r="BF147"/>
  <c r="J101"/>
  <c r="BI145"/>
  <c r="BH145"/>
  <c r="BG145"/>
  <c r="BE145"/>
  <c r="T145"/>
  <c r="R145"/>
  <c r="P145"/>
  <c r="BK145"/>
  <c r="J145"/>
  <c r="BF145"/>
  <c r="BI144"/>
  <c r="BH144"/>
  <c r="BG144"/>
  <c r="BE144"/>
  <c r="T144"/>
  <c r="R144"/>
  <c r="P144"/>
  <c r="BK144"/>
  <c r="J144"/>
  <c r="BF144"/>
  <c r="BI143"/>
  <c r="BH143"/>
  <c r="BG143"/>
  <c r="BE143"/>
  <c r="T143"/>
  <c r="R143"/>
  <c r="P143"/>
  <c r="BK143"/>
  <c r="J143"/>
  <c r="BF143"/>
  <c r="BI142"/>
  <c r="BH142"/>
  <c r="BG142"/>
  <c r="BE142"/>
  <c r="T142"/>
  <c r="R142"/>
  <c r="P142"/>
  <c r="BK142"/>
  <c r="J142"/>
  <c r="BF142"/>
  <c r="BI141"/>
  <c r="BH141"/>
  <c r="BG141"/>
  <c r="BE141"/>
  <c r="T141"/>
  <c r="R141"/>
  <c r="P141"/>
  <c r="BK141"/>
  <c r="J141"/>
  <c r="BF141"/>
  <c r="BI140"/>
  <c r="BH140"/>
  <c r="BG140"/>
  <c r="BE140"/>
  <c r="T140"/>
  <c r="R140"/>
  <c r="P140"/>
  <c r="BK140"/>
  <c r="J140"/>
  <c r="BF140"/>
  <c r="BI139"/>
  <c r="BH139"/>
  <c r="BG139"/>
  <c r="BE139"/>
  <c r="T139"/>
  <c r="R139"/>
  <c r="P139"/>
  <c r="BK139"/>
  <c r="J139"/>
  <c r="BF139"/>
  <c r="BI138"/>
  <c r="BH138"/>
  <c r="BG138"/>
  <c r="BE138"/>
  <c r="T138"/>
  <c r="T137"/>
  <c r="R138"/>
  <c r="R137"/>
  <c r="P138"/>
  <c r="P137"/>
  <c r="BK138"/>
  <c r="BK137"/>
  <c r="J137"/>
  <c r="J138"/>
  <c r="BF138"/>
  <c r="J100"/>
  <c r="BI136"/>
  <c r="BH136"/>
  <c r="BG136"/>
  <c r="BE136"/>
  <c r="T136"/>
  <c r="R136"/>
  <c r="P136"/>
  <c r="BK136"/>
  <c r="J136"/>
  <c r="BF136"/>
  <c r="BI135"/>
  <c r="BH135"/>
  <c r="BG135"/>
  <c r="BE135"/>
  <c r="T135"/>
  <c r="R135"/>
  <c r="P135"/>
  <c r="BK135"/>
  <c r="J135"/>
  <c r="BF135"/>
  <c r="BI134"/>
  <c r="BH134"/>
  <c r="BG134"/>
  <c r="BE134"/>
  <c r="T134"/>
  <c r="R134"/>
  <c r="P134"/>
  <c r="BK134"/>
  <c r="J134"/>
  <c r="BF134"/>
  <c r="BI133"/>
  <c r="BH133"/>
  <c r="BG133"/>
  <c r="BE133"/>
  <c r="T133"/>
  <c r="R133"/>
  <c r="P133"/>
  <c r="BK133"/>
  <c r="J133"/>
  <c r="BF133"/>
  <c r="BI132"/>
  <c r="BH132"/>
  <c r="BG132"/>
  <c r="BE132"/>
  <c r="T132"/>
  <c r="R132"/>
  <c r="P132"/>
  <c r="BK132"/>
  <c r="J132"/>
  <c r="BF132"/>
  <c r="BI131"/>
  <c r="BH131"/>
  <c r="BG131"/>
  <c r="BE131"/>
  <c r="T131"/>
  <c r="R131"/>
  <c r="P131"/>
  <c r="BK131"/>
  <c r="J131"/>
  <c r="BF131"/>
  <c r="BI130"/>
  <c r="BH130"/>
  <c r="BG130"/>
  <c r="BE130"/>
  <c r="T130"/>
  <c r="R130"/>
  <c r="P130"/>
  <c r="BK130"/>
  <c r="J130"/>
  <c r="BF130"/>
  <c r="BI129"/>
  <c r="BH129"/>
  <c r="BG129"/>
  <c r="BE129"/>
  <c r="T129"/>
  <c r="R129"/>
  <c r="P129"/>
  <c r="BK129"/>
  <c r="J129"/>
  <c r="BF129"/>
  <c r="BI128"/>
  <c r="BH128"/>
  <c r="BG128"/>
  <c r="BE128"/>
  <c r="T128"/>
  <c r="R128"/>
  <c r="P128"/>
  <c r="BK128"/>
  <c r="J128"/>
  <c r="BF128"/>
  <c r="BI127"/>
  <c r="BH127"/>
  <c r="BG127"/>
  <c r="BE127"/>
  <c r="T127"/>
  <c r="R127"/>
  <c r="P127"/>
  <c r="BK127"/>
  <c r="J127"/>
  <c r="BF127"/>
  <c r="BI126"/>
  <c r="F39"/>
  <c i="1" r="BD107"/>
  <c i="13" r="BH126"/>
  <c r="F38"/>
  <c i="1" r="BC107"/>
  <c i="13" r="BG126"/>
  <c r="F37"/>
  <c i="1" r="BB107"/>
  <c i="13" r="BE126"/>
  <c r="J35"/>
  <c i="1" r="AV107"/>
  <c i="13" r="F35"/>
  <c i="1" r="AZ107"/>
  <c i="13" r="T126"/>
  <c r="T125"/>
  <c r="T124"/>
  <c r="R126"/>
  <c r="R125"/>
  <c r="R124"/>
  <c r="P126"/>
  <c r="P125"/>
  <c r="P124"/>
  <c i="1" r="AU107"/>
  <c i="13" r="BK126"/>
  <c r="BK125"/>
  <c r="J125"/>
  <c r="BK124"/>
  <c r="J124"/>
  <c r="J98"/>
  <c r="J32"/>
  <c i="1" r="AG107"/>
  <c i="13" r="J126"/>
  <c r="BF126"/>
  <c r="J36"/>
  <c i="1" r="AW107"/>
  <c i="13" r="F36"/>
  <c i="1" r="BA107"/>
  <c i="13" r="J99"/>
  <c r="F118"/>
  <c r="E116"/>
  <c r="F91"/>
  <c r="E89"/>
  <c r="J41"/>
  <c r="J26"/>
  <c r="E26"/>
  <c r="J121"/>
  <c r="J94"/>
  <c r="J25"/>
  <c r="J23"/>
  <c r="E23"/>
  <c r="J120"/>
  <c r="J93"/>
  <c r="J22"/>
  <c r="J20"/>
  <c r="E20"/>
  <c r="F121"/>
  <c r="F94"/>
  <c r="J19"/>
  <c r="J17"/>
  <c r="E17"/>
  <c r="F120"/>
  <c r="F93"/>
  <c r="J16"/>
  <c r="J14"/>
  <c r="J118"/>
  <c r="J91"/>
  <c r="E7"/>
  <c r="E112"/>
  <c r="E85"/>
  <c i="12" r="J39"/>
  <c r="J38"/>
  <c i="1" r="AY106"/>
  <c i="12" r="J37"/>
  <c i="1" r="AX106"/>
  <c i="12" r="BI150"/>
  <c r="BH150"/>
  <c r="BG150"/>
  <c r="BE150"/>
  <c r="T150"/>
  <c r="T149"/>
  <c r="R150"/>
  <c r="R149"/>
  <c r="P150"/>
  <c r="P149"/>
  <c r="BK150"/>
  <c r="BK149"/>
  <c r="J149"/>
  <c r="J150"/>
  <c r="BF150"/>
  <c r="J102"/>
  <c r="BI148"/>
  <c r="BH148"/>
  <c r="BG148"/>
  <c r="BE148"/>
  <c r="T148"/>
  <c r="T147"/>
  <c r="R148"/>
  <c r="R147"/>
  <c r="P148"/>
  <c r="P147"/>
  <c r="BK148"/>
  <c r="BK147"/>
  <c r="J147"/>
  <c r="J148"/>
  <c r="BF148"/>
  <c r="J101"/>
  <c r="BI146"/>
  <c r="BH146"/>
  <c r="BG146"/>
  <c r="BE146"/>
  <c r="T146"/>
  <c r="R146"/>
  <c r="P146"/>
  <c r="BK146"/>
  <c r="J146"/>
  <c r="BF146"/>
  <c r="BI145"/>
  <c r="BH145"/>
  <c r="BG145"/>
  <c r="BE145"/>
  <c r="T145"/>
  <c r="R145"/>
  <c r="P145"/>
  <c r="BK145"/>
  <c r="J145"/>
  <c r="BF145"/>
  <c r="BI144"/>
  <c r="BH144"/>
  <c r="BG144"/>
  <c r="BE144"/>
  <c r="T144"/>
  <c r="R144"/>
  <c r="P144"/>
  <c r="BK144"/>
  <c r="J144"/>
  <c r="BF144"/>
  <c r="BI143"/>
  <c r="BH143"/>
  <c r="BG143"/>
  <c r="BE143"/>
  <c r="T143"/>
  <c r="R143"/>
  <c r="P143"/>
  <c r="BK143"/>
  <c r="J143"/>
  <c r="BF143"/>
  <c r="BI142"/>
  <c r="BH142"/>
  <c r="BG142"/>
  <c r="BE142"/>
  <c r="T142"/>
  <c r="T141"/>
  <c r="R142"/>
  <c r="R141"/>
  <c r="P142"/>
  <c r="P141"/>
  <c r="BK142"/>
  <c r="BK141"/>
  <c r="J141"/>
  <c r="J142"/>
  <c r="BF142"/>
  <c r="J100"/>
  <c r="BI140"/>
  <c r="BH140"/>
  <c r="BG140"/>
  <c r="BE140"/>
  <c r="T140"/>
  <c r="R140"/>
  <c r="P140"/>
  <c r="BK140"/>
  <c r="J140"/>
  <c r="BF140"/>
  <c r="BI139"/>
  <c r="BH139"/>
  <c r="BG139"/>
  <c r="BE139"/>
  <c r="T139"/>
  <c r="R139"/>
  <c r="P139"/>
  <c r="BK139"/>
  <c r="J139"/>
  <c r="BF139"/>
  <c r="BI138"/>
  <c r="BH138"/>
  <c r="BG138"/>
  <c r="BE138"/>
  <c r="T138"/>
  <c r="R138"/>
  <c r="P138"/>
  <c r="BK138"/>
  <c r="J138"/>
  <c r="BF138"/>
  <c r="BI137"/>
  <c r="BH137"/>
  <c r="BG137"/>
  <c r="BE137"/>
  <c r="T137"/>
  <c r="R137"/>
  <c r="P137"/>
  <c r="BK137"/>
  <c r="J137"/>
  <c r="BF137"/>
  <c r="BI136"/>
  <c r="BH136"/>
  <c r="BG136"/>
  <c r="BE136"/>
  <c r="T136"/>
  <c r="R136"/>
  <c r="P136"/>
  <c r="BK136"/>
  <c r="J136"/>
  <c r="BF136"/>
  <c r="BI135"/>
  <c r="BH135"/>
  <c r="BG135"/>
  <c r="BE135"/>
  <c r="T135"/>
  <c r="R135"/>
  <c r="P135"/>
  <c r="BK135"/>
  <c r="J135"/>
  <c r="BF135"/>
  <c r="BI134"/>
  <c r="BH134"/>
  <c r="BG134"/>
  <c r="BE134"/>
  <c r="T134"/>
  <c r="R134"/>
  <c r="P134"/>
  <c r="BK134"/>
  <c r="J134"/>
  <c r="BF134"/>
  <c r="BI133"/>
  <c r="BH133"/>
  <c r="BG133"/>
  <c r="BE133"/>
  <c r="T133"/>
  <c r="R133"/>
  <c r="P133"/>
  <c r="BK133"/>
  <c r="J133"/>
  <c r="BF133"/>
  <c r="BI132"/>
  <c r="BH132"/>
  <c r="BG132"/>
  <c r="BE132"/>
  <c r="T132"/>
  <c r="R132"/>
  <c r="P132"/>
  <c r="BK132"/>
  <c r="J132"/>
  <c r="BF132"/>
  <c r="BI131"/>
  <c r="BH131"/>
  <c r="BG131"/>
  <c r="BE131"/>
  <c r="T131"/>
  <c r="R131"/>
  <c r="P131"/>
  <c r="BK131"/>
  <c r="J131"/>
  <c r="BF131"/>
  <c r="BI130"/>
  <c r="BH130"/>
  <c r="BG130"/>
  <c r="BE130"/>
  <c r="T130"/>
  <c r="R130"/>
  <c r="P130"/>
  <c r="BK130"/>
  <c r="J130"/>
  <c r="BF130"/>
  <c r="BI129"/>
  <c r="BH129"/>
  <c r="BG129"/>
  <c r="BE129"/>
  <c r="T129"/>
  <c r="R129"/>
  <c r="P129"/>
  <c r="BK129"/>
  <c r="J129"/>
  <c r="BF129"/>
  <c r="BI128"/>
  <c r="BH128"/>
  <c r="BG128"/>
  <c r="BE128"/>
  <c r="T128"/>
  <c r="R128"/>
  <c r="P128"/>
  <c r="BK128"/>
  <c r="J128"/>
  <c r="BF128"/>
  <c r="BI127"/>
  <c r="BH127"/>
  <c r="BG127"/>
  <c r="BE127"/>
  <c r="T127"/>
  <c r="R127"/>
  <c r="P127"/>
  <c r="BK127"/>
  <c r="J127"/>
  <c r="BF127"/>
  <c r="BI126"/>
  <c r="F39"/>
  <c i="1" r="BD106"/>
  <c i="12" r="BH126"/>
  <c r="F38"/>
  <c i="1" r="BC106"/>
  <c i="12" r="BG126"/>
  <c r="F37"/>
  <c i="1" r="BB106"/>
  <c i="12" r="BE126"/>
  <c r="J35"/>
  <c i="1" r="AV106"/>
  <c i="12" r="F35"/>
  <c i="1" r="AZ106"/>
  <c i="12" r="T126"/>
  <c r="T125"/>
  <c r="T124"/>
  <c r="R126"/>
  <c r="R125"/>
  <c r="R124"/>
  <c r="P126"/>
  <c r="P125"/>
  <c r="P124"/>
  <c i="1" r="AU106"/>
  <c i="12" r="BK126"/>
  <c r="BK125"/>
  <c r="J125"/>
  <c r="BK124"/>
  <c r="J124"/>
  <c r="J98"/>
  <c r="J32"/>
  <c i="1" r="AG106"/>
  <c i="12" r="J126"/>
  <c r="BF126"/>
  <c r="J36"/>
  <c i="1" r="AW106"/>
  <c i="12" r="F36"/>
  <c i="1" r="BA106"/>
  <c i="12" r="J99"/>
  <c r="F118"/>
  <c r="E116"/>
  <c r="F91"/>
  <c r="E89"/>
  <c r="J41"/>
  <c r="J26"/>
  <c r="E26"/>
  <c r="J121"/>
  <c r="J94"/>
  <c r="J25"/>
  <c r="J23"/>
  <c r="E23"/>
  <c r="J120"/>
  <c r="J93"/>
  <c r="J22"/>
  <c r="J20"/>
  <c r="E20"/>
  <c r="F121"/>
  <c r="F94"/>
  <c r="J19"/>
  <c r="J17"/>
  <c r="E17"/>
  <c r="F120"/>
  <c r="F93"/>
  <c r="J16"/>
  <c r="J14"/>
  <c r="J118"/>
  <c r="J91"/>
  <c r="E7"/>
  <c r="E112"/>
  <c r="E85"/>
  <c i="11" r="J39"/>
  <c r="J38"/>
  <c i="1" r="AY105"/>
  <c i="11" r="J37"/>
  <c i="1" r="AX105"/>
  <c i="11" r="BI181"/>
  <c r="BH181"/>
  <c r="BG181"/>
  <c r="BE181"/>
  <c r="T181"/>
  <c r="R181"/>
  <c r="P181"/>
  <c r="BK181"/>
  <c r="J181"/>
  <c r="BF181"/>
  <c r="BI180"/>
  <c r="BH180"/>
  <c r="BG180"/>
  <c r="BE180"/>
  <c r="T180"/>
  <c r="R180"/>
  <c r="P180"/>
  <c r="BK180"/>
  <c r="J180"/>
  <c r="BF180"/>
  <c r="BI179"/>
  <c r="BH179"/>
  <c r="BG179"/>
  <c r="BE179"/>
  <c r="T179"/>
  <c r="R179"/>
  <c r="P179"/>
  <c r="BK179"/>
  <c r="J179"/>
  <c r="BF179"/>
  <c r="BI178"/>
  <c r="BH178"/>
  <c r="BG178"/>
  <c r="BE178"/>
  <c r="T178"/>
  <c r="R178"/>
  <c r="P178"/>
  <c r="BK178"/>
  <c r="J178"/>
  <c r="BF178"/>
  <c r="BI177"/>
  <c r="BH177"/>
  <c r="BG177"/>
  <c r="BE177"/>
  <c r="T177"/>
  <c r="T176"/>
  <c r="R177"/>
  <c r="R176"/>
  <c r="P177"/>
  <c r="P176"/>
  <c r="BK177"/>
  <c r="BK176"/>
  <c r="J176"/>
  <c r="J177"/>
  <c r="BF177"/>
  <c r="J104"/>
  <c r="BI175"/>
  <c r="BH175"/>
  <c r="BG175"/>
  <c r="BE175"/>
  <c r="T175"/>
  <c r="R175"/>
  <c r="P175"/>
  <c r="BK175"/>
  <c r="J175"/>
  <c r="BF175"/>
  <c r="BI174"/>
  <c r="BH174"/>
  <c r="BG174"/>
  <c r="BE174"/>
  <c r="T174"/>
  <c r="R174"/>
  <c r="P174"/>
  <c r="BK174"/>
  <c r="J174"/>
  <c r="BF174"/>
  <c r="BI173"/>
  <c r="BH173"/>
  <c r="BG173"/>
  <c r="BE173"/>
  <c r="T173"/>
  <c r="R173"/>
  <c r="P173"/>
  <c r="BK173"/>
  <c r="J173"/>
  <c r="BF173"/>
  <c r="BI172"/>
  <c r="BH172"/>
  <c r="BG172"/>
  <c r="BE172"/>
  <c r="T172"/>
  <c r="R172"/>
  <c r="P172"/>
  <c r="BK172"/>
  <c r="J172"/>
  <c r="BF172"/>
  <c r="BI171"/>
  <c r="BH171"/>
  <c r="BG171"/>
  <c r="BE171"/>
  <c r="T171"/>
  <c r="R171"/>
  <c r="P171"/>
  <c r="BK171"/>
  <c r="J171"/>
  <c r="BF171"/>
  <c r="BI170"/>
  <c r="BH170"/>
  <c r="BG170"/>
  <c r="BE170"/>
  <c r="T170"/>
  <c r="T169"/>
  <c r="R170"/>
  <c r="R169"/>
  <c r="P170"/>
  <c r="P169"/>
  <c r="BK170"/>
  <c r="BK169"/>
  <c r="J169"/>
  <c r="J170"/>
  <c r="BF170"/>
  <c r="J103"/>
  <c r="BI168"/>
  <c r="BH168"/>
  <c r="BG168"/>
  <c r="BE168"/>
  <c r="T168"/>
  <c r="R168"/>
  <c r="P168"/>
  <c r="BK168"/>
  <c r="J168"/>
  <c r="BF168"/>
  <c r="BI167"/>
  <c r="BH167"/>
  <c r="BG167"/>
  <c r="BE167"/>
  <c r="T167"/>
  <c r="R167"/>
  <c r="P167"/>
  <c r="BK167"/>
  <c r="J167"/>
  <c r="BF167"/>
  <c r="BI166"/>
  <c r="BH166"/>
  <c r="BG166"/>
  <c r="BE166"/>
  <c r="T166"/>
  <c r="R166"/>
  <c r="P166"/>
  <c r="BK166"/>
  <c r="J166"/>
  <c r="BF166"/>
  <c r="BI165"/>
  <c r="BH165"/>
  <c r="BG165"/>
  <c r="BE165"/>
  <c r="T165"/>
  <c r="R165"/>
  <c r="P165"/>
  <c r="BK165"/>
  <c r="J165"/>
  <c r="BF165"/>
  <c r="BI164"/>
  <c r="BH164"/>
  <c r="BG164"/>
  <c r="BE164"/>
  <c r="T164"/>
  <c r="R164"/>
  <c r="P164"/>
  <c r="BK164"/>
  <c r="J164"/>
  <c r="BF164"/>
  <c r="BI163"/>
  <c r="BH163"/>
  <c r="BG163"/>
  <c r="BE163"/>
  <c r="T163"/>
  <c r="R163"/>
  <c r="P163"/>
  <c r="BK163"/>
  <c r="J163"/>
  <c r="BF163"/>
  <c r="BI162"/>
  <c r="BH162"/>
  <c r="BG162"/>
  <c r="BE162"/>
  <c r="T162"/>
  <c r="R162"/>
  <c r="P162"/>
  <c r="BK162"/>
  <c r="J162"/>
  <c r="BF162"/>
  <c r="BI161"/>
  <c r="BH161"/>
  <c r="BG161"/>
  <c r="BE161"/>
  <c r="T161"/>
  <c r="R161"/>
  <c r="P161"/>
  <c r="BK161"/>
  <c r="J161"/>
  <c r="BF161"/>
  <c r="BI160"/>
  <c r="BH160"/>
  <c r="BG160"/>
  <c r="BE160"/>
  <c r="T160"/>
  <c r="R160"/>
  <c r="P160"/>
  <c r="BK160"/>
  <c r="J160"/>
  <c r="BF160"/>
  <c r="BI159"/>
  <c r="BH159"/>
  <c r="BG159"/>
  <c r="BE159"/>
  <c r="T159"/>
  <c r="R159"/>
  <c r="P159"/>
  <c r="BK159"/>
  <c r="J159"/>
  <c r="BF159"/>
  <c r="BI158"/>
  <c r="BH158"/>
  <c r="BG158"/>
  <c r="BE158"/>
  <c r="T158"/>
  <c r="T157"/>
  <c r="R158"/>
  <c r="R157"/>
  <c r="P158"/>
  <c r="P157"/>
  <c r="BK158"/>
  <c r="BK157"/>
  <c r="J157"/>
  <c r="J158"/>
  <c r="BF158"/>
  <c r="J102"/>
  <c r="BI156"/>
  <c r="BH156"/>
  <c r="BG156"/>
  <c r="BE156"/>
  <c r="T156"/>
  <c r="R156"/>
  <c r="P156"/>
  <c r="BK156"/>
  <c r="J156"/>
  <c r="BF156"/>
  <c r="BI155"/>
  <c r="BH155"/>
  <c r="BG155"/>
  <c r="BE155"/>
  <c r="T155"/>
  <c r="R155"/>
  <c r="P155"/>
  <c r="BK155"/>
  <c r="J155"/>
  <c r="BF155"/>
  <c r="BI154"/>
  <c r="BH154"/>
  <c r="BG154"/>
  <c r="BE154"/>
  <c r="T154"/>
  <c r="R154"/>
  <c r="P154"/>
  <c r="BK154"/>
  <c r="J154"/>
  <c r="BF154"/>
  <c r="BI153"/>
  <c r="BH153"/>
  <c r="BG153"/>
  <c r="BE153"/>
  <c r="T153"/>
  <c r="R153"/>
  <c r="P153"/>
  <c r="BK153"/>
  <c r="J153"/>
  <c r="BF153"/>
  <c r="BI152"/>
  <c r="BH152"/>
  <c r="BG152"/>
  <c r="BE152"/>
  <c r="T152"/>
  <c r="R152"/>
  <c r="P152"/>
  <c r="BK152"/>
  <c r="J152"/>
  <c r="BF152"/>
  <c r="BI151"/>
  <c r="BH151"/>
  <c r="BG151"/>
  <c r="BE151"/>
  <c r="T151"/>
  <c r="R151"/>
  <c r="P151"/>
  <c r="BK151"/>
  <c r="J151"/>
  <c r="BF151"/>
  <c r="BI150"/>
  <c r="BH150"/>
  <c r="BG150"/>
  <c r="BE150"/>
  <c r="T150"/>
  <c r="R150"/>
  <c r="P150"/>
  <c r="BK150"/>
  <c r="J150"/>
  <c r="BF150"/>
  <c r="BI149"/>
  <c r="BH149"/>
  <c r="BG149"/>
  <c r="BE149"/>
  <c r="T149"/>
  <c r="R149"/>
  <c r="P149"/>
  <c r="BK149"/>
  <c r="J149"/>
  <c r="BF149"/>
  <c r="BI148"/>
  <c r="BH148"/>
  <c r="BG148"/>
  <c r="BE148"/>
  <c r="T148"/>
  <c r="T147"/>
  <c r="R148"/>
  <c r="R147"/>
  <c r="P148"/>
  <c r="P147"/>
  <c r="BK148"/>
  <c r="BK147"/>
  <c r="J147"/>
  <c r="J148"/>
  <c r="BF148"/>
  <c r="J101"/>
  <c r="BI146"/>
  <c r="BH146"/>
  <c r="BG146"/>
  <c r="BE146"/>
  <c r="T146"/>
  <c r="R146"/>
  <c r="P146"/>
  <c r="BK146"/>
  <c r="J146"/>
  <c r="BF146"/>
  <c r="BI145"/>
  <c r="BH145"/>
  <c r="BG145"/>
  <c r="BE145"/>
  <c r="T145"/>
  <c r="R145"/>
  <c r="P145"/>
  <c r="BK145"/>
  <c r="J145"/>
  <c r="BF145"/>
  <c r="BI144"/>
  <c r="BH144"/>
  <c r="BG144"/>
  <c r="BE144"/>
  <c r="T144"/>
  <c r="R144"/>
  <c r="P144"/>
  <c r="BK144"/>
  <c r="J144"/>
  <c r="BF144"/>
  <c r="BI143"/>
  <c r="BH143"/>
  <c r="BG143"/>
  <c r="BE143"/>
  <c r="T143"/>
  <c r="R143"/>
  <c r="P143"/>
  <c r="BK143"/>
  <c r="J143"/>
  <c r="BF143"/>
  <c r="BI142"/>
  <c r="BH142"/>
  <c r="BG142"/>
  <c r="BE142"/>
  <c r="T142"/>
  <c r="R142"/>
  <c r="P142"/>
  <c r="BK142"/>
  <c r="J142"/>
  <c r="BF142"/>
  <c r="BI141"/>
  <c r="BH141"/>
  <c r="BG141"/>
  <c r="BE141"/>
  <c r="T141"/>
  <c r="R141"/>
  <c r="P141"/>
  <c r="BK141"/>
  <c r="J141"/>
  <c r="BF141"/>
  <c r="BI140"/>
  <c r="BH140"/>
  <c r="BG140"/>
  <c r="BE140"/>
  <c r="T140"/>
  <c r="R140"/>
  <c r="P140"/>
  <c r="BK140"/>
  <c r="J140"/>
  <c r="BF140"/>
  <c r="BI139"/>
  <c r="BH139"/>
  <c r="BG139"/>
  <c r="BE139"/>
  <c r="T139"/>
  <c r="R139"/>
  <c r="P139"/>
  <c r="BK139"/>
  <c r="J139"/>
  <c r="BF139"/>
  <c r="BI138"/>
  <c r="BH138"/>
  <c r="BG138"/>
  <c r="BE138"/>
  <c r="T138"/>
  <c r="R138"/>
  <c r="P138"/>
  <c r="BK138"/>
  <c r="J138"/>
  <c r="BF138"/>
  <c r="BI137"/>
  <c r="BH137"/>
  <c r="BG137"/>
  <c r="BE137"/>
  <c r="T137"/>
  <c r="R137"/>
  <c r="P137"/>
  <c r="BK137"/>
  <c r="J137"/>
  <c r="BF137"/>
  <c r="BI136"/>
  <c r="BH136"/>
  <c r="BG136"/>
  <c r="BE136"/>
  <c r="T136"/>
  <c r="R136"/>
  <c r="P136"/>
  <c r="BK136"/>
  <c r="J136"/>
  <c r="BF136"/>
  <c r="BI135"/>
  <c r="BH135"/>
  <c r="BG135"/>
  <c r="BE135"/>
  <c r="T135"/>
  <c r="R135"/>
  <c r="P135"/>
  <c r="BK135"/>
  <c r="J135"/>
  <c r="BF135"/>
  <c r="BI134"/>
  <c r="BH134"/>
  <c r="BG134"/>
  <c r="BE134"/>
  <c r="T134"/>
  <c r="R134"/>
  <c r="P134"/>
  <c r="BK134"/>
  <c r="J134"/>
  <c r="BF134"/>
  <c r="BI133"/>
  <c r="BH133"/>
  <c r="BG133"/>
  <c r="BE133"/>
  <c r="T133"/>
  <c r="R133"/>
  <c r="P133"/>
  <c r="BK133"/>
  <c r="J133"/>
  <c r="BF133"/>
  <c r="BI132"/>
  <c r="BH132"/>
  <c r="BG132"/>
  <c r="BE132"/>
  <c r="T132"/>
  <c r="R132"/>
  <c r="P132"/>
  <c r="BK132"/>
  <c r="J132"/>
  <c r="BF132"/>
  <c r="BI131"/>
  <c r="BH131"/>
  <c r="BG131"/>
  <c r="BE131"/>
  <c r="T131"/>
  <c r="R131"/>
  <c r="P131"/>
  <c r="BK131"/>
  <c r="J131"/>
  <c r="BF131"/>
  <c r="BI130"/>
  <c r="BH130"/>
  <c r="BG130"/>
  <c r="BE130"/>
  <c r="T130"/>
  <c r="R130"/>
  <c r="P130"/>
  <c r="BK130"/>
  <c r="J130"/>
  <c r="BF130"/>
  <c r="BI129"/>
  <c r="F39"/>
  <c i="1" r="BD105"/>
  <c i="11" r="BH129"/>
  <c r="F38"/>
  <c i="1" r="BC105"/>
  <c i="11" r="BG129"/>
  <c r="F37"/>
  <c i="1" r="BB105"/>
  <c i="11" r="BE129"/>
  <c r="J35"/>
  <c i="1" r="AV105"/>
  <c i="11" r="F35"/>
  <c i="1" r="AZ105"/>
  <c i="11" r="T129"/>
  <c r="T128"/>
  <c r="T127"/>
  <c r="T126"/>
  <c r="R129"/>
  <c r="R128"/>
  <c r="R127"/>
  <c r="R126"/>
  <c r="P129"/>
  <c r="P128"/>
  <c r="P127"/>
  <c r="P126"/>
  <c i="1" r="AU105"/>
  <c i="11" r="BK129"/>
  <c r="BK128"/>
  <c r="J128"/>
  <c r="BK127"/>
  <c r="J127"/>
  <c r="BK126"/>
  <c r="J126"/>
  <c r="J98"/>
  <c r="J32"/>
  <c i="1" r="AG105"/>
  <c i="11" r="J129"/>
  <c r="BF129"/>
  <c r="J36"/>
  <c i="1" r="AW105"/>
  <c i="11" r="F36"/>
  <c i="1" r="BA105"/>
  <c i="11" r="J100"/>
  <c r="J99"/>
  <c r="F120"/>
  <c r="E118"/>
  <c r="F91"/>
  <c r="E89"/>
  <c r="J41"/>
  <c r="J26"/>
  <c r="E26"/>
  <c r="J123"/>
  <c r="J94"/>
  <c r="J25"/>
  <c r="J23"/>
  <c r="E23"/>
  <c r="J122"/>
  <c r="J93"/>
  <c r="J22"/>
  <c r="J20"/>
  <c r="E20"/>
  <c r="F123"/>
  <c r="F94"/>
  <c r="J19"/>
  <c r="J17"/>
  <c r="E17"/>
  <c r="F122"/>
  <c r="F93"/>
  <c r="J16"/>
  <c r="J14"/>
  <c r="J120"/>
  <c r="J91"/>
  <c r="E7"/>
  <c r="E114"/>
  <c r="E85"/>
  <c i="10" r="J39"/>
  <c r="J38"/>
  <c i="1" r="AY104"/>
  <c i="10" r="J37"/>
  <c i="1" r="AX104"/>
  <c i="10" r="BI223"/>
  <c r="BH223"/>
  <c r="BG223"/>
  <c r="BE223"/>
  <c r="T223"/>
  <c r="R223"/>
  <c r="P223"/>
  <c r="BK223"/>
  <c r="J223"/>
  <c r="BF223"/>
  <c r="BI222"/>
  <c r="BH222"/>
  <c r="BG222"/>
  <c r="BE222"/>
  <c r="T222"/>
  <c r="R222"/>
  <c r="P222"/>
  <c r="BK222"/>
  <c r="J222"/>
  <c r="BF222"/>
  <c r="BI221"/>
  <c r="BH221"/>
  <c r="BG221"/>
  <c r="BE221"/>
  <c r="T221"/>
  <c r="R221"/>
  <c r="P221"/>
  <c r="BK221"/>
  <c r="J221"/>
  <c r="BF221"/>
  <c r="BI220"/>
  <c r="BH220"/>
  <c r="BG220"/>
  <c r="BE220"/>
  <c r="T220"/>
  <c r="R220"/>
  <c r="P220"/>
  <c r="BK220"/>
  <c r="J220"/>
  <c r="BF220"/>
  <c r="BI219"/>
  <c r="BH219"/>
  <c r="BG219"/>
  <c r="BE219"/>
  <c r="T219"/>
  <c r="R219"/>
  <c r="P219"/>
  <c r="BK219"/>
  <c r="J219"/>
  <c r="BF219"/>
  <c r="BI218"/>
  <c r="BH218"/>
  <c r="BG218"/>
  <c r="BE218"/>
  <c r="T218"/>
  <c r="R218"/>
  <c r="P218"/>
  <c r="BK218"/>
  <c r="J218"/>
  <c r="BF218"/>
  <c r="BI217"/>
  <c r="BH217"/>
  <c r="BG217"/>
  <c r="BE217"/>
  <c r="T217"/>
  <c r="R217"/>
  <c r="P217"/>
  <c r="BK217"/>
  <c r="J217"/>
  <c r="BF217"/>
  <c r="BI216"/>
  <c r="BH216"/>
  <c r="BG216"/>
  <c r="BE216"/>
  <c r="T216"/>
  <c r="R216"/>
  <c r="P216"/>
  <c r="BK216"/>
  <c r="J216"/>
  <c r="BF216"/>
  <c r="BI215"/>
  <c r="BH215"/>
  <c r="BG215"/>
  <c r="BE215"/>
  <c r="T215"/>
  <c r="R215"/>
  <c r="P215"/>
  <c r="BK215"/>
  <c r="J215"/>
  <c r="BF215"/>
  <c r="BI214"/>
  <c r="BH214"/>
  <c r="BG214"/>
  <c r="BE214"/>
  <c r="T214"/>
  <c r="R214"/>
  <c r="P214"/>
  <c r="BK214"/>
  <c r="J214"/>
  <c r="BF214"/>
  <c r="BI213"/>
  <c r="BH213"/>
  <c r="BG213"/>
  <c r="BE213"/>
  <c r="T213"/>
  <c r="R213"/>
  <c r="P213"/>
  <c r="BK213"/>
  <c r="J213"/>
  <c r="BF213"/>
  <c r="BI212"/>
  <c r="BH212"/>
  <c r="BG212"/>
  <c r="BE212"/>
  <c r="T212"/>
  <c r="R212"/>
  <c r="P212"/>
  <c r="BK212"/>
  <c r="J212"/>
  <c r="BF212"/>
  <c r="BI211"/>
  <c r="BH211"/>
  <c r="BG211"/>
  <c r="BE211"/>
  <c r="T211"/>
  <c r="R211"/>
  <c r="P211"/>
  <c r="BK211"/>
  <c r="J211"/>
  <c r="BF211"/>
  <c r="BI210"/>
  <c r="BH210"/>
  <c r="BG210"/>
  <c r="BE210"/>
  <c r="T210"/>
  <c r="R210"/>
  <c r="P210"/>
  <c r="BK210"/>
  <c r="J210"/>
  <c r="BF210"/>
  <c r="BI209"/>
  <c r="BH209"/>
  <c r="BG209"/>
  <c r="BE209"/>
  <c r="T209"/>
  <c r="R209"/>
  <c r="P209"/>
  <c r="BK209"/>
  <c r="J209"/>
  <c r="BF209"/>
  <c r="BI208"/>
  <c r="BH208"/>
  <c r="BG208"/>
  <c r="BE208"/>
  <c r="T208"/>
  <c r="R208"/>
  <c r="P208"/>
  <c r="BK208"/>
  <c r="J208"/>
  <c r="BF208"/>
  <c r="BI207"/>
  <c r="BH207"/>
  <c r="BG207"/>
  <c r="BE207"/>
  <c r="T207"/>
  <c r="R207"/>
  <c r="P207"/>
  <c r="BK207"/>
  <c r="J207"/>
  <c r="BF207"/>
  <c r="BI206"/>
  <c r="BH206"/>
  <c r="BG206"/>
  <c r="BE206"/>
  <c r="T206"/>
  <c r="R206"/>
  <c r="P206"/>
  <c r="BK206"/>
  <c r="J206"/>
  <c r="BF206"/>
  <c r="BI205"/>
  <c r="BH205"/>
  <c r="BG205"/>
  <c r="BE205"/>
  <c r="T205"/>
  <c r="R205"/>
  <c r="P205"/>
  <c r="BK205"/>
  <c r="J205"/>
  <c r="BF205"/>
  <c r="BI204"/>
  <c r="BH204"/>
  <c r="BG204"/>
  <c r="BE204"/>
  <c r="T204"/>
  <c r="R204"/>
  <c r="P204"/>
  <c r="BK204"/>
  <c r="J204"/>
  <c r="BF204"/>
  <c r="BI203"/>
  <c r="BH203"/>
  <c r="BG203"/>
  <c r="BE203"/>
  <c r="T203"/>
  <c r="R203"/>
  <c r="P203"/>
  <c r="BK203"/>
  <c r="J203"/>
  <c r="BF203"/>
  <c r="BI202"/>
  <c r="BH202"/>
  <c r="BG202"/>
  <c r="BE202"/>
  <c r="T202"/>
  <c r="R202"/>
  <c r="P202"/>
  <c r="BK202"/>
  <c r="J202"/>
  <c r="BF202"/>
  <c r="BI201"/>
  <c r="BH201"/>
  <c r="BG201"/>
  <c r="BE201"/>
  <c r="T201"/>
  <c r="R201"/>
  <c r="P201"/>
  <c r="BK201"/>
  <c r="J201"/>
  <c r="BF201"/>
  <c r="BI200"/>
  <c r="BH200"/>
  <c r="BG200"/>
  <c r="BE200"/>
  <c r="T200"/>
  <c r="R200"/>
  <c r="P200"/>
  <c r="BK200"/>
  <c r="J200"/>
  <c r="BF200"/>
  <c r="BI199"/>
  <c r="BH199"/>
  <c r="BG199"/>
  <c r="BE199"/>
  <c r="T199"/>
  <c r="R199"/>
  <c r="P199"/>
  <c r="BK199"/>
  <c r="J199"/>
  <c r="BF199"/>
  <c r="BI198"/>
  <c r="BH198"/>
  <c r="BG198"/>
  <c r="BE198"/>
  <c r="T198"/>
  <c r="R198"/>
  <c r="P198"/>
  <c r="BK198"/>
  <c r="J198"/>
  <c r="BF198"/>
  <c r="BI197"/>
  <c r="BH197"/>
  <c r="BG197"/>
  <c r="BE197"/>
  <c r="T197"/>
  <c r="R197"/>
  <c r="P197"/>
  <c r="BK197"/>
  <c r="J197"/>
  <c r="BF197"/>
  <c r="BI196"/>
  <c r="BH196"/>
  <c r="BG196"/>
  <c r="BE196"/>
  <c r="T196"/>
  <c r="R196"/>
  <c r="P196"/>
  <c r="BK196"/>
  <c r="J196"/>
  <c r="BF196"/>
  <c r="BI195"/>
  <c r="BH195"/>
  <c r="BG195"/>
  <c r="BE195"/>
  <c r="T195"/>
  <c r="R195"/>
  <c r="P195"/>
  <c r="BK195"/>
  <c r="J195"/>
  <c r="BF195"/>
  <c r="BI194"/>
  <c r="BH194"/>
  <c r="BG194"/>
  <c r="BE194"/>
  <c r="T194"/>
  <c r="R194"/>
  <c r="P194"/>
  <c r="BK194"/>
  <c r="J194"/>
  <c r="BF194"/>
  <c r="BI193"/>
  <c r="BH193"/>
  <c r="BG193"/>
  <c r="BE193"/>
  <c r="T193"/>
  <c r="R193"/>
  <c r="P193"/>
  <c r="BK193"/>
  <c r="J193"/>
  <c r="BF193"/>
  <c r="BI192"/>
  <c r="BH192"/>
  <c r="BG192"/>
  <c r="BE192"/>
  <c r="T192"/>
  <c r="R192"/>
  <c r="P192"/>
  <c r="BK192"/>
  <c r="J192"/>
  <c r="BF192"/>
  <c r="BI191"/>
  <c r="BH191"/>
  <c r="BG191"/>
  <c r="BE191"/>
  <c r="T191"/>
  <c r="R191"/>
  <c r="P191"/>
  <c r="BK191"/>
  <c r="J191"/>
  <c r="BF191"/>
  <c r="BI190"/>
  <c r="BH190"/>
  <c r="BG190"/>
  <c r="BE190"/>
  <c r="T190"/>
  <c r="R190"/>
  <c r="P190"/>
  <c r="BK190"/>
  <c r="J190"/>
  <c r="BF190"/>
  <c r="BI189"/>
  <c r="BH189"/>
  <c r="BG189"/>
  <c r="BE189"/>
  <c r="T189"/>
  <c r="R189"/>
  <c r="P189"/>
  <c r="BK189"/>
  <c r="J189"/>
  <c r="BF189"/>
  <c r="BI188"/>
  <c r="BH188"/>
  <c r="BG188"/>
  <c r="BE188"/>
  <c r="T188"/>
  <c r="R188"/>
  <c r="P188"/>
  <c r="BK188"/>
  <c r="J188"/>
  <c r="BF188"/>
  <c r="BI187"/>
  <c r="BH187"/>
  <c r="BG187"/>
  <c r="BE187"/>
  <c r="T187"/>
  <c r="T186"/>
  <c r="R187"/>
  <c r="R186"/>
  <c r="P187"/>
  <c r="P186"/>
  <c r="BK187"/>
  <c r="BK186"/>
  <c r="J186"/>
  <c r="J187"/>
  <c r="BF187"/>
  <c r="J102"/>
  <c r="BI185"/>
  <c r="BH185"/>
  <c r="BG185"/>
  <c r="BE185"/>
  <c r="T185"/>
  <c r="R185"/>
  <c r="P185"/>
  <c r="BK185"/>
  <c r="J185"/>
  <c r="BF185"/>
  <c r="BI184"/>
  <c r="BH184"/>
  <c r="BG184"/>
  <c r="BE184"/>
  <c r="T184"/>
  <c r="R184"/>
  <c r="P184"/>
  <c r="BK184"/>
  <c r="J184"/>
  <c r="BF184"/>
  <c r="BI183"/>
  <c r="BH183"/>
  <c r="BG183"/>
  <c r="BE183"/>
  <c r="T183"/>
  <c r="R183"/>
  <c r="P183"/>
  <c r="BK183"/>
  <c r="J183"/>
  <c r="BF183"/>
  <c r="BI182"/>
  <c r="BH182"/>
  <c r="BG182"/>
  <c r="BE182"/>
  <c r="T182"/>
  <c r="R182"/>
  <c r="P182"/>
  <c r="BK182"/>
  <c r="J182"/>
  <c r="BF182"/>
  <c r="BI181"/>
  <c r="BH181"/>
  <c r="BG181"/>
  <c r="BE181"/>
  <c r="T181"/>
  <c r="R181"/>
  <c r="P181"/>
  <c r="BK181"/>
  <c r="J181"/>
  <c r="BF181"/>
  <c r="BI180"/>
  <c r="BH180"/>
  <c r="BG180"/>
  <c r="BE180"/>
  <c r="T180"/>
  <c r="R180"/>
  <c r="P180"/>
  <c r="BK180"/>
  <c r="J180"/>
  <c r="BF180"/>
  <c r="BI179"/>
  <c r="BH179"/>
  <c r="BG179"/>
  <c r="BE179"/>
  <c r="T179"/>
  <c r="R179"/>
  <c r="P179"/>
  <c r="BK179"/>
  <c r="J179"/>
  <c r="BF179"/>
  <c r="BI178"/>
  <c r="BH178"/>
  <c r="BG178"/>
  <c r="BE178"/>
  <c r="T178"/>
  <c r="R178"/>
  <c r="P178"/>
  <c r="BK178"/>
  <c r="J178"/>
  <c r="BF178"/>
  <c r="BI177"/>
  <c r="BH177"/>
  <c r="BG177"/>
  <c r="BE177"/>
  <c r="T177"/>
  <c r="R177"/>
  <c r="P177"/>
  <c r="BK177"/>
  <c r="J177"/>
  <c r="BF177"/>
  <c r="BI176"/>
  <c r="BH176"/>
  <c r="BG176"/>
  <c r="BE176"/>
  <c r="T176"/>
  <c r="R176"/>
  <c r="P176"/>
  <c r="BK176"/>
  <c r="J176"/>
  <c r="BF176"/>
  <c r="BI175"/>
  <c r="BH175"/>
  <c r="BG175"/>
  <c r="BE175"/>
  <c r="T175"/>
  <c r="R175"/>
  <c r="P175"/>
  <c r="BK175"/>
  <c r="J175"/>
  <c r="BF175"/>
  <c r="BI174"/>
  <c r="BH174"/>
  <c r="BG174"/>
  <c r="BE174"/>
  <c r="T174"/>
  <c r="R174"/>
  <c r="P174"/>
  <c r="BK174"/>
  <c r="J174"/>
  <c r="BF174"/>
  <c r="BI173"/>
  <c r="BH173"/>
  <c r="BG173"/>
  <c r="BE173"/>
  <c r="T173"/>
  <c r="R173"/>
  <c r="P173"/>
  <c r="BK173"/>
  <c r="J173"/>
  <c r="BF173"/>
  <c r="BI172"/>
  <c r="BH172"/>
  <c r="BG172"/>
  <c r="BE172"/>
  <c r="T172"/>
  <c r="R172"/>
  <c r="P172"/>
  <c r="BK172"/>
  <c r="J172"/>
  <c r="BF172"/>
  <c r="BI171"/>
  <c r="BH171"/>
  <c r="BG171"/>
  <c r="BE171"/>
  <c r="T171"/>
  <c r="R171"/>
  <c r="P171"/>
  <c r="BK171"/>
  <c r="J171"/>
  <c r="BF171"/>
  <c r="BI170"/>
  <c r="BH170"/>
  <c r="BG170"/>
  <c r="BE170"/>
  <c r="T170"/>
  <c r="R170"/>
  <c r="P170"/>
  <c r="BK170"/>
  <c r="J170"/>
  <c r="BF170"/>
  <c r="BI169"/>
  <c r="BH169"/>
  <c r="BG169"/>
  <c r="BE169"/>
  <c r="T169"/>
  <c r="R169"/>
  <c r="P169"/>
  <c r="BK169"/>
  <c r="J169"/>
  <c r="BF169"/>
  <c r="BI168"/>
  <c r="BH168"/>
  <c r="BG168"/>
  <c r="BE168"/>
  <c r="T168"/>
  <c r="R168"/>
  <c r="P168"/>
  <c r="BK168"/>
  <c r="J168"/>
  <c r="BF168"/>
  <c r="BI167"/>
  <c r="BH167"/>
  <c r="BG167"/>
  <c r="BE167"/>
  <c r="T167"/>
  <c r="R167"/>
  <c r="P167"/>
  <c r="BK167"/>
  <c r="J167"/>
  <c r="BF167"/>
  <c r="BI166"/>
  <c r="BH166"/>
  <c r="BG166"/>
  <c r="BE166"/>
  <c r="T166"/>
  <c r="R166"/>
  <c r="P166"/>
  <c r="BK166"/>
  <c r="J166"/>
  <c r="BF166"/>
  <c r="BI165"/>
  <c r="BH165"/>
  <c r="BG165"/>
  <c r="BE165"/>
  <c r="T165"/>
  <c r="T164"/>
  <c r="R165"/>
  <c r="R164"/>
  <c r="P165"/>
  <c r="P164"/>
  <c r="BK165"/>
  <c r="BK164"/>
  <c r="J164"/>
  <c r="J165"/>
  <c r="BF165"/>
  <c r="J101"/>
  <c r="BI163"/>
  <c r="BH163"/>
  <c r="BG163"/>
  <c r="BE163"/>
  <c r="T163"/>
  <c r="R163"/>
  <c r="P163"/>
  <c r="BK163"/>
  <c r="J163"/>
  <c r="BF163"/>
  <c r="BI162"/>
  <c r="BH162"/>
  <c r="BG162"/>
  <c r="BE162"/>
  <c r="T162"/>
  <c r="R162"/>
  <c r="P162"/>
  <c r="BK162"/>
  <c r="J162"/>
  <c r="BF162"/>
  <c r="BI161"/>
  <c r="BH161"/>
  <c r="BG161"/>
  <c r="BE161"/>
  <c r="T161"/>
  <c r="R161"/>
  <c r="P161"/>
  <c r="BK161"/>
  <c r="J161"/>
  <c r="BF161"/>
  <c r="BI160"/>
  <c r="BH160"/>
  <c r="BG160"/>
  <c r="BE160"/>
  <c r="T160"/>
  <c r="R160"/>
  <c r="P160"/>
  <c r="BK160"/>
  <c r="J160"/>
  <c r="BF160"/>
  <c r="BI159"/>
  <c r="BH159"/>
  <c r="BG159"/>
  <c r="BE159"/>
  <c r="T159"/>
  <c r="R159"/>
  <c r="P159"/>
  <c r="BK159"/>
  <c r="J159"/>
  <c r="BF159"/>
  <c r="BI158"/>
  <c r="BH158"/>
  <c r="BG158"/>
  <c r="BE158"/>
  <c r="T158"/>
  <c r="R158"/>
  <c r="P158"/>
  <c r="BK158"/>
  <c r="J158"/>
  <c r="BF158"/>
  <c r="BI157"/>
  <c r="BH157"/>
  <c r="BG157"/>
  <c r="BE157"/>
  <c r="T157"/>
  <c r="R157"/>
  <c r="P157"/>
  <c r="BK157"/>
  <c r="J157"/>
  <c r="BF157"/>
  <c r="BI156"/>
  <c r="BH156"/>
  <c r="BG156"/>
  <c r="BE156"/>
  <c r="T156"/>
  <c r="R156"/>
  <c r="P156"/>
  <c r="BK156"/>
  <c r="J156"/>
  <c r="BF156"/>
  <c r="BI155"/>
  <c r="BH155"/>
  <c r="BG155"/>
  <c r="BE155"/>
  <c r="T155"/>
  <c r="R155"/>
  <c r="P155"/>
  <c r="BK155"/>
  <c r="J155"/>
  <c r="BF155"/>
  <c r="BI154"/>
  <c r="BH154"/>
  <c r="BG154"/>
  <c r="BE154"/>
  <c r="T154"/>
  <c r="R154"/>
  <c r="P154"/>
  <c r="BK154"/>
  <c r="J154"/>
  <c r="BF154"/>
  <c r="BI153"/>
  <c r="BH153"/>
  <c r="BG153"/>
  <c r="BE153"/>
  <c r="T153"/>
  <c r="R153"/>
  <c r="P153"/>
  <c r="BK153"/>
  <c r="J153"/>
  <c r="BF153"/>
  <c r="BI152"/>
  <c r="BH152"/>
  <c r="BG152"/>
  <c r="BE152"/>
  <c r="T152"/>
  <c r="R152"/>
  <c r="P152"/>
  <c r="BK152"/>
  <c r="J152"/>
  <c r="BF152"/>
  <c r="BI151"/>
  <c r="BH151"/>
  <c r="BG151"/>
  <c r="BE151"/>
  <c r="T151"/>
  <c r="R151"/>
  <c r="P151"/>
  <c r="BK151"/>
  <c r="J151"/>
  <c r="BF151"/>
  <c r="BI150"/>
  <c r="BH150"/>
  <c r="BG150"/>
  <c r="BE150"/>
  <c r="T150"/>
  <c r="R150"/>
  <c r="P150"/>
  <c r="BK150"/>
  <c r="J150"/>
  <c r="BF150"/>
  <c r="BI149"/>
  <c r="BH149"/>
  <c r="BG149"/>
  <c r="BE149"/>
  <c r="T149"/>
  <c r="R149"/>
  <c r="P149"/>
  <c r="BK149"/>
  <c r="J149"/>
  <c r="BF149"/>
  <c r="BI148"/>
  <c r="BH148"/>
  <c r="BG148"/>
  <c r="BE148"/>
  <c r="T148"/>
  <c r="R148"/>
  <c r="P148"/>
  <c r="BK148"/>
  <c r="J148"/>
  <c r="BF148"/>
  <c r="BI147"/>
  <c r="BH147"/>
  <c r="BG147"/>
  <c r="BE147"/>
  <c r="T147"/>
  <c r="R147"/>
  <c r="P147"/>
  <c r="BK147"/>
  <c r="J147"/>
  <c r="BF147"/>
  <c r="BI146"/>
  <c r="BH146"/>
  <c r="BG146"/>
  <c r="BE146"/>
  <c r="T146"/>
  <c r="R146"/>
  <c r="P146"/>
  <c r="BK146"/>
  <c r="J146"/>
  <c r="BF146"/>
  <c r="BI145"/>
  <c r="BH145"/>
  <c r="BG145"/>
  <c r="BE145"/>
  <c r="T145"/>
  <c r="R145"/>
  <c r="P145"/>
  <c r="BK145"/>
  <c r="J145"/>
  <c r="BF145"/>
  <c r="BI144"/>
  <c r="BH144"/>
  <c r="BG144"/>
  <c r="BE144"/>
  <c r="T144"/>
  <c r="T143"/>
  <c r="R144"/>
  <c r="R143"/>
  <c r="P144"/>
  <c r="P143"/>
  <c r="BK144"/>
  <c r="BK143"/>
  <c r="J143"/>
  <c r="J144"/>
  <c r="BF144"/>
  <c r="J100"/>
  <c r="BI141"/>
  <c r="BH141"/>
  <c r="BG141"/>
  <c r="BE141"/>
  <c r="T141"/>
  <c r="R141"/>
  <c r="P141"/>
  <c r="BK141"/>
  <c r="J141"/>
  <c r="BF141"/>
  <c r="BI139"/>
  <c r="BH139"/>
  <c r="BG139"/>
  <c r="BE139"/>
  <c r="T139"/>
  <c r="R139"/>
  <c r="P139"/>
  <c r="BK139"/>
  <c r="J139"/>
  <c r="BF139"/>
  <c r="BI138"/>
  <c r="BH138"/>
  <c r="BG138"/>
  <c r="BE138"/>
  <c r="T138"/>
  <c r="R138"/>
  <c r="P138"/>
  <c r="BK138"/>
  <c r="J138"/>
  <c r="BF138"/>
  <c r="BI137"/>
  <c r="BH137"/>
  <c r="BG137"/>
  <c r="BE137"/>
  <c r="T137"/>
  <c r="R137"/>
  <c r="P137"/>
  <c r="BK137"/>
  <c r="J137"/>
  <c r="BF137"/>
  <c r="BI136"/>
  <c r="BH136"/>
  <c r="BG136"/>
  <c r="BE136"/>
  <c r="T136"/>
  <c r="R136"/>
  <c r="P136"/>
  <c r="BK136"/>
  <c r="J136"/>
  <c r="BF136"/>
  <c r="BI135"/>
  <c r="BH135"/>
  <c r="BG135"/>
  <c r="BE135"/>
  <c r="T135"/>
  <c r="R135"/>
  <c r="P135"/>
  <c r="BK135"/>
  <c r="J135"/>
  <c r="BF135"/>
  <c r="BI134"/>
  <c r="BH134"/>
  <c r="BG134"/>
  <c r="BE134"/>
  <c r="T134"/>
  <c r="R134"/>
  <c r="P134"/>
  <c r="BK134"/>
  <c r="J134"/>
  <c r="BF134"/>
  <c r="BI133"/>
  <c r="BH133"/>
  <c r="BG133"/>
  <c r="BE133"/>
  <c r="T133"/>
  <c r="R133"/>
  <c r="P133"/>
  <c r="BK133"/>
  <c r="J133"/>
  <c r="BF133"/>
  <c r="BI132"/>
  <c r="BH132"/>
  <c r="BG132"/>
  <c r="BE132"/>
  <c r="T132"/>
  <c r="R132"/>
  <c r="P132"/>
  <c r="BK132"/>
  <c r="J132"/>
  <c r="BF132"/>
  <c r="BI131"/>
  <c r="BH131"/>
  <c r="BG131"/>
  <c r="BE131"/>
  <c r="T131"/>
  <c r="R131"/>
  <c r="P131"/>
  <c r="BK131"/>
  <c r="J131"/>
  <c r="BF131"/>
  <c r="BI130"/>
  <c r="BH130"/>
  <c r="BG130"/>
  <c r="BE130"/>
  <c r="T130"/>
  <c r="R130"/>
  <c r="P130"/>
  <c r="BK130"/>
  <c r="J130"/>
  <c r="BF130"/>
  <c r="BI129"/>
  <c r="BH129"/>
  <c r="BG129"/>
  <c r="BE129"/>
  <c r="T129"/>
  <c r="R129"/>
  <c r="P129"/>
  <c r="BK129"/>
  <c r="J129"/>
  <c r="BF129"/>
  <c r="BI128"/>
  <c r="BH128"/>
  <c r="BG128"/>
  <c r="BE128"/>
  <c r="T128"/>
  <c r="R128"/>
  <c r="P128"/>
  <c r="BK128"/>
  <c r="J128"/>
  <c r="BF128"/>
  <c r="BI127"/>
  <c r="BH127"/>
  <c r="BG127"/>
  <c r="BE127"/>
  <c r="T127"/>
  <c r="R127"/>
  <c r="P127"/>
  <c r="BK127"/>
  <c r="J127"/>
  <c r="BF127"/>
  <c r="BI126"/>
  <c r="F39"/>
  <c i="1" r="BD104"/>
  <c i="10" r="BH126"/>
  <c r="F38"/>
  <c i="1" r="BC104"/>
  <c i="10" r="BG126"/>
  <c r="F37"/>
  <c i="1" r="BB104"/>
  <c i="10" r="BE126"/>
  <c r="J35"/>
  <c i="1" r="AV104"/>
  <c i="10" r="F35"/>
  <c i="1" r="AZ104"/>
  <c i="10" r="T126"/>
  <c r="T125"/>
  <c r="T124"/>
  <c r="R126"/>
  <c r="R125"/>
  <c r="R124"/>
  <c r="P126"/>
  <c r="P125"/>
  <c r="P124"/>
  <c i="1" r="AU104"/>
  <c i="10" r="BK126"/>
  <c r="BK125"/>
  <c r="J125"/>
  <c r="BK124"/>
  <c r="J124"/>
  <c r="J98"/>
  <c r="J32"/>
  <c i="1" r="AG104"/>
  <c i="10" r="J126"/>
  <c r="BF126"/>
  <c r="J36"/>
  <c i="1" r="AW104"/>
  <c i="10" r="F36"/>
  <c i="1" r="BA104"/>
  <c i="10" r="J99"/>
  <c r="F118"/>
  <c r="E116"/>
  <c r="F91"/>
  <c r="E89"/>
  <c r="J41"/>
  <c r="J26"/>
  <c r="E26"/>
  <c r="J121"/>
  <c r="J94"/>
  <c r="J25"/>
  <c r="J23"/>
  <c r="E23"/>
  <c r="J120"/>
  <c r="J93"/>
  <c r="J22"/>
  <c r="J20"/>
  <c r="E20"/>
  <c r="F121"/>
  <c r="F94"/>
  <c r="J19"/>
  <c r="J17"/>
  <c r="E17"/>
  <c r="F120"/>
  <c r="F93"/>
  <c r="J16"/>
  <c r="J14"/>
  <c r="J118"/>
  <c r="J91"/>
  <c r="E7"/>
  <c r="E112"/>
  <c r="E85"/>
  <c i="9" r="J39"/>
  <c r="J38"/>
  <c i="1" r="AY103"/>
  <c i="9" r="J37"/>
  <c i="1" r="AX103"/>
  <c i="9" r="BI166"/>
  <c r="BH166"/>
  <c r="BG166"/>
  <c r="BE166"/>
  <c r="T166"/>
  <c r="R166"/>
  <c r="P166"/>
  <c r="BK166"/>
  <c r="J166"/>
  <c r="BF166"/>
  <c r="BI165"/>
  <c r="BH165"/>
  <c r="BG165"/>
  <c r="BE165"/>
  <c r="T165"/>
  <c r="R165"/>
  <c r="P165"/>
  <c r="BK165"/>
  <c r="J165"/>
  <c r="BF165"/>
  <c r="BI164"/>
  <c r="BH164"/>
  <c r="BG164"/>
  <c r="BE164"/>
  <c r="T164"/>
  <c r="T163"/>
  <c r="R164"/>
  <c r="R163"/>
  <c r="P164"/>
  <c r="P163"/>
  <c r="BK164"/>
  <c r="BK163"/>
  <c r="J163"/>
  <c r="J164"/>
  <c r="BF164"/>
  <c r="J102"/>
  <c r="BI162"/>
  <c r="BH162"/>
  <c r="BG162"/>
  <c r="BE162"/>
  <c r="T162"/>
  <c r="R162"/>
  <c r="P162"/>
  <c r="BK162"/>
  <c r="J162"/>
  <c r="BF162"/>
  <c r="BI161"/>
  <c r="BH161"/>
  <c r="BG161"/>
  <c r="BE161"/>
  <c r="T161"/>
  <c r="R161"/>
  <c r="P161"/>
  <c r="BK161"/>
  <c r="J161"/>
  <c r="BF161"/>
  <c r="BI160"/>
  <c r="BH160"/>
  <c r="BG160"/>
  <c r="BE160"/>
  <c r="T160"/>
  <c r="T159"/>
  <c r="R160"/>
  <c r="R159"/>
  <c r="P160"/>
  <c r="P159"/>
  <c r="BK160"/>
  <c r="BK159"/>
  <c r="J159"/>
  <c r="J160"/>
  <c r="BF160"/>
  <c r="J101"/>
  <c r="BI158"/>
  <c r="BH158"/>
  <c r="BG158"/>
  <c r="BE158"/>
  <c r="T158"/>
  <c r="R158"/>
  <c r="P158"/>
  <c r="BK158"/>
  <c r="J158"/>
  <c r="BF158"/>
  <c r="BI157"/>
  <c r="BH157"/>
  <c r="BG157"/>
  <c r="BE157"/>
  <c r="T157"/>
  <c r="R157"/>
  <c r="P157"/>
  <c r="BK157"/>
  <c r="J157"/>
  <c r="BF157"/>
  <c r="BI156"/>
  <c r="BH156"/>
  <c r="BG156"/>
  <c r="BE156"/>
  <c r="T156"/>
  <c r="R156"/>
  <c r="P156"/>
  <c r="BK156"/>
  <c r="J156"/>
  <c r="BF156"/>
  <c r="BI155"/>
  <c r="BH155"/>
  <c r="BG155"/>
  <c r="BE155"/>
  <c r="T155"/>
  <c r="R155"/>
  <c r="P155"/>
  <c r="BK155"/>
  <c r="J155"/>
  <c r="BF155"/>
  <c r="BI154"/>
  <c r="BH154"/>
  <c r="BG154"/>
  <c r="BE154"/>
  <c r="T154"/>
  <c r="R154"/>
  <c r="P154"/>
  <c r="BK154"/>
  <c r="J154"/>
  <c r="BF154"/>
  <c r="BI153"/>
  <c r="BH153"/>
  <c r="BG153"/>
  <c r="BE153"/>
  <c r="T153"/>
  <c r="R153"/>
  <c r="P153"/>
  <c r="BK153"/>
  <c r="J153"/>
  <c r="BF153"/>
  <c r="BI152"/>
  <c r="BH152"/>
  <c r="BG152"/>
  <c r="BE152"/>
  <c r="T152"/>
  <c r="R152"/>
  <c r="P152"/>
  <c r="BK152"/>
  <c r="J152"/>
  <c r="BF152"/>
  <c r="BI151"/>
  <c r="BH151"/>
  <c r="BG151"/>
  <c r="BE151"/>
  <c r="T151"/>
  <c r="R151"/>
  <c r="P151"/>
  <c r="BK151"/>
  <c r="J151"/>
  <c r="BF151"/>
  <c r="BI150"/>
  <c r="BH150"/>
  <c r="BG150"/>
  <c r="BE150"/>
  <c r="T150"/>
  <c r="R150"/>
  <c r="P150"/>
  <c r="BK150"/>
  <c r="J150"/>
  <c r="BF150"/>
  <c r="BI149"/>
  <c r="BH149"/>
  <c r="BG149"/>
  <c r="BE149"/>
  <c r="T149"/>
  <c r="R149"/>
  <c r="P149"/>
  <c r="BK149"/>
  <c r="J149"/>
  <c r="BF149"/>
  <c r="BI148"/>
  <c r="BH148"/>
  <c r="BG148"/>
  <c r="BE148"/>
  <c r="T148"/>
  <c r="R148"/>
  <c r="P148"/>
  <c r="BK148"/>
  <c r="J148"/>
  <c r="BF148"/>
  <c r="BI147"/>
  <c r="BH147"/>
  <c r="BG147"/>
  <c r="BE147"/>
  <c r="T147"/>
  <c r="R147"/>
  <c r="P147"/>
  <c r="BK147"/>
  <c r="J147"/>
  <c r="BF147"/>
  <c r="BI146"/>
  <c r="BH146"/>
  <c r="BG146"/>
  <c r="BE146"/>
  <c r="T146"/>
  <c r="R146"/>
  <c r="P146"/>
  <c r="BK146"/>
  <c r="J146"/>
  <c r="BF146"/>
  <c r="BI145"/>
  <c r="BH145"/>
  <c r="BG145"/>
  <c r="BE145"/>
  <c r="T145"/>
  <c r="R145"/>
  <c r="P145"/>
  <c r="BK145"/>
  <c r="J145"/>
  <c r="BF145"/>
  <c r="BI144"/>
  <c r="BH144"/>
  <c r="BG144"/>
  <c r="BE144"/>
  <c r="T144"/>
  <c r="T143"/>
  <c r="R144"/>
  <c r="R143"/>
  <c r="P144"/>
  <c r="P143"/>
  <c r="BK144"/>
  <c r="BK143"/>
  <c r="J143"/>
  <c r="J144"/>
  <c r="BF144"/>
  <c r="J100"/>
  <c r="BI142"/>
  <c r="BH142"/>
  <c r="BG142"/>
  <c r="BE142"/>
  <c r="T142"/>
  <c r="R142"/>
  <c r="P142"/>
  <c r="BK142"/>
  <c r="J142"/>
  <c r="BF142"/>
  <c r="BI141"/>
  <c r="BH141"/>
  <c r="BG141"/>
  <c r="BE141"/>
  <c r="T141"/>
  <c r="R141"/>
  <c r="P141"/>
  <c r="BK141"/>
  <c r="J141"/>
  <c r="BF141"/>
  <c r="BI140"/>
  <c r="BH140"/>
  <c r="BG140"/>
  <c r="BE140"/>
  <c r="T140"/>
  <c r="R140"/>
  <c r="P140"/>
  <c r="BK140"/>
  <c r="J140"/>
  <c r="BF140"/>
  <c r="BI139"/>
  <c r="BH139"/>
  <c r="BG139"/>
  <c r="BE139"/>
  <c r="T139"/>
  <c r="R139"/>
  <c r="P139"/>
  <c r="BK139"/>
  <c r="J139"/>
  <c r="BF139"/>
  <c r="BI138"/>
  <c r="BH138"/>
  <c r="BG138"/>
  <c r="BE138"/>
  <c r="T138"/>
  <c r="R138"/>
  <c r="P138"/>
  <c r="BK138"/>
  <c r="J138"/>
  <c r="BF138"/>
  <c r="BI137"/>
  <c r="BH137"/>
  <c r="BG137"/>
  <c r="BE137"/>
  <c r="T137"/>
  <c r="R137"/>
  <c r="P137"/>
  <c r="BK137"/>
  <c r="J137"/>
  <c r="BF137"/>
  <c r="BI136"/>
  <c r="BH136"/>
  <c r="BG136"/>
  <c r="BE136"/>
  <c r="T136"/>
  <c r="R136"/>
  <c r="P136"/>
  <c r="BK136"/>
  <c r="J136"/>
  <c r="BF136"/>
  <c r="BI135"/>
  <c r="BH135"/>
  <c r="BG135"/>
  <c r="BE135"/>
  <c r="T135"/>
  <c r="R135"/>
  <c r="P135"/>
  <c r="BK135"/>
  <c r="J135"/>
  <c r="BF135"/>
  <c r="BI134"/>
  <c r="BH134"/>
  <c r="BG134"/>
  <c r="BE134"/>
  <c r="T134"/>
  <c r="R134"/>
  <c r="P134"/>
  <c r="BK134"/>
  <c r="J134"/>
  <c r="BF134"/>
  <c r="BI133"/>
  <c r="BH133"/>
  <c r="BG133"/>
  <c r="BE133"/>
  <c r="T133"/>
  <c r="R133"/>
  <c r="P133"/>
  <c r="BK133"/>
  <c r="J133"/>
  <c r="BF133"/>
  <c r="BI132"/>
  <c r="BH132"/>
  <c r="BG132"/>
  <c r="BE132"/>
  <c r="T132"/>
  <c r="R132"/>
  <c r="P132"/>
  <c r="BK132"/>
  <c r="J132"/>
  <c r="BF132"/>
  <c r="BI131"/>
  <c r="BH131"/>
  <c r="BG131"/>
  <c r="BE131"/>
  <c r="T131"/>
  <c r="R131"/>
  <c r="P131"/>
  <c r="BK131"/>
  <c r="J131"/>
  <c r="BF131"/>
  <c r="BI130"/>
  <c r="BH130"/>
  <c r="BG130"/>
  <c r="BE130"/>
  <c r="T130"/>
  <c r="R130"/>
  <c r="P130"/>
  <c r="BK130"/>
  <c r="J130"/>
  <c r="BF130"/>
  <c r="BI129"/>
  <c r="BH129"/>
  <c r="BG129"/>
  <c r="BE129"/>
  <c r="T129"/>
  <c r="R129"/>
  <c r="P129"/>
  <c r="BK129"/>
  <c r="J129"/>
  <c r="BF129"/>
  <c r="BI128"/>
  <c r="BH128"/>
  <c r="BG128"/>
  <c r="BE128"/>
  <c r="T128"/>
  <c r="R128"/>
  <c r="P128"/>
  <c r="BK128"/>
  <c r="J128"/>
  <c r="BF128"/>
  <c r="BI127"/>
  <c r="BH127"/>
  <c r="BG127"/>
  <c r="BE127"/>
  <c r="T127"/>
  <c r="R127"/>
  <c r="P127"/>
  <c r="BK127"/>
  <c r="J127"/>
  <c r="BF127"/>
  <c r="BI126"/>
  <c r="F39"/>
  <c i="1" r="BD103"/>
  <c i="9" r="BH126"/>
  <c r="F38"/>
  <c i="1" r="BC103"/>
  <c i="9" r="BG126"/>
  <c r="F37"/>
  <c i="1" r="BB103"/>
  <c i="9" r="BE126"/>
  <c r="J35"/>
  <c i="1" r="AV103"/>
  <c i="9" r="F35"/>
  <c i="1" r="AZ103"/>
  <c i="9" r="T126"/>
  <c r="T125"/>
  <c r="T124"/>
  <c r="R126"/>
  <c r="R125"/>
  <c r="R124"/>
  <c r="P126"/>
  <c r="P125"/>
  <c r="P124"/>
  <c i="1" r="AU103"/>
  <c i="9" r="BK126"/>
  <c r="BK125"/>
  <c r="J125"/>
  <c r="BK124"/>
  <c r="J124"/>
  <c r="J98"/>
  <c r="J32"/>
  <c i="1" r="AG103"/>
  <c i="9" r="J126"/>
  <c r="BF126"/>
  <c r="J36"/>
  <c i="1" r="AW103"/>
  <c i="9" r="F36"/>
  <c i="1" r="BA103"/>
  <c i="9" r="J99"/>
  <c r="F118"/>
  <c r="E116"/>
  <c r="F91"/>
  <c r="E89"/>
  <c r="J41"/>
  <c r="J26"/>
  <c r="E26"/>
  <c r="J121"/>
  <c r="J94"/>
  <c r="J25"/>
  <c r="J23"/>
  <c r="E23"/>
  <c r="J120"/>
  <c r="J93"/>
  <c r="J22"/>
  <c r="J20"/>
  <c r="E20"/>
  <c r="F121"/>
  <c r="F94"/>
  <c r="J19"/>
  <c r="J17"/>
  <c r="E17"/>
  <c r="F120"/>
  <c r="F93"/>
  <c r="J16"/>
  <c r="J14"/>
  <c r="J118"/>
  <c r="J91"/>
  <c r="E7"/>
  <c r="E112"/>
  <c r="E85"/>
  <c i="8" r="J37"/>
  <c r="J36"/>
  <c i="1" r="AY101"/>
  <c i="8" r="J35"/>
  <c i="1" r="AX101"/>
  <c i="8" r="BI246"/>
  <c r="BH246"/>
  <c r="BG246"/>
  <c r="BE246"/>
  <c r="T246"/>
  <c r="R246"/>
  <c r="P246"/>
  <c r="BK246"/>
  <c r="J246"/>
  <c r="BF246"/>
  <c r="BI245"/>
  <c r="BH245"/>
  <c r="BG245"/>
  <c r="BE245"/>
  <c r="T245"/>
  <c r="R245"/>
  <c r="P245"/>
  <c r="BK245"/>
  <c r="J245"/>
  <c r="BF245"/>
  <c r="BI244"/>
  <c r="BH244"/>
  <c r="BG244"/>
  <c r="BE244"/>
  <c r="T244"/>
  <c r="R244"/>
  <c r="P244"/>
  <c r="BK244"/>
  <c r="J244"/>
  <c r="BF244"/>
  <c r="BI243"/>
  <c r="BH243"/>
  <c r="BG243"/>
  <c r="BE243"/>
  <c r="T243"/>
  <c r="R243"/>
  <c r="P243"/>
  <c r="BK243"/>
  <c r="J243"/>
  <c r="BF243"/>
  <c r="BI242"/>
  <c r="BH242"/>
  <c r="BG242"/>
  <c r="BE242"/>
  <c r="T242"/>
  <c r="R242"/>
  <c r="P242"/>
  <c r="BK242"/>
  <c r="J242"/>
  <c r="BF242"/>
  <c r="BI241"/>
  <c r="BH241"/>
  <c r="BG241"/>
  <c r="BE241"/>
  <c r="T241"/>
  <c r="R241"/>
  <c r="P241"/>
  <c r="BK241"/>
  <c r="J241"/>
  <c r="BF241"/>
  <c r="BI240"/>
  <c r="BH240"/>
  <c r="BG240"/>
  <c r="BE240"/>
  <c r="T240"/>
  <c r="R240"/>
  <c r="P240"/>
  <c r="BK240"/>
  <c r="J240"/>
  <c r="BF240"/>
  <c r="BI239"/>
  <c r="BH239"/>
  <c r="BG239"/>
  <c r="BE239"/>
  <c r="T239"/>
  <c r="R239"/>
  <c r="P239"/>
  <c r="BK239"/>
  <c r="J239"/>
  <c r="BF239"/>
  <c r="BI238"/>
  <c r="BH238"/>
  <c r="BG238"/>
  <c r="BE238"/>
  <c r="T238"/>
  <c r="R238"/>
  <c r="P238"/>
  <c r="BK238"/>
  <c r="J238"/>
  <c r="BF238"/>
  <c r="BI237"/>
  <c r="BH237"/>
  <c r="BG237"/>
  <c r="BE237"/>
  <c r="T237"/>
  <c r="R237"/>
  <c r="P237"/>
  <c r="BK237"/>
  <c r="J237"/>
  <c r="BF237"/>
  <c r="BI236"/>
  <c r="BH236"/>
  <c r="BG236"/>
  <c r="BE236"/>
  <c r="T236"/>
  <c r="R236"/>
  <c r="P236"/>
  <c r="BK236"/>
  <c r="J236"/>
  <c r="BF236"/>
  <c r="BI235"/>
  <c r="BH235"/>
  <c r="BG235"/>
  <c r="BE235"/>
  <c r="T235"/>
  <c r="R235"/>
  <c r="P235"/>
  <c r="BK235"/>
  <c r="J235"/>
  <c r="BF235"/>
  <c r="BI234"/>
  <c r="BH234"/>
  <c r="BG234"/>
  <c r="BE234"/>
  <c r="T234"/>
  <c r="R234"/>
  <c r="P234"/>
  <c r="BK234"/>
  <c r="J234"/>
  <c r="BF234"/>
  <c r="BI233"/>
  <c r="BH233"/>
  <c r="BG233"/>
  <c r="BE233"/>
  <c r="T233"/>
  <c r="R233"/>
  <c r="P233"/>
  <c r="BK233"/>
  <c r="J233"/>
  <c r="BF233"/>
  <c r="BI232"/>
  <c r="BH232"/>
  <c r="BG232"/>
  <c r="BE232"/>
  <c r="T232"/>
  <c r="R232"/>
  <c r="P232"/>
  <c r="BK232"/>
  <c r="J232"/>
  <c r="BF232"/>
  <c r="BI231"/>
  <c r="BH231"/>
  <c r="BG231"/>
  <c r="BE231"/>
  <c r="T231"/>
  <c r="R231"/>
  <c r="P231"/>
  <c r="BK231"/>
  <c r="J231"/>
  <c r="BF231"/>
  <c r="BI230"/>
  <c r="BH230"/>
  <c r="BG230"/>
  <c r="BE230"/>
  <c r="T230"/>
  <c r="R230"/>
  <c r="P230"/>
  <c r="BK230"/>
  <c r="J230"/>
  <c r="BF230"/>
  <c r="BI229"/>
  <c r="BH229"/>
  <c r="BG229"/>
  <c r="BE229"/>
  <c r="T229"/>
  <c r="R229"/>
  <c r="P229"/>
  <c r="BK229"/>
  <c r="J229"/>
  <c r="BF229"/>
  <c r="BI228"/>
  <c r="BH228"/>
  <c r="BG228"/>
  <c r="BE228"/>
  <c r="T228"/>
  <c r="R228"/>
  <c r="P228"/>
  <c r="BK228"/>
  <c r="J228"/>
  <c r="BF228"/>
  <c r="BI227"/>
  <c r="BH227"/>
  <c r="BG227"/>
  <c r="BE227"/>
  <c r="T227"/>
  <c r="R227"/>
  <c r="P227"/>
  <c r="BK227"/>
  <c r="J227"/>
  <c r="BF227"/>
  <c r="BI226"/>
  <c r="BH226"/>
  <c r="BG226"/>
  <c r="BE226"/>
  <c r="T226"/>
  <c r="R226"/>
  <c r="P226"/>
  <c r="BK226"/>
  <c r="J226"/>
  <c r="BF226"/>
  <c r="BI225"/>
  <c r="BH225"/>
  <c r="BG225"/>
  <c r="BE225"/>
  <c r="T225"/>
  <c r="R225"/>
  <c r="P225"/>
  <c r="BK225"/>
  <c r="J225"/>
  <c r="BF225"/>
  <c r="BI224"/>
  <c r="BH224"/>
  <c r="BG224"/>
  <c r="BE224"/>
  <c r="T224"/>
  <c r="R224"/>
  <c r="P224"/>
  <c r="BK224"/>
  <c r="J224"/>
  <c r="BF224"/>
  <c r="BI223"/>
  <c r="BH223"/>
  <c r="BG223"/>
  <c r="BE223"/>
  <c r="T223"/>
  <c r="R223"/>
  <c r="P223"/>
  <c r="BK223"/>
  <c r="J223"/>
  <c r="BF223"/>
  <c r="BI222"/>
  <c r="BH222"/>
  <c r="BG222"/>
  <c r="BE222"/>
  <c r="T222"/>
  <c r="R222"/>
  <c r="P222"/>
  <c r="BK222"/>
  <c r="J222"/>
  <c r="BF222"/>
  <c r="BI221"/>
  <c r="BH221"/>
  <c r="BG221"/>
  <c r="BE221"/>
  <c r="T221"/>
  <c r="T220"/>
  <c r="R221"/>
  <c r="R220"/>
  <c r="P221"/>
  <c r="P220"/>
  <c r="BK221"/>
  <c r="BK220"/>
  <c r="J220"/>
  <c r="J221"/>
  <c r="BF221"/>
  <c r="J106"/>
  <c r="BI219"/>
  <c r="BH219"/>
  <c r="BG219"/>
  <c r="BE219"/>
  <c r="T219"/>
  <c r="R219"/>
  <c r="P219"/>
  <c r="BK219"/>
  <c r="J219"/>
  <c r="BF219"/>
  <c r="BI218"/>
  <c r="BH218"/>
  <c r="BG218"/>
  <c r="BE218"/>
  <c r="T218"/>
  <c r="R218"/>
  <c r="P218"/>
  <c r="BK218"/>
  <c r="J218"/>
  <c r="BF218"/>
  <c r="BI217"/>
  <c r="BH217"/>
  <c r="BG217"/>
  <c r="BE217"/>
  <c r="T217"/>
  <c r="R217"/>
  <c r="P217"/>
  <c r="BK217"/>
  <c r="J217"/>
  <c r="BF217"/>
  <c r="BI216"/>
  <c r="BH216"/>
  <c r="BG216"/>
  <c r="BE216"/>
  <c r="T216"/>
  <c r="R216"/>
  <c r="P216"/>
  <c r="BK216"/>
  <c r="J216"/>
  <c r="BF216"/>
  <c r="BI215"/>
  <c r="BH215"/>
  <c r="BG215"/>
  <c r="BE215"/>
  <c r="T215"/>
  <c r="R215"/>
  <c r="P215"/>
  <c r="BK215"/>
  <c r="J215"/>
  <c r="BF215"/>
  <c r="BI214"/>
  <c r="BH214"/>
  <c r="BG214"/>
  <c r="BE214"/>
  <c r="T214"/>
  <c r="R214"/>
  <c r="P214"/>
  <c r="BK214"/>
  <c r="J214"/>
  <c r="BF214"/>
  <c r="BI213"/>
  <c r="BH213"/>
  <c r="BG213"/>
  <c r="BE213"/>
  <c r="T213"/>
  <c r="R213"/>
  <c r="P213"/>
  <c r="BK213"/>
  <c r="J213"/>
  <c r="BF213"/>
  <c r="BI212"/>
  <c r="BH212"/>
  <c r="BG212"/>
  <c r="BE212"/>
  <c r="T212"/>
  <c r="R212"/>
  <c r="P212"/>
  <c r="BK212"/>
  <c r="J212"/>
  <c r="BF212"/>
  <c r="BI211"/>
  <c r="BH211"/>
  <c r="BG211"/>
  <c r="BE211"/>
  <c r="T211"/>
  <c r="R211"/>
  <c r="P211"/>
  <c r="BK211"/>
  <c r="J211"/>
  <c r="BF211"/>
  <c r="BI210"/>
  <c r="BH210"/>
  <c r="BG210"/>
  <c r="BE210"/>
  <c r="T210"/>
  <c r="R210"/>
  <c r="P210"/>
  <c r="BK210"/>
  <c r="J210"/>
  <c r="BF210"/>
  <c r="BI209"/>
  <c r="BH209"/>
  <c r="BG209"/>
  <c r="BE209"/>
  <c r="T209"/>
  <c r="R209"/>
  <c r="P209"/>
  <c r="BK209"/>
  <c r="J209"/>
  <c r="BF209"/>
  <c r="BI208"/>
  <c r="BH208"/>
  <c r="BG208"/>
  <c r="BE208"/>
  <c r="T208"/>
  <c r="R208"/>
  <c r="P208"/>
  <c r="BK208"/>
  <c r="J208"/>
  <c r="BF208"/>
  <c r="BI207"/>
  <c r="BH207"/>
  <c r="BG207"/>
  <c r="BE207"/>
  <c r="T207"/>
  <c r="R207"/>
  <c r="P207"/>
  <c r="BK207"/>
  <c r="J207"/>
  <c r="BF207"/>
  <c r="BI206"/>
  <c r="BH206"/>
  <c r="BG206"/>
  <c r="BE206"/>
  <c r="T206"/>
  <c r="R206"/>
  <c r="P206"/>
  <c r="BK206"/>
  <c r="J206"/>
  <c r="BF206"/>
  <c r="BI205"/>
  <c r="BH205"/>
  <c r="BG205"/>
  <c r="BE205"/>
  <c r="T205"/>
  <c r="R205"/>
  <c r="P205"/>
  <c r="BK205"/>
  <c r="J205"/>
  <c r="BF205"/>
  <c r="BI204"/>
  <c r="BH204"/>
  <c r="BG204"/>
  <c r="BE204"/>
  <c r="T204"/>
  <c r="R204"/>
  <c r="P204"/>
  <c r="BK204"/>
  <c r="J204"/>
  <c r="BF204"/>
  <c r="BI203"/>
  <c r="BH203"/>
  <c r="BG203"/>
  <c r="BE203"/>
  <c r="T203"/>
  <c r="R203"/>
  <c r="P203"/>
  <c r="BK203"/>
  <c r="J203"/>
  <c r="BF203"/>
  <c r="BI202"/>
  <c r="BH202"/>
  <c r="BG202"/>
  <c r="BE202"/>
  <c r="T202"/>
  <c r="R202"/>
  <c r="P202"/>
  <c r="BK202"/>
  <c r="J202"/>
  <c r="BF202"/>
  <c r="BI201"/>
  <c r="BH201"/>
  <c r="BG201"/>
  <c r="BE201"/>
  <c r="T201"/>
  <c r="R201"/>
  <c r="P201"/>
  <c r="BK201"/>
  <c r="J201"/>
  <c r="BF201"/>
  <c r="BI200"/>
  <c r="BH200"/>
  <c r="BG200"/>
  <c r="BE200"/>
  <c r="T200"/>
  <c r="R200"/>
  <c r="P200"/>
  <c r="BK200"/>
  <c r="J200"/>
  <c r="BF200"/>
  <c r="BI199"/>
  <c r="BH199"/>
  <c r="BG199"/>
  <c r="BE199"/>
  <c r="T199"/>
  <c r="R199"/>
  <c r="P199"/>
  <c r="BK199"/>
  <c r="J199"/>
  <c r="BF199"/>
  <c r="BI198"/>
  <c r="BH198"/>
  <c r="BG198"/>
  <c r="BE198"/>
  <c r="T198"/>
  <c r="R198"/>
  <c r="P198"/>
  <c r="BK198"/>
  <c r="J198"/>
  <c r="BF198"/>
  <c r="BI197"/>
  <c r="BH197"/>
  <c r="BG197"/>
  <c r="BE197"/>
  <c r="T197"/>
  <c r="R197"/>
  <c r="P197"/>
  <c r="BK197"/>
  <c r="J197"/>
  <c r="BF197"/>
  <c r="BI196"/>
  <c r="BH196"/>
  <c r="BG196"/>
  <c r="BE196"/>
  <c r="T196"/>
  <c r="R196"/>
  <c r="P196"/>
  <c r="BK196"/>
  <c r="J196"/>
  <c r="BF196"/>
  <c r="BI195"/>
  <c r="BH195"/>
  <c r="BG195"/>
  <c r="BE195"/>
  <c r="T195"/>
  <c r="R195"/>
  <c r="P195"/>
  <c r="BK195"/>
  <c r="J195"/>
  <c r="BF195"/>
  <c r="BI194"/>
  <c r="BH194"/>
  <c r="BG194"/>
  <c r="BE194"/>
  <c r="T194"/>
  <c r="R194"/>
  <c r="P194"/>
  <c r="BK194"/>
  <c r="J194"/>
  <c r="BF194"/>
  <c r="BI193"/>
  <c r="BH193"/>
  <c r="BG193"/>
  <c r="BE193"/>
  <c r="T193"/>
  <c r="R193"/>
  <c r="P193"/>
  <c r="BK193"/>
  <c r="J193"/>
  <c r="BF193"/>
  <c r="BI192"/>
  <c r="BH192"/>
  <c r="BG192"/>
  <c r="BE192"/>
  <c r="T192"/>
  <c r="R192"/>
  <c r="P192"/>
  <c r="BK192"/>
  <c r="J192"/>
  <c r="BF192"/>
  <c r="BI191"/>
  <c r="BH191"/>
  <c r="BG191"/>
  <c r="BE191"/>
  <c r="T191"/>
  <c r="R191"/>
  <c r="P191"/>
  <c r="BK191"/>
  <c r="J191"/>
  <c r="BF191"/>
  <c r="BI190"/>
  <c r="BH190"/>
  <c r="BG190"/>
  <c r="BE190"/>
  <c r="T190"/>
  <c r="R190"/>
  <c r="P190"/>
  <c r="BK190"/>
  <c r="J190"/>
  <c r="BF190"/>
  <c r="BI189"/>
  <c r="BH189"/>
  <c r="BG189"/>
  <c r="BE189"/>
  <c r="T189"/>
  <c r="R189"/>
  <c r="P189"/>
  <c r="BK189"/>
  <c r="J189"/>
  <c r="BF189"/>
  <c r="BI188"/>
  <c r="BH188"/>
  <c r="BG188"/>
  <c r="BE188"/>
  <c r="T188"/>
  <c r="R188"/>
  <c r="P188"/>
  <c r="BK188"/>
  <c r="J188"/>
  <c r="BF188"/>
  <c r="BI187"/>
  <c r="BH187"/>
  <c r="BG187"/>
  <c r="BE187"/>
  <c r="T187"/>
  <c r="R187"/>
  <c r="P187"/>
  <c r="BK187"/>
  <c r="J187"/>
  <c r="BF187"/>
  <c r="BI186"/>
  <c r="BH186"/>
  <c r="BG186"/>
  <c r="BE186"/>
  <c r="T186"/>
  <c r="R186"/>
  <c r="P186"/>
  <c r="BK186"/>
  <c r="J186"/>
  <c r="BF186"/>
  <c r="BI185"/>
  <c r="BH185"/>
  <c r="BG185"/>
  <c r="BE185"/>
  <c r="T185"/>
  <c r="R185"/>
  <c r="P185"/>
  <c r="BK185"/>
  <c r="J185"/>
  <c r="BF185"/>
  <c r="BI184"/>
  <c r="BH184"/>
  <c r="BG184"/>
  <c r="BE184"/>
  <c r="T184"/>
  <c r="R184"/>
  <c r="P184"/>
  <c r="BK184"/>
  <c r="J184"/>
  <c r="BF184"/>
  <c r="BI183"/>
  <c r="BH183"/>
  <c r="BG183"/>
  <c r="BE183"/>
  <c r="T183"/>
  <c r="R183"/>
  <c r="P183"/>
  <c r="BK183"/>
  <c r="J183"/>
  <c r="BF183"/>
  <c r="BI182"/>
  <c r="BH182"/>
  <c r="BG182"/>
  <c r="BE182"/>
  <c r="T182"/>
  <c r="R182"/>
  <c r="P182"/>
  <c r="BK182"/>
  <c r="J182"/>
  <c r="BF182"/>
  <c r="BI181"/>
  <c r="BH181"/>
  <c r="BG181"/>
  <c r="BE181"/>
  <c r="T181"/>
  <c r="R181"/>
  <c r="P181"/>
  <c r="BK181"/>
  <c r="J181"/>
  <c r="BF181"/>
  <c r="BI180"/>
  <c r="BH180"/>
  <c r="BG180"/>
  <c r="BE180"/>
  <c r="T180"/>
  <c r="R180"/>
  <c r="P180"/>
  <c r="BK180"/>
  <c r="J180"/>
  <c r="BF180"/>
  <c r="BI179"/>
  <c r="BH179"/>
  <c r="BG179"/>
  <c r="BE179"/>
  <c r="T179"/>
  <c r="T178"/>
  <c r="R179"/>
  <c r="R178"/>
  <c r="P179"/>
  <c r="P178"/>
  <c r="BK179"/>
  <c r="BK178"/>
  <c r="J178"/>
  <c r="J179"/>
  <c r="BF179"/>
  <c r="J105"/>
  <c r="BI177"/>
  <c r="BH177"/>
  <c r="BG177"/>
  <c r="BE177"/>
  <c r="T177"/>
  <c r="R177"/>
  <c r="P177"/>
  <c r="BK177"/>
  <c r="J177"/>
  <c r="BF177"/>
  <c r="BI176"/>
  <c r="BH176"/>
  <c r="BG176"/>
  <c r="BE176"/>
  <c r="T176"/>
  <c r="R176"/>
  <c r="P176"/>
  <c r="BK176"/>
  <c r="J176"/>
  <c r="BF176"/>
  <c r="BI175"/>
  <c r="BH175"/>
  <c r="BG175"/>
  <c r="BE175"/>
  <c r="T175"/>
  <c r="R175"/>
  <c r="P175"/>
  <c r="BK175"/>
  <c r="J175"/>
  <c r="BF175"/>
  <c r="BI174"/>
  <c r="BH174"/>
  <c r="BG174"/>
  <c r="BE174"/>
  <c r="T174"/>
  <c r="R174"/>
  <c r="P174"/>
  <c r="BK174"/>
  <c r="J174"/>
  <c r="BF174"/>
  <c r="BI173"/>
  <c r="BH173"/>
  <c r="BG173"/>
  <c r="BE173"/>
  <c r="T173"/>
  <c r="R173"/>
  <c r="P173"/>
  <c r="BK173"/>
  <c r="J173"/>
  <c r="BF173"/>
  <c r="BI172"/>
  <c r="BH172"/>
  <c r="BG172"/>
  <c r="BE172"/>
  <c r="T172"/>
  <c r="R172"/>
  <c r="P172"/>
  <c r="BK172"/>
  <c r="J172"/>
  <c r="BF172"/>
  <c r="BI171"/>
  <c r="BH171"/>
  <c r="BG171"/>
  <c r="BE171"/>
  <c r="T171"/>
  <c r="R171"/>
  <c r="P171"/>
  <c r="BK171"/>
  <c r="J171"/>
  <c r="BF171"/>
  <c r="BI170"/>
  <c r="BH170"/>
  <c r="BG170"/>
  <c r="BE170"/>
  <c r="T170"/>
  <c r="R170"/>
  <c r="P170"/>
  <c r="BK170"/>
  <c r="J170"/>
  <c r="BF170"/>
  <c r="BI169"/>
  <c r="BH169"/>
  <c r="BG169"/>
  <c r="BE169"/>
  <c r="T169"/>
  <c r="R169"/>
  <c r="P169"/>
  <c r="BK169"/>
  <c r="J169"/>
  <c r="BF169"/>
  <c r="BI168"/>
  <c r="BH168"/>
  <c r="BG168"/>
  <c r="BE168"/>
  <c r="T168"/>
  <c r="R168"/>
  <c r="P168"/>
  <c r="BK168"/>
  <c r="J168"/>
  <c r="BF168"/>
  <c r="BI167"/>
  <c r="BH167"/>
  <c r="BG167"/>
  <c r="BE167"/>
  <c r="T167"/>
  <c r="R167"/>
  <c r="P167"/>
  <c r="BK167"/>
  <c r="J167"/>
  <c r="BF167"/>
  <c r="BI166"/>
  <c r="BH166"/>
  <c r="BG166"/>
  <c r="BE166"/>
  <c r="T166"/>
  <c r="R166"/>
  <c r="P166"/>
  <c r="BK166"/>
  <c r="J166"/>
  <c r="BF166"/>
  <c r="BI165"/>
  <c r="BH165"/>
  <c r="BG165"/>
  <c r="BE165"/>
  <c r="T165"/>
  <c r="R165"/>
  <c r="P165"/>
  <c r="BK165"/>
  <c r="J165"/>
  <c r="BF165"/>
  <c r="BI164"/>
  <c r="BH164"/>
  <c r="BG164"/>
  <c r="BE164"/>
  <c r="T164"/>
  <c r="R164"/>
  <c r="P164"/>
  <c r="BK164"/>
  <c r="J164"/>
  <c r="BF164"/>
  <c r="BI163"/>
  <c r="BH163"/>
  <c r="BG163"/>
  <c r="BE163"/>
  <c r="T163"/>
  <c r="R163"/>
  <c r="P163"/>
  <c r="BK163"/>
  <c r="J163"/>
  <c r="BF163"/>
  <c r="BI162"/>
  <c r="BH162"/>
  <c r="BG162"/>
  <c r="BE162"/>
  <c r="T162"/>
  <c r="R162"/>
  <c r="P162"/>
  <c r="BK162"/>
  <c r="J162"/>
  <c r="BF162"/>
  <c r="BI161"/>
  <c r="BH161"/>
  <c r="BG161"/>
  <c r="BE161"/>
  <c r="T161"/>
  <c r="R161"/>
  <c r="P161"/>
  <c r="BK161"/>
  <c r="J161"/>
  <c r="BF161"/>
  <c r="BI160"/>
  <c r="BH160"/>
  <c r="BG160"/>
  <c r="BE160"/>
  <c r="T160"/>
  <c r="T159"/>
  <c r="T158"/>
  <c r="R160"/>
  <c r="R159"/>
  <c r="R158"/>
  <c r="P160"/>
  <c r="P159"/>
  <c r="P158"/>
  <c r="BK160"/>
  <c r="BK159"/>
  <c r="J159"/>
  <c r="BK158"/>
  <c r="J158"/>
  <c r="J160"/>
  <c r="BF160"/>
  <c r="J104"/>
  <c r="J103"/>
  <c r="BI157"/>
  <c r="BH157"/>
  <c r="BG157"/>
  <c r="BE157"/>
  <c r="T157"/>
  <c r="R157"/>
  <c r="P157"/>
  <c r="BK157"/>
  <c r="J157"/>
  <c r="BF157"/>
  <c r="BI156"/>
  <c r="BH156"/>
  <c r="BG156"/>
  <c r="BE156"/>
  <c r="T156"/>
  <c r="R156"/>
  <c r="P156"/>
  <c r="BK156"/>
  <c r="J156"/>
  <c r="BF156"/>
  <c r="BI155"/>
  <c r="BH155"/>
  <c r="BG155"/>
  <c r="BE155"/>
  <c r="T155"/>
  <c r="R155"/>
  <c r="P155"/>
  <c r="BK155"/>
  <c r="J155"/>
  <c r="BF155"/>
  <c r="BI154"/>
  <c r="BH154"/>
  <c r="BG154"/>
  <c r="BE154"/>
  <c r="T154"/>
  <c r="R154"/>
  <c r="P154"/>
  <c r="BK154"/>
  <c r="J154"/>
  <c r="BF154"/>
  <c r="BI153"/>
  <c r="BH153"/>
  <c r="BG153"/>
  <c r="BE153"/>
  <c r="T153"/>
  <c r="T152"/>
  <c r="R153"/>
  <c r="R152"/>
  <c r="P153"/>
  <c r="P152"/>
  <c r="BK153"/>
  <c r="BK152"/>
  <c r="J152"/>
  <c r="J153"/>
  <c r="BF153"/>
  <c r="J102"/>
  <c r="BI151"/>
  <c r="BH151"/>
  <c r="BG151"/>
  <c r="BE151"/>
  <c r="T151"/>
  <c r="R151"/>
  <c r="P151"/>
  <c r="BK151"/>
  <c r="J151"/>
  <c r="BF151"/>
  <c r="BI150"/>
  <c r="BH150"/>
  <c r="BG150"/>
  <c r="BE150"/>
  <c r="T150"/>
  <c r="T149"/>
  <c r="R150"/>
  <c r="R149"/>
  <c r="P150"/>
  <c r="P149"/>
  <c r="BK150"/>
  <c r="BK149"/>
  <c r="J149"/>
  <c r="J150"/>
  <c r="BF150"/>
  <c r="J101"/>
  <c r="BI148"/>
  <c r="BH148"/>
  <c r="BG148"/>
  <c r="BE148"/>
  <c r="T148"/>
  <c r="R148"/>
  <c r="P148"/>
  <c r="BK148"/>
  <c r="J148"/>
  <c r="BF148"/>
  <c r="BI147"/>
  <c r="BH147"/>
  <c r="BG147"/>
  <c r="BE147"/>
  <c r="T147"/>
  <c r="R147"/>
  <c r="P147"/>
  <c r="BK147"/>
  <c r="J147"/>
  <c r="BF147"/>
  <c r="BI146"/>
  <c r="BH146"/>
  <c r="BG146"/>
  <c r="BE146"/>
  <c r="T146"/>
  <c r="R146"/>
  <c r="P146"/>
  <c r="BK146"/>
  <c r="J146"/>
  <c r="BF146"/>
  <c r="BI145"/>
  <c r="BH145"/>
  <c r="BG145"/>
  <c r="BE145"/>
  <c r="T145"/>
  <c r="R145"/>
  <c r="P145"/>
  <c r="BK145"/>
  <c r="J145"/>
  <c r="BF145"/>
  <c r="BI144"/>
  <c r="BH144"/>
  <c r="BG144"/>
  <c r="BE144"/>
  <c r="T144"/>
  <c r="R144"/>
  <c r="P144"/>
  <c r="BK144"/>
  <c r="J144"/>
  <c r="BF144"/>
  <c r="BI143"/>
  <c r="BH143"/>
  <c r="BG143"/>
  <c r="BE143"/>
  <c r="T143"/>
  <c r="R143"/>
  <c r="P143"/>
  <c r="BK143"/>
  <c r="J143"/>
  <c r="BF143"/>
  <c r="BI142"/>
  <c r="BH142"/>
  <c r="BG142"/>
  <c r="BE142"/>
  <c r="T142"/>
  <c r="R142"/>
  <c r="P142"/>
  <c r="BK142"/>
  <c r="J142"/>
  <c r="BF142"/>
  <c r="BI141"/>
  <c r="BH141"/>
  <c r="BG141"/>
  <c r="BE141"/>
  <c r="T141"/>
  <c r="T140"/>
  <c r="R141"/>
  <c r="R140"/>
  <c r="P141"/>
  <c r="P140"/>
  <c r="BK141"/>
  <c r="BK140"/>
  <c r="J140"/>
  <c r="J141"/>
  <c r="BF141"/>
  <c r="J100"/>
  <c r="BI139"/>
  <c r="BH139"/>
  <c r="BG139"/>
  <c r="BE139"/>
  <c r="T139"/>
  <c r="R139"/>
  <c r="P139"/>
  <c r="BK139"/>
  <c r="J139"/>
  <c r="BF139"/>
  <c r="BI138"/>
  <c r="BH138"/>
  <c r="BG138"/>
  <c r="BE138"/>
  <c r="T138"/>
  <c r="R138"/>
  <c r="P138"/>
  <c r="BK138"/>
  <c r="J138"/>
  <c r="BF138"/>
  <c r="BI137"/>
  <c r="BH137"/>
  <c r="BG137"/>
  <c r="BE137"/>
  <c r="T137"/>
  <c r="R137"/>
  <c r="P137"/>
  <c r="BK137"/>
  <c r="J137"/>
  <c r="BF137"/>
  <c r="BI136"/>
  <c r="BH136"/>
  <c r="BG136"/>
  <c r="BE136"/>
  <c r="T136"/>
  <c r="R136"/>
  <c r="P136"/>
  <c r="BK136"/>
  <c r="J136"/>
  <c r="BF136"/>
  <c r="BI135"/>
  <c r="BH135"/>
  <c r="BG135"/>
  <c r="BE135"/>
  <c r="T135"/>
  <c r="R135"/>
  <c r="P135"/>
  <c r="BK135"/>
  <c r="J135"/>
  <c r="BF135"/>
  <c r="BI134"/>
  <c r="BH134"/>
  <c r="BG134"/>
  <c r="BE134"/>
  <c r="T134"/>
  <c r="T133"/>
  <c r="R134"/>
  <c r="R133"/>
  <c r="P134"/>
  <c r="P133"/>
  <c r="BK134"/>
  <c r="BK133"/>
  <c r="J133"/>
  <c r="J134"/>
  <c r="BF134"/>
  <c r="J99"/>
  <c r="BI132"/>
  <c r="BH132"/>
  <c r="BG132"/>
  <c r="BE132"/>
  <c r="T132"/>
  <c r="R132"/>
  <c r="P132"/>
  <c r="BK132"/>
  <c r="J132"/>
  <c r="BF132"/>
  <c r="BI131"/>
  <c r="BH131"/>
  <c r="BG131"/>
  <c r="BE131"/>
  <c r="T131"/>
  <c r="R131"/>
  <c r="P131"/>
  <c r="BK131"/>
  <c r="J131"/>
  <c r="BF131"/>
  <c r="BI130"/>
  <c r="BH130"/>
  <c r="BG130"/>
  <c r="BE130"/>
  <c r="T130"/>
  <c r="R130"/>
  <c r="P130"/>
  <c r="BK130"/>
  <c r="J130"/>
  <c r="BF130"/>
  <c r="BI129"/>
  <c r="F37"/>
  <c i="1" r="BD101"/>
  <c i="8" r="BH129"/>
  <c r="F36"/>
  <c i="1" r="BC101"/>
  <c i="8" r="BG129"/>
  <c r="F35"/>
  <c i="1" r="BB101"/>
  <c i="8" r="BE129"/>
  <c r="J33"/>
  <c i="1" r="AV101"/>
  <c i="8" r="F33"/>
  <c i="1" r="AZ101"/>
  <c i="8" r="T129"/>
  <c r="T128"/>
  <c r="T127"/>
  <c r="T126"/>
  <c r="R129"/>
  <c r="R128"/>
  <c r="R127"/>
  <c r="R126"/>
  <c r="P129"/>
  <c r="P128"/>
  <c r="P127"/>
  <c r="P126"/>
  <c i="1" r="AU101"/>
  <c i="8" r="BK129"/>
  <c r="BK128"/>
  <c r="J128"/>
  <c r="BK127"/>
  <c r="J127"/>
  <c r="BK126"/>
  <c r="J126"/>
  <c r="J96"/>
  <c r="J30"/>
  <c i="1" r="AG101"/>
  <c i="8" r="J129"/>
  <c r="BF129"/>
  <c r="J34"/>
  <c i="1" r="AW101"/>
  <c i="8" r="F34"/>
  <c i="1" r="BA101"/>
  <c i="8" r="J98"/>
  <c r="J97"/>
  <c r="F120"/>
  <c r="E118"/>
  <c r="F89"/>
  <c r="E87"/>
  <c r="J39"/>
  <c r="J24"/>
  <c r="E24"/>
  <c r="J123"/>
  <c r="J92"/>
  <c r="J23"/>
  <c r="J21"/>
  <c r="E21"/>
  <c r="J122"/>
  <c r="J91"/>
  <c r="J20"/>
  <c r="J18"/>
  <c r="E18"/>
  <c r="F123"/>
  <c r="F92"/>
  <c r="J17"/>
  <c r="J15"/>
  <c r="E15"/>
  <c r="F122"/>
  <c r="F91"/>
  <c r="J14"/>
  <c r="J12"/>
  <c r="J120"/>
  <c r="J89"/>
  <c r="E7"/>
  <c r="E116"/>
  <c r="E85"/>
  <c i="7" r="J37"/>
  <c r="J36"/>
  <c i="1" r="AY100"/>
  <c i="7" r="J35"/>
  <c i="1" r="AX100"/>
  <c i="7" r="BI147"/>
  <c r="BH147"/>
  <c r="BG147"/>
  <c r="BE147"/>
  <c r="T147"/>
  <c r="R147"/>
  <c r="P147"/>
  <c r="BK147"/>
  <c r="J147"/>
  <c r="BF147"/>
  <c r="BI146"/>
  <c r="BH146"/>
  <c r="BG146"/>
  <c r="BE146"/>
  <c r="T146"/>
  <c r="R146"/>
  <c r="P146"/>
  <c r="BK146"/>
  <c r="J146"/>
  <c r="BF146"/>
  <c r="BI145"/>
  <c r="BH145"/>
  <c r="BG145"/>
  <c r="BE145"/>
  <c r="T145"/>
  <c r="R145"/>
  <c r="P145"/>
  <c r="BK145"/>
  <c r="J145"/>
  <c r="BF145"/>
  <c r="BI144"/>
  <c r="BH144"/>
  <c r="BG144"/>
  <c r="BE144"/>
  <c r="T144"/>
  <c r="R144"/>
  <c r="P144"/>
  <c r="BK144"/>
  <c r="J144"/>
  <c r="BF144"/>
  <c r="BI143"/>
  <c r="BH143"/>
  <c r="BG143"/>
  <c r="BE143"/>
  <c r="T143"/>
  <c r="R143"/>
  <c r="P143"/>
  <c r="BK143"/>
  <c r="J143"/>
  <c r="BF143"/>
  <c r="BI142"/>
  <c r="BH142"/>
  <c r="BG142"/>
  <c r="BE142"/>
  <c r="T142"/>
  <c r="R142"/>
  <c r="P142"/>
  <c r="BK142"/>
  <c r="J142"/>
  <c r="BF142"/>
  <c r="BI141"/>
  <c r="BH141"/>
  <c r="BG141"/>
  <c r="BE141"/>
  <c r="T141"/>
  <c r="R141"/>
  <c r="P141"/>
  <c r="BK141"/>
  <c r="J141"/>
  <c r="BF141"/>
  <c r="BI140"/>
  <c r="BH140"/>
  <c r="BG140"/>
  <c r="BE140"/>
  <c r="T140"/>
  <c r="R140"/>
  <c r="P140"/>
  <c r="BK140"/>
  <c r="J140"/>
  <c r="BF140"/>
  <c r="BI139"/>
  <c r="BH139"/>
  <c r="BG139"/>
  <c r="BE139"/>
  <c r="T139"/>
  <c r="R139"/>
  <c r="P139"/>
  <c r="BK139"/>
  <c r="J139"/>
  <c r="BF139"/>
  <c r="BI138"/>
  <c r="BH138"/>
  <c r="BG138"/>
  <c r="BE138"/>
  <c r="T138"/>
  <c r="R138"/>
  <c r="P138"/>
  <c r="BK138"/>
  <c r="J138"/>
  <c r="BF138"/>
  <c r="BI137"/>
  <c r="BH137"/>
  <c r="BG137"/>
  <c r="BE137"/>
  <c r="T137"/>
  <c r="R137"/>
  <c r="P137"/>
  <c r="BK137"/>
  <c r="J137"/>
  <c r="BF137"/>
  <c r="BI136"/>
  <c r="BH136"/>
  <c r="BG136"/>
  <c r="BE136"/>
  <c r="T136"/>
  <c r="R136"/>
  <c r="P136"/>
  <c r="BK136"/>
  <c r="J136"/>
  <c r="BF136"/>
  <c r="BI135"/>
  <c r="BH135"/>
  <c r="BG135"/>
  <c r="BE135"/>
  <c r="T135"/>
  <c r="R135"/>
  <c r="P135"/>
  <c r="BK135"/>
  <c r="J135"/>
  <c r="BF135"/>
  <c r="BI134"/>
  <c r="BH134"/>
  <c r="BG134"/>
  <c r="BE134"/>
  <c r="T134"/>
  <c r="R134"/>
  <c r="P134"/>
  <c r="BK134"/>
  <c r="J134"/>
  <c r="BF134"/>
  <c r="BI133"/>
  <c r="BH133"/>
  <c r="BG133"/>
  <c r="BE133"/>
  <c r="T133"/>
  <c r="R133"/>
  <c r="P133"/>
  <c r="BK133"/>
  <c r="J133"/>
  <c r="BF133"/>
  <c r="BI132"/>
  <c r="BH132"/>
  <c r="BG132"/>
  <c r="BE132"/>
  <c r="T132"/>
  <c r="R132"/>
  <c r="P132"/>
  <c r="BK132"/>
  <c r="J132"/>
  <c r="BF132"/>
  <c r="BI131"/>
  <c r="BH131"/>
  <c r="BG131"/>
  <c r="BE131"/>
  <c r="T131"/>
  <c r="R131"/>
  <c r="P131"/>
  <c r="BK131"/>
  <c r="J131"/>
  <c r="BF131"/>
  <c r="BI130"/>
  <c r="BH130"/>
  <c r="BG130"/>
  <c r="BE130"/>
  <c r="T130"/>
  <c r="R130"/>
  <c r="P130"/>
  <c r="BK130"/>
  <c r="J130"/>
  <c r="BF130"/>
  <c r="BI129"/>
  <c r="BH129"/>
  <c r="BG129"/>
  <c r="BE129"/>
  <c r="T129"/>
  <c r="R129"/>
  <c r="P129"/>
  <c r="BK129"/>
  <c r="J129"/>
  <c r="BF129"/>
  <c r="BI128"/>
  <c r="BH128"/>
  <c r="BG128"/>
  <c r="BE128"/>
  <c r="T128"/>
  <c r="R128"/>
  <c r="P128"/>
  <c r="BK128"/>
  <c r="J128"/>
  <c r="BF128"/>
  <c r="BI127"/>
  <c r="BH127"/>
  <c r="BG127"/>
  <c r="BE127"/>
  <c r="T127"/>
  <c r="R127"/>
  <c r="P127"/>
  <c r="BK127"/>
  <c r="J127"/>
  <c r="BF127"/>
  <c r="BI126"/>
  <c r="BH126"/>
  <c r="BG126"/>
  <c r="BE126"/>
  <c r="T126"/>
  <c r="R126"/>
  <c r="P126"/>
  <c r="BK126"/>
  <c r="J126"/>
  <c r="BF126"/>
  <c r="BI125"/>
  <c r="BH125"/>
  <c r="BG125"/>
  <c r="BE125"/>
  <c r="T125"/>
  <c r="R125"/>
  <c r="P125"/>
  <c r="BK125"/>
  <c r="J125"/>
  <c r="BF125"/>
  <c r="BI124"/>
  <c r="BH124"/>
  <c r="BG124"/>
  <c r="BE124"/>
  <c r="T124"/>
  <c r="R124"/>
  <c r="P124"/>
  <c r="BK124"/>
  <c r="J124"/>
  <c r="BF124"/>
  <c r="BI123"/>
  <c r="BH123"/>
  <c r="BG123"/>
  <c r="BE123"/>
  <c r="T123"/>
  <c r="R123"/>
  <c r="P123"/>
  <c r="BK123"/>
  <c r="J123"/>
  <c r="BF123"/>
  <c r="BI122"/>
  <c r="BH122"/>
  <c r="BG122"/>
  <c r="BE122"/>
  <c r="T122"/>
  <c r="R122"/>
  <c r="P122"/>
  <c r="BK122"/>
  <c r="J122"/>
  <c r="BF122"/>
  <c r="BI121"/>
  <c r="BH121"/>
  <c r="BG121"/>
  <c r="BE121"/>
  <c r="T121"/>
  <c r="R121"/>
  <c r="P121"/>
  <c r="BK121"/>
  <c r="J121"/>
  <c r="BF121"/>
  <c r="BI120"/>
  <c r="BH120"/>
  <c r="BG120"/>
  <c r="BE120"/>
  <c r="T120"/>
  <c r="R120"/>
  <c r="P120"/>
  <c r="BK120"/>
  <c r="J120"/>
  <c r="BF120"/>
  <c r="BI119"/>
  <c r="F37"/>
  <c i="1" r="BD100"/>
  <c i="7" r="BH119"/>
  <c r="F36"/>
  <c i="1" r="BC100"/>
  <c i="7" r="BG119"/>
  <c r="F35"/>
  <c i="1" r="BB100"/>
  <c i="7" r="BE119"/>
  <c r="J33"/>
  <c i="1" r="AV100"/>
  <c i="7" r="F33"/>
  <c i="1" r="AZ100"/>
  <c i="7" r="T119"/>
  <c r="T118"/>
  <c r="T117"/>
  <c r="R119"/>
  <c r="R118"/>
  <c r="R117"/>
  <c r="P119"/>
  <c r="P118"/>
  <c r="P117"/>
  <c i="1" r="AU100"/>
  <c i="7" r="BK119"/>
  <c r="BK118"/>
  <c r="J118"/>
  <c r="BK117"/>
  <c r="J117"/>
  <c r="J96"/>
  <c r="J30"/>
  <c i="1" r="AG100"/>
  <c i="7" r="J119"/>
  <c r="BF119"/>
  <c r="J34"/>
  <c i="1" r="AW100"/>
  <c i="7" r="F34"/>
  <c i="1" r="BA100"/>
  <c i="7" r="J97"/>
  <c r="F111"/>
  <c r="E109"/>
  <c r="F89"/>
  <c r="E87"/>
  <c r="J39"/>
  <c r="J24"/>
  <c r="E24"/>
  <c r="J114"/>
  <c r="J92"/>
  <c r="J23"/>
  <c r="J21"/>
  <c r="E21"/>
  <c r="J113"/>
  <c r="J91"/>
  <c r="J20"/>
  <c r="J18"/>
  <c r="E18"/>
  <c r="F114"/>
  <c r="F92"/>
  <c r="J17"/>
  <c r="J15"/>
  <c r="E15"/>
  <c r="F113"/>
  <c r="F91"/>
  <c r="J14"/>
  <c r="J12"/>
  <c r="J111"/>
  <c r="J89"/>
  <c r="E7"/>
  <c r="E107"/>
  <c r="E85"/>
  <c i="6" r="J37"/>
  <c r="J36"/>
  <c i="1" r="AY99"/>
  <c i="6" r="J35"/>
  <c i="1" r="AX99"/>
  <c i="6" r="BI187"/>
  <c r="BH187"/>
  <c r="BG187"/>
  <c r="BE187"/>
  <c r="T187"/>
  <c r="R187"/>
  <c r="P187"/>
  <c r="BK187"/>
  <c r="J187"/>
  <c r="BF187"/>
  <c r="BI186"/>
  <c r="BH186"/>
  <c r="BG186"/>
  <c r="BE186"/>
  <c r="T186"/>
  <c r="R186"/>
  <c r="P186"/>
  <c r="BK186"/>
  <c r="J186"/>
  <c r="BF186"/>
  <c r="BI185"/>
  <c r="BH185"/>
  <c r="BG185"/>
  <c r="BE185"/>
  <c r="T185"/>
  <c r="R185"/>
  <c r="P185"/>
  <c r="BK185"/>
  <c r="J185"/>
  <c r="BF185"/>
  <c r="BI184"/>
  <c r="BH184"/>
  <c r="BG184"/>
  <c r="BE184"/>
  <c r="T184"/>
  <c r="R184"/>
  <c r="P184"/>
  <c r="BK184"/>
  <c r="J184"/>
  <c r="BF184"/>
  <c r="BI183"/>
  <c r="BH183"/>
  <c r="BG183"/>
  <c r="BE183"/>
  <c r="T183"/>
  <c r="R183"/>
  <c r="P183"/>
  <c r="BK183"/>
  <c r="J183"/>
  <c r="BF183"/>
  <c r="BI182"/>
  <c r="BH182"/>
  <c r="BG182"/>
  <c r="BE182"/>
  <c r="T182"/>
  <c r="R182"/>
  <c r="P182"/>
  <c r="BK182"/>
  <c r="J182"/>
  <c r="BF182"/>
  <c r="BI181"/>
  <c r="BH181"/>
  <c r="BG181"/>
  <c r="BE181"/>
  <c r="T181"/>
  <c r="R181"/>
  <c r="P181"/>
  <c r="BK181"/>
  <c r="J181"/>
  <c r="BF181"/>
  <c r="BI180"/>
  <c r="BH180"/>
  <c r="BG180"/>
  <c r="BE180"/>
  <c r="T180"/>
  <c r="T179"/>
  <c r="R180"/>
  <c r="R179"/>
  <c r="P180"/>
  <c r="P179"/>
  <c r="BK180"/>
  <c r="BK179"/>
  <c r="J179"/>
  <c r="J180"/>
  <c r="BF180"/>
  <c r="J101"/>
  <c r="BI178"/>
  <c r="BH178"/>
  <c r="BG178"/>
  <c r="BE178"/>
  <c r="T178"/>
  <c r="R178"/>
  <c r="P178"/>
  <c r="BK178"/>
  <c r="J178"/>
  <c r="BF178"/>
  <c r="BI177"/>
  <c r="BH177"/>
  <c r="BG177"/>
  <c r="BE177"/>
  <c r="T177"/>
  <c r="R177"/>
  <c r="P177"/>
  <c r="BK177"/>
  <c r="J177"/>
  <c r="BF177"/>
  <c r="BI176"/>
  <c r="BH176"/>
  <c r="BG176"/>
  <c r="BE176"/>
  <c r="T176"/>
  <c r="R176"/>
  <c r="P176"/>
  <c r="BK176"/>
  <c r="J176"/>
  <c r="BF176"/>
  <c r="BI175"/>
  <c r="BH175"/>
  <c r="BG175"/>
  <c r="BE175"/>
  <c r="T175"/>
  <c r="R175"/>
  <c r="P175"/>
  <c r="BK175"/>
  <c r="J175"/>
  <c r="BF175"/>
  <c r="BI174"/>
  <c r="BH174"/>
  <c r="BG174"/>
  <c r="BE174"/>
  <c r="T174"/>
  <c r="R174"/>
  <c r="P174"/>
  <c r="BK174"/>
  <c r="J174"/>
  <c r="BF174"/>
  <c r="BI173"/>
  <c r="BH173"/>
  <c r="BG173"/>
  <c r="BE173"/>
  <c r="T173"/>
  <c r="R173"/>
  <c r="P173"/>
  <c r="BK173"/>
  <c r="J173"/>
  <c r="BF173"/>
  <c r="BI172"/>
  <c r="BH172"/>
  <c r="BG172"/>
  <c r="BE172"/>
  <c r="T172"/>
  <c r="R172"/>
  <c r="P172"/>
  <c r="BK172"/>
  <c r="J172"/>
  <c r="BF172"/>
  <c r="BI171"/>
  <c r="BH171"/>
  <c r="BG171"/>
  <c r="BE171"/>
  <c r="T171"/>
  <c r="R171"/>
  <c r="P171"/>
  <c r="BK171"/>
  <c r="J171"/>
  <c r="BF171"/>
  <c r="BI170"/>
  <c r="BH170"/>
  <c r="BG170"/>
  <c r="BE170"/>
  <c r="T170"/>
  <c r="R170"/>
  <c r="P170"/>
  <c r="BK170"/>
  <c r="J170"/>
  <c r="BF170"/>
  <c r="BI169"/>
  <c r="BH169"/>
  <c r="BG169"/>
  <c r="BE169"/>
  <c r="T169"/>
  <c r="R169"/>
  <c r="P169"/>
  <c r="BK169"/>
  <c r="J169"/>
  <c r="BF169"/>
  <c r="BI168"/>
  <c r="BH168"/>
  <c r="BG168"/>
  <c r="BE168"/>
  <c r="T168"/>
  <c r="R168"/>
  <c r="P168"/>
  <c r="BK168"/>
  <c r="J168"/>
  <c r="BF168"/>
  <c r="BI167"/>
  <c r="BH167"/>
  <c r="BG167"/>
  <c r="BE167"/>
  <c r="T167"/>
  <c r="R167"/>
  <c r="P167"/>
  <c r="BK167"/>
  <c r="J167"/>
  <c r="BF167"/>
  <c r="BI166"/>
  <c r="BH166"/>
  <c r="BG166"/>
  <c r="BE166"/>
  <c r="T166"/>
  <c r="R166"/>
  <c r="P166"/>
  <c r="BK166"/>
  <c r="J166"/>
  <c r="BF166"/>
  <c r="BI165"/>
  <c r="BH165"/>
  <c r="BG165"/>
  <c r="BE165"/>
  <c r="T165"/>
  <c r="R165"/>
  <c r="P165"/>
  <c r="BK165"/>
  <c r="J165"/>
  <c r="BF165"/>
  <c r="BI164"/>
  <c r="BH164"/>
  <c r="BG164"/>
  <c r="BE164"/>
  <c r="T164"/>
  <c r="R164"/>
  <c r="P164"/>
  <c r="BK164"/>
  <c r="J164"/>
  <c r="BF164"/>
  <c r="BI163"/>
  <c r="BH163"/>
  <c r="BG163"/>
  <c r="BE163"/>
  <c r="T163"/>
  <c r="R163"/>
  <c r="P163"/>
  <c r="BK163"/>
  <c r="J163"/>
  <c r="BF163"/>
  <c r="BI162"/>
  <c r="BH162"/>
  <c r="BG162"/>
  <c r="BE162"/>
  <c r="T162"/>
  <c r="R162"/>
  <c r="P162"/>
  <c r="BK162"/>
  <c r="J162"/>
  <c r="BF162"/>
  <c r="BI161"/>
  <c r="BH161"/>
  <c r="BG161"/>
  <c r="BE161"/>
  <c r="T161"/>
  <c r="R161"/>
  <c r="P161"/>
  <c r="BK161"/>
  <c r="J161"/>
  <c r="BF161"/>
  <c r="BI160"/>
  <c r="BH160"/>
  <c r="BG160"/>
  <c r="BE160"/>
  <c r="T160"/>
  <c r="R160"/>
  <c r="P160"/>
  <c r="BK160"/>
  <c r="J160"/>
  <c r="BF160"/>
  <c r="BI159"/>
  <c r="BH159"/>
  <c r="BG159"/>
  <c r="BE159"/>
  <c r="T159"/>
  <c r="R159"/>
  <c r="P159"/>
  <c r="BK159"/>
  <c r="J159"/>
  <c r="BF159"/>
  <c r="BI158"/>
  <c r="BH158"/>
  <c r="BG158"/>
  <c r="BE158"/>
  <c r="T158"/>
  <c r="R158"/>
  <c r="P158"/>
  <c r="BK158"/>
  <c r="J158"/>
  <c r="BF158"/>
  <c r="BI157"/>
  <c r="BH157"/>
  <c r="BG157"/>
  <c r="BE157"/>
  <c r="T157"/>
  <c r="R157"/>
  <c r="P157"/>
  <c r="BK157"/>
  <c r="J157"/>
  <c r="BF157"/>
  <c r="BI156"/>
  <c r="BH156"/>
  <c r="BG156"/>
  <c r="BE156"/>
  <c r="T156"/>
  <c r="T155"/>
  <c r="R156"/>
  <c r="R155"/>
  <c r="P156"/>
  <c r="P155"/>
  <c r="BK156"/>
  <c r="BK155"/>
  <c r="J155"/>
  <c r="J156"/>
  <c r="BF156"/>
  <c r="J100"/>
  <c r="BI154"/>
  <c r="BH154"/>
  <c r="BG154"/>
  <c r="BE154"/>
  <c r="T154"/>
  <c r="R154"/>
  <c r="P154"/>
  <c r="BK154"/>
  <c r="J154"/>
  <c r="BF154"/>
  <c r="BI153"/>
  <c r="BH153"/>
  <c r="BG153"/>
  <c r="BE153"/>
  <c r="T153"/>
  <c r="R153"/>
  <c r="P153"/>
  <c r="BK153"/>
  <c r="J153"/>
  <c r="BF153"/>
  <c r="BI152"/>
  <c r="BH152"/>
  <c r="BG152"/>
  <c r="BE152"/>
  <c r="T152"/>
  <c r="R152"/>
  <c r="P152"/>
  <c r="BK152"/>
  <c r="J152"/>
  <c r="BF152"/>
  <c r="BI151"/>
  <c r="BH151"/>
  <c r="BG151"/>
  <c r="BE151"/>
  <c r="T151"/>
  <c r="R151"/>
  <c r="P151"/>
  <c r="BK151"/>
  <c r="J151"/>
  <c r="BF151"/>
  <c r="BI150"/>
  <c r="BH150"/>
  <c r="BG150"/>
  <c r="BE150"/>
  <c r="T150"/>
  <c r="R150"/>
  <c r="P150"/>
  <c r="BK150"/>
  <c r="J150"/>
  <c r="BF150"/>
  <c r="BI149"/>
  <c r="BH149"/>
  <c r="BG149"/>
  <c r="BE149"/>
  <c r="T149"/>
  <c r="R149"/>
  <c r="P149"/>
  <c r="BK149"/>
  <c r="J149"/>
  <c r="BF149"/>
  <c r="BI148"/>
  <c r="BH148"/>
  <c r="BG148"/>
  <c r="BE148"/>
  <c r="T148"/>
  <c r="R148"/>
  <c r="P148"/>
  <c r="BK148"/>
  <c r="J148"/>
  <c r="BF148"/>
  <c r="BI147"/>
  <c r="BH147"/>
  <c r="BG147"/>
  <c r="BE147"/>
  <c r="T147"/>
  <c r="R147"/>
  <c r="P147"/>
  <c r="BK147"/>
  <c r="J147"/>
  <c r="BF147"/>
  <c r="BI146"/>
  <c r="BH146"/>
  <c r="BG146"/>
  <c r="BE146"/>
  <c r="T146"/>
  <c r="R146"/>
  <c r="P146"/>
  <c r="BK146"/>
  <c r="J146"/>
  <c r="BF146"/>
  <c r="BI145"/>
  <c r="BH145"/>
  <c r="BG145"/>
  <c r="BE145"/>
  <c r="T145"/>
  <c r="R145"/>
  <c r="P145"/>
  <c r="BK145"/>
  <c r="J145"/>
  <c r="BF145"/>
  <c r="BI144"/>
  <c r="BH144"/>
  <c r="BG144"/>
  <c r="BE144"/>
  <c r="T144"/>
  <c r="R144"/>
  <c r="P144"/>
  <c r="BK144"/>
  <c r="J144"/>
  <c r="BF144"/>
  <c r="BI143"/>
  <c r="BH143"/>
  <c r="BG143"/>
  <c r="BE143"/>
  <c r="T143"/>
  <c r="R143"/>
  <c r="P143"/>
  <c r="BK143"/>
  <c r="J143"/>
  <c r="BF143"/>
  <c r="BI142"/>
  <c r="BH142"/>
  <c r="BG142"/>
  <c r="BE142"/>
  <c r="T142"/>
  <c r="R142"/>
  <c r="P142"/>
  <c r="BK142"/>
  <c r="J142"/>
  <c r="BF142"/>
  <c r="BI141"/>
  <c r="BH141"/>
  <c r="BG141"/>
  <c r="BE141"/>
  <c r="T141"/>
  <c r="R141"/>
  <c r="P141"/>
  <c r="BK141"/>
  <c r="J141"/>
  <c r="BF141"/>
  <c r="BI140"/>
  <c r="BH140"/>
  <c r="BG140"/>
  <c r="BE140"/>
  <c r="T140"/>
  <c r="R140"/>
  <c r="P140"/>
  <c r="BK140"/>
  <c r="J140"/>
  <c r="BF140"/>
  <c r="BI139"/>
  <c r="BH139"/>
  <c r="BG139"/>
  <c r="BE139"/>
  <c r="T139"/>
  <c r="R139"/>
  <c r="P139"/>
  <c r="BK139"/>
  <c r="J139"/>
  <c r="BF139"/>
  <c r="BI138"/>
  <c r="BH138"/>
  <c r="BG138"/>
  <c r="BE138"/>
  <c r="T138"/>
  <c r="T137"/>
  <c r="R138"/>
  <c r="R137"/>
  <c r="P138"/>
  <c r="P137"/>
  <c r="BK138"/>
  <c r="BK137"/>
  <c r="J137"/>
  <c r="J138"/>
  <c r="BF138"/>
  <c r="J99"/>
  <c r="BI136"/>
  <c r="BH136"/>
  <c r="BG136"/>
  <c r="BE136"/>
  <c r="T136"/>
  <c r="R136"/>
  <c r="P136"/>
  <c r="BK136"/>
  <c r="J136"/>
  <c r="BF136"/>
  <c r="BI135"/>
  <c r="BH135"/>
  <c r="BG135"/>
  <c r="BE135"/>
  <c r="T135"/>
  <c r="R135"/>
  <c r="P135"/>
  <c r="BK135"/>
  <c r="J135"/>
  <c r="BF135"/>
  <c r="BI134"/>
  <c r="BH134"/>
  <c r="BG134"/>
  <c r="BE134"/>
  <c r="T134"/>
  <c r="R134"/>
  <c r="P134"/>
  <c r="BK134"/>
  <c r="J134"/>
  <c r="BF134"/>
  <c r="BI133"/>
  <c r="BH133"/>
  <c r="BG133"/>
  <c r="BE133"/>
  <c r="T133"/>
  <c r="R133"/>
  <c r="P133"/>
  <c r="BK133"/>
  <c r="J133"/>
  <c r="BF133"/>
  <c r="BI132"/>
  <c r="BH132"/>
  <c r="BG132"/>
  <c r="BE132"/>
  <c r="T132"/>
  <c r="R132"/>
  <c r="P132"/>
  <c r="BK132"/>
  <c r="J132"/>
  <c r="BF132"/>
  <c r="BI131"/>
  <c r="BH131"/>
  <c r="BG131"/>
  <c r="BE131"/>
  <c r="T131"/>
  <c r="R131"/>
  <c r="P131"/>
  <c r="BK131"/>
  <c r="J131"/>
  <c r="BF131"/>
  <c r="BI130"/>
  <c r="BH130"/>
  <c r="BG130"/>
  <c r="BE130"/>
  <c r="T130"/>
  <c r="R130"/>
  <c r="P130"/>
  <c r="BK130"/>
  <c r="J130"/>
  <c r="BF130"/>
  <c r="BI129"/>
  <c r="BH129"/>
  <c r="BG129"/>
  <c r="BE129"/>
  <c r="T129"/>
  <c r="R129"/>
  <c r="P129"/>
  <c r="BK129"/>
  <c r="J129"/>
  <c r="BF129"/>
  <c r="BI128"/>
  <c r="BH128"/>
  <c r="BG128"/>
  <c r="BE128"/>
  <c r="T128"/>
  <c r="R128"/>
  <c r="P128"/>
  <c r="BK128"/>
  <c r="J128"/>
  <c r="BF128"/>
  <c r="BI127"/>
  <c r="BH127"/>
  <c r="BG127"/>
  <c r="BE127"/>
  <c r="T127"/>
  <c r="R127"/>
  <c r="P127"/>
  <c r="BK127"/>
  <c r="J127"/>
  <c r="BF127"/>
  <c r="BI126"/>
  <c r="BH126"/>
  <c r="BG126"/>
  <c r="BE126"/>
  <c r="T126"/>
  <c r="R126"/>
  <c r="P126"/>
  <c r="BK126"/>
  <c r="J126"/>
  <c r="BF126"/>
  <c r="BI125"/>
  <c r="BH125"/>
  <c r="BG125"/>
  <c r="BE125"/>
  <c r="T125"/>
  <c r="T124"/>
  <c r="R125"/>
  <c r="R124"/>
  <c r="P125"/>
  <c r="P124"/>
  <c r="BK125"/>
  <c r="BK124"/>
  <c r="J124"/>
  <c r="J125"/>
  <c r="BF125"/>
  <c r="J98"/>
  <c r="BI123"/>
  <c r="F37"/>
  <c i="1" r="BD99"/>
  <c i="6" r="BH123"/>
  <c r="F36"/>
  <c i="1" r="BC99"/>
  <c i="6" r="BG123"/>
  <c r="F35"/>
  <c i="1" r="BB99"/>
  <c i="6" r="BE123"/>
  <c r="J33"/>
  <c i="1" r="AV99"/>
  <c i="6" r="F33"/>
  <c i="1" r="AZ99"/>
  <c i="6" r="T123"/>
  <c r="T122"/>
  <c r="T121"/>
  <c r="R123"/>
  <c r="R122"/>
  <c r="R121"/>
  <c r="P123"/>
  <c r="P122"/>
  <c r="P121"/>
  <c i="1" r="AU99"/>
  <c i="6" r="BK123"/>
  <c r="BK122"/>
  <c r="J122"/>
  <c r="BK121"/>
  <c r="J121"/>
  <c r="J96"/>
  <c r="J30"/>
  <c i="1" r="AG99"/>
  <c i="6" r="J123"/>
  <c r="BF123"/>
  <c r="J34"/>
  <c i="1" r="AW99"/>
  <c i="6" r="F34"/>
  <c i="1" r="BA99"/>
  <c i="6" r="J97"/>
  <c r="F115"/>
  <c r="E113"/>
  <c r="F89"/>
  <c r="E87"/>
  <c r="J39"/>
  <c r="J24"/>
  <c r="E24"/>
  <c r="J118"/>
  <c r="J92"/>
  <c r="J23"/>
  <c r="J21"/>
  <c r="E21"/>
  <c r="J117"/>
  <c r="J91"/>
  <c r="J20"/>
  <c r="J18"/>
  <c r="E18"/>
  <c r="F118"/>
  <c r="F92"/>
  <c r="J17"/>
  <c r="J15"/>
  <c r="E15"/>
  <c r="F117"/>
  <c r="F91"/>
  <c r="J14"/>
  <c r="J12"/>
  <c r="J115"/>
  <c r="J89"/>
  <c r="E7"/>
  <c r="E111"/>
  <c r="E85"/>
  <c i="5" r="J37"/>
  <c r="J36"/>
  <c i="1" r="AY98"/>
  <c i="5" r="J35"/>
  <c i="1" r="AX98"/>
  <c i="5" r="BI581"/>
  <c r="BH581"/>
  <c r="BG581"/>
  <c r="BE581"/>
  <c r="T581"/>
  <c r="R581"/>
  <c r="P581"/>
  <c r="BK581"/>
  <c r="J581"/>
  <c r="BF581"/>
  <c r="BI561"/>
  <c r="BH561"/>
  <c r="BG561"/>
  <c r="BE561"/>
  <c r="T561"/>
  <c r="R561"/>
  <c r="P561"/>
  <c r="BK561"/>
  <c r="J561"/>
  <c r="BF561"/>
  <c r="BI560"/>
  <c r="BH560"/>
  <c r="BG560"/>
  <c r="BE560"/>
  <c r="T560"/>
  <c r="R560"/>
  <c r="P560"/>
  <c r="BK560"/>
  <c r="J560"/>
  <c r="BF560"/>
  <c r="BI551"/>
  <c r="BH551"/>
  <c r="BG551"/>
  <c r="BE551"/>
  <c r="T551"/>
  <c r="T550"/>
  <c r="R551"/>
  <c r="R550"/>
  <c r="P551"/>
  <c r="P550"/>
  <c r="BK551"/>
  <c r="BK550"/>
  <c r="J550"/>
  <c r="J551"/>
  <c r="BF551"/>
  <c r="J110"/>
  <c r="BI549"/>
  <c r="BH549"/>
  <c r="BG549"/>
  <c r="BE549"/>
  <c r="T549"/>
  <c r="R549"/>
  <c r="P549"/>
  <c r="BK549"/>
  <c r="J549"/>
  <c r="BF549"/>
  <c r="BI541"/>
  <c r="BH541"/>
  <c r="BG541"/>
  <c r="BE541"/>
  <c r="T541"/>
  <c r="R541"/>
  <c r="P541"/>
  <c r="BK541"/>
  <c r="J541"/>
  <c r="BF541"/>
  <c r="BI537"/>
  <c r="BH537"/>
  <c r="BG537"/>
  <c r="BE537"/>
  <c r="T537"/>
  <c r="R537"/>
  <c r="P537"/>
  <c r="BK537"/>
  <c r="J537"/>
  <c r="BF537"/>
  <c r="BI533"/>
  <c r="BH533"/>
  <c r="BG533"/>
  <c r="BE533"/>
  <c r="T533"/>
  <c r="R533"/>
  <c r="P533"/>
  <c r="BK533"/>
  <c r="J533"/>
  <c r="BF533"/>
  <c r="BI526"/>
  <c r="BH526"/>
  <c r="BG526"/>
  <c r="BE526"/>
  <c r="T526"/>
  <c r="T525"/>
  <c r="R526"/>
  <c r="R525"/>
  <c r="P526"/>
  <c r="P525"/>
  <c r="BK526"/>
  <c r="BK525"/>
  <c r="J525"/>
  <c r="J526"/>
  <c r="BF526"/>
  <c r="J109"/>
  <c r="BI524"/>
  <c r="BH524"/>
  <c r="BG524"/>
  <c r="BE524"/>
  <c r="T524"/>
  <c r="R524"/>
  <c r="P524"/>
  <c r="BK524"/>
  <c r="J524"/>
  <c r="BF524"/>
  <c r="BI520"/>
  <c r="BH520"/>
  <c r="BG520"/>
  <c r="BE520"/>
  <c r="T520"/>
  <c r="R520"/>
  <c r="P520"/>
  <c r="BK520"/>
  <c r="J520"/>
  <c r="BF520"/>
  <c r="BI512"/>
  <c r="BH512"/>
  <c r="BG512"/>
  <c r="BE512"/>
  <c r="T512"/>
  <c r="R512"/>
  <c r="P512"/>
  <c r="BK512"/>
  <c r="J512"/>
  <c r="BF512"/>
  <c r="BI504"/>
  <c r="BH504"/>
  <c r="BG504"/>
  <c r="BE504"/>
  <c r="T504"/>
  <c r="R504"/>
  <c r="P504"/>
  <c r="BK504"/>
  <c r="J504"/>
  <c r="BF504"/>
  <c r="BI496"/>
  <c r="BH496"/>
  <c r="BG496"/>
  <c r="BE496"/>
  <c r="T496"/>
  <c r="R496"/>
  <c r="P496"/>
  <c r="BK496"/>
  <c r="J496"/>
  <c r="BF496"/>
  <c r="BI492"/>
  <c r="BH492"/>
  <c r="BG492"/>
  <c r="BE492"/>
  <c r="T492"/>
  <c r="R492"/>
  <c r="P492"/>
  <c r="BK492"/>
  <c r="J492"/>
  <c r="BF492"/>
  <c r="BI488"/>
  <c r="BH488"/>
  <c r="BG488"/>
  <c r="BE488"/>
  <c r="T488"/>
  <c r="R488"/>
  <c r="P488"/>
  <c r="BK488"/>
  <c r="J488"/>
  <c r="BF488"/>
  <c r="BI484"/>
  <c r="BH484"/>
  <c r="BG484"/>
  <c r="BE484"/>
  <c r="T484"/>
  <c r="R484"/>
  <c r="P484"/>
  <c r="BK484"/>
  <c r="J484"/>
  <c r="BF484"/>
  <c r="BI479"/>
  <c r="BH479"/>
  <c r="BG479"/>
  <c r="BE479"/>
  <c r="T479"/>
  <c r="R479"/>
  <c r="P479"/>
  <c r="BK479"/>
  <c r="J479"/>
  <c r="BF479"/>
  <c r="BI474"/>
  <c r="BH474"/>
  <c r="BG474"/>
  <c r="BE474"/>
  <c r="T474"/>
  <c r="T473"/>
  <c r="R474"/>
  <c r="R473"/>
  <c r="P474"/>
  <c r="P473"/>
  <c r="BK474"/>
  <c r="BK473"/>
  <c r="J473"/>
  <c r="J474"/>
  <c r="BF474"/>
  <c r="J108"/>
  <c r="BI472"/>
  <c r="BH472"/>
  <c r="BG472"/>
  <c r="BE472"/>
  <c r="T472"/>
  <c r="R472"/>
  <c r="P472"/>
  <c r="BK472"/>
  <c r="J472"/>
  <c r="BF472"/>
  <c r="BI467"/>
  <c r="BH467"/>
  <c r="BG467"/>
  <c r="BE467"/>
  <c r="T467"/>
  <c r="R467"/>
  <c r="P467"/>
  <c r="BK467"/>
  <c r="J467"/>
  <c r="BF467"/>
  <c r="BI458"/>
  <c r="BH458"/>
  <c r="BG458"/>
  <c r="BE458"/>
  <c r="T458"/>
  <c r="R458"/>
  <c r="P458"/>
  <c r="BK458"/>
  <c r="J458"/>
  <c r="BF458"/>
  <c r="BI449"/>
  <c r="BH449"/>
  <c r="BG449"/>
  <c r="BE449"/>
  <c r="T449"/>
  <c r="R449"/>
  <c r="P449"/>
  <c r="BK449"/>
  <c r="J449"/>
  <c r="BF449"/>
  <c r="BI440"/>
  <c r="BH440"/>
  <c r="BG440"/>
  <c r="BE440"/>
  <c r="T440"/>
  <c r="T439"/>
  <c r="R440"/>
  <c r="R439"/>
  <c r="P440"/>
  <c r="P439"/>
  <c r="BK440"/>
  <c r="BK439"/>
  <c r="J439"/>
  <c r="J440"/>
  <c r="BF440"/>
  <c r="J107"/>
  <c r="BI438"/>
  <c r="BH438"/>
  <c r="BG438"/>
  <c r="BE438"/>
  <c r="T438"/>
  <c r="R438"/>
  <c r="P438"/>
  <c r="BK438"/>
  <c r="J438"/>
  <c r="BF438"/>
  <c r="BI433"/>
  <c r="BH433"/>
  <c r="BG433"/>
  <c r="BE433"/>
  <c r="T433"/>
  <c r="R433"/>
  <c r="P433"/>
  <c r="BK433"/>
  <c r="J433"/>
  <c r="BF433"/>
  <c r="BI425"/>
  <c r="BH425"/>
  <c r="BG425"/>
  <c r="BE425"/>
  <c r="T425"/>
  <c r="R425"/>
  <c r="P425"/>
  <c r="BK425"/>
  <c r="J425"/>
  <c r="BF425"/>
  <c r="BI421"/>
  <c r="BH421"/>
  <c r="BG421"/>
  <c r="BE421"/>
  <c r="T421"/>
  <c r="R421"/>
  <c r="P421"/>
  <c r="BK421"/>
  <c r="J421"/>
  <c r="BF421"/>
  <c r="BI414"/>
  <c r="BH414"/>
  <c r="BG414"/>
  <c r="BE414"/>
  <c r="T414"/>
  <c r="T413"/>
  <c r="R414"/>
  <c r="R413"/>
  <c r="P414"/>
  <c r="P413"/>
  <c r="BK414"/>
  <c r="BK413"/>
  <c r="J413"/>
  <c r="J414"/>
  <c r="BF414"/>
  <c r="J106"/>
  <c r="BI412"/>
  <c r="BH412"/>
  <c r="BG412"/>
  <c r="BE412"/>
  <c r="T412"/>
  <c r="R412"/>
  <c r="P412"/>
  <c r="BK412"/>
  <c r="J412"/>
  <c r="BF412"/>
  <c r="BI406"/>
  <c r="BH406"/>
  <c r="BG406"/>
  <c r="BE406"/>
  <c r="T406"/>
  <c r="R406"/>
  <c r="P406"/>
  <c r="BK406"/>
  <c r="J406"/>
  <c r="BF406"/>
  <c r="BI400"/>
  <c r="BH400"/>
  <c r="BG400"/>
  <c r="BE400"/>
  <c r="T400"/>
  <c r="R400"/>
  <c r="P400"/>
  <c r="BK400"/>
  <c r="J400"/>
  <c r="BF400"/>
  <c r="BI394"/>
  <c r="BH394"/>
  <c r="BG394"/>
  <c r="BE394"/>
  <c r="T394"/>
  <c r="R394"/>
  <c r="P394"/>
  <c r="BK394"/>
  <c r="J394"/>
  <c r="BF394"/>
  <c r="BI390"/>
  <c r="BH390"/>
  <c r="BG390"/>
  <c r="BE390"/>
  <c r="T390"/>
  <c r="R390"/>
  <c r="P390"/>
  <c r="BK390"/>
  <c r="J390"/>
  <c r="BF390"/>
  <c r="BI383"/>
  <c r="BH383"/>
  <c r="BG383"/>
  <c r="BE383"/>
  <c r="T383"/>
  <c r="R383"/>
  <c r="P383"/>
  <c r="BK383"/>
  <c r="J383"/>
  <c r="BF383"/>
  <c r="BI379"/>
  <c r="BH379"/>
  <c r="BG379"/>
  <c r="BE379"/>
  <c r="T379"/>
  <c r="R379"/>
  <c r="P379"/>
  <c r="BK379"/>
  <c r="J379"/>
  <c r="BF379"/>
  <c r="BI373"/>
  <c r="BH373"/>
  <c r="BG373"/>
  <c r="BE373"/>
  <c r="T373"/>
  <c r="T372"/>
  <c r="R373"/>
  <c r="R372"/>
  <c r="P373"/>
  <c r="P372"/>
  <c r="BK373"/>
  <c r="BK372"/>
  <c r="J372"/>
  <c r="J373"/>
  <c r="BF373"/>
  <c r="J105"/>
  <c r="BI371"/>
  <c r="BH371"/>
  <c r="BG371"/>
  <c r="BE371"/>
  <c r="T371"/>
  <c r="R371"/>
  <c r="P371"/>
  <c r="BK371"/>
  <c r="J371"/>
  <c r="BF371"/>
  <c r="BI370"/>
  <c r="BH370"/>
  <c r="BG370"/>
  <c r="BE370"/>
  <c r="T370"/>
  <c r="R370"/>
  <c r="P370"/>
  <c r="BK370"/>
  <c r="J370"/>
  <c r="BF370"/>
  <c r="BI367"/>
  <c r="BH367"/>
  <c r="BG367"/>
  <c r="BE367"/>
  <c r="T367"/>
  <c r="R367"/>
  <c r="P367"/>
  <c r="BK367"/>
  <c r="J367"/>
  <c r="BF367"/>
  <c r="BI364"/>
  <c r="BH364"/>
  <c r="BG364"/>
  <c r="BE364"/>
  <c r="T364"/>
  <c r="R364"/>
  <c r="P364"/>
  <c r="BK364"/>
  <c r="J364"/>
  <c r="BF364"/>
  <c r="BI355"/>
  <c r="BH355"/>
  <c r="BG355"/>
  <c r="BE355"/>
  <c r="T355"/>
  <c r="R355"/>
  <c r="P355"/>
  <c r="BK355"/>
  <c r="J355"/>
  <c r="BF355"/>
  <c r="BI348"/>
  <c r="BH348"/>
  <c r="BG348"/>
  <c r="BE348"/>
  <c r="T348"/>
  <c r="R348"/>
  <c r="P348"/>
  <c r="BK348"/>
  <c r="J348"/>
  <c r="BF348"/>
  <c r="BI342"/>
  <c r="BH342"/>
  <c r="BG342"/>
  <c r="BE342"/>
  <c r="T342"/>
  <c r="R342"/>
  <c r="P342"/>
  <c r="BK342"/>
  <c r="J342"/>
  <c r="BF342"/>
  <c r="BI322"/>
  <c r="BH322"/>
  <c r="BG322"/>
  <c r="BE322"/>
  <c r="T322"/>
  <c r="R322"/>
  <c r="P322"/>
  <c r="BK322"/>
  <c r="J322"/>
  <c r="BF322"/>
  <c r="BI311"/>
  <c r="BH311"/>
  <c r="BG311"/>
  <c r="BE311"/>
  <c r="T311"/>
  <c r="R311"/>
  <c r="P311"/>
  <c r="BK311"/>
  <c r="J311"/>
  <c r="BF311"/>
  <c r="BI291"/>
  <c r="BH291"/>
  <c r="BG291"/>
  <c r="BE291"/>
  <c r="T291"/>
  <c r="T290"/>
  <c r="T289"/>
  <c r="R291"/>
  <c r="R290"/>
  <c r="R289"/>
  <c r="P291"/>
  <c r="P290"/>
  <c r="P289"/>
  <c r="BK291"/>
  <c r="BK290"/>
  <c r="J290"/>
  <c r="BK289"/>
  <c r="J289"/>
  <c r="J291"/>
  <c r="BF291"/>
  <c r="J104"/>
  <c r="J103"/>
  <c r="BI288"/>
  <c r="BH288"/>
  <c r="BG288"/>
  <c r="BE288"/>
  <c r="T288"/>
  <c r="T287"/>
  <c r="R288"/>
  <c r="R287"/>
  <c r="P288"/>
  <c r="P287"/>
  <c r="BK288"/>
  <c r="BK287"/>
  <c r="J287"/>
  <c r="J288"/>
  <c r="BF288"/>
  <c r="J102"/>
  <c r="BI286"/>
  <c r="BH286"/>
  <c r="BG286"/>
  <c r="BE286"/>
  <c r="T286"/>
  <c r="R286"/>
  <c r="P286"/>
  <c r="BK286"/>
  <c r="J286"/>
  <c r="BF286"/>
  <c r="BI284"/>
  <c r="BH284"/>
  <c r="BG284"/>
  <c r="BE284"/>
  <c r="T284"/>
  <c r="R284"/>
  <c r="P284"/>
  <c r="BK284"/>
  <c r="J284"/>
  <c r="BF284"/>
  <c r="BI283"/>
  <c r="BH283"/>
  <c r="BG283"/>
  <c r="BE283"/>
  <c r="T283"/>
  <c r="T282"/>
  <c r="R283"/>
  <c r="R282"/>
  <c r="P283"/>
  <c r="P282"/>
  <c r="BK283"/>
  <c r="BK282"/>
  <c r="J282"/>
  <c r="J283"/>
  <c r="BF283"/>
  <c r="J101"/>
  <c r="BI277"/>
  <c r="BH277"/>
  <c r="BG277"/>
  <c r="BE277"/>
  <c r="T277"/>
  <c r="R277"/>
  <c r="P277"/>
  <c r="BK277"/>
  <c r="J277"/>
  <c r="BF277"/>
  <c r="BI271"/>
  <c r="BH271"/>
  <c r="BG271"/>
  <c r="BE271"/>
  <c r="T271"/>
  <c r="R271"/>
  <c r="P271"/>
  <c r="BK271"/>
  <c r="J271"/>
  <c r="BF271"/>
  <c r="BI266"/>
  <c r="BH266"/>
  <c r="BG266"/>
  <c r="BE266"/>
  <c r="T266"/>
  <c r="R266"/>
  <c r="P266"/>
  <c r="BK266"/>
  <c r="J266"/>
  <c r="BF266"/>
  <c r="BI259"/>
  <c r="BH259"/>
  <c r="BG259"/>
  <c r="BE259"/>
  <c r="T259"/>
  <c r="R259"/>
  <c r="P259"/>
  <c r="BK259"/>
  <c r="J259"/>
  <c r="BF259"/>
  <c r="BI252"/>
  <c r="BH252"/>
  <c r="BG252"/>
  <c r="BE252"/>
  <c r="T252"/>
  <c r="T251"/>
  <c r="R252"/>
  <c r="R251"/>
  <c r="P252"/>
  <c r="P251"/>
  <c r="BK252"/>
  <c r="BK251"/>
  <c r="J251"/>
  <c r="J252"/>
  <c r="BF252"/>
  <c r="J100"/>
  <c r="BI239"/>
  <c r="BH239"/>
  <c r="BG239"/>
  <c r="BE239"/>
  <c r="T239"/>
  <c r="R239"/>
  <c r="P239"/>
  <c r="BK239"/>
  <c r="J239"/>
  <c r="BF239"/>
  <c r="BI234"/>
  <c r="BH234"/>
  <c r="BG234"/>
  <c r="BE234"/>
  <c r="T234"/>
  <c r="R234"/>
  <c r="P234"/>
  <c r="BK234"/>
  <c r="J234"/>
  <c r="BF234"/>
  <c r="BI228"/>
  <c r="BH228"/>
  <c r="BG228"/>
  <c r="BE228"/>
  <c r="T228"/>
  <c r="R228"/>
  <c r="P228"/>
  <c r="BK228"/>
  <c r="J228"/>
  <c r="BF228"/>
  <c r="BI223"/>
  <c r="BH223"/>
  <c r="BG223"/>
  <c r="BE223"/>
  <c r="T223"/>
  <c r="R223"/>
  <c r="P223"/>
  <c r="BK223"/>
  <c r="J223"/>
  <c r="BF223"/>
  <c r="BI219"/>
  <c r="BH219"/>
  <c r="BG219"/>
  <c r="BE219"/>
  <c r="T219"/>
  <c r="R219"/>
  <c r="P219"/>
  <c r="BK219"/>
  <c r="J219"/>
  <c r="BF219"/>
  <c r="BI218"/>
  <c r="BH218"/>
  <c r="BG218"/>
  <c r="BE218"/>
  <c r="T218"/>
  <c r="R218"/>
  <c r="P218"/>
  <c r="BK218"/>
  <c r="J218"/>
  <c r="BF218"/>
  <c r="BI214"/>
  <c r="BH214"/>
  <c r="BG214"/>
  <c r="BE214"/>
  <c r="T214"/>
  <c r="R214"/>
  <c r="P214"/>
  <c r="BK214"/>
  <c r="J214"/>
  <c r="BF214"/>
  <c r="BI210"/>
  <c r="BH210"/>
  <c r="BG210"/>
  <c r="BE210"/>
  <c r="T210"/>
  <c r="R210"/>
  <c r="P210"/>
  <c r="BK210"/>
  <c r="J210"/>
  <c r="BF210"/>
  <c r="BI201"/>
  <c r="BH201"/>
  <c r="BG201"/>
  <c r="BE201"/>
  <c r="T201"/>
  <c r="R201"/>
  <c r="P201"/>
  <c r="BK201"/>
  <c r="J201"/>
  <c r="BF201"/>
  <c r="BI193"/>
  <c r="BH193"/>
  <c r="BG193"/>
  <c r="BE193"/>
  <c r="T193"/>
  <c r="R193"/>
  <c r="P193"/>
  <c r="BK193"/>
  <c r="J193"/>
  <c r="BF193"/>
  <c r="BI184"/>
  <c r="BH184"/>
  <c r="BG184"/>
  <c r="BE184"/>
  <c r="T184"/>
  <c r="T183"/>
  <c r="R184"/>
  <c r="R183"/>
  <c r="P184"/>
  <c r="P183"/>
  <c r="BK184"/>
  <c r="BK183"/>
  <c r="J183"/>
  <c r="J184"/>
  <c r="BF184"/>
  <c r="J99"/>
  <c r="BI179"/>
  <c r="BH179"/>
  <c r="BG179"/>
  <c r="BE179"/>
  <c r="T179"/>
  <c r="R179"/>
  <c r="P179"/>
  <c r="BK179"/>
  <c r="J179"/>
  <c r="BF179"/>
  <c r="BI175"/>
  <c r="BH175"/>
  <c r="BG175"/>
  <c r="BE175"/>
  <c r="T175"/>
  <c r="R175"/>
  <c r="P175"/>
  <c r="BK175"/>
  <c r="J175"/>
  <c r="BF175"/>
  <c r="BI171"/>
  <c r="BH171"/>
  <c r="BG171"/>
  <c r="BE171"/>
  <c r="T171"/>
  <c r="R171"/>
  <c r="P171"/>
  <c r="BK171"/>
  <c r="J171"/>
  <c r="BF171"/>
  <c r="BI168"/>
  <c r="BH168"/>
  <c r="BG168"/>
  <c r="BE168"/>
  <c r="T168"/>
  <c r="R168"/>
  <c r="P168"/>
  <c r="BK168"/>
  <c r="J168"/>
  <c r="BF168"/>
  <c r="BI163"/>
  <c r="BH163"/>
  <c r="BG163"/>
  <c r="BE163"/>
  <c r="T163"/>
  <c r="R163"/>
  <c r="P163"/>
  <c r="BK163"/>
  <c r="J163"/>
  <c r="BF163"/>
  <c r="BI155"/>
  <c r="BH155"/>
  <c r="BG155"/>
  <c r="BE155"/>
  <c r="T155"/>
  <c r="R155"/>
  <c r="P155"/>
  <c r="BK155"/>
  <c r="J155"/>
  <c r="BF155"/>
  <c r="BI147"/>
  <c r="BH147"/>
  <c r="BG147"/>
  <c r="BE147"/>
  <c r="T147"/>
  <c r="R147"/>
  <c r="P147"/>
  <c r="BK147"/>
  <c r="J147"/>
  <c r="BF147"/>
  <c r="BI141"/>
  <c r="BH141"/>
  <c r="BG141"/>
  <c r="BE141"/>
  <c r="T141"/>
  <c r="R141"/>
  <c r="P141"/>
  <c r="BK141"/>
  <c r="J141"/>
  <c r="BF141"/>
  <c r="BI138"/>
  <c r="BH138"/>
  <c r="BG138"/>
  <c r="BE138"/>
  <c r="T138"/>
  <c r="R138"/>
  <c r="P138"/>
  <c r="BK138"/>
  <c r="J138"/>
  <c r="BF138"/>
  <c r="BI133"/>
  <c r="F37"/>
  <c i="1" r="BD98"/>
  <c i="5" r="BH133"/>
  <c r="F36"/>
  <c i="1" r="BC98"/>
  <c i="5" r="BG133"/>
  <c r="F35"/>
  <c i="1" r="BB98"/>
  <c i="5" r="BE133"/>
  <c r="J33"/>
  <c i="1" r="AV98"/>
  <c i="5" r="F33"/>
  <c i="1" r="AZ98"/>
  <c i="5" r="T133"/>
  <c r="T132"/>
  <c r="T131"/>
  <c r="T130"/>
  <c r="R133"/>
  <c r="R132"/>
  <c r="R131"/>
  <c r="R130"/>
  <c r="P133"/>
  <c r="P132"/>
  <c r="P131"/>
  <c r="P130"/>
  <c i="1" r="AU98"/>
  <c i="5" r="BK133"/>
  <c r="BK132"/>
  <c r="J132"/>
  <c r="BK131"/>
  <c r="J131"/>
  <c r="BK130"/>
  <c r="J130"/>
  <c r="J96"/>
  <c r="J30"/>
  <c i="1" r="AG98"/>
  <c i="5" r="J133"/>
  <c r="BF133"/>
  <c r="J34"/>
  <c i="1" r="AW98"/>
  <c i="5" r="F34"/>
  <c i="1" r="BA98"/>
  <c i="5" r="J98"/>
  <c r="J97"/>
  <c r="F124"/>
  <c r="E122"/>
  <c r="F89"/>
  <c r="E87"/>
  <c r="J39"/>
  <c r="J24"/>
  <c r="E24"/>
  <c r="J127"/>
  <c r="J92"/>
  <c r="J23"/>
  <c r="J21"/>
  <c r="E21"/>
  <c r="J126"/>
  <c r="J91"/>
  <c r="J20"/>
  <c r="J18"/>
  <c r="E18"/>
  <c r="F127"/>
  <c r="F92"/>
  <c r="J17"/>
  <c r="J15"/>
  <c r="E15"/>
  <c r="F126"/>
  <c r="F91"/>
  <c r="J14"/>
  <c r="J12"/>
  <c r="J124"/>
  <c r="J89"/>
  <c r="E7"/>
  <c r="E120"/>
  <c r="E85"/>
  <c i="4" r="J37"/>
  <c r="J36"/>
  <c i="1" r="AY97"/>
  <c i="4" r="J35"/>
  <c i="1" r="AX97"/>
  <c i="4" r="BI428"/>
  <c r="BH428"/>
  <c r="BG428"/>
  <c r="BE428"/>
  <c r="T428"/>
  <c r="R428"/>
  <c r="P428"/>
  <c r="BK428"/>
  <c r="J428"/>
  <c r="BF428"/>
  <c r="BI424"/>
  <c r="BH424"/>
  <c r="BG424"/>
  <c r="BE424"/>
  <c r="T424"/>
  <c r="T423"/>
  <c r="R424"/>
  <c r="R423"/>
  <c r="P424"/>
  <c r="P423"/>
  <c r="BK424"/>
  <c r="BK423"/>
  <c r="J423"/>
  <c r="J424"/>
  <c r="BF424"/>
  <c r="J104"/>
  <c r="BI422"/>
  <c r="BH422"/>
  <c r="BG422"/>
  <c r="BE422"/>
  <c r="T422"/>
  <c r="R422"/>
  <c r="P422"/>
  <c r="BK422"/>
  <c r="J422"/>
  <c r="BF422"/>
  <c r="BI421"/>
  <c r="BH421"/>
  <c r="BG421"/>
  <c r="BE421"/>
  <c r="T421"/>
  <c r="R421"/>
  <c r="P421"/>
  <c r="BK421"/>
  <c r="J421"/>
  <c r="BF421"/>
  <c r="BI417"/>
  <c r="BH417"/>
  <c r="BG417"/>
  <c r="BE417"/>
  <c r="T417"/>
  <c r="R417"/>
  <c r="P417"/>
  <c r="BK417"/>
  <c r="J417"/>
  <c r="BF417"/>
  <c r="BI416"/>
  <c r="BH416"/>
  <c r="BG416"/>
  <c r="BE416"/>
  <c r="T416"/>
  <c r="R416"/>
  <c r="P416"/>
  <c r="BK416"/>
  <c r="J416"/>
  <c r="BF416"/>
  <c r="BI413"/>
  <c r="BH413"/>
  <c r="BG413"/>
  <c r="BE413"/>
  <c r="T413"/>
  <c r="T412"/>
  <c r="R413"/>
  <c r="R412"/>
  <c r="P413"/>
  <c r="P412"/>
  <c r="BK413"/>
  <c r="BK412"/>
  <c r="J412"/>
  <c r="J413"/>
  <c r="BF413"/>
  <c r="J103"/>
  <c r="BI411"/>
  <c r="BH411"/>
  <c r="BG411"/>
  <c r="BE411"/>
  <c r="T411"/>
  <c r="R411"/>
  <c r="P411"/>
  <c r="BK411"/>
  <c r="J411"/>
  <c r="BF411"/>
  <c r="BI405"/>
  <c r="BH405"/>
  <c r="BG405"/>
  <c r="BE405"/>
  <c r="T405"/>
  <c r="R405"/>
  <c r="P405"/>
  <c r="BK405"/>
  <c r="J405"/>
  <c r="BF405"/>
  <c r="BI398"/>
  <c r="BH398"/>
  <c r="BG398"/>
  <c r="BE398"/>
  <c r="T398"/>
  <c r="R398"/>
  <c r="P398"/>
  <c r="BK398"/>
  <c r="J398"/>
  <c r="BF398"/>
  <c r="BI391"/>
  <c r="BH391"/>
  <c r="BG391"/>
  <c r="BE391"/>
  <c r="T391"/>
  <c r="R391"/>
  <c r="P391"/>
  <c r="BK391"/>
  <c r="J391"/>
  <c r="BF391"/>
  <c r="BI390"/>
  <c r="BH390"/>
  <c r="BG390"/>
  <c r="BE390"/>
  <c r="T390"/>
  <c r="R390"/>
  <c r="P390"/>
  <c r="BK390"/>
  <c r="J390"/>
  <c r="BF390"/>
  <c r="BI389"/>
  <c r="BH389"/>
  <c r="BG389"/>
  <c r="BE389"/>
  <c r="T389"/>
  <c r="R389"/>
  <c r="P389"/>
  <c r="BK389"/>
  <c r="J389"/>
  <c r="BF389"/>
  <c r="BI385"/>
  <c r="BH385"/>
  <c r="BG385"/>
  <c r="BE385"/>
  <c r="T385"/>
  <c r="R385"/>
  <c r="P385"/>
  <c r="BK385"/>
  <c r="J385"/>
  <c r="BF385"/>
  <c r="BI381"/>
  <c r="BH381"/>
  <c r="BG381"/>
  <c r="BE381"/>
  <c r="T381"/>
  <c r="R381"/>
  <c r="P381"/>
  <c r="BK381"/>
  <c r="J381"/>
  <c r="BF381"/>
  <c r="BI373"/>
  <c r="BH373"/>
  <c r="BG373"/>
  <c r="BE373"/>
  <c r="T373"/>
  <c r="R373"/>
  <c r="P373"/>
  <c r="BK373"/>
  <c r="J373"/>
  <c r="BF373"/>
  <c r="BI370"/>
  <c r="BH370"/>
  <c r="BG370"/>
  <c r="BE370"/>
  <c r="T370"/>
  <c r="R370"/>
  <c r="P370"/>
  <c r="BK370"/>
  <c r="J370"/>
  <c r="BF370"/>
  <c r="BI366"/>
  <c r="BH366"/>
  <c r="BG366"/>
  <c r="BE366"/>
  <c r="T366"/>
  <c r="R366"/>
  <c r="P366"/>
  <c r="BK366"/>
  <c r="J366"/>
  <c r="BF366"/>
  <c r="BI362"/>
  <c r="BH362"/>
  <c r="BG362"/>
  <c r="BE362"/>
  <c r="T362"/>
  <c r="R362"/>
  <c r="P362"/>
  <c r="BK362"/>
  <c r="J362"/>
  <c r="BF362"/>
  <c r="BI358"/>
  <c r="BH358"/>
  <c r="BG358"/>
  <c r="BE358"/>
  <c r="T358"/>
  <c r="R358"/>
  <c r="P358"/>
  <c r="BK358"/>
  <c r="J358"/>
  <c r="BF358"/>
  <c r="BI357"/>
  <c r="BH357"/>
  <c r="BG357"/>
  <c r="BE357"/>
  <c r="T357"/>
  <c r="R357"/>
  <c r="P357"/>
  <c r="BK357"/>
  <c r="J357"/>
  <c r="BF357"/>
  <c r="BI354"/>
  <c r="BH354"/>
  <c r="BG354"/>
  <c r="BE354"/>
  <c r="T354"/>
  <c r="R354"/>
  <c r="P354"/>
  <c r="BK354"/>
  <c r="J354"/>
  <c r="BF354"/>
  <c r="BI350"/>
  <c r="BH350"/>
  <c r="BG350"/>
  <c r="BE350"/>
  <c r="T350"/>
  <c r="R350"/>
  <c r="P350"/>
  <c r="BK350"/>
  <c r="J350"/>
  <c r="BF350"/>
  <c r="BI342"/>
  <c r="BH342"/>
  <c r="BG342"/>
  <c r="BE342"/>
  <c r="T342"/>
  <c r="R342"/>
  <c r="P342"/>
  <c r="BK342"/>
  <c r="J342"/>
  <c r="BF342"/>
  <c r="BI338"/>
  <c r="BH338"/>
  <c r="BG338"/>
  <c r="BE338"/>
  <c r="T338"/>
  <c r="T337"/>
  <c r="R338"/>
  <c r="R337"/>
  <c r="P338"/>
  <c r="P337"/>
  <c r="BK338"/>
  <c r="BK337"/>
  <c r="J337"/>
  <c r="J338"/>
  <c r="BF338"/>
  <c r="J102"/>
  <c r="BI336"/>
  <c r="BH336"/>
  <c r="BG336"/>
  <c r="BE336"/>
  <c r="T336"/>
  <c r="R336"/>
  <c r="P336"/>
  <c r="BK336"/>
  <c r="J336"/>
  <c r="BF336"/>
  <c r="BI332"/>
  <c r="BH332"/>
  <c r="BG332"/>
  <c r="BE332"/>
  <c r="T332"/>
  <c r="R332"/>
  <c r="P332"/>
  <c r="BK332"/>
  <c r="J332"/>
  <c r="BF332"/>
  <c r="BI322"/>
  <c r="BH322"/>
  <c r="BG322"/>
  <c r="BE322"/>
  <c r="T322"/>
  <c r="R322"/>
  <c r="P322"/>
  <c r="BK322"/>
  <c r="J322"/>
  <c r="BF322"/>
  <c r="BI318"/>
  <c r="BH318"/>
  <c r="BG318"/>
  <c r="BE318"/>
  <c r="T318"/>
  <c r="R318"/>
  <c r="P318"/>
  <c r="BK318"/>
  <c r="J318"/>
  <c r="BF318"/>
  <c r="BI314"/>
  <c r="BH314"/>
  <c r="BG314"/>
  <c r="BE314"/>
  <c r="T314"/>
  <c r="R314"/>
  <c r="P314"/>
  <c r="BK314"/>
  <c r="J314"/>
  <c r="BF314"/>
  <c r="BI302"/>
  <c r="BH302"/>
  <c r="BG302"/>
  <c r="BE302"/>
  <c r="T302"/>
  <c r="R302"/>
  <c r="P302"/>
  <c r="BK302"/>
  <c r="J302"/>
  <c r="BF302"/>
  <c r="BI294"/>
  <c r="BH294"/>
  <c r="BG294"/>
  <c r="BE294"/>
  <c r="T294"/>
  <c r="R294"/>
  <c r="P294"/>
  <c r="BK294"/>
  <c r="J294"/>
  <c r="BF294"/>
  <c r="BI275"/>
  <c r="BH275"/>
  <c r="BG275"/>
  <c r="BE275"/>
  <c r="T275"/>
  <c r="R275"/>
  <c r="P275"/>
  <c r="BK275"/>
  <c r="J275"/>
  <c r="BF275"/>
  <c r="BI265"/>
  <c r="BH265"/>
  <c r="BG265"/>
  <c r="BE265"/>
  <c r="T265"/>
  <c r="R265"/>
  <c r="P265"/>
  <c r="BK265"/>
  <c r="J265"/>
  <c r="BF265"/>
  <c r="BI262"/>
  <c r="BH262"/>
  <c r="BG262"/>
  <c r="BE262"/>
  <c r="T262"/>
  <c r="R262"/>
  <c r="P262"/>
  <c r="BK262"/>
  <c r="J262"/>
  <c r="BF262"/>
  <c r="BI257"/>
  <c r="BH257"/>
  <c r="BG257"/>
  <c r="BE257"/>
  <c r="T257"/>
  <c r="R257"/>
  <c r="P257"/>
  <c r="BK257"/>
  <c r="J257"/>
  <c r="BF257"/>
  <c r="BI235"/>
  <c r="BH235"/>
  <c r="BG235"/>
  <c r="BE235"/>
  <c r="T235"/>
  <c r="R235"/>
  <c r="P235"/>
  <c r="BK235"/>
  <c r="J235"/>
  <c r="BF235"/>
  <c r="BI228"/>
  <c r="BH228"/>
  <c r="BG228"/>
  <c r="BE228"/>
  <c r="T228"/>
  <c r="R228"/>
  <c r="P228"/>
  <c r="BK228"/>
  <c r="J228"/>
  <c r="BF228"/>
  <c r="BI221"/>
  <c r="BH221"/>
  <c r="BG221"/>
  <c r="BE221"/>
  <c r="T221"/>
  <c r="R221"/>
  <c r="P221"/>
  <c r="BK221"/>
  <c r="J221"/>
  <c r="BF221"/>
  <c r="BI218"/>
  <c r="BH218"/>
  <c r="BG218"/>
  <c r="BE218"/>
  <c r="T218"/>
  <c r="R218"/>
  <c r="P218"/>
  <c r="BK218"/>
  <c r="J218"/>
  <c r="BF218"/>
  <c r="BI207"/>
  <c r="BH207"/>
  <c r="BG207"/>
  <c r="BE207"/>
  <c r="T207"/>
  <c r="R207"/>
  <c r="P207"/>
  <c r="BK207"/>
  <c r="J207"/>
  <c r="BF207"/>
  <c r="BI201"/>
  <c r="BH201"/>
  <c r="BG201"/>
  <c r="BE201"/>
  <c r="T201"/>
  <c r="R201"/>
  <c r="P201"/>
  <c r="BK201"/>
  <c r="J201"/>
  <c r="BF201"/>
  <c r="BI198"/>
  <c r="BH198"/>
  <c r="BG198"/>
  <c r="BE198"/>
  <c r="T198"/>
  <c r="R198"/>
  <c r="P198"/>
  <c r="BK198"/>
  <c r="J198"/>
  <c r="BF198"/>
  <c r="BI176"/>
  <c r="BH176"/>
  <c r="BG176"/>
  <c r="BE176"/>
  <c r="T176"/>
  <c r="R176"/>
  <c r="P176"/>
  <c r="BK176"/>
  <c r="J176"/>
  <c r="BF176"/>
  <c r="BI172"/>
  <c r="BH172"/>
  <c r="BG172"/>
  <c r="BE172"/>
  <c r="T172"/>
  <c r="T171"/>
  <c r="R172"/>
  <c r="R171"/>
  <c r="P172"/>
  <c r="P171"/>
  <c r="BK172"/>
  <c r="BK171"/>
  <c r="J171"/>
  <c r="J172"/>
  <c r="BF172"/>
  <c r="J101"/>
  <c r="BI170"/>
  <c r="BH170"/>
  <c r="BG170"/>
  <c r="BE170"/>
  <c r="T170"/>
  <c r="R170"/>
  <c r="P170"/>
  <c r="BK170"/>
  <c r="J170"/>
  <c r="BF170"/>
  <c r="BI166"/>
  <c r="BH166"/>
  <c r="BG166"/>
  <c r="BE166"/>
  <c r="T166"/>
  <c r="R166"/>
  <c r="P166"/>
  <c r="BK166"/>
  <c r="J166"/>
  <c r="BF166"/>
  <c r="BI162"/>
  <c r="BH162"/>
  <c r="BG162"/>
  <c r="BE162"/>
  <c r="T162"/>
  <c r="R162"/>
  <c r="P162"/>
  <c r="BK162"/>
  <c r="J162"/>
  <c r="BF162"/>
  <c r="BI159"/>
  <c r="BH159"/>
  <c r="BG159"/>
  <c r="BE159"/>
  <c r="T159"/>
  <c r="R159"/>
  <c r="P159"/>
  <c r="BK159"/>
  <c r="J159"/>
  <c r="BF159"/>
  <c r="BI156"/>
  <c r="BH156"/>
  <c r="BG156"/>
  <c r="BE156"/>
  <c r="T156"/>
  <c r="R156"/>
  <c r="P156"/>
  <c r="BK156"/>
  <c r="J156"/>
  <c r="BF156"/>
  <c r="BI147"/>
  <c r="BH147"/>
  <c r="BG147"/>
  <c r="BE147"/>
  <c r="T147"/>
  <c r="R147"/>
  <c r="P147"/>
  <c r="BK147"/>
  <c r="J147"/>
  <c r="BF147"/>
  <c r="BI141"/>
  <c r="BH141"/>
  <c r="BG141"/>
  <c r="BE141"/>
  <c r="T141"/>
  <c r="R141"/>
  <c r="P141"/>
  <c r="BK141"/>
  <c r="J141"/>
  <c r="BF141"/>
  <c r="BI137"/>
  <c r="BH137"/>
  <c r="BG137"/>
  <c r="BE137"/>
  <c r="T137"/>
  <c r="T136"/>
  <c r="T135"/>
  <c r="R137"/>
  <c r="R136"/>
  <c r="R135"/>
  <c r="P137"/>
  <c r="P136"/>
  <c r="P135"/>
  <c r="BK137"/>
  <c r="BK136"/>
  <c r="J136"/>
  <c r="BK135"/>
  <c r="J135"/>
  <c r="J137"/>
  <c r="BF137"/>
  <c r="J100"/>
  <c r="J99"/>
  <c r="BI134"/>
  <c r="BH134"/>
  <c r="BG134"/>
  <c r="BE134"/>
  <c r="T134"/>
  <c r="R134"/>
  <c r="P134"/>
  <c r="BK134"/>
  <c r="J134"/>
  <c r="BF134"/>
  <c r="BI130"/>
  <c r="BH130"/>
  <c r="BG130"/>
  <c r="BE130"/>
  <c r="T130"/>
  <c r="R130"/>
  <c r="P130"/>
  <c r="BK130"/>
  <c r="J130"/>
  <c r="BF130"/>
  <c r="BI128"/>
  <c r="BH128"/>
  <c r="BG128"/>
  <c r="BE128"/>
  <c r="T128"/>
  <c r="R128"/>
  <c r="P128"/>
  <c r="BK128"/>
  <c r="J128"/>
  <c r="BF128"/>
  <c r="BI127"/>
  <c r="F37"/>
  <c i="1" r="BD97"/>
  <c i="4" r="BH127"/>
  <c r="F36"/>
  <c i="1" r="BC97"/>
  <c i="4" r="BG127"/>
  <c r="F35"/>
  <c i="1" r="BB97"/>
  <c i="4" r="BE127"/>
  <c r="J33"/>
  <c i="1" r="AV97"/>
  <c i="4" r="F33"/>
  <c i="1" r="AZ97"/>
  <c i="4" r="T127"/>
  <c r="T126"/>
  <c r="T125"/>
  <c r="T124"/>
  <c r="R127"/>
  <c r="R126"/>
  <c r="R125"/>
  <c r="R124"/>
  <c r="P127"/>
  <c r="P126"/>
  <c r="P125"/>
  <c r="P124"/>
  <c i="1" r="AU97"/>
  <c i="4" r="BK127"/>
  <c r="BK126"/>
  <c r="J126"/>
  <c r="BK125"/>
  <c r="J125"/>
  <c r="BK124"/>
  <c r="J124"/>
  <c r="J96"/>
  <c r="J30"/>
  <c i="1" r="AG97"/>
  <c i="4" r="J127"/>
  <c r="BF127"/>
  <c r="J34"/>
  <c i="1" r="AW97"/>
  <c i="4" r="F34"/>
  <c i="1" r="BA97"/>
  <c i="4" r="J98"/>
  <c r="J97"/>
  <c r="F118"/>
  <c r="E116"/>
  <c r="F89"/>
  <c r="E87"/>
  <c r="J39"/>
  <c r="J24"/>
  <c r="E24"/>
  <c r="J121"/>
  <c r="J92"/>
  <c r="J23"/>
  <c r="J21"/>
  <c r="E21"/>
  <c r="J120"/>
  <c r="J91"/>
  <c r="J20"/>
  <c r="J18"/>
  <c r="E18"/>
  <c r="F121"/>
  <c r="F92"/>
  <c r="J17"/>
  <c r="J15"/>
  <c r="E15"/>
  <c r="F120"/>
  <c r="F91"/>
  <c r="J14"/>
  <c r="J12"/>
  <c r="J118"/>
  <c r="J89"/>
  <c r="E7"/>
  <c r="E114"/>
  <c r="E85"/>
  <c i="3" r="J37"/>
  <c r="J36"/>
  <c i="1" r="AY96"/>
  <c i="3" r="J35"/>
  <c i="1" r="AX96"/>
  <c i="3" r="BI1534"/>
  <c r="BH1534"/>
  <c r="BG1534"/>
  <c r="BE1534"/>
  <c r="T1534"/>
  <c r="T1533"/>
  <c r="T1532"/>
  <c r="R1534"/>
  <c r="R1533"/>
  <c r="R1532"/>
  <c r="P1534"/>
  <c r="P1533"/>
  <c r="P1532"/>
  <c r="BK1534"/>
  <c r="BK1533"/>
  <c r="J1533"/>
  <c r="BK1532"/>
  <c r="J1532"/>
  <c r="J1534"/>
  <c r="BF1534"/>
  <c r="J112"/>
  <c r="J111"/>
  <c r="BI1531"/>
  <c r="BH1531"/>
  <c r="BG1531"/>
  <c r="BE1531"/>
  <c r="T1531"/>
  <c r="R1531"/>
  <c r="P1531"/>
  <c r="BK1531"/>
  <c r="J1531"/>
  <c r="BF1531"/>
  <c r="BI1527"/>
  <c r="BH1527"/>
  <c r="BG1527"/>
  <c r="BE1527"/>
  <c r="T1527"/>
  <c r="R1527"/>
  <c r="P1527"/>
  <c r="BK1527"/>
  <c r="J1527"/>
  <c r="BF1527"/>
  <c r="BI1523"/>
  <c r="BH1523"/>
  <c r="BG1523"/>
  <c r="BE1523"/>
  <c r="T1523"/>
  <c r="R1523"/>
  <c r="P1523"/>
  <c r="BK1523"/>
  <c r="J1523"/>
  <c r="BF1523"/>
  <c r="BI1519"/>
  <c r="BH1519"/>
  <c r="BG1519"/>
  <c r="BE1519"/>
  <c r="T1519"/>
  <c r="T1518"/>
  <c r="R1519"/>
  <c r="R1518"/>
  <c r="P1519"/>
  <c r="P1518"/>
  <c r="BK1519"/>
  <c r="BK1518"/>
  <c r="J1518"/>
  <c r="J1519"/>
  <c r="BF1519"/>
  <c r="J110"/>
  <c r="BI1517"/>
  <c r="BH1517"/>
  <c r="BG1517"/>
  <c r="BE1517"/>
  <c r="T1517"/>
  <c r="T1516"/>
  <c r="R1517"/>
  <c r="R1516"/>
  <c r="P1517"/>
  <c r="P1516"/>
  <c r="BK1517"/>
  <c r="BK1516"/>
  <c r="J1516"/>
  <c r="J1517"/>
  <c r="BF1517"/>
  <c r="J109"/>
  <c r="BI1515"/>
  <c r="BH1515"/>
  <c r="BG1515"/>
  <c r="BE1515"/>
  <c r="T1515"/>
  <c r="R1515"/>
  <c r="P1515"/>
  <c r="BK1515"/>
  <c r="J1515"/>
  <c r="BF1515"/>
  <c r="BI1481"/>
  <c r="BH1481"/>
  <c r="BG1481"/>
  <c r="BE1481"/>
  <c r="T1481"/>
  <c r="R1481"/>
  <c r="P1481"/>
  <c r="BK1481"/>
  <c r="J1481"/>
  <c r="BF1481"/>
  <c r="BI1473"/>
  <c r="BH1473"/>
  <c r="BG1473"/>
  <c r="BE1473"/>
  <c r="T1473"/>
  <c r="T1472"/>
  <c r="R1473"/>
  <c r="R1472"/>
  <c r="P1473"/>
  <c r="P1472"/>
  <c r="BK1473"/>
  <c r="BK1472"/>
  <c r="J1472"/>
  <c r="J1473"/>
  <c r="BF1473"/>
  <c r="J108"/>
  <c r="BI1471"/>
  <c r="BH1471"/>
  <c r="BG1471"/>
  <c r="BE1471"/>
  <c r="T1471"/>
  <c r="R1471"/>
  <c r="P1471"/>
  <c r="BK1471"/>
  <c r="J1471"/>
  <c r="BF1471"/>
  <c r="BI1466"/>
  <c r="BH1466"/>
  <c r="BG1466"/>
  <c r="BE1466"/>
  <c r="T1466"/>
  <c r="R1466"/>
  <c r="P1466"/>
  <c r="BK1466"/>
  <c r="J1466"/>
  <c r="BF1466"/>
  <c r="BI1443"/>
  <c r="BH1443"/>
  <c r="BG1443"/>
  <c r="BE1443"/>
  <c r="T1443"/>
  <c r="T1442"/>
  <c r="R1443"/>
  <c r="R1442"/>
  <c r="P1443"/>
  <c r="P1442"/>
  <c r="BK1443"/>
  <c r="BK1442"/>
  <c r="J1442"/>
  <c r="J1443"/>
  <c r="BF1443"/>
  <c r="J107"/>
  <c r="BI1441"/>
  <c r="BH1441"/>
  <c r="BG1441"/>
  <c r="BE1441"/>
  <c r="T1441"/>
  <c r="R1441"/>
  <c r="P1441"/>
  <c r="BK1441"/>
  <c r="J1441"/>
  <c r="BF1441"/>
  <c r="BI1418"/>
  <c r="BH1418"/>
  <c r="BG1418"/>
  <c r="BE1418"/>
  <c r="T1418"/>
  <c r="R1418"/>
  <c r="P1418"/>
  <c r="BK1418"/>
  <c r="J1418"/>
  <c r="BF1418"/>
  <c r="BI1395"/>
  <c r="BH1395"/>
  <c r="BG1395"/>
  <c r="BE1395"/>
  <c r="T1395"/>
  <c r="T1394"/>
  <c r="T1393"/>
  <c r="R1395"/>
  <c r="R1394"/>
  <c r="R1393"/>
  <c r="P1395"/>
  <c r="P1394"/>
  <c r="P1393"/>
  <c r="BK1395"/>
  <c r="BK1394"/>
  <c r="J1394"/>
  <c r="BK1393"/>
  <c r="J1393"/>
  <c r="J1395"/>
  <c r="BF1395"/>
  <c r="J106"/>
  <c r="J105"/>
  <c r="BI1392"/>
  <c r="BH1392"/>
  <c r="BG1392"/>
  <c r="BE1392"/>
  <c r="T1392"/>
  <c r="T1391"/>
  <c r="R1392"/>
  <c r="R1391"/>
  <c r="P1392"/>
  <c r="P1391"/>
  <c r="BK1392"/>
  <c r="BK1391"/>
  <c r="J1391"/>
  <c r="J1392"/>
  <c r="BF1392"/>
  <c r="J104"/>
  <c r="BI1390"/>
  <c r="BH1390"/>
  <c r="BG1390"/>
  <c r="BE1390"/>
  <c r="T1390"/>
  <c r="R1390"/>
  <c r="P1390"/>
  <c r="BK1390"/>
  <c r="J1390"/>
  <c r="BF1390"/>
  <c r="BI1388"/>
  <c r="BH1388"/>
  <c r="BG1388"/>
  <c r="BE1388"/>
  <c r="T1388"/>
  <c r="R1388"/>
  <c r="P1388"/>
  <c r="BK1388"/>
  <c r="J1388"/>
  <c r="BF1388"/>
  <c r="BI1387"/>
  <c r="BH1387"/>
  <c r="BG1387"/>
  <c r="BE1387"/>
  <c r="T1387"/>
  <c r="R1387"/>
  <c r="P1387"/>
  <c r="BK1387"/>
  <c r="J1387"/>
  <c r="BF1387"/>
  <c r="BI1386"/>
  <c r="BH1386"/>
  <c r="BG1386"/>
  <c r="BE1386"/>
  <c r="T1386"/>
  <c r="T1385"/>
  <c r="R1386"/>
  <c r="R1385"/>
  <c r="P1386"/>
  <c r="P1385"/>
  <c r="BK1386"/>
  <c r="BK1385"/>
  <c r="J1385"/>
  <c r="J1386"/>
  <c r="BF1386"/>
  <c r="J103"/>
  <c r="BI1384"/>
  <c r="BH1384"/>
  <c r="BG1384"/>
  <c r="BE1384"/>
  <c r="T1384"/>
  <c r="R1384"/>
  <c r="P1384"/>
  <c r="BK1384"/>
  <c r="J1384"/>
  <c r="BF1384"/>
  <c r="BI1381"/>
  <c r="BH1381"/>
  <c r="BG1381"/>
  <c r="BE1381"/>
  <c r="T1381"/>
  <c r="R1381"/>
  <c r="P1381"/>
  <c r="BK1381"/>
  <c r="J1381"/>
  <c r="BF1381"/>
  <c r="BI1375"/>
  <c r="BH1375"/>
  <c r="BG1375"/>
  <c r="BE1375"/>
  <c r="T1375"/>
  <c r="R1375"/>
  <c r="P1375"/>
  <c r="BK1375"/>
  <c r="J1375"/>
  <c r="BF1375"/>
  <c r="BI1374"/>
  <c r="BH1374"/>
  <c r="BG1374"/>
  <c r="BE1374"/>
  <c r="T1374"/>
  <c r="R1374"/>
  <c r="P1374"/>
  <c r="BK1374"/>
  <c r="J1374"/>
  <c r="BF1374"/>
  <c r="BI1371"/>
  <c r="BH1371"/>
  <c r="BG1371"/>
  <c r="BE1371"/>
  <c r="T1371"/>
  <c r="R1371"/>
  <c r="P1371"/>
  <c r="BK1371"/>
  <c r="J1371"/>
  <c r="BF1371"/>
  <c r="BI1344"/>
  <c r="BH1344"/>
  <c r="BG1344"/>
  <c r="BE1344"/>
  <c r="T1344"/>
  <c r="R1344"/>
  <c r="P1344"/>
  <c r="BK1344"/>
  <c r="J1344"/>
  <c r="BF1344"/>
  <c r="BI1343"/>
  <c r="BH1343"/>
  <c r="BG1343"/>
  <c r="BE1343"/>
  <c r="T1343"/>
  <c r="R1343"/>
  <c r="P1343"/>
  <c r="BK1343"/>
  <c r="J1343"/>
  <c r="BF1343"/>
  <c r="BI1340"/>
  <c r="BH1340"/>
  <c r="BG1340"/>
  <c r="BE1340"/>
  <c r="T1340"/>
  <c r="R1340"/>
  <c r="P1340"/>
  <c r="BK1340"/>
  <c r="J1340"/>
  <c r="BF1340"/>
  <c r="BI1313"/>
  <c r="BH1313"/>
  <c r="BG1313"/>
  <c r="BE1313"/>
  <c r="T1313"/>
  <c r="R1313"/>
  <c r="P1313"/>
  <c r="BK1313"/>
  <c r="J1313"/>
  <c r="BF1313"/>
  <c r="BI1226"/>
  <c r="BH1226"/>
  <c r="BG1226"/>
  <c r="BE1226"/>
  <c r="T1226"/>
  <c r="R1226"/>
  <c r="P1226"/>
  <c r="BK1226"/>
  <c r="J1226"/>
  <c r="BF1226"/>
  <c r="BI1223"/>
  <c r="BH1223"/>
  <c r="BG1223"/>
  <c r="BE1223"/>
  <c r="T1223"/>
  <c r="R1223"/>
  <c r="P1223"/>
  <c r="BK1223"/>
  <c r="J1223"/>
  <c r="BF1223"/>
  <c r="BI1201"/>
  <c r="BH1201"/>
  <c r="BG1201"/>
  <c r="BE1201"/>
  <c r="T1201"/>
  <c r="T1200"/>
  <c r="R1201"/>
  <c r="R1200"/>
  <c r="P1201"/>
  <c r="P1200"/>
  <c r="BK1201"/>
  <c r="BK1200"/>
  <c r="J1200"/>
  <c r="J1201"/>
  <c r="BF1201"/>
  <c r="J102"/>
  <c r="BI1182"/>
  <c r="BH1182"/>
  <c r="BG1182"/>
  <c r="BE1182"/>
  <c r="T1182"/>
  <c r="R1182"/>
  <c r="P1182"/>
  <c r="BK1182"/>
  <c r="J1182"/>
  <c r="BF1182"/>
  <c r="BI1148"/>
  <c r="BH1148"/>
  <c r="BG1148"/>
  <c r="BE1148"/>
  <c r="T1148"/>
  <c r="R1148"/>
  <c r="P1148"/>
  <c r="BK1148"/>
  <c r="J1148"/>
  <c r="BF1148"/>
  <c r="BI1059"/>
  <c r="BH1059"/>
  <c r="BG1059"/>
  <c r="BE1059"/>
  <c r="T1059"/>
  <c r="R1059"/>
  <c r="P1059"/>
  <c r="BK1059"/>
  <c r="J1059"/>
  <c r="BF1059"/>
  <c r="BI1022"/>
  <c r="BH1022"/>
  <c r="BG1022"/>
  <c r="BE1022"/>
  <c r="T1022"/>
  <c r="R1022"/>
  <c r="P1022"/>
  <c r="BK1022"/>
  <c r="J1022"/>
  <c r="BF1022"/>
  <c r="BI1018"/>
  <c r="BH1018"/>
  <c r="BG1018"/>
  <c r="BE1018"/>
  <c r="T1018"/>
  <c r="R1018"/>
  <c r="P1018"/>
  <c r="BK1018"/>
  <c r="J1018"/>
  <c r="BF1018"/>
  <c r="BI995"/>
  <c r="BH995"/>
  <c r="BG995"/>
  <c r="BE995"/>
  <c r="T995"/>
  <c r="R995"/>
  <c r="P995"/>
  <c r="BK995"/>
  <c r="J995"/>
  <c r="BF995"/>
  <c r="BI972"/>
  <c r="BH972"/>
  <c r="BG972"/>
  <c r="BE972"/>
  <c r="T972"/>
  <c r="R972"/>
  <c r="P972"/>
  <c r="BK972"/>
  <c r="J972"/>
  <c r="BF972"/>
  <c r="BI883"/>
  <c r="BH883"/>
  <c r="BG883"/>
  <c r="BE883"/>
  <c r="T883"/>
  <c r="R883"/>
  <c r="P883"/>
  <c r="BK883"/>
  <c r="J883"/>
  <c r="BF883"/>
  <c r="BI845"/>
  <c r="BH845"/>
  <c r="BG845"/>
  <c r="BE845"/>
  <c r="T845"/>
  <c r="R845"/>
  <c r="P845"/>
  <c r="BK845"/>
  <c r="J845"/>
  <c r="BF845"/>
  <c r="BI765"/>
  <c r="BH765"/>
  <c r="BG765"/>
  <c r="BE765"/>
  <c r="T765"/>
  <c r="R765"/>
  <c r="P765"/>
  <c r="BK765"/>
  <c r="J765"/>
  <c r="BF765"/>
  <c r="BI730"/>
  <c r="BH730"/>
  <c r="BG730"/>
  <c r="BE730"/>
  <c r="T730"/>
  <c r="R730"/>
  <c r="P730"/>
  <c r="BK730"/>
  <c r="J730"/>
  <c r="BF730"/>
  <c r="BI650"/>
  <c r="BH650"/>
  <c r="BG650"/>
  <c r="BE650"/>
  <c r="T650"/>
  <c r="R650"/>
  <c r="P650"/>
  <c r="BK650"/>
  <c r="J650"/>
  <c r="BF650"/>
  <c r="BI627"/>
  <c r="BH627"/>
  <c r="BG627"/>
  <c r="BE627"/>
  <c r="T627"/>
  <c r="R627"/>
  <c r="P627"/>
  <c r="BK627"/>
  <c r="J627"/>
  <c r="BF627"/>
  <c r="BI573"/>
  <c r="BH573"/>
  <c r="BG573"/>
  <c r="BE573"/>
  <c r="T573"/>
  <c r="R573"/>
  <c r="P573"/>
  <c r="BK573"/>
  <c r="J573"/>
  <c r="BF573"/>
  <c r="BI508"/>
  <c r="BH508"/>
  <c r="BG508"/>
  <c r="BE508"/>
  <c r="T508"/>
  <c r="R508"/>
  <c r="P508"/>
  <c r="BK508"/>
  <c r="J508"/>
  <c r="BF508"/>
  <c r="BI502"/>
  <c r="BH502"/>
  <c r="BG502"/>
  <c r="BE502"/>
  <c r="T502"/>
  <c r="R502"/>
  <c r="P502"/>
  <c r="BK502"/>
  <c r="J502"/>
  <c r="BF502"/>
  <c r="BI499"/>
  <c r="BH499"/>
  <c r="BG499"/>
  <c r="BE499"/>
  <c r="T499"/>
  <c r="R499"/>
  <c r="P499"/>
  <c r="BK499"/>
  <c r="J499"/>
  <c r="BF499"/>
  <c r="BI462"/>
  <c r="BH462"/>
  <c r="BG462"/>
  <c r="BE462"/>
  <c r="T462"/>
  <c r="R462"/>
  <c r="P462"/>
  <c r="BK462"/>
  <c r="J462"/>
  <c r="BF462"/>
  <c r="BI459"/>
  <c r="BH459"/>
  <c r="BG459"/>
  <c r="BE459"/>
  <c r="T459"/>
  <c r="R459"/>
  <c r="P459"/>
  <c r="BK459"/>
  <c r="J459"/>
  <c r="BF459"/>
  <c r="BI423"/>
  <c r="BH423"/>
  <c r="BG423"/>
  <c r="BE423"/>
  <c r="T423"/>
  <c r="R423"/>
  <c r="P423"/>
  <c r="BK423"/>
  <c r="J423"/>
  <c r="BF423"/>
  <c r="BI420"/>
  <c r="BH420"/>
  <c r="BG420"/>
  <c r="BE420"/>
  <c r="T420"/>
  <c r="R420"/>
  <c r="P420"/>
  <c r="BK420"/>
  <c r="J420"/>
  <c r="BF420"/>
  <c r="BI333"/>
  <c r="BH333"/>
  <c r="BG333"/>
  <c r="BE333"/>
  <c r="T333"/>
  <c r="R333"/>
  <c r="P333"/>
  <c r="BK333"/>
  <c r="J333"/>
  <c r="BF333"/>
  <c r="BI246"/>
  <c r="BH246"/>
  <c r="BG246"/>
  <c r="BE246"/>
  <c r="T246"/>
  <c r="R246"/>
  <c r="P246"/>
  <c r="BK246"/>
  <c r="J246"/>
  <c r="BF246"/>
  <c r="BI242"/>
  <c r="BH242"/>
  <c r="BG242"/>
  <c r="BE242"/>
  <c r="T242"/>
  <c r="T241"/>
  <c r="R242"/>
  <c r="R241"/>
  <c r="P242"/>
  <c r="P241"/>
  <c r="BK242"/>
  <c r="BK241"/>
  <c r="J241"/>
  <c r="J242"/>
  <c r="BF242"/>
  <c r="J101"/>
  <c r="BI223"/>
  <c r="BH223"/>
  <c r="BG223"/>
  <c r="BE223"/>
  <c r="T223"/>
  <c r="T222"/>
  <c r="R223"/>
  <c r="R222"/>
  <c r="P223"/>
  <c r="P222"/>
  <c r="BK223"/>
  <c r="BK222"/>
  <c r="J222"/>
  <c r="J223"/>
  <c r="BF223"/>
  <c r="J100"/>
  <c r="BI218"/>
  <c r="BH218"/>
  <c r="BG218"/>
  <c r="BE218"/>
  <c r="T218"/>
  <c r="T217"/>
  <c r="R218"/>
  <c r="R217"/>
  <c r="P218"/>
  <c r="P217"/>
  <c r="BK218"/>
  <c r="BK217"/>
  <c r="J217"/>
  <c r="J218"/>
  <c r="BF218"/>
  <c r="J99"/>
  <c r="BI181"/>
  <c r="BH181"/>
  <c r="BG181"/>
  <c r="BE181"/>
  <c r="T181"/>
  <c r="R181"/>
  <c r="P181"/>
  <c r="BK181"/>
  <c r="J181"/>
  <c r="BF181"/>
  <c r="BI177"/>
  <c r="BH177"/>
  <c r="BG177"/>
  <c r="BE177"/>
  <c r="T177"/>
  <c r="R177"/>
  <c r="P177"/>
  <c r="BK177"/>
  <c r="J177"/>
  <c r="BF177"/>
  <c r="BI173"/>
  <c r="BH173"/>
  <c r="BG173"/>
  <c r="BE173"/>
  <c r="T173"/>
  <c r="R173"/>
  <c r="P173"/>
  <c r="BK173"/>
  <c r="J173"/>
  <c r="BF173"/>
  <c r="BI169"/>
  <c r="BH169"/>
  <c r="BG169"/>
  <c r="BE169"/>
  <c r="T169"/>
  <c r="R169"/>
  <c r="P169"/>
  <c r="BK169"/>
  <c r="J169"/>
  <c r="BF169"/>
  <c r="BI165"/>
  <c r="BH165"/>
  <c r="BG165"/>
  <c r="BE165"/>
  <c r="T165"/>
  <c r="R165"/>
  <c r="P165"/>
  <c r="BK165"/>
  <c r="J165"/>
  <c r="BF165"/>
  <c r="BI162"/>
  <c r="BH162"/>
  <c r="BG162"/>
  <c r="BE162"/>
  <c r="T162"/>
  <c r="R162"/>
  <c r="P162"/>
  <c r="BK162"/>
  <c r="J162"/>
  <c r="BF162"/>
  <c r="BI139"/>
  <c r="BH139"/>
  <c r="BG139"/>
  <c r="BE139"/>
  <c r="T139"/>
  <c r="R139"/>
  <c r="P139"/>
  <c r="BK139"/>
  <c r="J139"/>
  <c r="BF139"/>
  <c r="BI135"/>
  <c r="F37"/>
  <c i="1" r="BD96"/>
  <c i="3" r="BH135"/>
  <c r="F36"/>
  <c i="1" r="BC96"/>
  <c i="3" r="BG135"/>
  <c r="F35"/>
  <c i="1" r="BB96"/>
  <c i="3" r="BE135"/>
  <c r="J33"/>
  <c i="1" r="AV96"/>
  <c i="3" r="F33"/>
  <c i="1" r="AZ96"/>
  <c i="3" r="T135"/>
  <c r="T134"/>
  <c r="T133"/>
  <c r="T132"/>
  <c r="R135"/>
  <c r="R134"/>
  <c r="R133"/>
  <c r="R132"/>
  <c r="P135"/>
  <c r="P134"/>
  <c r="P133"/>
  <c r="P132"/>
  <c i="1" r="AU96"/>
  <c i="3" r="BK135"/>
  <c r="BK134"/>
  <c r="J134"/>
  <c r="BK133"/>
  <c r="J133"/>
  <c r="BK132"/>
  <c r="J132"/>
  <c r="J96"/>
  <c r="J30"/>
  <c i="1" r="AG96"/>
  <c i="3" r="J135"/>
  <c r="BF135"/>
  <c r="J34"/>
  <c i="1" r="AW96"/>
  <c i="3" r="F34"/>
  <c i="1" r="BA96"/>
  <c i="3" r="J98"/>
  <c r="J97"/>
  <c r="F126"/>
  <c r="E124"/>
  <c r="F89"/>
  <c r="E87"/>
  <c r="J39"/>
  <c r="J24"/>
  <c r="E24"/>
  <c r="J129"/>
  <c r="J92"/>
  <c r="J23"/>
  <c r="J21"/>
  <c r="E21"/>
  <c r="J128"/>
  <c r="J91"/>
  <c r="J20"/>
  <c r="J18"/>
  <c r="E18"/>
  <c r="F129"/>
  <c r="F92"/>
  <c r="J17"/>
  <c r="J15"/>
  <c r="E15"/>
  <c r="F128"/>
  <c r="F91"/>
  <c r="J14"/>
  <c r="J12"/>
  <c r="J126"/>
  <c r="J89"/>
  <c r="E7"/>
  <c r="E122"/>
  <c r="E85"/>
  <c i="2" r="J37"/>
  <c r="J36"/>
  <c i="1" r="AY95"/>
  <c i="2" r="J35"/>
  <c i="1" r="AX95"/>
  <c i="2" r="BI4902"/>
  <c r="BH4902"/>
  <c r="BG4902"/>
  <c r="BE4902"/>
  <c r="T4902"/>
  <c r="T4901"/>
  <c r="R4902"/>
  <c r="R4901"/>
  <c r="P4902"/>
  <c r="P4901"/>
  <c r="BK4902"/>
  <c r="BK4901"/>
  <c r="J4901"/>
  <c r="J4902"/>
  <c r="BF4902"/>
  <c r="J117"/>
  <c r="BI4867"/>
  <c r="BH4867"/>
  <c r="BG4867"/>
  <c r="BE4867"/>
  <c r="T4867"/>
  <c r="T4866"/>
  <c r="R4867"/>
  <c r="R4866"/>
  <c r="P4867"/>
  <c r="P4866"/>
  <c r="BK4867"/>
  <c r="BK4866"/>
  <c r="J4866"/>
  <c r="J4867"/>
  <c r="BF4867"/>
  <c r="J116"/>
  <c r="BI4767"/>
  <c r="BH4767"/>
  <c r="BG4767"/>
  <c r="BE4767"/>
  <c r="T4767"/>
  <c r="R4767"/>
  <c r="P4767"/>
  <c r="BK4767"/>
  <c r="J4767"/>
  <c r="BF4767"/>
  <c r="BI4636"/>
  <c r="BH4636"/>
  <c r="BG4636"/>
  <c r="BE4636"/>
  <c r="T4636"/>
  <c r="T4635"/>
  <c r="R4636"/>
  <c r="R4635"/>
  <c r="P4636"/>
  <c r="P4635"/>
  <c r="BK4636"/>
  <c r="BK4635"/>
  <c r="J4635"/>
  <c r="J4636"/>
  <c r="BF4636"/>
  <c r="J115"/>
  <c r="BI4634"/>
  <c r="BH4634"/>
  <c r="BG4634"/>
  <c r="BE4634"/>
  <c r="T4634"/>
  <c r="R4634"/>
  <c r="P4634"/>
  <c r="BK4634"/>
  <c r="J4634"/>
  <c r="BF4634"/>
  <c r="BI4623"/>
  <c r="BH4623"/>
  <c r="BG4623"/>
  <c r="BE4623"/>
  <c r="T4623"/>
  <c r="R4623"/>
  <c r="P4623"/>
  <c r="BK4623"/>
  <c r="J4623"/>
  <c r="BF4623"/>
  <c r="BI4538"/>
  <c r="BH4538"/>
  <c r="BG4538"/>
  <c r="BE4538"/>
  <c r="T4538"/>
  <c r="R4538"/>
  <c r="P4538"/>
  <c r="BK4538"/>
  <c r="J4538"/>
  <c r="BF4538"/>
  <c r="BI4460"/>
  <c r="BH4460"/>
  <c r="BG4460"/>
  <c r="BE4460"/>
  <c r="T4460"/>
  <c r="R4460"/>
  <c r="P4460"/>
  <c r="BK4460"/>
  <c r="J4460"/>
  <c r="BF4460"/>
  <c r="BI4374"/>
  <c r="BH4374"/>
  <c r="BG4374"/>
  <c r="BE4374"/>
  <c r="T4374"/>
  <c r="T4373"/>
  <c r="R4374"/>
  <c r="R4373"/>
  <c r="P4374"/>
  <c r="P4373"/>
  <c r="BK4374"/>
  <c r="BK4373"/>
  <c r="J4373"/>
  <c r="J4374"/>
  <c r="BF4374"/>
  <c r="J114"/>
  <c r="BI4372"/>
  <c r="BH4372"/>
  <c r="BG4372"/>
  <c r="BE4372"/>
  <c r="T4372"/>
  <c r="R4372"/>
  <c r="P4372"/>
  <c r="BK4372"/>
  <c r="J4372"/>
  <c r="BF4372"/>
  <c r="BI4302"/>
  <c r="BH4302"/>
  <c r="BG4302"/>
  <c r="BE4302"/>
  <c r="T4302"/>
  <c r="R4302"/>
  <c r="P4302"/>
  <c r="BK4302"/>
  <c r="J4302"/>
  <c r="BF4302"/>
  <c r="BI4300"/>
  <c r="BH4300"/>
  <c r="BG4300"/>
  <c r="BE4300"/>
  <c r="T4300"/>
  <c r="R4300"/>
  <c r="P4300"/>
  <c r="BK4300"/>
  <c r="J4300"/>
  <c r="BF4300"/>
  <c r="BI4295"/>
  <c r="BH4295"/>
  <c r="BG4295"/>
  <c r="BE4295"/>
  <c r="T4295"/>
  <c r="R4295"/>
  <c r="P4295"/>
  <c r="BK4295"/>
  <c r="J4295"/>
  <c r="BF4295"/>
  <c r="BI4293"/>
  <c r="BH4293"/>
  <c r="BG4293"/>
  <c r="BE4293"/>
  <c r="T4293"/>
  <c r="R4293"/>
  <c r="P4293"/>
  <c r="BK4293"/>
  <c r="J4293"/>
  <c r="BF4293"/>
  <c r="BI4288"/>
  <c r="BH4288"/>
  <c r="BG4288"/>
  <c r="BE4288"/>
  <c r="T4288"/>
  <c r="R4288"/>
  <c r="P4288"/>
  <c r="BK4288"/>
  <c r="J4288"/>
  <c r="BF4288"/>
  <c r="BI4218"/>
  <c r="BH4218"/>
  <c r="BG4218"/>
  <c r="BE4218"/>
  <c r="T4218"/>
  <c r="R4218"/>
  <c r="P4218"/>
  <c r="BK4218"/>
  <c r="J4218"/>
  <c r="BF4218"/>
  <c r="BI4177"/>
  <c r="BH4177"/>
  <c r="BG4177"/>
  <c r="BE4177"/>
  <c r="T4177"/>
  <c r="R4177"/>
  <c r="P4177"/>
  <c r="BK4177"/>
  <c r="J4177"/>
  <c r="BF4177"/>
  <c r="BI4136"/>
  <c r="BH4136"/>
  <c r="BG4136"/>
  <c r="BE4136"/>
  <c r="T4136"/>
  <c r="R4136"/>
  <c r="P4136"/>
  <c r="BK4136"/>
  <c r="J4136"/>
  <c r="BF4136"/>
  <c r="BI4123"/>
  <c r="BH4123"/>
  <c r="BG4123"/>
  <c r="BE4123"/>
  <c r="T4123"/>
  <c r="R4123"/>
  <c r="P4123"/>
  <c r="BK4123"/>
  <c r="J4123"/>
  <c r="BF4123"/>
  <c r="BI4109"/>
  <c r="BH4109"/>
  <c r="BG4109"/>
  <c r="BE4109"/>
  <c r="T4109"/>
  <c r="T4108"/>
  <c r="R4109"/>
  <c r="R4108"/>
  <c r="P4109"/>
  <c r="P4108"/>
  <c r="BK4109"/>
  <c r="BK4108"/>
  <c r="J4108"/>
  <c r="J4109"/>
  <c r="BF4109"/>
  <c r="J113"/>
  <c r="BI4107"/>
  <c r="BH4107"/>
  <c r="BG4107"/>
  <c r="BE4107"/>
  <c r="T4107"/>
  <c r="R4107"/>
  <c r="P4107"/>
  <c r="BK4107"/>
  <c r="J4107"/>
  <c r="BF4107"/>
  <c r="BI4106"/>
  <c r="BH4106"/>
  <c r="BG4106"/>
  <c r="BE4106"/>
  <c r="T4106"/>
  <c r="R4106"/>
  <c r="P4106"/>
  <c r="BK4106"/>
  <c r="J4106"/>
  <c r="BF4106"/>
  <c r="BI4064"/>
  <c r="BH4064"/>
  <c r="BG4064"/>
  <c r="BE4064"/>
  <c r="T4064"/>
  <c r="R4064"/>
  <c r="P4064"/>
  <c r="BK4064"/>
  <c r="J4064"/>
  <c r="BF4064"/>
  <c r="BI4063"/>
  <c r="BH4063"/>
  <c r="BG4063"/>
  <c r="BE4063"/>
  <c r="T4063"/>
  <c r="R4063"/>
  <c r="P4063"/>
  <c r="BK4063"/>
  <c r="J4063"/>
  <c r="BF4063"/>
  <c r="BI4021"/>
  <c r="BH4021"/>
  <c r="BG4021"/>
  <c r="BE4021"/>
  <c r="T4021"/>
  <c r="R4021"/>
  <c r="P4021"/>
  <c r="BK4021"/>
  <c r="J4021"/>
  <c r="BF4021"/>
  <c r="BI4019"/>
  <c r="BH4019"/>
  <c r="BG4019"/>
  <c r="BE4019"/>
  <c r="T4019"/>
  <c r="R4019"/>
  <c r="P4019"/>
  <c r="BK4019"/>
  <c r="J4019"/>
  <c r="BF4019"/>
  <c r="BI3977"/>
  <c r="BH3977"/>
  <c r="BG3977"/>
  <c r="BE3977"/>
  <c r="T3977"/>
  <c r="R3977"/>
  <c r="P3977"/>
  <c r="BK3977"/>
  <c r="J3977"/>
  <c r="BF3977"/>
  <c r="BI3970"/>
  <c r="BH3970"/>
  <c r="BG3970"/>
  <c r="BE3970"/>
  <c r="T3970"/>
  <c r="R3970"/>
  <c r="P3970"/>
  <c r="BK3970"/>
  <c r="J3970"/>
  <c r="BF3970"/>
  <c r="BI3968"/>
  <c r="BH3968"/>
  <c r="BG3968"/>
  <c r="BE3968"/>
  <c r="T3968"/>
  <c r="R3968"/>
  <c r="P3968"/>
  <c r="BK3968"/>
  <c r="J3968"/>
  <c r="BF3968"/>
  <c r="BI3926"/>
  <c r="BH3926"/>
  <c r="BG3926"/>
  <c r="BE3926"/>
  <c r="T3926"/>
  <c r="T3925"/>
  <c r="R3926"/>
  <c r="R3925"/>
  <c r="P3926"/>
  <c r="P3925"/>
  <c r="BK3926"/>
  <c r="BK3925"/>
  <c r="J3925"/>
  <c r="J3926"/>
  <c r="BF3926"/>
  <c r="J112"/>
  <c r="BI3924"/>
  <c r="BH3924"/>
  <c r="BG3924"/>
  <c r="BE3924"/>
  <c r="T3924"/>
  <c r="R3924"/>
  <c r="P3924"/>
  <c r="BK3924"/>
  <c r="J3924"/>
  <c r="BF3924"/>
  <c r="BI3839"/>
  <c r="BH3839"/>
  <c r="BG3839"/>
  <c r="BE3839"/>
  <c r="T3839"/>
  <c r="R3839"/>
  <c r="P3839"/>
  <c r="BK3839"/>
  <c r="J3839"/>
  <c r="BF3839"/>
  <c r="BI3822"/>
  <c r="BH3822"/>
  <c r="BG3822"/>
  <c r="BE3822"/>
  <c r="T3822"/>
  <c r="R3822"/>
  <c r="P3822"/>
  <c r="BK3822"/>
  <c r="J3822"/>
  <c r="BF3822"/>
  <c r="BI3737"/>
  <c r="BH3737"/>
  <c r="BG3737"/>
  <c r="BE3737"/>
  <c r="T3737"/>
  <c r="R3737"/>
  <c r="P3737"/>
  <c r="BK3737"/>
  <c r="J3737"/>
  <c r="BF3737"/>
  <c r="BI3671"/>
  <c r="BH3671"/>
  <c r="BG3671"/>
  <c r="BE3671"/>
  <c r="T3671"/>
  <c r="R3671"/>
  <c r="P3671"/>
  <c r="BK3671"/>
  <c r="J3671"/>
  <c r="BF3671"/>
  <c r="BI3619"/>
  <c r="BH3619"/>
  <c r="BG3619"/>
  <c r="BE3619"/>
  <c r="T3619"/>
  <c r="R3619"/>
  <c r="P3619"/>
  <c r="BK3619"/>
  <c r="J3619"/>
  <c r="BF3619"/>
  <c r="BI3587"/>
  <c r="BH3587"/>
  <c r="BG3587"/>
  <c r="BE3587"/>
  <c r="T3587"/>
  <c r="R3587"/>
  <c r="P3587"/>
  <c r="BK3587"/>
  <c r="J3587"/>
  <c r="BF3587"/>
  <c r="BI3518"/>
  <c r="BH3518"/>
  <c r="BG3518"/>
  <c r="BE3518"/>
  <c r="T3518"/>
  <c r="T3517"/>
  <c r="R3518"/>
  <c r="R3517"/>
  <c r="P3518"/>
  <c r="P3517"/>
  <c r="BK3518"/>
  <c r="BK3517"/>
  <c r="J3517"/>
  <c r="J3518"/>
  <c r="BF3518"/>
  <c r="J111"/>
  <c r="BI3516"/>
  <c r="BH3516"/>
  <c r="BG3516"/>
  <c r="BE3516"/>
  <c r="T3516"/>
  <c r="R3516"/>
  <c r="P3516"/>
  <c r="BK3516"/>
  <c r="J3516"/>
  <c r="BF3516"/>
  <c r="BI3511"/>
  <c r="BH3511"/>
  <c r="BG3511"/>
  <c r="BE3511"/>
  <c r="T3511"/>
  <c r="R3511"/>
  <c r="P3511"/>
  <c r="BK3511"/>
  <c r="J3511"/>
  <c r="BF3511"/>
  <c r="BI3506"/>
  <c r="BH3506"/>
  <c r="BG3506"/>
  <c r="BE3506"/>
  <c r="T3506"/>
  <c r="T3505"/>
  <c r="R3506"/>
  <c r="R3505"/>
  <c r="P3506"/>
  <c r="P3505"/>
  <c r="BK3506"/>
  <c r="BK3505"/>
  <c r="J3505"/>
  <c r="J3506"/>
  <c r="BF3506"/>
  <c r="J110"/>
  <c r="BI3504"/>
  <c r="BH3504"/>
  <c r="BG3504"/>
  <c r="BE3504"/>
  <c r="T3504"/>
  <c r="R3504"/>
  <c r="P3504"/>
  <c r="BK3504"/>
  <c r="J3504"/>
  <c r="BF3504"/>
  <c r="BI3503"/>
  <c r="BH3503"/>
  <c r="BG3503"/>
  <c r="BE3503"/>
  <c r="T3503"/>
  <c r="R3503"/>
  <c r="P3503"/>
  <c r="BK3503"/>
  <c r="J3503"/>
  <c r="BF3503"/>
  <c r="BI3500"/>
  <c r="BH3500"/>
  <c r="BG3500"/>
  <c r="BE3500"/>
  <c r="T3500"/>
  <c r="R3500"/>
  <c r="P3500"/>
  <c r="BK3500"/>
  <c r="J3500"/>
  <c r="BF3500"/>
  <c r="BI3492"/>
  <c r="BH3492"/>
  <c r="BG3492"/>
  <c r="BE3492"/>
  <c r="T3492"/>
  <c r="R3492"/>
  <c r="P3492"/>
  <c r="BK3492"/>
  <c r="J3492"/>
  <c r="BF3492"/>
  <c r="BI3486"/>
  <c r="BH3486"/>
  <c r="BG3486"/>
  <c r="BE3486"/>
  <c r="T3486"/>
  <c r="R3486"/>
  <c r="P3486"/>
  <c r="BK3486"/>
  <c r="J3486"/>
  <c r="BF3486"/>
  <c r="BI3483"/>
  <c r="BH3483"/>
  <c r="BG3483"/>
  <c r="BE3483"/>
  <c r="T3483"/>
  <c r="R3483"/>
  <c r="P3483"/>
  <c r="BK3483"/>
  <c r="J3483"/>
  <c r="BF3483"/>
  <c r="BI3479"/>
  <c r="BH3479"/>
  <c r="BG3479"/>
  <c r="BE3479"/>
  <c r="T3479"/>
  <c r="R3479"/>
  <c r="P3479"/>
  <c r="BK3479"/>
  <c r="J3479"/>
  <c r="BF3479"/>
  <c r="BI3475"/>
  <c r="BH3475"/>
  <c r="BG3475"/>
  <c r="BE3475"/>
  <c r="T3475"/>
  <c r="R3475"/>
  <c r="P3475"/>
  <c r="BK3475"/>
  <c r="J3475"/>
  <c r="BF3475"/>
  <c r="BI3471"/>
  <c r="BH3471"/>
  <c r="BG3471"/>
  <c r="BE3471"/>
  <c r="T3471"/>
  <c r="R3471"/>
  <c r="P3471"/>
  <c r="BK3471"/>
  <c r="J3471"/>
  <c r="BF3471"/>
  <c r="BI3467"/>
  <c r="BH3467"/>
  <c r="BG3467"/>
  <c r="BE3467"/>
  <c r="T3467"/>
  <c r="R3467"/>
  <c r="P3467"/>
  <c r="BK3467"/>
  <c r="J3467"/>
  <c r="BF3467"/>
  <c r="BI3463"/>
  <c r="BH3463"/>
  <c r="BG3463"/>
  <c r="BE3463"/>
  <c r="T3463"/>
  <c r="R3463"/>
  <c r="P3463"/>
  <c r="BK3463"/>
  <c r="J3463"/>
  <c r="BF3463"/>
  <c r="BI3459"/>
  <c r="BH3459"/>
  <c r="BG3459"/>
  <c r="BE3459"/>
  <c r="T3459"/>
  <c r="R3459"/>
  <c r="P3459"/>
  <c r="BK3459"/>
  <c r="J3459"/>
  <c r="BF3459"/>
  <c r="BI3451"/>
  <c r="BH3451"/>
  <c r="BG3451"/>
  <c r="BE3451"/>
  <c r="T3451"/>
  <c r="R3451"/>
  <c r="P3451"/>
  <c r="BK3451"/>
  <c r="J3451"/>
  <c r="BF3451"/>
  <c r="BI3443"/>
  <c r="BH3443"/>
  <c r="BG3443"/>
  <c r="BE3443"/>
  <c r="T3443"/>
  <c r="R3443"/>
  <c r="P3443"/>
  <c r="BK3443"/>
  <c r="J3443"/>
  <c r="BF3443"/>
  <c r="BI3432"/>
  <c r="BH3432"/>
  <c r="BG3432"/>
  <c r="BE3432"/>
  <c r="T3432"/>
  <c r="R3432"/>
  <c r="P3432"/>
  <c r="BK3432"/>
  <c r="J3432"/>
  <c r="BF3432"/>
  <c r="BI3422"/>
  <c r="BH3422"/>
  <c r="BG3422"/>
  <c r="BE3422"/>
  <c r="T3422"/>
  <c r="R3422"/>
  <c r="P3422"/>
  <c r="BK3422"/>
  <c r="J3422"/>
  <c r="BF3422"/>
  <c r="BI3415"/>
  <c r="BH3415"/>
  <c r="BG3415"/>
  <c r="BE3415"/>
  <c r="T3415"/>
  <c r="R3415"/>
  <c r="P3415"/>
  <c r="BK3415"/>
  <c r="J3415"/>
  <c r="BF3415"/>
  <c r="BI3353"/>
  <c r="BH3353"/>
  <c r="BG3353"/>
  <c r="BE3353"/>
  <c r="T3353"/>
  <c r="R3353"/>
  <c r="P3353"/>
  <c r="BK3353"/>
  <c r="J3353"/>
  <c r="BF3353"/>
  <c r="BI3307"/>
  <c r="BH3307"/>
  <c r="BG3307"/>
  <c r="BE3307"/>
  <c r="T3307"/>
  <c r="R3307"/>
  <c r="P3307"/>
  <c r="BK3307"/>
  <c r="J3307"/>
  <c r="BF3307"/>
  <c r="BI3296"/>
  <c r="BH3296"/>
  <c r="BG3296"/>
  <c r="BE3296"/>
  <c r="T3296"/>
  <c r="R3296"/>
  <c r="P3296"/>
  <c r="BK3296"/>
  <c r="J3296"/>
  <c r="BF3296"/>
  <c r="BI3282"/>
  <c r="BH3282"/>
  <c r="BG3282"/>
  <c r="BE3282"/>
  <c r="T3282"/>
  <c r="R3282"/>
  <c r="P3282"/>
  <c r="BK3282"/>
  <c r="J3282"/>
  <c r="BF3282"/>
  <c r="BI3194"/>
  <c r="BH3194"/>
  <c r="BG3194"/>
  <c r="BE3194"/>
  <c r="T3194"/>
  <c r="R3194"/>
  <c r="P3194"/>
  <c r="BK3194"/>
  <c r="J3194"/>
  <c r="BF3194"/>
  <c r="BI3185"/>
  <c r="BH3185"/>
  <c r="BG3185"/>
  <c r="BE3185"/>
  <c r="T3185"/>
  <c r="R3185"/>
  <c r="P3185"/>
  <c r="BK3185"/>
  <c r="J3185"/>
  <c r="BF3185"/>
  <c r="BI3184"/>
  <c r="BH3184"/>
  <c r="BG3184"/>
  <c r="BE3184"/>
  <c r="T3184"/>
  <c r="R3184"/>
  <c r="P3184"/>
  <c r="BK3184"/>
  <c r="J3184"/>
  <c r="BF3184"/>
  <c r="BI3178"/>
  <c r="BH3178"/>
  <c r="BG3178"/>
  <c r="BE3178"/>
  <c r="T3178"/>
  <c r="R3178"/>
  <c r="P3178"/>
  <c r="BK3178"/>
  <c r="J3178"/>
  <c r="BF3178"/>
  <c r="BI3177"/>
  <c r="BH3177"/>
  <c r="BG3177"/>
  <c r="BE3177"/>
  <c r="T3177"/>
  <c r="R3177"/>
  <c r="P3177"/>
  <c r="BK3177"/>
  <c r="J3177"/>
  <c r="BF3177"/>
  <c r="BI3172"/>
  <c r="BH3172"/>
  <c r="BG3172"/>
  <c r="BE3172"/>
  <c r="T3172"/>
  <c r="R3172"/>
  <c r="P3172"/>
  <c r="BK3172"/>
  <c r="J3172"/>
  <c r="BF3172"/>
  <c r="BI3168"/>
  <c r="BH3168"/>
  <c r="BG3168"/>
  <c r="BE3168"/>
  <c r="T3168"/>
  <c r="R3168"/>
  <c r="P3168"/>
  <c r="BK3168"/>
  <c r="J3168"/>
  <c r="BF3168"/>
  <c r="BI3164"/>
  <c r="BH3164"/>
  <c r="BG3164"/>
  <c r="BE3164"/>
  <c r="T3164"/>
  <c r="R3164"/>
  <c r="P3164"/>
  <c r="BK3164"/>
  <c r="J3164"/>
  <c r="BF3164"/>
  <c r="BI3156"/>
  <c r="BH3156"/>
  <c r="BG3156"/>
  <c r="BE3156"/>
  <c r="T3156"/>
  <c r="R3156"/>
  <c r="P3156"/>
  <c r="BK3156"/>
  <c r="J3156"/>
  <c r="BF3156"/>
  <c r="BI3148"/>
  <c r="BH3148"/>
  <c r="BG3148"/>
  <c r="BE3148"/>
  <c r="T3148"/>
  <c r="R3148"/>
  <c r="P3148"/>
  <c r="BK3148"/>
  <c r="J3148"/>
  <c r="BF3148"/>
  <c r="BI3140"/>
  <c r="BH3140"/>
  <c r="BG3140"/>
  <c r="BE3140"/>
  <c r="T3140"/>
  <c r="R3140"/>
  <c r="P3140"/>
  <c r="BK3140"/>
  <c r="J3140"/>
  <c r="BF3140"/>
  <c r="BI3132"/>
  <c r="BH3132"/>
  <c r="BG3132"/>
  <c r="BE3132"/>
  <c r="T3132"/>
  <c r="R3132"/>
  <c r="P3132"/>
  <c r="BK3132"/>
  <c r="J3132"/>
  <c r="BF3132"/>
  <c r="BI3128"/>
  <c r="BH3128"/>
  <c r="BG3128"/>
  <c r="BE3128"/>
  <c r="T3128"/>
  <c r="R3128"/>
  <c r="P3128"/>
  <c r="BK3128"/>
  <c r="J3128"/>
  <c r="BF3128"/>
  <c r="BI3120"/>
  <c r="BH3120"/>
  <c r="BG3120"/>
  <c r="BE3120"/>
  <c r="T3120"/>
  <c r="R3120"/>
  <c r="P3120"/>
  <c r="BK3120"/>
  <c r="J3120"/>
  <c r="BF3120"/>
  <c r="BI3114"/>
  <c r="BH3114"/>
  <c r="BG3114"/>
  <c r="BE3114"/>
  <c r="T3114"/>
  <c r="R3114"/>
  <c r="P3114"/>
  <c r="BK3114"/>
  <c r="J3114"/>
  <c r="BF3114"/>
  <c r="BI3110"/>
  <c r="BH3110"/>
  <c r="BG3110"/>
  <c r="BE3110"/>
  <c r="T3110"/>
  <c r="R3110"/>
  <c r="P3110"/>
  <c r="BK3110"/>
  <c r="J3110"/>
  <c r="BF3110"/>
  <c r="BI3106"/>
  <c r="BH3106"/>
  <c r="BG3106"/>
  <c r="BE3106"/>
  <c r="T3106"/>
  <c r="R3106"/>
  <c r="P3106"/>
  <c r="BK3106"/>
  <c r="J3106"/>
  <c r="BF3106"/>
  <c r="BI3100"/>
  <c r="BH3100"/>
  <c r="BG3100"/>
  <c r="BE3100"/>
  <c r="T3100"/>
  <c r="R3100"/>
  <c r="P3100"/>
  <c r="BK3100"/>
  <c r="J3100"/>
  <c r="BF3100"/>
  <c r="BI3080"/>
  <c r="BH3080"/>
  <c r="BG3080"/>
  <c r="BE3080"/>
  <c r="T3080"/>
  <c r="T3079"/>
  <c r="R3080"/>
  <c r="R3079"/>
  <c r="P3080"/>
  <c r="P3079"/>
  <c r="BK3080"/>
  <c r="BK3079"/>
  <c r="J3079"/>
  <c r="J3080"/>
  <c r="BF3080"/>
  <c r="J109"/>
  <c r="BI3078"/>
  <c r="BH3078"/>
  <c r="BG3078"/>
  <c r="BE3078"/>
  <c r="T3078"/>
  <c r="R3078"/>
  <c r="P3078"/>
  <c r="BK3078"/>
  <c r="J3078"/>
  <c r="BF3078"/>
  <c r="BI3071"/>
  <c r="BH3071"/>
  <c r="BG3071"/>
  <c r="BE3071"/>
  <c r="T3071"/>
  <c r="R3071"/>
  <c r="P3071"/>
  <c r="BK3071"/>
  <c r="J3071"/>
  <c r="BF3071"/>
  <c r="BI3064"/>
  <c r="BH3064"/>
  <c r="BG3064"/>
  <c r="BE3064"/>
  <c r="T3064"/>
  <c r="R3064"/>
  <c r="P3064"/>
  <c r="BK3064"/>
  <c r="J3064"/>
  <c r="BF3064"/>
  <c r="BI3053"/>
  <c r="BH3053"/>
  <c r="BG3053"/>
  <c r="BE3053"/>
  <c r="T3053"/>
  <c r="R3053"/>
  <c r="P3053"/>
  <c r="BK3053"/>
  <c r="J3053"/>
  <c r="BF3053"/>
  <c r="BI3029"/>
  <c r="BH3029"/>
  <c r="BG3029"/>
  <c r="BE3029"/>
  <c r="T3029"/>
  <c r="R3029"/>
  <c r="P3029"/>
  <c r="BK3029"/>
  <c r="J3029"/>
  <c r="BF3029"/>
  <c r="BI2999"/>
  <c r="BH2999"/>
  <c r="BG2999"/>
  <c r="BE2999"/>
  <c r="T2999"/>
  <c r="R2999"/>
  <c r="P2999"/>
  <c r="BK2999"/>
  <c r="J2999"/>
  <c r="BF2999"/>
  <c r="BI2992"/>
  <c r="BH2992"/>
  <c r="BG2992"/>
  <c r="BE2992"/>
  <c r="T2992"/>
  <c r="R2992"/>
  <c r="P2992"/>
  <c r="BK2992"/>
  <c r="J2992"/>
  <c r="BF2992"/>
  <c r="BI2985"/>
  <c r="BH2985"/>
  <c r="BG2985"/>
  <c r="BE2985"/>
  <c r="T2985"/>
  <c r="R2985"/>
  <c r="P2985"/>
  <c r="BK2985"/>
  <c r="J2985"/>
  <c r="BF2985"/>
  <c r="BI2983"/>
  <c r="BH2983"/>
  <c r="BG2983"/>
  <c r="BE2983"/>
  <c r="T2983"/>
  <c r="R2983"/>
  <c r="P2983"/>
  <c r="BK2983"/>
  <c r="J2983"/>
  <c r="BF2983"/>
  <c r="BI2978"/>
  <c r="BH2978"/>
  <c r="BG2978"/>
  <c r="BE2978"/>
  <c r="T2978"/>
  <c r="R2978"/>
  <c r="P2978"/>
  <c r="BK2978"/>
  <c r="J2978"/>
  <c r="BF2978"/>
  <c r="BI2976"/>
  <c r="BH2976"/>
  <c r="BG2976"/>
  <c r="BE2976"/>
  <c r="T2976"/>
  <c r="R2976"/>
  <c r="P2976"/>
  <c r="BK2976"/>
  <c r="J2976"/>
  <c r="BF2976"/>
  <c r="BI2870"/>
  <c r="BH2870"/>
  <c r="BG2870"/>
  <c r="BE2870"/>
  <c r="T2870"/>
  <c r="R2870"/>
  <c r="P2870"/>
  <c r="BK2870"/>
  <c r="J2870"/>
  <c r="BF2870"/>
  <c r="BI2764"/>
  <c r="BH2764"/>
  <c r="BG2764"/>
  <c r="BE2764"/>
  <c r="T2764"/>
  <c r="R2764"/>
  <c r="P2764"/>
  <c r="BK2764"/>
  <c r="J2764"/>
  <c r="BF2764"/>
  <c r="BI2718"/>
  <c r="BH2718"/>
  <c r="BG2718"/>
  <c r="BE2718"/>
  <c r="T2718"/>
  <c r="R2718"/>
  <c r="P2718"/>
  <c r="BK2718"/>
  <c r="J2718"/>
  <c r="BF2718"/>
  <c r="BI2644"/>
  <c r="BH2644"/>
  <c r="BG2644"/>
  <c r="BE2644"/>
  <c r="T2644"/>
  <c r="R2644"/>
  <c r="P2644"/>
  <c r="BK2644"/>
  <c r="J2644"/>
  <c r="BF2644"/>
  <c r="BI2639"/>
  <c r="BH2639"/>
  <c r="BG2639"/>
  <c r="BE2639"/>
  <c r="T2639"/>
  <c r="R2639"/>
  <c r="P2639"/>
  <c r="BK2639"/>
  <c r="J2639"/>
  <c r="BF2639"/>
  <c r="BI2634"/>
  <c r="BH2634"/>
  <c r="BG2634"/>
  <c r="BE2634"/>
  <c r="T2634"/>
  <c r="R2634"/>
  <c r="P2634"/>
  <c r="BK2634"/>
  <c r="J2634"/>
  <c r="BF2634"/>
  <c r="BI2610"/>
  <c r="BH2610"/>
  <c r="BG2610"/>
  <c r="BE2610"/>
  <c r="T2610"/>
  <c r="R2610"/>
  <c r="P2610"/>
  <c r="BK2610"/>
  <c r="J2610"/>
  <c r="BF2610"/>
  <c r="BI2584"/>
  <c r="BH2584"/>
  <c r="BG2584"/>
  <c r="BE2584"/>
  <c r="T2584"/>
  <c r="R2584"/>
  <c r="P2584"/>
  <c r="BK2584"/>
  <c r="J2584"/>
  <c r="BF2584"/>
  <c r="BI2575"/>
  <c r="BH2575"/>
  <c r="BG2575"/>
  <c r="BE2575"/>
  <c r="T2575"/>
  <c r="R2575"/>
  <c r="P2575"/>
  <c r="BK2575"/>
  <c r="J2575"/>
  <c r="BF2575"/>
  <c r="BI2568"/>
  <c r="BH2568"/>
  <c r="BG2568"/>
  <c r="BE2568"/>
  <c r="T2568"/>
  <c r="R2568"/>
  <c r="P2568"/>
  <c r="BK2568"/>
  <c r="J2568"/>
  <c r="BF2568"/>
  <c r="BI2555"/>
  <c r="BH2555"/>
  <c r="BG2555"/>
  <c r="BE2555"/>
  <c r="T2555"/>
  <c r="T2554"/>
  <c r="R2555"/>
  <c r="R2554"/>
  <c r="P2555"/>
  <c r="P2554"/>
  <c r="BK2555"/>
  <c r="BK2554"/>
  <c r="J2554"/>
  <c r="J2555"/>
  <c r="BF2555"/>
  <c r="J108"/>
  <c r="BI2553"/>
  <c r="BH2553"/>
  <c r="BG2553"/>
  <c r="BE2553"/>
  <c r="T2553"/>
  <c r="R2553"/>
  <c r="P2553"/>
  <c r="BK2553"/>
  <c r="J2553"/>
  <c r="BF2553"/>
  <c r="BI2547"/>
  <c r="BH2547"/>
  <c r="BG2547"/>
  <c r="BE2547"/>
  <c r="T2547"/>
  <c r="R2547"/>
  <c r="P2547"/>
  <c r="BK2547"/>
  <c r="J2547"/>
  <c r="BF2547"/>
  <c r="BI2541"/>
  <c r="BH2541"/>
  <c r="BG2541"/>
  <c r="BE2541"/>
  <c r="T2541"/>
  <c r="R2541"/>
  <c r="P2541"/>
  <c r="BK2541"/>
  <c r="J2541"/>
  <c r="BF2541"/>
  <c r="BI2537"/>
  <c r="BH2537"/>
  <c r="BG2537"/>
  <c r="BE2537"/>
  <c r="T2537"/>
  <c r="R2537"/>
  <c r="P2537"/>
  <c r="BK2537"/>
  <c r="J2537"/>
  <c r="BF2537"/>
  <c r="BI2533"/>
  <c r="BH2533"/>
  <c r="BG2533"/>
  <c r="BE2533"/>
  <c r="T2533"/>
  <c r="T2532"/>
  <c r="R2533"/>
  <c r="R2532"/>
  <c r="P2533"/>
  <c r="P2532"/>
  <c r="BK2533"/>
  <c r="BK2532"/>
  <c r="J2532"/>
  <c r="J2533"/>
  <c r="BF2533"/>
  <c r="J107"/>
  <c r="BI2531"/>
  <c r="BH2531"/>
  <c r="BG2531"/>
  <c r="BE2531"/>
  <c r="T2531"/>
  <c r="R2531"/>
  <c r="P2531"/>
  <c r="BK2531"/>
  <c r="J2531"/>
  <c r="BF2531"/>
  <c r="BI2529"/>
  <c r="BH2529"/>
  <c r="BG2529"/>
  <c r="BE2529"/>
  <c r="T2529"/>
  <c r="R2529"/>
  <c r="P2529"/>
  <c r="BK2529"/>
  <c r="J2529"/>
  <c r="BF2529"/>
  <c r="BI2523"/>
  <c r="BH2523"/>
  <c r="BG2523"/>
  <c r="BE2523"/>
  <c r="T2523"/>
  <c r="T2522"/>
  <c r="R2523"/>
  <c r="R2522"/>
  <c r="P2523"/>
  <c r="P2522"/>
  <c r="BK2523"/>
  <c r="BK2522"/>
  <c r="J2522"/>
  <c r="J2523"/>
  <c r="BF2523"/>
  <c r="J106"/>
  <c r="BI2521"/>
  <c r="BH2521"/>
  <c r="BG2521"/>
  <c r="BE2521"/>
  <c r="T2521"/>
  <c r="R2521"/>
  <c r="P2521"/>
  <c r="BK2521"/>
  <c r="J2521"/>
  <c r="BF2521"/>
  <c r="BI2520"/>
  <c r="BH2520"/>
  <c r="BG2520"/>
  <c r="BE2520"/>
  <c r="T2520"/>
  <c r="R2520"/>
  <c r="P2520"/>
  <c r="BK2520"/>
  <c r="J2520"/>
  <c r="BF2520"/>
  <c r="BI2515"/>
  <c r="BH2515"/>
  <c r="BG2515"/>
  <c r="BE2515"/>
  <c r="T2515"/>
  <c r="R2515"/>
  <c r="P2515"/>
  <c r="BK2515"/>
  <c r="J2515"/>
  <c r="BF2515"/>
  <c r="BI2475"/>
  <c r="BH2475"/>
  <c r="BG2475"/>
  <c r="BE2475"/>
  <c r="T2475"/>
  <c r="R2475"/>
  <c r="P2475"/>
  <c r="BK2475"/>
  <c r="J2475"/>
  <c r="BF2475"/>
  <c r="BI2447"/>
  <c r="BH2447"/>
  <c r="BG2447"/>
  <c r="BE2447"/>
  <c r="T2447"/>
  <c r="R2447"/>
  <c r="P2447"/>
  <c r="BK2447"/>
  <c r="J2447"/>
  <c r="BF2447"/>
  <c r="BI2445"/>
  <c r="BH2445"/>
  <c r="BG2445"/>
  <c r="BE2445"/>
  <c r="T2445"/>
  <c r="R2445"/>
  <c r="P2445"/>
  <c r="BK2445"/>
  <c r="J2445"/>
  <c r="BF2445"/>
  <c r="BI2440"/>
  <c r="BH2440"/>
  <c r="BG2440"/>
  <c r="BE2440"/>
  <c r="T2440"/>
  <c r="T2439"/>
  <c r="T2438"/>
  <c r="R2440"/>
  <c r="R2439"/>
  <c r="R2438"/>
  <c r="P2440"/>
  <c r="P2439"/>
  <c r="P2438"/>
  <c r="BK2440"/>
  <c r="BK2439"/>
  <c r="J2439"/>
  <c r="BK2438"/>
  <c r="J2438"/>
  <c r="J2440"/>
  <c r="BF2440"/>
  <c r="J105"/>
  <c r="J104"/>
  <c r="BI2437"/>
  <c r="BH2437"/>
  <c r="BG2437"/>
  <c r="BE2437"/>
  <c r="T2437"/>
  <c r="T2436"/>
  <c r="R2437"/>
  <c r="R2436"/>
  <c r="P2437"/>
  <c r="P2436"/>
  <c r="BK2437"/>
  <c r="BK2436"/>
  <c r="J2436"/>
  <c r="J2437"/>
  <c r="BF2437"/>
  <c r="J103"/>
  <c r="BI2435"/>
  <c r="BH2435"/>
  <c r="BG2435"/>
  <c r="BE2435"/>
  <c r="T2435"/>
  <c r="R2435"/>
  <c r="P2435"/>
  <c r="BK2435"/>
  <c r="J2435"/>
  <c r="BF2435"/>
  <c r="BI2433"/>
  <c r="BH2433"/>
  <c r="BG2433"/>
  <c r="BE2433"/>
  <c r="T2433"/>
  <c r="R2433"/>
  <c r="P2433"/>
  <c r="BK2433"/>
  <c r="J2433"/>
  <c r="BF2433"/>
  <c r="BI2432"/>
  <c r="BH2432"/>
  <c r="BG2432"/>
  <c r="BE2432"/>
  <c r="T2432"/>
  <c r="T2431"/>
  <c r="R2432"/>
  <c r="R2431"/>
  <c r="P2432"/>
  <c r="P2431"/>
  <c r="BK2432"/>
  <c r="BK2431"/>
  <c r="J2431"/>
  <c r="J2432"/>
  <c r="BF2432"/>
  <c r="J102"/>
  <c r="BI2201"/>
  <c r="BH2201"/>
  <c r="BG2201"/>
  <c r="BE2201"/>
  <c r="T2201"/>
  <c r="R2201"/>
  <c r="P2201"/>
  <c r="BK2201"/>
  <c r="J2201"/>
  <c r="BF2201"/>
  <c r="BI2196"/>
  <c r="BH2196"/>
  <c r="BG2196"/>
  <c r="BE2196"/>
  <c r="T2196"/>
  <c r="R2196"/>
  <c r="P2196"/>
  <c r="BK2196"/>
  <c r="J2196"/>
  <c r="BF2196"/>
  <c r="BI2191"/>
  <c r="BH2191"/>
  <c r="BG2191"/>
  <c r="BE2191"/>
  <c r="T2191"/>
  <c r="R2191"/>
  <c r="P2191"/>
  <c r="BK2191"/>
  <c r="J2191"/>
  <c r="BF2191"/>
  <c r="BI2148"/>
  <c r="BH2148"/>
  <c r="BG2148"/>
  <c r="BE2148"/>
  <c r="T2148"/>
  <c r="R2148"/>
  <c r="P2148"/>
  <c r="BK2148"/>
  <c r="J2148"/>
  <c r="BF2148"/>
  <c r="BI2144"/>
  <c r="BH2144"/>
  <c r="BG2144"/>
  <c r="BE2144"/>
  <c r="T2144"/>
  <c r="R2144"/>
  <c r="P2144"/>
  <c r="BK2144"/>
  <c r="J2144"/>
  <c r="BF2144"/>
  <c r="BI2099"/>
  <c r="BH2099"/>
  <c r="BG2099"/>
  <c r="BE2099"/>
  <c r="T2099"/>
  <c r="R2099"/>
  <c r="P2099"/>
  <c r="BK2099"/>
  <c r="J2099"/>
  <c r="BF2099"/>
  <c r="BI2095"/>
  <c r="BH2095"/>
  <c r="BG2095"/>
  <c r="BE2095"/>
  <c r="T2095"/>
  <c r="R2095"/>
  <c r="P2095"/>
  <c r="BK2095"/>
  <c r="J2095"/>
  <c r="BF2095"/>
  <c r="BI2071"/>
  <c r="BH2071"/>
  <c r="BG2071"/>
  <c r="BE2071"/>
  <c r="T2071"/>
  <c r="R2071"/>
  <c r="P2071"/>
  <c r="BK2071"/>
  <c r="J2071"/>
  <c r="BF2071"/>
  <c r="BI2064"/>
  <c r="BH2064"/>
  <c r="BG2064"/>
  <c r="BE2064"/>
  <c r="T2064"/>
  <c r="R2064"/>
  <c r="P2064"/>
  <c r="BK2064"/>
  <c r="J2064"/>
  <c r="BF2064"/>
  <c r="BI2053"/>
  <c r="BH2053"/>
  <c r="BG2053"/>
  <c r="BE2053"/>
  <c r="T2053"/>
  <c r="R2053"/>
  <c r="P2053"/>
  <c r="BK2053"/>
  <c r="J2053"/>
  <c r="BF2053"/>
  <c r="BI2048"/>
  <c r="BH2048"/>
  <c r="BG2048"/>
  <c r="BE2048"/>
  <c r="T2048"/>
  <c r="R2048"/>
  <c r="P2048"/>
  <c r="BK2048"/>
  <c r="J2048"/>
  <c r="BF2048"/>
  <c r="BI2034"/>
  <c r="BH2034"/>
  <c r="BG2034"/>
  <c r="BE2034"/>
  <c r="T2034"/>
  <c r="R2034"/>
  <c r="P2034"/>
  <c r="BK2034"/>
  <c r="J2034"/>
  <c r="BF2034"/>
  <c r="BI1967"/>
  <c r="BH1967"/>
  <c r="BG1967"/>
  <c r="BE1967"/>
  <c r="T1967"/>
  <c r="R1967"/>
  <c r="P1967"/>
  <c r="BK1967"/>
  <c r="J1967"/>
  <c r="BF1967"/>
  <c r="BI1958"/>
  <c r="BH1958"/>
  <c r="BG1958"/>
  <c r="BE1958"/>
  <c r="T1958"/>
  <c r="R1958"/>
  <c r="P1958"/>
  <c r="BK1958"/>
  <c r="J1958"/>
  <c r="BF1958"/>
  <c r="BI1940"/>
  <c r="BH1940"/>
  <c r="BG1940"/>
  <c r="BE1940"/>
  <c r="T1940"/>
  <c r="R1940"/>
  <c r="P1940"/>
  <c r="BK1940"/>
  <c r="J1940"/>
  <c r="BF1940"/>
  <c r="BI1935"/>
  <c r="BH1935"/>
  <c r="BG1935"/>
  <c r="BE1935"/>
  <c r="T1935"/>
  <c r="R1935"/>
  <c r="P1935"/>
  <c r="BK1935"/>
  <c r="J1935"/>
  <c r="BF1935"/>
  <c r="BI1928"/>
  <c r="BH1928"/>
  <c r="BG1928"/>
  <c r="BE1928"/>
  <c r="T1928"/>
  <c r="R1928"/>
  <c r="P1928"/>
  <c r="BK1928"/>
  <c r="J1928"/>
  <c r="BF1928"/>
  <c r="BI1914"/>
  <c r="BH1914"/>
  <c r="BG1914"/>
  <c r="BE1914"/>
  <c r="T1914"/>
  <c r="R1914"/>
  <c r="P1914"/>
  <c r="BK1914"/>
  <c r="J1914"/>
  <c r="BF1914"/>
  <c r="BI1851"/>
  <c r="BH1851"/>
  <c r="BG1851"/>
  <c r="BE1851"/>
  <c r="T1851"/>
  <c r="R1851"/>
  <c r="P1851"/>
  <c r="BK1851"/>
  <c r="J1851"/>
  <c r="BF1851"/>
  <c r="BI1848"/>
  <c r="BH1848"/>
  <c r="BG1848"/>
  <c r="BE1848"/>
  <c r="T1848"/>
  <c r="R1848"/>
  <c r="P1848"/>
  <c r="BK1848"/>
  <c r="J1848"/>
  <c r="BF1848"/>
  <c r="BI1845"/>
  <c r="BH1845"/>
  <c r="BG1845"/>
  <c r="BE1845"/>
  <c r="T1845"/>
  <c r="R1845"/>
  <c r="P1845"/>
  <c r="BK1845"/>
  <c r="J1845"/>
  <c r="BF1845"/>
  <c r="BI1842"/>
  <c r="BH1842"/>
  <c r="BG1842"/>
  <c r="BE1842"/>
  <c r="T1842"/>
  <c r="R1842"/>
  <c r="P1842"/>
  <c r="BK1842"/>
  <c r="J1842"/>
  <c r="BF1842"/>
  <c r="BI1716"/>
  <c r="BH1716"/>
  <c r="BG1716"/>
  <c r="BE1716"/>
  <c r="T1716"/>
  <c r="R1716"/>
  <c r="P1716"/>
  <c r="BK1716"/>
  <c r="J1716"/>
  <c r="BF1716"/>
  <c r="BI1590"/>
  <c r="BH1590"/>
  <c r="BG1590"/>
  <c r="BE1590"/>
  <c r="T1590"/>
  <c r="T1589"/>
  <c r="R1590"/>
  <c r="R1589"/>
  <c r="P1590"/>
  <c r="P1589"/>
  <c r="BK1590"/>
  <c r="BK1589"/>
  <c r="J1589"/>
  <c r="J1590"/>
  <c r="BF1590"/>
  <c r="J101"/>
  <c r="BI1581"/>
  <c r="BH1581"/>
  <c r="BG1581"/>
  <c r="BE1581"/>
  <c r="T1581"/>
  <c r="R1581"/>
  <c r="P1581"/>
  <c r="BK1581"/>
  <c r="J1581"/>
  <c r="BF1581"/>
  <c r="BI1570"/>
  <c r="BH1570"/>
  <c r="BG1570"/>
  <c r="BE1570"/>
  <c r="T1570"/>
  <c r="R1570"/>
  <c r="P1570"/>
  <c r="BK1570"/>
  <c r="J1570"/>
  <c r="BF1570"/>
  <c r="BI1559"/>
  <c r="BH1559"/>
  <c r="BG1559"/>
  <c r="BE1559"/>
  <c r="T1559"/>
  <c r="R1559"/>
  <c r="P1559"/>
  <c r="BK1559"/>
  <c r="J1559"/>
  <c r="BF1559"/>
  <c r="BI1519"/>
  <c r="BH1519"/>
  <c r="BG1519"/>
  <c r="BE1519"/>
  <c r="T1519"/>
  <c r="R1519"/>
  <c r="P1519"/>
  <c r="BK1519"/>
  <c r="J1519"/>
  <c r="BF1519"/>
  <c r="BI1503"/>
  <c r="BH1503"/>
  <c r="BG1503"/>
  <c r="BE1503"/>
  <c r="T1503"/>
  <c r="R1503"/>
  <c r="P1503"/>
  <c r="BK1503"/>
  <c r="J1503"/>
  <c r="BF1503"/>
  <c r="BI1433"/>
  <c r="BH1433"/>
  <c r="BG1433"/>
  <c r="BE1433"/>
  <c r="T1433"/>
  <c r="R1433"/>
  <c r="P1433"/>
  <c r="BK1433"/>
  <c r="J1433"/>
  <c r="BF1433"/>
  <c r="BI1419"/>
  <c r="BH1419"/>
  <c r="BG1419"/>
  <c r="BE1419"/>
  <c r="T1419"/>
  <c r="R1419"/>
  <c r="P1419"/>
  <c r="BK1419"/>
  <c r="J1419"/>
  <c r="BF1419"/>
  <c r="BI1401"/>
  <c r="BH1401"/>
  <c r="BG1401"/>
  <c r="BE1401"/>
  <c r="T1401"/>
  <c r="R1401"/>
  <c r="P1401"/>
  <c r="BK1401"/>
  <c r="J1401"/>
  <c r="BF1401"/>
  <c r="BI1386"/>
  <c r="BH1386"/>
  <c r="BG1386"/>
  <c r="BE1386"/>
  <c r="T1386"/>
  <c r="R1386"/>
  <c r="P1386"/>
  <c r="BK1386"/>
  <c r="J1386"/>
  <c r="BF1386"/>
  <c r="BI1348"/>
  <c r="BH1348"/>
  <c r="BG1348"/>
  <c r="BE1348"/>
  <c r="T1348"/>
  <c r="R1348"/>
  <c r="P1348"/>
  <c r="BK1348"/>
  <c r="J1348"/>
  <c r="BF1348"/>
  <c r="BI1343"/>
  <c r="BH1343"/>
  <c r="BG1343"/>
  <c r="BE1343"/>
  <c r="T1343"/>
  <c r="R1343"/>
  <c r="P1343"/>
  <c r="BK1343"/>
  <c r="J1343"/>
  <c r="BF1343"/>
  <c r="BI1338"/>
  <c r="BH1338"/>
  <c r="BG1338"/>
  <c r="BE1338"/>
  <c r="T1338"/>
  <c r="R1338"/>
  <c r="P1338"/>
  <c r="BK1338"/>
  <c r="J1338"/>
  <c r="BF1338"/>
  <c r="BI1333"/>
  <c r="BH1333"/>
  <c r="BG1333"/>
  <c r="BE1333"/>
  <c r="T1333"/>
  <c r="R1333"/>
  <c r="P1333"/>
  <c r="BK1333"/>
  <c r="J1333"/>
  <c r="BF1333"/>
  <c r="BI1261"/>
  <c r="BH1261"/>
  <c r="BG1261"/>
  <c r="BE1261"/>
  <c r="T1261"/>
  <c r="R1261"/>
  <c r="P1261"/>
  <c r="BK1261"/>
  <c r="J1261"/>
  <c r="BF1261"/>
  <c r="BI1257"/>
  <c r="BH1257"/>
  <c r="BG1257"/>
  <c r="BE1257"/>
  <c r="T1257"/>
  <c r="R1257"/>
  <c r="P1257"/>
  <c r="BK1257"/>
  <c r="J1257"/>
  <c r="BF1257"/>
  <c r="BI1024"/>
  <c r="BH1024"/>
  <c r="BG1024"/>
  <c r="BE1024"/>
  <c r="T1024"/>
  <c r="R1024"/>
  <c r="P1024"/>
  <c r="BK1024"/>
  <c r="J1024"/>
  <c r="BF1024"/>
  <c r="BI962"/>
  <c r="BH962"/>
  <c r="BG962"/>
  <c r="BE962"/>
  <c r="T962"/>
  <c r="R962"/>
  <c r="P962"/>
  <c r="BK962"/>
  <c r="J962"/>
  <c r="BF962"/>
  <c r="BI876"/>
  <c r="BH876"/>
  <c r="BG876"/>
  <c r="BE876"/>
  <c r="T876"/>
  <c r="R876"/>
  <c r="P876"/>
  <c r="BK876"/>
  <c r="J876"/>
  <c r="BF876"/>
  <c r="BI801"/>
  <c r="BH801"/>
  <c r="BG801"/>
  <c r="BE801"/>
  <c r="T801"/>
  <c r="R801"/>
  <c r="P801"/>
  <c r="BK801"/>
  <c r="J801"/>
  <c r="BF801"/>
  <c r="BI525"/>
  <c r="BH525"/>
  <c r="BG525"/>
  <c r="BE525"/>
  <c r="T525"/>
  <c r="T524"/>
  <c r="R525"/>
  <c r="R524"/>
  <c r="P525"/>
  <c r="P524"/>
  <c r="BK525"/>
  <c r="BK524"/>
  <c r="J524"/>
  <c r="J525"/>
  <c r="BF525"/>
  <c r="J100"/>
  <c r="BI520"/>
  <c r="BH520"/>
  <c r="BG520"/>
  <c r="BE520"/>
  <c r="T520"/>
  <c r="T519"/>
  <c r="R520"/>
  <c r="R519"/>
  <c r="P520"/>
  <c r="P519"/>
  <c r="BK520"/>
  <c r="BK519"/>
  <c r="J519"/>
  <c r="J520"/>
  <c r="BF520"/>
  <c r="J99"/>
  <c r="BI470"/>
  <c r="BH470"/>
  <c r="BG470"/>
  <c r="BE470"/>
  <c r="T470"/>
  <c r="R470"/>
  <c r="P470"/>
  <c r="BK470"/>
  <c r="J470"/>
  <c r="BF470"/>
  <c r="BI446"/>
  <c r="BH446"/>
  <c r="BG446"/>
  <c r="BE446"/>
  <c r="T446"/>
  <c r="R446"/>
  <c r="P446"/>
  <c r="BK446"/>
  <c r="J446"/>
  <c r="BF446"/>
  <c r="BI421"/>
  <c r="BH421"/>
  <c r="BG421"/>
  <c r="BE421"/>
  <c r="T421"/>
  <c r="R421"/>
  <c r="P421"/>
  <c r="BK421"/>
  <c r="J421"/>
  <c r="BF421"/>
  <c r="BI409"/>
  <c r="BH409"/>
  <c r="BG409"/>
  <c r="BE409"/>
  <c r="T409"/>
  <c r="R409"/>
  <c r="P409"/>
  <c r="BK409"/>
  <c r="J409"/>
  <c r="BF409"/>
  <c r="BI383"/>
  <c r="BH383"/>
  <c r="BG383"/>
  <c r="BE383"/>
  <c r="T383"/>
  <c r="R383"/>
  <c r="P383"/>
  <c r="BK383"/>
  <c r="J383"/>
  <c r="BF383"/>
  <c r="BI363"/>
  <c r="BH363"/>
  <c r="BG363"/>
  <c r="BE363"/>
  <c r="T363"/>
  <c r="R363"/>
  <c r="P363"/>
  <c r="BK363"/>
  <c r="J363"/>
  <c r="BF363"/>
  <c r="BI358"/>
  <c r="BH358"/>
  <c r="BG358"/>
  <c r="BE358"/>
  <c r="T358"/>
  <c r="R358"/>
  <c r="P358"/>
  <c r="BK358"/>
  <c r="J358"/>
  <c r="BF358"/>
  <c r="BI348"/>
  <c r="BH348"/>
  <c r="BG348"/>
  <c r="BE348"/>
  <c r="T348"/>
  <c r="R348"/>
  <c r="P348"/>
  <c r="BK348"/>
  <c r="J348"/>
  <c r="BF348"/>
  <c r="BI316"/>
  <c r="BH316"/>
  <c r="BG316"/>
  <c r="BE316"/>
  <c r="T316"/>
  <c r="R316"/>
  <c r="P316"/>
  <c r="BK316"/>
  <c r="J316"/>
  <c r="BF316"/>
  <c r="BI284"/>
  <c r="BH284"/>
  <c r="BG284"/>
  <c r="BE284"/>
  <c r="T284"/>
  <c r="R284"/>
  <c r="P284"/>
  <c r="BK284"/>
  <c r="J284"/>
  <c r="BF284"/>
  <c r="BI272"/>
  <c r="BH272"/>
  <c r="BG272"/>
  <c r="BE272"/>
  <c r="T272"/>
  <c r="R272"/>
  <c r="P272"/>
  <c r="BK272"/>
  <c r="J272"/>
  <c r="BF272"/>
  <c r="BI266"/>
  <c r="BH266"/>
  <c r="BG266"/>
  <c r="BE266"/>
  <c r="T266"/>
  <c r="R266"/>
  <c r="P266"/>
  <c r="BK266"/>
  <c r="J266"/>
  <c r="BF266"/>
  <c r="BI260"/>
  <c r="BH260"/>
  <c r="BG260"/>
  <c r="BE260"/>
  <c r="T260"/>
  <c r="R260"/>
  <c r="P260"/>
  <c r="BK260"/>
  <c r="J260"/>
  <c r="BF260"/>
  <c r="BI245"/>
  <c r="BH245"/>
  <c r="BG245"/>
  <c r="BE245"/>
  <c r="T245"/>
  <c r="R245"/>
  <c r="P245"/>
  <c r="BK245"/>
  <c r="J245"/>
  <c r="BF245"/>
  <c r="BI240"/>
  <c r="BH240"/>
  <c r="BG240"/>
  <c r="BE240"/>
  <c r="T240"/>
  <c r="R240"/>
  <c r="P240"/>
  <c r="BK240"/>
  <c r="J240"/>
  <c r="BF240"/>
  <c r="BI232"/>
  <c r="BH232"/>
  <c r="BG232"/>
  <c r="BE232"/>
  <c r="T232"/>
  <c r="R232"/>
  <c r="P232"/>
  <c r="BK232"/>
  <c r="J232"/>
  <c r="BF232"/>
  <c r="BI212"/>
  <c r="BH212"/>
  <c r="BG212"/>
  <c r="BE212"/>
  <c r="T212"/>
  <c r="R212"/>
  <c r="P212"/>
  <c r="BK212"/>
  <c r="J212"/>
  <c r="BF212"/>
  <c r="BI188"/>
  <c r="BH188"/>
  <c r="BG188"/>
  <c r="BE188"/>
  <c r="T188"/>
  <c r="R188"/>
  <c r="P188"/>
  <c r="BK188"/>
  <c r="J188"/>
  <c r="BF188"/>
  <c r="BI154"/>
  <c r="BH154"/>
  <c r="BG154"/>
  <c r="BE154"/>
  <c r="T154"/>
  <c r="R154"/>
  <c r="P154"/>
  <c r="BK154"/>
  <c r="J154"/>
  <c r="BF154"/>
  <c r="BI140"/>
  <c r="F37"/>
  <c i="1" r="BD95"/>
  <c i="2" r="BH140"/>
  <c r="F36"/>
  <c i="1" r="BC95"/>
  <c i="2" r="BG140"/>
  <c r="F35"/>
  <c i="1" r="BB95"/>
  <c i="2" r="BE140"/>
  <c r="J33"/>
  <c i="1" r="AV95"/>
  <c i="2" r="F33"/>
  <c i="1" r="AZ95"/>
  <c i="2" r="T140"/>
  <c r="T139"/>
  <c r="T138"/>
  <c r="T137"/>
  <c r="R140"/>
  <c r="R139"/>
  <c r="R138"/>
  <c r="R137"/>
  <c r="P140"/>
  <c r="P139"/>
  <c r="P138"/>
  <c r="P137"/>
  <c i="1" r="AU95"/>
  <c i="2" r="BK140"/>
  <c r="BK139"/>
  <c r="J139"/>
  <c r="BK138"/>
  <c r="J138"/>
  <c r="BK137"/>
  <c r="J137"/>
  <c r="J96"/>
  <c r="J30"/>
  <c i="1" r="AG95"/>
  <c i="2" r="J140"/>
  <c r="BF140"/>
  <c r="J34"/>
  <c i="1" r="AW95"/>
  <c i="2" r="F34"/>
  <c i="1" r="BA95"/>
  <c i="2" r="J98"/>
  <c r="J97"/>
  <c r="F131"/>
  <c r="E129"/>
  <c r="F89"/>
  <c r="E87"/>
  <c r="J39"/>
  <c r="J24"/>
  <c r="E24"/>
  <c r="J134"/>
  <c r="J92"/>
  <c r="J23"/>
  <c r="J21"/>
  <c r="E21"/>
  <c r="J133"/>
  <c r="J91"/>
  <c r="J20"/>
  <c r="J18"/>
  <c r="E18"/>
  <c r="F134"/>
  <c r="F92"/>
  <c r="J17"/>
  <c r="J15"/>
  <c r="E15"/>
  <c r="F133"/>
  <c r="F91"/>
  <c r="J14"/>
  <c r="J12"/>
  <c r="J131"/>
  <c r="J89"/>
  <c r="E7"/>
  <c r="E127"/>
  <c r="E85"/>
  <c i="1" r="BD102"/>
  <c r="BC102"/>
  <c r="BB102"/>
  <c r="BA102"/>
  <c r="AZ102"/>
  <c r="AY102"/>
  <c r="AX102"/>
  <c r="AW102"/>
  <c r="AV102"/>
  <c r="AU102"/>
  <c r="AT102"/>
  <c r="AS102"/>
  <c r="AG102"/>
  <c r="BD94"/>
  <c r="W33"/>
  <c r="BC94"/>
  <c r="W32"/>
  <c r="BB94"/>
  <c r="W31"/>
  <c r="BA94"/>
  <c r="W30"/>
  <c r="AZ94"/>
  <c r="W29"/>
  <c r="AY94"/>
  <c r="AX94"/>
  <c r="AW94"/>
  <c r="AK30"/>
  <c r="AV94"/>
  <c r="AK29"/>
  <c r="AU94"/>
  <c r="AT94"/>
  <c r="AS94"/>
  <c r="AG94"/>
  <c r="AK26"/>
  <c r="AT109"/>
  <c r="AN109"/>
  <c r="AT108"/>
  <c r="AN108"/>
  <c r="AT107"/>
  <c r="AN107"/>
  <c r="AT106"/>
  <c r="AN106"/>
  <c r="AT105"/>
  <c r="AN105"/>
  <c r="AT104"/>
  <c r="AN104"/>
  <c r="AT103"/>
  <c r="AN103"/>
  <c r="AN102"/>
  <c r="AT101"/>
  <c r="AN101"/>
  <c r="AT100"/>
  <c r="AN100"/>
  <c r="AT99"/>
  <c r="AN99"/>
  <c r="AT98"/>
  <c r="AN98"/>
  <c r="AT97"/>
  <c r="AN97"/>
  <c r="AT96"/>
  <c r="AN96"/>
  <c r="AT95"/>
  <c r="AN95"/>
  <c r="AN94"/>
  <c r="L90"/>
  <c r="AM90"/>
  <c r="AM89"/>
  <c r="L89"/>
  <c r="AM87"/>
  <c r="L87"/>
  <c r="L85"/>
  <c r="L84"/>
  <c r="AK35"/>
</calcChain>
</file>

<file path=xl/sharedStrings.xml><?xml version="1.0" encoding="utf-8"?>
<sst xmlns="http://schemas.openxmlformats.org/spreadsheetml/2006/main">
  <si>
    <t>Export Komplet</t>
  </si>
  <si>
    <t/>
  </si>
  <si>
    <t>2.0</t>
  </si>
  <si>
    <t>ZAMOK</t>
  </si>
  <si>
    <t>False</t>
  </si>
  <si>
    <t>{a55c7c01-78b9-400f-9faa-bb71941e9f14}</t>
  </si>
  <si>
    <t>0,01</t>
  </si>
  <si>
    <t>21</t>
  </si>
  <si>
    <t>15</t>
  </si>
  <si>
    <t>REKAPITULACE STAVBY</t>
  </si>
  <si>
    <t xml:space="preserve">v ---  níže se nacházejí doplnkové a pomocné údaje k sestavám  --- v</t>
  </si>
  <si>
    <t>Návod na vyplnění</t>
  </si>
  <si>
    <t>0,001</t>
  </si>
  <si>
    <t>Kód:</t>
  </si>
  <si>
    <t>038b</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</si>
  <si>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</si>
  <si>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</si>
  <si>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Stavební úpravy a změny užívání domu s pečovatelskou službou na bytový dům p.č. St. 171/1 a 171/2, k.ú. Hanušovice</t>
  </si>
  <si>
    <t>KSO:</t>
  </si>
  <si>
    <t>CC-CZ:</t>
  </si>
  <si>
    <t>Místo:</t>
  </si>
  <si>
    <t>Hanušovice</t>
  </si>
  <si>
    <t>Datum:</t>
  </si>
  <si>
    <t>9. 10. 2019</t>
  </si>
  <si>
    <t>Zadavatel:</t>
  </si>
  <si>
    <t>IČ:</t>
  </si>
  <si>
    <t xml:space="preserve"> </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</si>
  <si>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</si>
  <si>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</si>
  <si>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</si>
  <si>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</si>
  <si>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</si>
  <si>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</si>
  <si>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</si>
  <si>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</si>
  <si>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</si>
  <si>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</si>
  <si>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</si>
  <si>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</si>
  <si>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</si>
  <si>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</si>
  <si>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</si>
  <si>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</si>
  <si>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</si>
  <si>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</si>
  <si>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</si>
  <si>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</si>
  <si>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</si>
  <si>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</si>
  <si>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</si>
  <si>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</si>
  <si>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</si>
  <si>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</si>
  <si>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</si>
  <si>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</si>
  <si>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</si>
  <si>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</si>
  <si>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</si>
  <si>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</si>
  <si>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</si>
  <si>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</si>
  <si>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</si>
  <si>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</si>
  <si>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</si>
  <si>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</si>
  <si>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</si>
  <si>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</si>
  <si>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</si>
  <si>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</si>
  <si>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</si>
  <si>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</si>
  <si>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</si>
  <si>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</si>
  <si>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</si>
  <si>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</si>
  <si>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</si>
  <si>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</si>
  <si>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</si>
  <si>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</si>
  <si>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01</t>
  </si>
  <si>
    <t>Stavební úpravy bytového domu</t>
  </si>
  <si>
    <t>STA</t>
  </si>
  <si>
    <t>1</t>
  </si>
  <si>
    <t>{bf23ff10-f96e-4e02-96ea-ac3fe13e844c}</t>
  </si>
  <si>
    <t>02</t>
  </si>
  <si>
    <t>Zlepšení tepelně technických podmínek zateplení bytového domu</t>
  </si>
  <si>
    <t>{4cc8054b-691a-433c-8ffb-1a1506b69bb4}</t>
  </si>
  <si>
    <t>03</t>
  </si>
  <si>
    <t>Střecha a klempířské konstrukce</t>
  </si>
  <si>
    <t>{e1ed2e3f-aa98-49e1-acae-cdf180678d7c}</t>
  </si>
  <si>
    <t>04</t>
  </si>
  <si>
    <t>Konstrukce přístupových ram</t>
  </si>
  <si>
    <t>{ef8e241f-f36c-4778-b73c-fd9d8e5f46e9}</t>
  </si>
  <si>
    <t>05</t>
  </si>
  <si>
    <t>Ústřední topení</t>
  </si>
  <si>
    <t>{7604e817-474a-4c86-bdad-20f7a6d28ee5}</t>
  </si>
  <si>
    <t>06</t>
  </si>
  <si>
    <t>Vzduchotechnika</t>
  </si>
  <si>
    <t>{53f0b442-b362-49e5-b6f9-1f0cd0eaec2e}</t>
  </si>
  <si>
    <t>07</t>
  </si>
  <si>
    <t>Zdravotechnická instalace</t>
  </si>
  <si>
    <t>{c15f182a-30c5-4375-94ee-2a21152f13a3}</t>
  </si>
  <si>
    <t>08</t>
  </si>
  <si>
    <t>Elektroinstalace</t>
  </si>
  <si>
    <t>{b2792e8f-e4ca-448e-8b37-d0d73e815c80}</t>
  </si>
  <si>
    <t>Uzemění a jímací soustava</t>
  </si>
  <si>
    <t>Soupis</t>
  </si>
  <si>
    <t>2</t>
  </si>
  <si>
    <t>{5971f609-7fd4-4006-b7e3-4631272ca8b2}</t>
  </si>
  <si>
    <t>Silnoproudá elektroinstalace</t>
  </si>
  <si>
    <t>{7618b272-0e48-436d-9d26-7307443ea39b}</t>
  </si>
  <si>
    <t>Slaboproudá elektroinstalace</t>
  </si>
  <si>
    <t>{0ae8588b-1e9d-4cf1-9da5-ede3d91f2e86}</t>
  </si>
  <si>
    <t>Měření a regulace</t>
  </si>
  <si>
    <t>{cd9ef57c-b561-4813-b78b-805f00d9cd56}</t>
  </si>
  <si>
    <t>Rozvodná zařízení</t>
  </si>
  <si>
    <t>{daa20e54-7b28-45e4-9bda-2ed7367e0bce}</t>
  </si>
  <si>
    <t>Pomocné stavební práce při elektromontážích</t>
  </si>
  <si>
    <t>{78799667-11de-4177-b49e-993d0abafe43}</t>
  </si>
  <si>
    <t>Vedlejší rozpočtové náklady</t>
  </si>
  <si>
    <t>{c63f97ff-1aa3-494f-9699-3263fa862a36}</t>
  </si>
  <si>
    <t>KRYCÍ LIST SOUPISU PRACÍ</t>
  </si>
  <si>
    <t>Objekt:</t>
  </si>
  <si>
    <t>01 - Stavební úpravy bytového domu</t>
  </si>
  <si>
    <t>REKAPITULACE ČLENĚNÍ SOUPISU PRACÍ</t>
  </si>
  <si>
    <t>Kód dílu - Popis</t>
  </si>
  <si>
    <t>Cena celkem [CZK]</t>
  </si>
  <si>
    <t>Náklady ze soupisu prací</t>
  </si>
  <si>
    <t>-1</t>
  </si>
  <si>
    <t>HSV - Práce a dodávky HSV</t>
  </si>
  <si>
    <t xml:space="preserve">    3 - Svislé a kompletní konstrukce</t>
  </si>
  <si>
    <t xml:space="preserve">    4 - Vodorovné konstrukce</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</si>
  <si>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</si>
  <si>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</si>
  <si>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</si>
  <si>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</si>
  <si>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</si>
  <si>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</si>
  <si>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713 - Izolace tepelné</t>
  </si>
  <si>
    <t xml:space="preserve">    762 - Konstrukce tesařské</t>
  </si>
  <si>
    <t xml:space="preserve">    763 - Konstrukce suché výstavby</t>
  </si>
  <si>
    <t xml:space="preserve">    766 - Konstrukce truhlářské</t>
  </si>
  <si>
    <t xml:space="preserve">    767 - Konstrukce zámečnické</t>
  </si>
  <si>
    <t xml:space="preserve">    771 - Podlahy z dlaždic</t>
  </si>
  <si>
    <t xml:space="preserve">    775 - Podlahy skládané</t>
  </si>
  <si>
    <t xml:space="preserve">    776 - Podlahy povlakové</t>
  </si>
  <si>
    <t xml:space="preserve">    781 - Dokončovací práce - obklady</t>
  </si>
  <si>
    <t xml:space="preserve">    783 - Dokončovací práce - nátěry</t>
  </si>
  <si>
    <t xml:space="preserve">    784 - Dokončovací práce - malby a tapety</t>
  </si>
  <si>
    <t xml:space="preserve">    786 - Dokončovací práce - čalounické úpravy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</si>
  <si>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</si>
  <si>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</si>
  <si>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</si>
  <si>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</si>
  <si>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</si>
  <si>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</si>
  <si>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</si>
  <si>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</si>
  <si>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</si>
  <si>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</si>
  <si>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</si>
  <si>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</si>
  <si>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</si>
  <si>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</si>
  <si>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</si>
  <si>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</si>
  <si>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3</t>
  </si>
  <si>
    <t>Svislé a kompletní konstrukce</t>
  </si>
  <si>
    <t>K</t>
  </si>
  <si>
    <t>310238211</t>
  </si>
  <si>
    <t>Zazdívka otvorů pl do 1 m2 ve zdivu nadzákladovém cihlami pálenými na MVC</t>
  </si>
  <si>
    <t>m3</t>
  </si>
  <si>
    <t>CS ÚRS 2019 01</t>
  </si>
  <si>
    <t>4</t>
  </si>
  <si>
    <t>-389609050</t>
  </si>
  <si>
    <t>VV</t>
  </si>
  <si>
    <t>" I.N.P."</t>
  </si>
  <si>
    <t>" m.č. 109"</t>
  </si>
  <si>
    <t>(1*1)*0,5</t>
  </si>
  <si>
    <t>Mezisoučet</t>
  </si>
  <si>
    <t>" II.N.P."</t>
  </si>
  <si>
    <t>" m.č. 217"</t>
  </si>
  <si>
    <t>" m.č. 208"</t>
  </si>
  <si>
    <t>(0,45*2,1*0,363)</t>
  </si>
  <si>
    <t>" m.č. 201- podezdívka pod novým oknem"</t>
  </si>
  <si>
    <t>(0,46*1,03)*0,5</t>
  </si>
  <si>
    <t>Součet</t>
  </si>
  <si>
    <t>310239211</t>
  </si>
  <si>
    <t>Zazdívka otvorů pl do 4 m2 ve zdivu nadzákladovém cihlami pálenými na MVC</t>
  </si>
  <si>
    <t>376728026</t>
  </si>
  <si>
    <t xml:space="preserve">" m.č. 115" </t>
  </si>
  <si>
    <t>(0,9*2,1)*0,395</t>
  </si>
  <si>
    <t>(1*2,1)*0,335</t>
  </si>
  <si>
    <t>(0,9*2,1)*0,335</t>
  </si>
  <si>
    <t>" m.č. 116"</t>
  </si>
  <si>
    <t>(0,9*2,1)*0,345</t>
  </si>
  <si>
    <t>" m.č. 123"</t>
  </si>
  <si>
    <t>(0,9*2,1)*0,625</t>
  </si>
  <si>
    <t>" m.č. 125"</t>
  </si>
  <si>
    <t>(0,9*2,1)*0,445</t>
  </si>
  <si>
    <t>" m.č. 120"</t>
  </si>
  <si>
    <t>(0,4*1*0,5)*2</t>
  </si>
  <si>
    <t>(0,9*2,1*0,34)</t>
  </si>
  <si>
    <t>" m.č. 209"</t>
  </si>
  <si>
    <t>(0,9*2,1*0,6)</t>
  </si>
  <si>
    <t>" m.č. 212"</t>
  </si>
  <si>
    <t>(0,9*2,1*0,363)</t>
  </si>
  <si>
    <t>" podkroví"</t>
  </si>
  <si>
    <t>" m.č. 312"</t>
  </si>
  <si>
    <t>(0,7*2*0,27)</t>
  </si>
  <si>
    <t>" m.č. 311"</t>
  </si>
  <si>
    <t>(0,8*2*0,33)</t>
  </si>
  <si>
    <t>317121101</t>
  </si>
  <si>
    <t>Montáž prefabrikovaných překladů délky do 1500 mm</t>
  </si>
  <si>
    <t>kus</t>
  </si>
  <si>
    <t>1980582693</t>
  </si>
  <si>
    <t>" m.č. 106"</t>
  </si>
  <si>
    <t>" m.č. 111"</t>
  </si>
  <si>
    <t>" m.č. 115"</t>
  </si>
  <si>
    <t>" m.č. 218"</t>
  </si>
  <si>
    <t>" m.č. 214"</t>
  </si>
  <si>
    <t>" m.č.215"</t>
  </si>
  <si>
    <t>" m.č. 216"</t>
  </si>
  <si>
    <t>M</t>
  </si>
  <si>
    <t>59321070</t>
  </si>
  <si>
    <t>překlad železobetonový RZP 1190x140x140mm</t>
  </si>
  <si>
    <t>8</t>
  </si>
  <si>
    <t>1644783612</t>
  </si>
  <si>
    <t>1*1,01</t>
  </si>
  <si>
    <t>5</t>
  </si>
  <si>
    <t>59321050</t>
  </si>
  <si>
    <t>překlad ŽB š 60mm dl 1000mm</t>
  </si>
  <si>
    <t>-661469427</t>
  </si>
  <si>
    <t>6</t>
  </si>
  <si>
    <t>317121212</t>
  </si>
  <si>
    <t>Překlad železobetonový prefabrikovaný 60x190x1200 mm</t>
  </si>
  <si>
    <t>-211187846</t>
  </si>
  <si>
    <t>" m.č. 205"</t>
  </si>
  <si>
    <t>7</t>
  </si>
  <si>
    <t>317141421.XLA</t>
  </si>
  <si>
    <t xml:space="preserve">Překlad plochý  125 dl 1150 mm</t>
  </si>
  <si>
    <t>-626905847</t>
  </si>
  <si>
    <t>" m.č. 107"</t>
  </si>
  <si>
    <t>" m.č. 108"</t>
  </si>
  <si>
    <t>" m.č. 105"</t>
  </si>
  <si>
    <t>" m.č. 112"</t>
  </si>
  <si>
    <t>" m.č. 119"</t>
  </si>
  <si>
    <t>" m.č. 117"</t>
  </si>
  <si>
    <t>317141425.XLA</t>
  </si>
  <si>
    <t xml:space="preserve">Překlad plochý  dl 2000 mm</t>
  </si>
  <si>
    <t>1460595939</t>
  </si>
  <si>
    <t>9</t>
  </si>
  <si>
    <t>317141427.XLA</t>
  </si>
  <si>
    <t xml:space="preserve">Překlad plochý  125 dl 2500 mm</t>
  </si>
  <si>
    <t>-1843981835</t>
  </si>
  <si>
    <t>" m.č. 122,123"</t>
  </si>
  <si>
    <t>10</t>
  </si>
  <si>
    <t>317141441.XLA</t>
  </si>
  <si>
    <t xml:space="preserve">Překlad plochý  150 dl 1150 mm</t>
  </si>
  <si>
    <t>-272036351</t>
  </si>
  <si>
    <t>" m.č. 104"</t>
  </si>
  <si>
    <t>" m.č. 121"</t>
  </si>
  <si>
    <t>" m.č. 202"</t>
  </si>
  <si>
    <t>11</t>
  </si>
  <si>
    <t>317234410</t>
  </si>
  <si>
    <t>Vyzdívka mezi nosníky z cihel pálených na MC</t>
  </si>
  <si>
    <t>CS ÚRS 2016 01</t>
  </si>
  <si>
    <t>995240566</t>
  </si>
  <si>
    <t xml:space="preserve">" I.N.P." </t>
  </si>
  <si>
    <t>(2,6*0,5)*0,16</t>
  </si>
  <si>
    <t>(1,6*0,445)*0,16</t>
  </si>
  <si>
    <t>(1,6*0,335)*0,16</t>
  </si>
  <si>
    <t>(1,6*0,34)*0,16</t>
  </si>
  <si>
    <t>(1,3*0,363)*0,16</t>
  </si>
  <si>
    <t>" m.č. 207"</t>
  </si>
  <si>
    <t>(1,3*0,61)*0,16</t>
  </si>
  <si>
    <t>" m.č. 317"</t>
  </si>
  <si>
    <t>(1,1*0,27)*0,16</t>
  </si>
  <si>
    <t>(1,3*0,27)*0,16</t>
  </si>
  <si>
    <t>" m.č.313"</t>
  </si>
  <si>
    <t>(1,3*0,36)*0,16</t>
  </si>
  <si>
    <t>" m.č.314"</t>
  </si>
  <si>
    <t>12</t>
  </si>
  <si>
    <t>317944323</t>
  </si>
  <si>
    <t>Válcované nosníky č.14 až 22 dodatečně osazované do připravených otvorů</t>
  </si>
  <si>
    <t>t</t>
  </si>
  <si>
    <t>CS ÚRS 2017 01</t>
  </si>
  <si>
    <t>50160265</t>
  </si>
  <si>
    <t>(2,4*3)*0,0179*1,1</t>
  </si>
  <si>
    <t>(1,6*3)*0,0179*1,1</t>
  </si>
  <si>
    <t xml:space="preserve">" II.N.P." </t>
  </si>
  <si>
    <t>(1,3*3)*0,0179*1,1</t>
  </si>
  <si>
    <t>(1,1*3)*0,0179*1,1</t>
  </si>
  <si>
    <t>13</t>
  </si>
  <si>
    <t>317998125</t>
  </si>
  <si>
    <t>Tepelná izolace mezi překlady jakékoliv výšky z polystyrénu tl 100 mm</t>
  </si>
  <si>
    <t>m2</t>
  </si>
  <si>
    <t>222354604</t>
  </si>
  <si>
    <t>(2,6*0,16)</t>
  </si>
  <si>
    <t>14</t>
  </si>
  <si>
    <t>340238211</t>
  </si>
  <si>
    <t>Zazdívka otvorů v příčkách nebo stěnách plochy do 1 m2 cihlami plnými tl do 100 mm</t>
  </si>
  <si>
    <t>-15972223</t>
  </si>
  <si>
    <t>" m.č. 309"</t>
  </si>
  <si>
    <t>(0,1*2)</t>
  </si>
  <si>
    <t>340239212</t>
  </si>
  <si>
    <t>Zazdívka otvorů v příčkách nebo stěnách plochy do 4 m2 cihlami plnými tl přes 100 mm</t>
  </si>
  <si>
    <t>-704942524</t>
  </si>
  <si>
    <t>(1,14*2,8)</t>
  </si>
  <si>
    <t>(1,5*2,8)</t>
  </si>
  <si>
    <t>-(0,8*2)</t>
  </si>
  <si>
    <t>(1*2,8)</t>
  </si>
  <si>
    <t>(1,1*2,8)</t>
  </si>
  <si>
    <t>(0,88*2,8)</t>
  </si>
  <si>
    <t>-(0,8*2,1)</t>
  </si>
  <si>
    <t>16</t>
  </si>
  <si>
    <t>342272235</t>
  </si>
  <si>
    <t>Příčka z pórobetonových hladkých tvárnic na tenkovrstvou maltu tl 125 mm</t>
  </si>
  <si>
    <t>368041433</t>
  </si>
  <si>
    <t>" m.č. 107,108"</t>
  </si>
  <si>
    <t>(3,09+1,83)*2,8</t>
  </si>
  <si>
    <t>-(0,7*2)*2</t>
  </si>
  <si>
    <t>-(0,7*2)</t>
  </si>
  <si>
    <t>" m.č. 112,111,113"</t>
  </si>
  <si>
    <t>(1,9+1,4+2,75+2,54)*2,8</t>
  </si>
  <si>
    <t>(3,14+2,5)*2,8</t>
  </si>
  <si>
    <t>-(0,8*2)*2</t>
  </si>
  <si>
    <t>" m.č. 117,118,119"</t>
  </si>
  <si>
    <t>(1,8+3,32)*2,8</t>
  </si>
  <si>
    <t>" m.č. 215,216"</t>
  </si>
  <si>
    <t>(3,11+1,67)*2,8</t>
  </si>
  <si>
    <t>17</t>
  </si>
  <si>
    <t>342272245</t>
  </si>
  <si>
    <t>Příčka z pórobetonových hladkých tvárnic na tenkovrstvou maltu tl 150 mm</t>
  </si>
  <si>
    <t>-1477209670</t>
  </si>
  <si>
    <t>(1,59*2,8)</t>
  </si>
  <si>
    <t>18</t>
  </si>
  <si>
    <t>342291112</t>
  </si>
  <si>
    <t>Ukotvení příček montážní polyuretanovou pěnou tl příčky přes 100 mm</t>
  </si>
  <si>
    <t>m</t>
  </si>
  <si>
    <t>-283701564</t>
  </si>
  <si>
    <t>" ke stropní konstrukci"</t>
  </si>
  <si>
    <t>1,59</t>
  </si>
  <si>
    <t>1,14</t>
  </si>
  <si>
    <t>(3,09+1,83)</t>
  </si>
  <si>
    <t>(1,9+1,4+2,75+2,54)</t>
  </si>
  <si>
    <t>(3,14+2,5)</t>
  </si>
  <si>
    <t>(1,8+3,32)</t>
  </si>
  <si>
    <t>(3,11+1,67)</t>
  </si>
  <si>
    <t>19</t>
  </si>
  <si>
    <t>342291121</t>
  </si>
  <si>
    <t>Ukotvení příček k cihelným konstrukcím plochými kotvami</t>
  </si>
  <si>
    <t>-2065765245</t>
  </si>
  <si>
    <t>"I.N.P."</t>
  </si>
  <si>
    <t>(2,8*2)</t>
  </si>
  <si>
    <t>2,8*3</t>
  </si>
  <si>
    <t>2,8*4</t>
  </si>
  <si>
    <t>20</t>
  </si>
  <si>
    <t>346244381</t>
  </si>
  <si>
    <t>Plentování jednostranné v do 200 mm válcovaných nosníků cihlami</t>
  </si>
  <si>
    <t>1223173126</t>
  </si>
  <si>
    <t>(2,6*0,16)*2</t>
  </si>
  <si>
    <t>(1,2*0,15)*2</t>
  </si>
  <si>
    <t>(1,6*0,16)*2</t>
  </si>
  <si>
    <t>(1,3*0,16)*2</t>
  </si>
  <si>
    <t>(1,2*0,14)*2</t>
  </si>
  <si>
    <t>(1,2*0,24)*2</t>
  </si>
  <si>
    <t>(1,1*0,16)*2</t>
  </si>
  <si>
    <t>Vodorovné konstrukce</t>
  </si>
  <si>
    <t>411388531</t>
  </si>
  <si>
    <t>Zabetonování otvorů pl do 1 m2 ve stropech</t>
  </si>
  <si>
    <t>1192497990</t>
  </si>
  <si>
    <t>" strop mezi I.P.P. a I.N.P."</t>
  </si>
  <si>
    <t>(0,2*0,2)*0,15*3</t>
  </si>
  <si>
    <t>Úpravy povrchů, podlahy a osazování výplní</t>
  </si>
  <si>
    <t>22</t>
  </si>
  <si>
    <t>612131101</t>
  </si>
  <si>
    <t>Cementový postřik vnitřních stěn nanášený celoplošně ručně</t>
  </si>
  <si>
    <t>2136210546</t>
  </si>
  <si>
    <t>" m.č. 110"</t>
  </si>
  <si>
    <t>(4,43+4,58)*2*2,6</t>
  </si>
  <si>
    <t>-(1,8*1,35)</t>
  </si>
  <si>
    <t>(0,3*1,8+0,3*1,35*2)</t>
  </si>
  <si>
    <t>(4,26+4,55)*2*2,6</t>
  </si>
  <si>
    <t>-(1,91*1,35)</t>
  </si>
  <si>
    <t>(0,3*1,91+0,3*1,35*2)</t>
  </si>
  <si>
    <t>(2,065+1,83)*2,6</t>
  </si>
  <si>
    <t>-(0,9*0,9)</t>
  </si>
  <si>
    <t>(0,3*0,9+0,3*0,9*2)</t>
  </si>
  <si>
    <t>(0,9+1,83)*2,6</t>
  </si>
  <si>
    <t>(3,09+1,1*2)*2,6</t>
  </si>
  <si>
    <t>-(1,2*2,1)</t>
  </si>
  <si>
    <t>(0,335*1,2+0,335*2,1*2)</t>
  </si>
  <si>
    <t>(4,92+3,05)*2*2,6</t>
  </si>
  <si>
    <t>(1,14+1,37)*2*2,6</t>
  </si>
  <si>
    <t>(1,48+1,14)*2*2,6</t>
  </si>
  <si>
    <t>" m.č. 102"</t>
  </si>
  <si>
    <t>(5,38+1,14+5,38+0,2)*2,6</t>
  </si>
  <si>
    <t>(1,9+0,9)*2,6</t>
  </si>
  <si>
    <t>(2,63+1,4)*2,6</t>
  </si>
  <si>
    <t>(0,4*0,8+0,4*2*2)</t>
  </si>
  <si>
    <t>" m.č. 114"</t>
  </si>
  <si>
    <t>(3,02+3,04)*2,6</t>
  </si>
  <si>
    <t>" m.č. 113"</t>
  </si>
  <si>
    <t>(2,54+1,5)*2,6</t>
  </si>
  <si>
    <t>(4,07+3,48)*2*2,6</t>
  </si>
  <si>
    <t>" m.č.101"</t>
  </si>
  <si>
    <t>(4,41+3,39+2,8+9,09+2,56)*2,6</t>
  </si>
  <si>
    <t>-(1,55*2,37)</t>
  </si>
  <si>
    <t>-(0,94*1,88)</t>
  </si>
  <si>
    <t>-(0,8*2)*3</t>
  </si>
  <si>
    <t>(0,3*1,55+0,3*2,37*2)</t>
  </si>
  <si>
    <t>(0,3*0,94+0,3*1,88*2)</t>
  </si>
  <si>
    <t>(1,21*2,6+3,5*2,6/2)</t>
  </si>
  <si>
    <t>" m.č. 126"</t>
  </si>
  <si>
    <t>(1,06*2,6+3,25*2,6/2)</t>
  </si>
  <si>
    <t>" m.č. 103"</t>
  </si>
  <si>
    <t>(2,54+3,37)*2*2,6</t>
  </si>
  <si>
    <t>-(0,56*0,66)*2</t>
  </si>
  <si>
    <t>(0,2*0,56+0,2*0,66*2)*2</t>
  </si>
  <si>
    <t>" m.č. 124"</t>
  </si>
  <si>
    <t>(2,43+3,37)*2*2,55</t>
  </si>
  <si>
    <t>-(0,9*1,2)</t>
  </si>
  <si>
    <t>(3,14+1,59)*2,6</t>
  </si>
  <si>
    <t>(0,35*0,8+0,35*2*2)</t>
  </si>
  <si>
    <t>" m.č. 122"</t>
  </si>
  <si>
    <t>(1,22+2,5)*2,6</t>
  </si>
  <si>
    <t>(1,8+2,5)*2,6</t>
  </si>
  <si>
    <t>(1,4+1,8)*2,6</t>
  </si>
  <si>
    <t>(0,25*0,8+0,35*2*2)</t>
  </si>
  <si>
    <t>" m.č. 118"</t>
  </si>
  <si>
    <t>(1,8+1,8)*2,6</t>
  </si>
  <si>
    <t>(3,32+2,32*2)*2,6</t>
  </si>
  <si>
    <t>(4,43+4,49)*2*2,6</t>
  </si>
  <si>
    <t>(4,26+4,49)*2*2,6</t>
  </si>
  <si>
    <t>(4,52+4,61)*2*2,6</t>
  </si>
  <si>
    <t>" m.č. 219"</t>
  </si>
  <si>
    <t>(4,23+4,55)*2*2,6</t>
  </si>
  <si>
    <t>(0,25*0,9+0,25*2*2)</t>
  </si>
  <si>
    <t>" m.č. 215"</t>
  </si>
  <si>
    <t>(2,1*2+1,67)*2,6</t>
  </si>
  <si>
    <t>(0,85*2+1,67)*2,6</t>
  </si>
  <si>
    <t>(2,45+3,11)*2*2,6</t>
  </si>
  <si>
    <t>" m.č. 213"</t>
  </si>
  <si>
    <t>(3,13*2)*2,6</t>
  </si>
  <si>
    <t>(4,95+2,87)*2*2,6</t>
  </si>
  <si>
    <t>" m.č. 201"</t>
  </si>
  <si>
    <t>(5,2+3,2+2,5+4,4+7,8)</t>
  </si>
  <si>
    <t>-(1,03*1,13)</t>
  </si>
  <si>
    <t>(2,4+2,5)*2*0,4</t>
  </si>
  <si>
    <t>(2,63*2,6)</t>
  </si>
  <si>
    <t>(1,6*2,6)</t>
  </si>
  <si>
    <t>(0,25*0,8+0,25*2*2)</t>
  </si>
  <si>
    <t>" m.č. 211"</t>
  </si>
  <si>
    <t>(4,35*2,6)</t>
  </si>
  <si>
    <t>(3,93*2)*2,6</t>
  </si>
  <si>
    <t>" m.č. 225"</t>
  </si>
  <si>
    <t>(3,45+2,54)*2*2,13</t>
  </si>
  <si>
    <t>-(0,96*0,91)</t>
  </si>
  <si>
    <t>(0,2*0,96+0,2*0,91*2)</t>
  </si>
  <si>
    <t>(0,3*0,8+0,4*2*2)</t>
  </si>
  <si>
    <t>" m.č. 203"</t>
  </si>
  <si>
    <t>(2,6+3,13+1,58)*2,6</t>
  </si>
  <si>
    <t>-(1,31*1,35)</t>
  </si>
  <si>
    <t>(0,3*1,31+0,3*1,35*2)</t>
  </si>
  <si>
    <t>(3,13+1,5*2)*2,6</t>
  </si>
  <si>
    <t>(0,25*1,7+0,25*2,6)</t>
  </si>
  <si>
    <t>" m.č. 204"</t>
  </si>
  <si>
    <t>(0,9*2,6)</t>
  </si>
  <si>
    <t>(2,84*2+4,24)*2,6</t>
  </si>
  <si>
    <t>(4,49+4,4)*2*2,6</t>
  </si>
  <si>
    <t>(0,3*0,8+0,3*2*2)</t>
  </si>
  <si>
    <t>" m.č. 206"</t>
  </si>
  <si>
    <t>(4,49+4,26)*2*2,6</t>
  </si>
  <si>
    <t>" m.č. 307"</t>
  </si>
  <si>
    <t>(4,57+4,92)*2*2,5</t>
  </si>
  <si>
    <t>" m.č. 306"</t>
  </si>
  <si>
    <t>(4,86+4,44)*2*2,7</t>
  </si>
  <si>
    <t>-(1,9*1,35)</t>
  </si>
  <si>
    <t>(0,3*1,9+0,3*1,35*2)</t>
  </si>
  <si>
    <t>" m.č. 303"</t>
  </si>
  <si>
    <t>(3,91*2+2,46)*2,4</t>
  </si>
  <si>
    <t>-(0,6*2)*2</t>
  </si>
  <si>
    <t>" m.č. 305"</t>
  </si>
  <si>
    <t>(2,03+1,3*2)*2,4</t>
  </si>
  <si>
    <t>(0,46*2+2,03)*2</t>
  </si>
  <si>
    <t>(0,46*0,4/2)*2</t>
  </si>
  <si>
    <t>-(0,6*2)</t>
  </si>
  <si>
    <t>" m.č. 304"</t>
  </si>
  <si>
    <t>(0,9+1,3*2)*2,4</t>
  </si>
  <si>
    <t>(0,46*2+0,9)*2</t>
  </si>
  <si>
    <t>" m.č. 302"</t>
  </si>
  <si>
    <t>(1,55+0,5+1+1,07)*2,4</t>
  </si>
  <si>
    <t>-(1,1*2)</t>
  </si>
  <si>
    <t>(0,3*1,1+0,3*2*2)</t>
  </si>
  <si>
    <t>" m.č. 301"</t>
  </si>
  <si>
    <t>(3+2,5)*2*3</t>
  </si>
  <si>
    <t>-(1,2*2)</t>
  </si>
  <si>
    <t>-(0,87*0,59)</t>
  </si>
  <si>
    <t>(0,3*0,87+0,3*0,59*2)</t>
  </si>
  <si>
    <t>(0,3*0,7+0,3*2*2)</t>
  </si>
  <si>
    <t>" m.č. 318"</t>
  </si>
  <si>
    <t>(3,48+2,72)*2*2,15</t>
  </si>
  <si>
    <t>-(0,86*0,59)</t>
  </si>
  <si>
    <t>(0,3*0,7*0,3*2*2)</t>
  </si>
  <si>
    <t>" m.č. 314"</t>
  </si>
  <si>
    <t>(2,24+4,6+2,63)*2,7</t>
  </si>
  <si>
    <t>" m.č. 313"</t>
  </si>
  <si>
    <t>(2,27+1,6)*2,7</t>
  </si>
  <si>
    <t>(4,5+0,35+1,35+0,2+4,5)*2,4</t>
  </si>
  <si>
    <t>(1,6+0,9)*2,4</t>
  </si>
  <si>
    <t>(0,2*0,7+0,2*2*2)</t>
  </si>
  <si>
    <t>" m.č. 315"</t>
  </si>
  <si>
    <t>(4,65+4,79)*2*2,7</t>
  </si>
  <si>
    <t>23</t>
  </si>
  <si>
    <t>612142001</t>
  </si>
  <si>
    <t>Potažení vnitřních stěn sklovláknitým pletivem vtlačeným do tenkovrstvé hmoty</t>
  </si>
  <si>
    <t>1051905634</t>
  </si>
  <si>
    <t>(1,14*2)*2,6</t>
  </si>
  <si>
    <t>(1,14*2,6)</t>
  </si>
  <si>
    <t>(2+0,9)*2,6</t>
  </si>
  <si>
    <t>(1,59*2,6)</t>
  </si>
  <si>
    <t>(3,32*2,6)</t>
  </si>
  <si>
    <t>(1,2*2,8)</t>
  </si>
  <si>
    <t>(1,67*2,8)</t>
  </si>
  <si>
    <t>(1,1*2,8)*2</t>
  </si>
  <si>
    <t>24</t>
  </si>
  <si>
    <t>612311131</t>
  </si>
  <si>
    <t>Potažení vnitřních stěn vápenným štukem tloušťky do 3 mm</t>
  </si>
  <si>
    <t>-1371208863</t>
  </si>
  <si>
    <t>(2,065+1,83)*2*0,5</t>
  </si>
  <si>
    <t>(0,9+1,83)*2*0,5</t>
  </si>
  <si>
    <t>(1,9*2+0,9*2)*0,8</t>
  </si>
  <si>
    <t>-(0,7*0,2)</t>
  </si>
  <si>
    <t>(2,54+1,5)*0,5</t>
  </si>
  <si>
    <t>(1,8+2,5)*0,5</t>
  </si>
  <si>
    <t>(1,8+1,8)*0,5</t>
  </si>
  <si>
    <t>(1,67*0,7)</t>
  </si>
  <si>
    <t>(2,03+1,3*2)*0,3</t>
  </si>
  <si>
    <t>(0,46*0,3/2)*2</t>
  </si>
  <si>
    <t>(0,9+1,3*2)*0,3</t>
  </si>
  <si>
    <t>(2,27+1,6)*0,6</t>
  </si>
  <si>
    <t>(1,6+0,9)*0,3</t>
  </si>
  <si>
    <t>25</t>
  </si>
  <si>
    <t>612321111</t>
  </si>
  <si>
    <t>Vápenocementová omítka hrubá jednovrstvá zatřená vnitřních stěn nanášená ručně</t>
  </si>
  <si>
    <t>1066231507</t>
  </si>
  <si>
    <t>(2,1*2+1,67)*2,1</t>
  </si>
  <si>
    <t>-(0,9*0,7)</t>
  </si>
  <si>
    <t>(0,3*0,7*2)</t>
  </si>
  <si>
    <t>(0,85*2+1,67)*1,8</t>
  </si>
  <si>
    <t>-(0,7*1,8)</t>
  </si>
  <si>
    <t>(2,63*2,1)</t>
  </si>
  <si>
    <t>(2,6+3,13+1,58)*2,1</t>
  </si>
  <si>
    <t>-(1,31*1,24)</t>
  </si>
  <si>
    <t>(0,3*1,24*2)</t>
  </si>
  <si>
    <t>(0,9*1,8)</t>
  </si>
  <si>
    <t>26</t>
  </si>
  <si>
    <t>612321141</t>
  </si>
  <si>
    <t>Vápenocementová omítka štuková dvouvrstvá vnitřních stěn nanášená ručně</t>
  </si>
  <si>
    <t>1951774870</t>
  </si>
  <si>
    <t>(3,09*2,6)</t>
  </si>
  <si>
    <t>(1,37*2)*2,6</t>
  </si>
  <si>
    <t>(1,48*2)*2,6</t>
  </si>
  <si>
    <t>(5,38+5,38+0,2)*2,6</t>
  </si>
  <si>
    <t>(2,1*2+1,67)*0,5</t>
  </si>
  <si>
    <t>-(0,9*0,8)</t>
  </si>
  <si>
    <t>(0,3*0,9+0,3*0,8*2)</t>
  </si>
  <si>
    <t>(0,85*2+1,67)*0,8</t>
  </si>
  <si>
    <t>(2,63*0,5)</t>
  </si>
  <si>
    <t>(2,6+3,13+1,58)*0,5</t>
  </si>
  <si>
    <t>-(1,31*0,11)</t>
  </si>
  <si>
    <t>(0,3*1,31+0,3*0,11*2)</t>
  </si>
  <si>
    <t>(0,9*0,8)</t>
  </si>
  <si>
    <t>27</t>
  </si>
  <si>
    <t>612325121</t>
  </si>
  <si>
    <t>Vápenocementová štuková omítka rýh ve stěnách šířky do 150 mm</t>
  </si>
  <si>
    <t>-833489593</t>
  </si>
  <si>
    <t>" svislé drážky pro kanalizaci"</t>
  </si>
  <si>
    <t>65</t>
  </si>
  <si>
    <t>28</t>
  </si>
  <si>
    <t>619991012</t>
  </si>
  <si>
    <t>Zakrývání vnitřních výplní otvorů fólií přilepenou lepící páskou</t>
  </si>
  <si>
    <t>-1588486806</t>
  </si>
  <si>
    <t>1,8*1,35</t>
  </si>
  <si>
    <t>0,9*0,9</t>
  </si>
  <si>
    <t>" m.č. 101"</t>
  </si>
  <si>
    <t>0,94*1,88</t>
  </si>
  <si>
    <t>(0,56*0,66)*2</t>
  </si>
  <si>
    <t>0,9*1,2</t>
  </si>
  <si>
    <t>1,91*1,35</t>
  </si>
  <si>
    <t>1,39*2,29</t>
  </si>
  <si>
    <t>(1,8*1,35)</t>
  </si>
  <si>
    <t>(1,91*1,35)</t>
  </si>
  <si>
    <t>(0,9*0,9)</t>
  </si>
  <si>
    <t>(1,03*1,13)</t>
  </si>
  <si>
    <t>(0,96*0,91)</t>
  </si>
  <si>
    <t>(1,31*1,35)</t>
  </si>
  <si>
    <t>(1,9*1,35)</t>
  </si>
  <si>
    <t>(0,87*0,59)</t>
  </si>
  <si>
    <t>(0,86*0,76)</t>
  </si>
  <si>
    <t>29</t>
  </si>
  <si>
    <t>631312141</t>
  </si>
  <si>
    <t>Doplnění rýh v dosavadních mazaninách betonem prostým</t>
  </si>
  <si>
    <t>1883667663</t>
  </si>
  <si>
    <t>" pro ležatou kanalizaci"</t>
  </si>
  <si>
    <t>28*0,5*0,2</t>
  </si>
  <si>
    <t>30</t>
  </si>
  <si>
    <t>632451441</t>
  </si>
  <si>
    <t>Doplnění cementového potěru hlazeného pl do 1 m2 tl do 40 mm</t>
  </si>
  <si>
    <t>570564846</t>
  </si>
  <si>
    <t>28*0,5</t>
  </si>
  <si>
    <t>31</t>
  </si>
  <si>
    <t>632902111</t>
  </si>
  <si>
    <t>Příprava zatvrdlého povrchu betonových mazanin pro cementový potěr cementovým mlékem</t>
  </si>
  <si>
    <t>119081079</t>
  </si>
  <si>
    <t>32</t>
  </si>
  <si>
    <t>642942611</t>
  </si>
  <si>
    <t>Osazování zárubní nebo rámů dveřních kovových do 2,5 m2 na montážní pěnu</t>
  </si>
  <si>
    <t>1910062524</t>
  </si>
  <si>
    <t>33</t>
  </si>
  <si>
    <t>55331348</t>
  </si>
  <si>
    <t>zárubeň ocelová pro pórobeton 100 700 levá,pravá</t>
  </si>
  <si>
    <t>1525877580</t>
  </si>
  <si>
    <t>34</t>
  </si>
  <si>
    <t>55331350</t>
  </si>
  <si>
    <t>zárubeň ocelová pro pórobeton 100 800 levá,pravá</t>
  </si>
  <si>
    <t>1173760906</t>
  </si>
  <si>
    <t>35</t>
  </si>
  <si>
    <t>55331384</t>
  </si>
  <si>
    <t>zárubeň ocelová pro pórobeton 150 800 levá,pravá</t>
  </si>
  <si>
    <t>2106850276</t>
  </si>
  <si>
    <t>36</t>
  </si>
  <si>
    <t>642944121</t>
  </si>
  <si>
    <t>Osazování ocelových zárubní dodatečné pl do 2,5 m2</t>
  </si>
  <si>
    <t>-1805392037</t>
  </si>
  <si>
    <t>" m.č. 308"</t>
  </si>
  <si>
    <t>" m.č. 316"</t>
  </si>
  <si>
    <t>37</t>
  </si>
  <si>
    <t>55331143</t>
  </si>
  <si>
    <t>zárubeň ocelová pro běžné zdění hranatý profil 145 800 levá,pravá</t>
  </si>
  <si>
    <t>-1826860881</t>
  </si>
  <si>
    <t>38</t>
  </si>
  <si>
    <t>55331117</t>
  </si>
  <si>
    <t>zárubeň ocelová pro běžné zdění hranatý profil 110 800 levá,pravá</t>
  </si>
  <si>
    <t>817686844</t>
  </si>
  <si>
    <t>39</t>
  </si>
  <si>
    <t>55331115</t>
  </si>
  <si>
    <t>zárubeň ocelová pro běžné zdění hranatý profil 110 700 levá,pravá</t>
  </si>
  <si>
    <t>1443217958</t>
  </si>
  <si>
    <t>40</t>
  </si>
  <si>
    <t>55331113</t>
  </si>
  <si>
    <t>zárubeň ocelová pro běžné zdění hranatý profil 110 600 levá,pravá</t>
  </si>
  <si>
    <t>1909493572</t>
  </si>
  <si>
    <t>41</t>
  </si>
  <si>
    <t>55331199</t>
  </si>
  <si>
    <t>zárubeň ocelová pro běžné zdění hranatý profil s drážkou 110 700 levá,pravá</t>
  </si>
  <si>
    <t>59614013</t>
  </si>
  <si>
    <t>Ostatní konstrukce a práce, bourání</t>
  </si>
  <si>
    <t>42</t>
  </si>
  <si>
    <t>949101111</t>
  </si>
  <si>
    <t>Lešení pomocné pro objekty pozemních staveb s lešeňovou podlahou v do 1,9 m zatížení do 150 kg/m2</t>
  </si>
  <si>
    <t>-621393988</t>
  </si>
  <si>
    <t>19,29</t>
  </si>
  <si>
    <t>6,54</t>
  </si>
  <si>
    <t>8,5</t>
  </si>
  <si>
    <t>1,65</t>
  </si>
  <si>
    <t>1,55</t>
  </si>
  <si>
    <t>3,4</t>
  </si>
  <si>
    <t>3,77</t>
  </si>
  <si>
    <t>1,64</t>
  </si>
  <si>
    <t>15,01</t>
  </si>
  <si>
    <t>20,27</t>
  </si>
  <si>
    <t>3,67</t>
  </si>
  <si>
    <t>1,71</t>
  </si>
  <si>
    <t>3,81</t>
  </si>
  <si>
    <t>8,63</t>
  </si>
  <si>
    <t>19,38</t>
  </si>
  <si>
    <t>14,15</t>
  </si>
  <si>
    <t>2,51</t>
  </si>
  <si>
    <t>3,24</t>
  </si>
  <si>
    <t>7,69</t>
  </si>
  <si>
    <t>19,13</t>
  </si>
  <si>
    <t>4,98</t>
  </si>
  <si>
    <t>3,04</t>
  </si>
  <si>
    <t>4,5</t>
  </si>
  <si>
    <t>8,19</t>
  </si>
  <si>
    <t>19,73</t>
  </si>
  <si>
    <t>(3,3*1,06)</t>
  </si>
  <si>
    <t>17,51</t>
  </si>
  <si>
    <t>5,05</t>
  </si>
  <si>
    <t>6,27</t>
  </si>
  <si>
    <t>1,53</t>
  </si>
  <si>
    <t>19,63</t>
  </si>
  <si>
    <t>12,01</t>
  </si>
  <si>
    <t>3,56</t>
  </si>
  <si>
    <t>3,96</t>
  </si>
  <si>
    <t>" m.č. 210"</t>
  </si>
  <si>
    <t>1,44</t>
  </si>
  <si>
    <t>8,22</t>
  </si>
  <si>
    <t>16,66</t>
  </si>
  <si>
    <t>13,34</t>
  </si>
  <si>
    <t>7,62</t>
  </si>
  <si>
    <t>3,51</t>
  </si>
  <si>
    <t>1,48</t>
  </si>
  <si>
    <t>14,2</t>
  </si>
  <si>
    <t>20,81</t>
  </si>
  <si>
    <t>19,25</t>
  </si>
  <si>
    <t>9,1</t>
  </si>
  <si>
    <t>7,65</t>
  </si>
  <si>
    <t>2,89</t>
  </si>
  <si>
    <t>8,64</t>
  </si>
  <si>
    <t>4,75</t>
  </si>
  <si>
    <t>3,57</t>
  </si>
  <si>
    <t>20,25</t>
  </si>
  <si>
    <t>22,48</t>
  </si>
  <si>
    <t>6,19</t>
  </si>
  <si>
    <t>3,63</t>
  </si>
  <si>
    <t>15,93</t>
  </si>
  <si>
    <t>22,23</t>
  </si>
  <si>
    <t>28,33</t>
  </si>
  <si>
    <t>43</t>
  </si>
  <si>
    <t>952901111</t>
  </si>
  <si>
    <t>Vyčištění budov bytové a občanské výstavby při výšce podlaží do 4 m</t>
  </si>
  <si>
    <t>1865144153</t>
  </si>
  <si>
    <t>44</t>
  </si>
  <si>
    <t>953942729</t>
  </si>
  <si>
    <t>Osazování hasících přístrojů bez jejich dodání</t>
  </si>
  <si>
    <t>-1958280687</t>
  </si>
  <si>
    <t>45</t>
  </si>
  <si>
    <t>449321130</t>
  </si>
  <si>
    <t>přístroj hasicí ruční práškový 21A, 6 kg, vč. držáku</t>
  </si>
  <si>
    <t>1954312353</t>
  </si>
  <si>
    <t>46</t>
  </si>
  <si>
    <t>953942730</t>
  </si>
  <si>
    <t>Dodávka a osazení autonomního detektoru kouře</t>
  </si>
  <si>
    <t>-839301812</t>
  </si>
  <si>
    <t>47</t>
  </si>
  <si>
    <t>962031132</t>
  </si>
  <si>
    <t>Bourání příček z cihel pálených na MVC tl do 100 mm</t>
  </si>
  <si>
    <t>-742788151</t>
  </si>
  <si>
    <t>(1,5+1,23)*2,8</t>
  </si>
  <si>
    <t>(1,35+1,4)*2,8</t>
  </si>
  <si>
    <t>" m.č. 106,107"</t>
  </si>
  <si>
    <t>(3,09+1,1)*2,8</t>
  </si>
  <si>
    <t>(3,05+2,075)*2,8</t>
  </si>
  <si>
    <t>" m.č. 121,122,123"</t>
  </si>
  <si>
    <t>(0,65+1,97)*2,8</t>
  </si>
  <si>
    <t>(2,55+1,5)*2,8</t>
  </si>
  <si>
    <t>(1,6+1,35)*2,8</t>
  </si>
  <si>
    <t>(1,43+2,86+1,57+1,5)*2,8</t>
  </si>
  <si>
    <t>(1,5+1,4)*2,8</t>
  </si>
  <si>
    <t>(1,5+1,9)*2,8</t>
  </si>
  <si>
    <t>(2,87+2,87+1)*2,8</t>
  </si>
  <si>
    <t>" m.č. 212,207"</t>
  </si>
  <si>
    <t>(1,93+2,31+1,83)*2,8</t>
  </si>
  <si>
    <t>(1,93+1,69*2+2,31)*2,8</t>
  </si>
  <si>
    <t>(4,24*2,8)</t>
  </si>
  <si>
    <t>(3,13*2,8)</t>
  </si>
  <si>
    <t>(2,15+1,44)*2,8</t>
  </si>
  <si>
    <t>(2,02+1,44)*2,8</t>
  </si>
  <si>
    <t>" m.č. 303,306"</t>
  </si>
  <si>
    <t>(3,29+2,46)*2,4</t>
  </si>
  <si>
    <t>(1,35*2,4)</t>
  </si>
  <si>
    <t>48</t>
  </si>
  <si>
    <t>962031133</t>
  </si>
  <si>
    <t>Bourání příček z cihel pálených na MVC tl do 150 mm</t>
  </si>
  <si>
    <t>1592838678</t>
  </si>
  <si>
    <t>(3,35+1,87)*2,8</t>
  </si>
  <si>
    <t>(3,11*2,8)</t>
  </si>
  <si>
    <t>(4,27*2,8)</t>
  </si>
  <si>
    <t>49</t>
  </si>
  <si>
    <t>962032230</t>
  </si>
  <si>
    <t>Bourání zdiva z cihel pálených nebo vápenopískových na MV nebo MVC do 1 m3</t>
  </si>
  <si>
    <t>385755916</t>
  </si>
  <si>
    <t>(1,56+1,38)*0,3*2,8</t>
  </si>
  <si>
    <t>-(0,8*2)*0,3</t>
  </si>
  <si>
    <t>50</t>
  </si>
  <si>
    <t>962081131</t>
  </si>
  <si>
    <t>Bourání příček ze skleněných tvárnic tl do 100 mm</t>
  </si>
  <si>
    <t>378557958</t>
  </si>
  <si>
    <t>(1,03*1,62)</t>
  </si>
  <si>
    <t>51</t>
  </si>
  <si>
    <t>964073221</t>
  </si>
  <si>
    <t>Vybourání válcovaných nosníků ze zdiva cihelného dl do 4 m hmotnosti 20 kg/m</t>
  </si>
  <si>
    <t>-753177205</t>
  </si>
  <si>
    <t>" I.N.P"</t>
  </si>
  <si>
    <t>(1,2*4)*0,0143*2</t>
  </si>
  <si>
    <t>(1,2*4)*0,0143</t>
  </si>
  <si>
    <t>" II.N.P"</t>
  </si>
  <si>
    <t>52</t>
  </si>
  <si>
    <t>968072355</t>
  </si>
  <si>
    <t>Vybourání kovových rámů oken zdvojených včetně křídel pl do 2 m2</t>
  </si>
  <si>
    <t>-402033007</t>
  </si>
  <si>
    <t>" pohled severovýchodní"</t>
  </si>
  <si>
    <t>53</t>
  </si>
  <si>
    <t>968072455</t>
  </si>
  <si>
    <t>Vybourání kovových dveřních zárubní pl do 2 m2</t>
  </si>
  <si>
    <t>980615715</t>
  </si>
  <si>
    <t>(0,8*2)</t>
  </si>
  <si>
    <t>(0,7*2)</t>
  </si>
  <si>
    <t>(0,9*2)</t>
  </si>
  <si>
    <t>" m.č. 223"</t>
  </si>
  <si>
    <t>(0,6*2)</t>
  </si>
  <si>
    <t>" m.č. 310"</t>
  </si>
  <si>
    <t>54</t>
  </si>
  <si>
    <t>968082015</t>
  </si>
  <si>
    <t>Vybourání plastových rámů oken včetně křídel plochy do 1 m2</t>
  </si>
  <si>
    <t>820596396</t>
  </si>
  <si>
    <t>(0,9*0,9)*2</t>
  </si>
  <si>
    <t>55</t>
  </si>
  <si>
    <t>971033561</t>
  </si>
  <si>
    <t>Vybourání otvorů ve zdivu cihelném pl do 1 m2 na MVC nebo MV tl do 600 mm</t>
  </si>
  <si>
    <t>-1051248995</t>
  </si>
  <si>
    <t>(0,45*2,1)*0,363</t>
  </si>
  <si>
    <t>56</t>
  </si>
  <si>
    <t>971033631</t>
  </si>
  <si>
    <t>Vybourání otvorů ve zdivu cihelném pl do 4 m2 na MVC nebo MV tl do 150 mm</t>
  </si>
  <si>
    <t>-1509399156</t>
  </si>
  <si>
    <t>(0,9*2,2)</t>
  </si>
  <si>
    <t>57</t>
  </si>
  <si>
    <t>971033641</t>
  </si>
  <si>
    <t>Vybourání otvorů ve zdivu cihelném pl do 4 m2 na MVC nebo MV tl do 300 mm</t>
  </si>
  <si>
    <t>1678969291</t>
  </si>
  <si>
    <t>(0,7*2,2)*0,27</t>
  </si>
  <si>
    <t>58</t>
  </si>
  <si>
    <t>971033651</t>
  </si>
  <si>
    <t>Vybourání otvorů ve zdivu cihelném pl do 4 m2 na MVC nebo MV tl do 600 mm</t>
  </si>
  <si>
    <t>624697758</t>
  </si>
  <si>
    <t>(0,46*1,65+0,9*0,65+0,65*1,65)*0,5</t>
  </si>
  <si>
    <t>(1,2*2,2)*0,445</t>
  </si>
  <si>
    <t>(1,3*2,3)*0,335</t>
  </si>
  <si>
    <t>(1,2*2,2)*0,34</t>
  </si>
  <si>
    <t>(0,9*2,2)*0,363</t>
  </si>
  <si>
    <t>(0,9*2,2)*0,336</t>
  </si>
  <si>
    <t>59</t>
  </si>
  <si>
    <t>972054241</t>
  </si>
  <si>
    <t>Vybourání otvorů v ŽB stropech nebo klenbách pl do 0,09 m2 tl do 150 mm</t>
  </si>
  <si>
    <t>-382563606</t>
  </si>
  <si>
    <t>60</t>
  </si>
  <si>
    <t>973031325</t>
  </si>
  <si>
    <t>Vysekání kapes ve zdivu cihelném na MV nebo MVC pl do 0,10 m2 hl do 300 mm</t>
  </si>
  <si>
    <t>-1309005493</t>
  </si>
  <si>
    <t>" I. N.P."</t>
  </si>
  <si>
    <t>" uložení nových překladů"</t>
  </si>
  <si>
    <t>" II. N.P."</t>
  </si>
  <si>
    <t>61</t>
  </si>
  <si>
    <t>974031164</t>
  </si>
  <si>
    <t>Vysekání rýh ve zdivu cihelném hl do 150 mm š do 150 mm</t>
  </si>
  <si>
    <t>1292205311</t>
  </si>
  <si>
    <t>62</t>
  </si>
  <si>
    <t>974031666</t>
  </si>
  <si>
    <t>Vysekání rýh ve zdivu cihelném pro vtahování nosníků hl do 150 mm v do 250 mm</t>
  </si>
  <si>
    <t>-184759692</t>
  </si>
  <si>
    <t>2,6*2</t>
  </si>
  <si>
    <t>(1,6*2)</t>
  </si>
  <si>
    <t>(2,4*2)</t>
  </si>
  <si>
    <t>(1,3*2)</t>
  </si>
  <si>
    <t>(1,2*2)</t>
  </si>
  <si>
    <t>(1,1*2)</t>
  </si>
  <si>
    <t>63</t>
  </si>
  <si>
    <t>974042587</t>
  </si>
  <si>
    <t>Vysekání rýh v dlažbě betonové nebo jiné monolitické hl do 250 mm š do 300 mm</t>
  </si>
  <si>
    <t>-1369107915</t>
  </si>
  <si>
    <t>64</t>
  </si>
  <si>
    <t>974042589</t>
  </si>
  <si>
    <t>Příplatek k vysekání rýh v dlažbě betonové nebo jiné monolitické hl do 250 mm ZKD 100 mm š rýhy</t>
  </si>
  <si>
    <t>-1594573782</t>
  </si>
  <si>
    <t>28*2</t>
  </si>
  <si>
    <t>978013191</t>
  </si>
  <si>
    <t>Otlučení (osekání) vnitřní vápenné nebo vápenocementové omítky stěn v rozsahu do 100 %</t>
  </si>
  <si>
    <t>157806109</t>
  </si>
  <si>
    <t>(4,43+4,43)*2*2,8</t>
  </si>
  <si>
    <t>(4,26+4,55)*2*2,8</t>
  </si>
  <si>
    <t>(0,2*0,8+0,2*2*2)</t>
  </si>
  <si>
    <t>(3,09+1,85*2)*2,8</t>
  </si>
  <si>
    <t>(1,1+1,45)*2,8</t>
  </si>
  <si>
    <t>(1,54+1,1)*2,8</t>
  </si>
  <si>
    <t>(1,36+9,89*2+0,2)*2,8</t>
  </si>
  <si>
    <t>-(0,9*2)</t>
  </si>
  <si>
    <t>(4,5+4,26)*2*2,8</t>
  </si>
  <si>
    <t>(3,48+4,26)*2*2,8</t>
  </si>
  <si>
    <t>(4,61+3,385+7,21+2,56)*2,8</t>
  </si>
  <si>
    <t>(6,09+4,21+1,1)*2,8</t>
  </si>
  <si>
    <t>-(0,8*2)*4</t>
  </si>
  <si>
    <t>(0,2*0,94+0,2*1,88*2)</t>
  </si>
  <si>
    <t>" m.č. 121,122"</t>
  </si>
  <si>
    <t>(2,62+1,87)*2,8</t>
  </si>
  <si>
    <t>(3,32+4,24)*2*2,8</t>
  </si>
  <si>
    <t>(2,54+3,37)*2*2,8</t>
  </si>
  <si>
    <t>-(0,56*0,6)*2</t>
  </si>
  <si>
    <t>(0,2*0,56+0,2*0,6*2)*2</t>
  </si>
  <si>
    <t>(0,2*0,9+0,2*1,2*2)</t>
  </si>
  <si>
    <t>(4,49+4,43)*2*2,8</t>
  </si>
  <si>
    <t>(4,26+4,49)*2*2,8</t>
  </si>
  <si>
    <t>(4,52+4,54)*2*2,8</t>
  </si>
  <si>
    <t>-(1,2*2,8)</t>
  </si>
  <si>
    <t>(4,55+4,23)*2*2,8</t>
  </si>
  <si>
    <t>(3,11+1,67)*2*2,8</t>
  </si>
  <si>
    <t>" m.č. 206,207"</t>
  </si>
  <si>
    <t>(3,11+1,1*2)*2,8</t>
  </si>
  <si>
    <t>(5,36+3,28+2,5+3,35+0,46+0,445+0,3+24,32+0,3+0,2+0,2+0,2)*2,8</t>
  </si>
  <si>
    <t>-(0,8*2)*6</t>
  </si>
  <si>
    <t>(0,3*0,8+0,3*2*2)*3</t>
  </si>
  <si>
    <t>(0,5*0,8+0,5*2*2)</t>
  </si>
  <si>
    <t>(4,72+4,27)*2*2,8</t>
  </si>
  <si>
    <t>(2,55*2+2,87)*2,8</t>
  </si>
  <si>
    <t>(1,2+1,2)*2,8</t>
  </si>
  <si>
    <t>(1+1,37)*2,8</t>
  </si>
  <si>
    <t>(1,4+1)*2,8</t>
  </si>
  <si>
    <t>(5,73*2+4,27)*2,8</t>
  </si>
  <si>
    <t>-(1,91*1,35)*2</t>
  </si>
  <si>
    <t>(0,3*1,91+0,3*1,35*2)*2</t>
  </si>
  <si>
    <t>(3,74+2,54)*2*2,13</t>
  </si>
  <si>
    <t>(0,15*0,96+0,15*0,91*2)</t>
  </si>
  <si>
    <t>" m.č. 222"</t>
  </si>
  <si>
    <t>(3,13+3,25*2)*2,8</t>
  </si>
  <si>
    <t>(3,89*2+4,24)*2,8</t>
  </si>
  <si>
    <t>" m.č. 221"</t>
  </si>
  <si>
    <t>(4,49+4,4)*2*2,8</t>
  </si>
  <si>
    <t>-(0,88*2,8)</t>
  </si>
  <si>
    <t>" m.č. 220"</t>
  </si>
  <si>
    <t>(4,49+4,26)*2*2,8</t>
  </si>
  <si>
    <t>997</t>
  </si>
  <si>
    <t>Přesun sutě</t>
  </si>
  <si>
    <t>66</t>
  </si>
  <si>
    <t>997006512</t>
  </si>
  <si>
    <t>Vodorovné doprava suti s naložením a složením na skládku do 1 km</t>
  </si>
  <si>
    <t>-1989371761</t>
  </si>
  <si>
    <t>67</t>
  </si>
  <si>
    <t>997006519</t>
  </si>
  <si>
    <t>Příplatek k vodorovnému přemístění suti na skládku ZKD 1 km přes 1 km</t>
  </si>
  <si>
    <t>-1244577797</t>
  </si>
  <si>
    <t>166,635*16 'Přepočtené koeficientem množství</t>
  </si>
  <si>
    <t>68</t>
  </si>
  <si>
    <t>997013831</t>
  </si>
  <si>
    <t>Poplatek za uložení stavebního směsného odpadu na skládce (skládkovné)</t>
  </si>
  <si>
    <t>2099456896</t>
  </si>
  <si>
    <t>998</t>
  </si>
  <si>
    <t>Přesun hmot</t>
  </si>
  <si>
    <t>69</t>
  </si>
  <si>
    <t>998017002</t>
  </si>
  <si>
    <t>Přesun hmot s omezením mechanizace pro budovy v do 12 m</t>
  </si>
  <si>
    <t>1641330347</t>
  </si>
  <si>
    <t>PSV</t>
  </si>
  <si>
    <t>Práce a dodávky PSV</t>
  </si>
  <si>
    <t>711</t>
  </si>
  <si>
    <t>Izolace proti vodě, vlhkosti a plynům</t>
  </si>
  <si>
    <t>70</t>
  </si>
  <si>
    <t>711111001</t>
  </si>
  <si>
    <t>Provedení izolace proti zemní vlhkosti vodorovné za studena nátěrem penetračním</t>
  </si>
  <si>
    <t>-602607300</t>
  </si>
  <si>
    <t>71</t>
  </si>
  <si>
    <t>11163150</t>
  </si>
  <si>
    <t>lak penetrační asfaltový</t>
  </si>
  <si>
    <t>460407086</t>
  </si>
  <si>
    <t>14*0,0003 'Přepočtené koeficientem množství</t>
  </si>
  <si>
    <t>72</t>
  </si>
  <si>
    <t>711113115</t>
  </si>
  <si>
    <t>Izolace proti zemní vlhkosti na vodorovné ploše za studena těsnicí hmotou dvousložkovou na bázi polymeru modifikované živice</t>
  </si>
  <si>
    <t>996116862</t>
  </si>
  <si>
    <t>73</t>
  </si>
  <si>
    <t>711113125</t>
  </si>
  <si>
    <t>Izolace proti zemní vlhkosti na svislé ploše za studena těsnicí hmotou dvousložkovou na bazi polymeru modifikované živice</t>
  </si>
  <si>
    <t>-1347124888</t>
  </si>
  <si>
    <t>(1,75+1,83+1,37+0,93)*0,3</t>
  </si>
  <si>
    <t>(0,9+0,9)*2,1</t>
  </si>
  <si>
    <t>(0,8+1,64+0,6+2,54)*0,3</t>
  </si>
  <si>
    <t>" m.č.103"</t>
  </si>
  <si>
    <t>(2,54+3,37)*2*0,3</t>
  </si>
  <si>
    <t>-(0,8*0,3)</t>
  </si>
  <si>
    <t>(1+1,6+0,9+2,5)*0,3</t>
  </si>
  <si>
    <t>(1,1+0,9+0,9+1,8)*0,3</t>
  </si>
  <si>
    <t>(1,4+0,79+1,2+1,67)*0,3</t>
  </si>
  <si>
    <t>(0,5+1,7+1,2+2,63)*0,3</t>
  </si>
  <si>
    <t>(0,61+2,6+3,13+0,68+0,93+1)*0,3</t>
  </si>
  <si>
    <t>(2,03+1,76*2)*0,3</t>
  </si>
  <si>
    <t>(2,03*2)</t>
  </si>
  <si>
    <t>-(0,6*0,3)</t>
  </si>
  <si>
    <t>(0,67+0,7+2,27+1,6)*0,3</t>
  </si>
  <si>
    <t>(0,3*0,3*2)</t>
  </si>
  <si>
    <t>74</t>
  </si>
  <si>
    <t>711141559</t>
  </si>
  <si>
    <t>Provedení izolace proti zemní vlhkosti pásy přitavením vodorovné NAIP</t>
  </si>
  <si>
    <t>-460493970</t>
  </si>
  <si>
    <t>28*0,8</t>
  </si>
  <si>
    <t>75</t>
  </si>
  <si>
    <t>62832134</t>
  </si>
  <si>
    <t>pás asfaltový natavitelný oxidovaný tl. 4,0mm typu V60 S40 s vložkou ze skleněné rohože, s jemnozrnným minerálním posypem</t>
  </si>
  <si>
    <t>783248323</t>
  </si>
  <si>
    <t>76</t>
  </si>
  <si>
    <t>998711102</t>
  </si>
  <si>
    <t>Přesun hmot tonážní pro izolace proti vodě, vlhkosti a plynům v objektech výšky do 12 m</t>
  </si>
  <si>
    <t>-402110515</t>
  </si>
  <si>
    <t>713</t>
  </si>
  <si>
    <t>Izolace tepelné</t>
  </si>
  <si>
    <t>77</t>
  </si>
  <si>
    <t>713131141</t>
  </si>
  <si>
    <t>Montáž izolace tepelné stěn a základů lepením celoplošně rohoží, pásů, dílců, desek</t>
  </si>
  <si>
    <t>-1161554778</t>
  </si>
  <si>
    <t>(1,3+0,9+2,3+4,9)*2,1</t>
  </si>
  <si>
    <t>78</t>
  </si>
  <si>
    <t>63152122</t>
  </si>
  <si>
    <t>pás tepelně izolační suchá výstavba λ=0,040 tl 200mm</t>
  </si>
  <si>
    <t>-153859838</t>
  </si>
  <si>
    <t>18,54*1,05 'Přepočtené koeficientem množství</t>
  </si>
  <si>
    <t>79</t>
  </si>
  <si>
    <t>998713102</t>
  </si>
  <si>
    <t>Přesun hmot tonážní pro izolace tepelné v objektech v do 12 m</t>
  </si>
  <si>
    <t>158728424</t>
  </si>
  <si>
    <t>762</t>
  </si>
  <si>
    <t>Konstrukce tesařské</t>
  </si>
  <si>
    <t>80</t>
  </si>
  <si>
    <t>762341931</t>
  </si>
  <si>
    <t>Vyřezání části bednění střech z prken tl do 32 mm plochy jednotlivě do 1 m2</t>
  </si>
  <si>
    <t>1221536979</t>
  </si>
  <si>
    <t>" střešní konstrukce nad III.N.P."</t>
  </si>
  <si>
    <t>(0,2*4)*5</t>
  </si>
  <si>
    <t>81</t>
  </si>
  <si>
    <t>762343911</t>
  </si>
  <si>
    <t>Zabednění otvorů ve střeše prkny tl do 32mm plochy jednotlivě do 1 m2</t>
  </si>
  <si>
    <t>394027786</t>
  </si>
  <si>
    <t>(0,2*0,2)*5</t>
  </si>
  <si>
    <t>82</t>
  </si>
  <si>
    <t>762521931</t>
  </si>
  <si>
    <t>Vyřezání části podlahy z prken nebo fošen tl přes 32 mm bez polštářů plochy jednotlivě do 0,25 m2</t>
  </si>
  <si>
    <t>1332467123</t>
  </si>
  <si>
    <t>" prostupy ve stropě mezi I.N.P." a II.N.P."</t>
  </si>
  <si>
    <t>(0,2*4)*8*2</t>
  </si>
  <si>
    <t>" prostupy ve stropě mezi II.N.P." a III.N.P."</t>
  </si>
  <si>
    <t>(0,2*4)*5*2</t>
  </si>
  <si>
    <t>83</t>
  </si>
  <si>
    <t>762523941</t>
  </si>
  <si>
    <t>Doplnění části podlah z prken nebo fošen tl přes 32 mm plochy jednotlivě do 0,25 m2</t>
  </si>
  <si>
    <t>637248864</t>
  </si>
  <si>
    <t>(0,2*0,2)*8*2</t>
  </si>
  <si>
    <t>(0,2*0,2)*5*2</t>
  </si>
  <si>
    <t>84</t>
  </si>
  <si>
    <t>998762102</t>
  </si>
  <si>
    <t>Přesun hmot tonážní pro kce tesařské v objektech v do 12 m</t>
  </si>
  <si>
    <t>2008138671</t>
  </si>
  <si>
    <t>763</t>
  </si>
  <si>
    <t>Konstrukce suché výstavby</t>
  </si>
  <si>
    <t>85</t>
  </si>
  <si>
    <t>763111336</t>
  </si>
  <si>
    <t>SDK příčka tl 125 mm profil CW+UW 100 desky 1xH2 12,5 TI 80 mm EI 30 Rw 48 dB</t>
  </si>
  <si>
    <t>-401794432</t>
  </si>
  <si>
    <t>" m.č. 209,210,213"</t>
  </si>
  <si>
    <t>(4,27+4,35+1,03+1,6+2,23)*2,8</t>
  </si>
  <si>
    <t>" m.č. 203,204"</t>
  </si>
  <si>
    <t>(3,13+0,9+1,83)*2,8</t>
  </si>
  <si>
    <t>86</t>
  </si>
  <si>
    <t>763111346</t>
  </si>
  <si>
    <t>SDK příčka tl 125 mm profil CW+UW 100 desky 1xH2DF 12,5 TI 80 mm EI 45 Rw 48 dB</t>
  </si>
  <si>
    <t>-7164243</t>
  </si>
  <si>
    <t>(0,9+1,9+0,3)*2,4</t>
  </si>
  <si>
    <t>(1,6+3)*2,7</t>
  </si>
  <si>
    <t>87</t>
  </si>
  <si>
    <t>763111417</t>
  </si>
  <si>
    <t>SDK příčka tl 150 mm profil CW+UW 100 desky 2xA 12,5 TI 100 mm EI 60 Rw 55 DB</t>
  </si>
  <si>
    <t>664454165</t>
  </si>
  <si>
    <t>(2,46*2,4)</t>
  </si>
  <si>
    <t>(1,2*2,4)</t>
  </si>
  <si>
    <t>88</t>
  </si>
  <si>
    <t>763111717</t>
  </si>
  <si>
    <t>SDK příčka základní penetrační nátěr</t>
  </si>
  <si>
    <t>-230045775</t>
  </si>
  <si>
    <t>(4,27+4,35+1,03+1,6+2,23)*2,8*2</t>
  </si>
  <si>
    <t>-(0,8*2)*2*2</t>
  </si>
  <si>
    <t>-(0,7*2)*2*2</t>
  </si>
  <si>
    <t>(4,24*2,8)*2</t>
  </si>
  <si>
    <t>(3,13+0,9+1,83)*2,8*2</t>
  </si>
  <si>
    <t>(2,46*2,4)*2</t>
  </si>
  <si>
    <t>(1,2*2,4)*2</t>
  </si>
  <si>
    <t>(0,9+1,9+0,3)*2,7*2</t>
  </si>
  <si>
    <t>(1,6+3)*2,7*2</t>
  </si>
  <si>
    <t>89</t>
  </si>
  <si>
    <t>763111925</t>
  </si>
  <si>
    <t>Zhotovení otvoru vel. do 2 m2 v SDK příčce tl přes 100 mm s vyztužením profily</t>
  </si>
  <si>
    <t>1630687725</t>
  </si>
  <si>
    <t>90</t>
  </si>
  <si>
    <t>763112312</t>
  </si>
  <si>
    <t>SDK příčka mezibytová tl 155 mm zdvojený profil CW+UW 50 desky 2xA 12,5 TI 50+50 mm EI 60 Rw 62 dB</t>
  </si>
  <si>
    <t>-1475042571</t>
  </si>
  <si>
    <t>91</t>
  </si>
  <si>
    <t>763121450a</t>
  </si>
  <si>
    <t>SDK stěna předsazená tl 115 mm profil CW+UW 100 deska 1x akustická 12,5 TI 100 mm 30kg/m3 EI 30</t>
  </si>
  <si>
    <t>1987767808</t>
  </si>
  <si>
    <t>92</t>
  </si>
  <si>
    <t>763131411</t>
  </si>
  <si>
    <t>SDK podhled desky 1xA 12,5 bez TI dvouvrstvá spodní kce profil CD+UD</t>
  </si>
  <si>
    <t>892781565</t>
  </si>
  <si>
    <t>93</t>
  </si>
  <si>
    <t>763131451</t>
  </si>
  <si>
    <t>SDK podhled deska 1xH2 12,5 bez TI dvouvrstvá spodní kce profil CD+UD</t>
  </si>
  <si>
    <t>1929965050</t>
  </si>
  <si>
    <t>94</t>
  </si>
  <si>
    <t>763131714</t>
  </si>
  <si>
    <t>SDK podhled základní penetrační nátěr</t>
  </si>
  <si>
    <t>1844389323</t>
  </si>
  <si>
    <t>95</t>
  </si>
  <si>
    <t>763131751</t>
  </si>
  <si>
    <t>Montáž parotěsné zábrany do SDK podhledu</t>
  </si>
  <si>
    <t>-610724295</t>
  </si>
  <si>
    <t>96</t>
  </si>
  <si>
    <t>28329274</t>
  </si>
  <si>
    <t>fólie PE vyztužená pro parotěsnou vrstvu (reakce na oheň - třída E) 110g/m2</t>
  </si>
  <si>
    <t>115380790</t>
  </si>
  <si>
    <t>453,38*1,1 'Přepočtené koeficientem množství</t>
  </si>
  <si>
    <t>97</t>
  </si>
  <si>
    <t>763131752</t>
  </si>
  <si>
    <t>Montáž jedné vrstvy tepelné izolace do SDK podhledu</t>
  </si>
  <si>
    <t>-1677175895</t>
  </si>
  <si>
    <t>(1,5*2,3)</t>
  </si>
  <si>
    <t>98</t>
  </si>
  <si>
    <t>63152124</t>
  </si>
  <si>
    <t>pás tepelně izolační suchá výstavba λ=0,040 tl 220mm</t>
  </si>
  <si>
    <t>-1043770859</t>
  </si>
  <si>
    <t>3,45*1,02 'Přepočtené koeficientem množství</t>
  </si>
  <si>
    <t>99</t>
  </si>
  <si>
    <t>763153212</t>
  </si>
  <si>
    <t>SDK podlaha tl 45 mm z desek tl 2x15 mm se suchým podsypem tl 10 mm</t>
  </si>
  <si>
    <t>-1379897536</t>
  </si>
  <si>
    <t>100</t>
  </si>
  <si>
    <t>763158124</t>
  </si>
  <si>
    <t>SDK podlaha podkladová PP tkanina 50g/m2</t>
  </si>
  <si>
    <t>-554390768</t>
  </si>
  <si>
    <t>101</t>
  </si>
  <si>
    <t>763161821</t>
  </si>
  <si>
    <t>Demontáž SDK podkroví s dvouvrstvou nosnou kcí z ocelových profilů opláštění jednoduché</t>
  </si>
  <si>
    <t>-1480764290</t>
  </si>
  <si>
    <t>3,73</t>
  </si>
  <si>
    <t>2,39</t>
  </si>
  <si>
    <t>8,37</t>
  </si>
  <si>
    <t>1,69</t>
  </si>
  <si>
    <t>5,72</t>
  </si>
  <si>
    <t>3,44</t>
  </si>
  <si>
    <t>1,4</t>
  </si>
  <si>
    <t>1,37</t>
  </si>
  <si>
    <t>7,32</t>
  </si>
  <si>
    <t>1,72</t>
  </si>
  <si>
    <t>5,19</t>
  </si>
  <si>
    <t>102</t>
  </si>
  <si>
    <t>763181311</t>
  </si>
  <si>
    <t>Montáž jednokřídlové kovové zárubně v do 2,75 m SDK příčka</t>
  </si>
  <si>
    <t>-248287839</t>
  </si>
  <si>
    <t>103</t>
  </si>
  <si>
    <t>55331531</t>
  </si>
  <si>
    <t>zárubeň ocelová pro sádrokarton 125 700 levá,pravá</t>
  </si>
  <si>
    <t>888833606</t>
  </si>
  <si>
    <t>104</t>
  </si>
  <si>
    <t>55331532</t>
  </si>
  <si>
    <t>zárubeň ocelová pro sádrokarton 125 800 levá,pravá</t>
  </si>
  <si>
    <t>-560581429</t>
  </si>
  <si>
    <t>105</t>
  </si>
  <si>
    <t>55331542</t>
  </si>
  <si>
    <t>zárubeň ocelová pro sádrokarton 150 800 levá,pravá</t>
  </si>
  <si>
    <t>-1825451730</t>
  </si>
  <si>
    <t>106</t>
  </si>
  <si>
    <t>998763302</t>
  </si>
  <si>
    <t>Přesun hmot tonážní pro sádrokartonové konstrukce v objektech v do 12 m</t>
  </si>
  <si>
    <t>-156620477</t>
  </si>
  <si>
    <t>766</t>
  </si>
  <si>
    <t>Konstrukce truhlářské</t>
  </si>
  <si>
    <t>107</t>
  </si>
  <si>
    <t>766441811</t>
  </si>
  <si>
    <t>Demontáž parapetních desek dřevěných nebo plastových šířky do 30 cm délky do 1,0 m</t>
  </si>
  <si>
    <t>1198916295</t>
  </si>
  <si>
    <t>" m.č.109"</t>
  </si>
  <si>
    <t>" II".N.P."</t>
  </si>
  <si>
    <t>108</t>
  </si>
  <si>
    <t>766622006</t>
  </si>
  <si>
    <t xml:space="preserve">Dodávka a montáž jednokř. plast. okna  860x760 mm  otev. a výklop.vč. parotěsné zábrany, U=1,2 W/m2K bílá</t>
  </si>
  <si>
    <t>ks</t>
  </si>
  <si>
    <t>-260859091</t>
  </si>
  <si>
    <t>" pohled severozápadní"</t>
  </si>
  <si>
    <t>109</t>
  </si>
  <si>
    <t>766622007</t>
  </si>
  <si>
    <t xml:space="preserve">Dodávka a montáž jednokř. plast. okna  870x590 mm otev. a výklop.vč. parotěsné zábrany, U=1,2 W/m2K bílé</t>
  </si>
  <si>
    <t>-907326085</t>
  </si>
  <si>
    <t>110</t>
  </si>
  <si>
    <t>766622008</t>
  </si>
  <si>
    <t xml:space="preserve">Dodávka a montáž jednokř. plast. okna  1030x1130 mm otev. a výklop.vč. parotěsné zábrany, U=1,2 W/m2K bílé</t>
  </si>
  <si>
    <t>-1915109737</t>
  </si>
  <si>
    <t>111</t>
  </si>
  <si>
    <t>766622009</t>
  </si>
  <si>
    <t xml:space="preserve">Dodávka a montáž jednokř. plast. okna  1800x1350 mm  otev. a výklop.vč. parotěsné zábrany, U=1,2 W/m2K bílé</t>
  </si>
  <si>
    <t>1657817827</t>
  </si>
  <si>
    <t>112</t>
  </si>
  <si>
    <t>766660001</t>
  </si>
  <si>
    <t>Montáž dveřních křídel otvíravých jednokřídlových š do 0,8 m do ocelové zárubně</t>
  </si>
  <si>
    <t>-1192037841</t>
  </si>
  <si>
    <t>9+3+1+4</t>
  </si>
  <si>
    <t>5+4+3+3</t>
  </si>
  <si>
    <t>2+2+2+1+1+3</t>
  </si>
  <si>
    <t>113</t>
  </si>
  <si>
    <t>61162770</t>
  </si>
  <si>
    <t>dveře vnitřní hladké foliované plné 1křídlé 600x1970mm, WC zámek</t>
  </si>
  <si>
    <t>576298762</t>
  </si>
  <si>
    <t>1+3</t>
  </si>
  <si>
    <t>114</t>
  </si>
  <si>
    <t>61162771a</t>
  </si>
  <si>
    <t>dveře vnitřní hladké foliované plné 1křídlé 700x1970mm, WC zámek</t>
  </si>
  <si>
    <t>197169092</t>
  </si>
  <si>
    <t>1+4</t>
  </si>
  <si>
    <t>3+3</t>
  </si>
  <si>
    <t>2+1</t>
  </si>
  <si>
    <t>115</t>
  </si>
  <si>
    <t>61162772</t>
  </si>
  <si>
    <t>dveře vnitřní hladké foliované plné 1křídlé 800x1970mm</t>
  </si>
  <si>
    <t>1040446906</t>
  </si>
  <si>
    <t>9+3</t>
  </si>
  <si>
    <t>5+4</t>
  </si>
  <si>
    <t>2+2</t>
  </si>
  <si>
    <t>116</t>
  </si>
  <si>
    <t>766660021</t>
  </si>
  <si>
    <t>Montáž dveřních křídel otvíravých jednokřídlových š do 0,8 m požárních do ocelové zárubně</t>
  </si>
  <si>
    <t>-1047391958</t>
  </si>
  <si>
    <t>3+1</t>
  </si>
  <si>
    <t>1+2+1</t>
  </si>
  <si>
    <t>1+1+1</t>
  </si>
  <si>
    <t>117</t>
  </si>
  <si>
    <t>61165192</t>
  </si>
  <si>
    <t xml:space="preserve">dveře vnitřní protipožární foliované 1křídlé 800x1970mm, EI 15, DP 3 </t>
  </si>
  <si>
    <t>564739771</t>
  </si>
  <si>
    <t>1+2</t>
  </si>
  <si>
    <t>1+1</t>
  </si>
  <si>
    <t>118</t>
  </si>
  <si>
    <t>61165610</t>
  </si>
  <si>
    <t>dveře vnitřní požárně odolné CPL fólie EI (EW) 30 D3 1křídlové 800x1970mm</t>
  </si>
  <si>
    <t>1634992873</t>
  </si>
  <si>
    <t>119</t>
  </si>
  <si>
    <t>61165609</t>
  </si>
  <si>
    <t>dveře vnitřní požárně odolné CPL fólie EI (EW) 30 D3 1křídlové 700x1970mm</t>
  </si>
  <si>
    <t>-1417908433</t>
  </si>
  <si>
    <t>120</t>
  </si>
  <si>
    <t>766660350</t>
  </si>
  <si>
    <t>Montáž shrnovacích dveří jednokřídlových průchozí šířky do 800 mm</t>
  </si>
  <si>
    <t>1015305846</t>
  </si>
  <si>
    <t>121</t>
  </si>
  <si>
    <t>553290307</t>
  </si>
  <si>
    <t>dveře shrnovací , 1 křídlo, šíře 70 cm</t>
  </si>
  <si>
    <t>364092877</t>
  </si>
  <si>
    <t>122</t>
  </si>
  <si>
    <t>766660717</t>
  </si>
  <si>
    <t>Montáž dveřních křídel samozavírače na ocelovou zárubeň</t>
  </si>
  <si>
    <t>-1071077529</t>
  </si>
  <si>
    <t>123</t>
  </si>
  <si>
    <t>54917265</t>
  </si>
  <si>
    <t>samozavírač dveří hydraulický K214 č.14 zlatá bronz</t>
  </si>
  <si>
    <t>617822731</t>
  </si>
  <si>
    <t>124</t>
  </si>
  <si>
    <t>766691911</t>
  </si>
  <si>
    <t>Vyvěšení nebo zavěšení dřevěných křídel oken pl do 1,5 m2</t>
  </si>
  <si>
    <t>-243258923</t>
  </si>
  <si>
    <t>125</t>
  </si>
  <si>
    <t>766691914</t>
  </si>
  <si>
    <t>Vyvěšení nebo zavěšení dřevěných křídel dveří pl do 2 m2</t>
  </si>
  <si>
    <t>983319473</t>
  </si>
  <si>
    <t>"m.č. 306"</t>
  </si>
  <si>
    <t>126</t>
  </si>
  <si>
    <t>766691921</t>
  </si>
  <si>
    <t>Vyvěšení nebo zavěšení křídel plastových oken jednoduchých plochy do 1 m2</t>
  </si>
  <si>
    <t>2093665960</t>
  </si>
  <si>
    <t>127</t>
  </si>
  <si>
    <t>766692911</t>
  </si>
  <si>
    <t>Výměna parapetních desek dřevěných, laminovaných šířky do 30 cm délky do 1,0 m</t>
  </si>
  <si>
    <t>1504457483</t>
  </si>
  <si>
    <t>128</t>
  </si>
  <si>
    <t>766692913</t>
  </si>
  <si>
    <t>Výměna parapetních desek dřevěných, laminovaných šířky do 30 cm délky do 2,6 m</t>
  </si>
  <si>
    <t>1567878391</t>
  </si>
  <si>
    <t>129</t>
  </si>
  <si>
    <t>61144402</t>
  </si>
  <si>
    <t>parapet plastový vnitřní komůrkový 305x20x1000mm</t>
  </si>
  <si>
    <t>93373618</t>
  </si>
  <si>
    <t>1,8</t>
  </si>
  <si>
    <t>1,91</t>
  </si>
  <si>
    <t>0,96</t>
  </si>
  <si>
    <t>1,03</t>
  </si>
  <si>
    <t>1,93</t>
  </si>
  <si>
    <t>0,86</t>
  </si>
  <si>
    <t>0,87</t>
  </si>
  <si>
    <t>1,9</t>
  </si>
  <si>
    <t>130</t>
  </si>
  <si>
    <t>766694111</t>
  </si>
  <si>
    <t>Montáž parapetních desek dřevěných nebo plastových šířky do 30 cm délky do 1,0 m</t>
  </si>
  <si>
    <t>-186904061</t>
  </si>
  <si>
    <t>131</t>
  </si>
  <si>
    <t>766694113</t>
  </si>
  <si>
    <t>Montáž parapetních desek dřevěných nebo plastových šířky do 30 cm délky do 2,6 m</t>
  </si>
  <si>
    <t>-160267024</t>
  </si>
  <si>
    <t>132</t>
  </si>
  <si>
    <t>61144019</t>
  </si>
  <si>
    <t>koncovka k parapetu plastovému vnitřnímu 1 pár</t>
  </si>
  <si>
    <t>sada</t>
  </si>
  <si>
    <t>1928588859</t>
  </si>
  <si>
    <t>9*2</t>
  </si>
  <si>
    <t>6*2</t>
  </si>
  <si>
    <t>133</t>
  </si>
  <si>
    <t>766695212</t>
  </si>
  <si>
    <t>Montáž truhlářských prahů dveří 1křídlových šířky do 10 cm</t>
  </si>
  <si>
    <t>-1979186692</t>
  </si>
  <si>
    <t>" 600/100mm"</t>
  </si>
  <si>
    <t>" 700/100mm"</t>
  </si>
  <si>
    <t>(6+4+2)</t>
  </si>
  <si>
    <t>" 800/100mm"</t>
  </si>
  <si>
    <t>6+16</t>
  </si>
  <si>
    <t>134</t>
  </si>
  <si>
    <t>766695213</t>
  </si>
  <si>
    <t>Montáž truhlářských prahů dveří jednokřídlových šířky přes 10 cm</t>
  </si>
  <si>
    <t>319302530</t>
  </si>
  <si>
    <t>" 700/125mm"</t>
  </si>
  <si>
    <t>" 800/125mm"</t>
  </si>
  <si>
    <t>" 800/150mm"</t>
  </si>
  <si>
    <t>(4+5+2)</t>
  </si>
  <si>
    <t>135</t>
  </si>
  <si>
    <t>61187116</t>
  </si>
  <si>
    <t>práh dveřní dřevěný dubový tl 20mm dl 620mm š 100mm</t>
  </si>
  <si>
    <t>1004004665</t>
  </si>
  <si>
    <t>136</t>
  </si>
  <si>
    <t>61187136</t>
  </si>
  <si>
    <t>práh dveřní dřevěný dubový tl 20mm dl 720mm š 100mm</t>
  </si>
  <si>
    <t>-765687328</t>
  </si>
  <si>
    <t>137</t>
  </si>
  <si>
    <t>61187156</t>
  </si>
  <si>
    <t>práh dveřní dřevěný dubový tl 20mm dl 820mm š 100mm</t>
  </si>
  <si>
    <t>-2043160009</t>
  </si>
  <si>
    <t>138</t>
  </si>
  <si>
    <t>61187161</t>
  </si>
  <si>
    <t>práh dveřní dřevěný dubový tl 20mm dl 820mm š 150mm</t>
  </si>
  <si>
    <t>1386599883</t>
  </si>
  <si>
    <t>139</t>
  </si>
  <si>
    <t>61187142</t>
  </si>
  <si>
    <t>práh dveřní dřevěný dubový tl 20mm dl 720mm š 125mm</t>
  </si>
  <si>
    <t>169030538</t>
  </si>
  <si>
    <t>140</t>
  </si>
  <si>
    <t>61187162</t>
  </si>
  <si>
    <t>práh dveřní dřevěný dubový tl 20mm dl 820mm š 125mm</t>
  </si>
  <si>
    <t>-901659402</t>
  </si>
  <si>
    <t>141</t>
  </si>
  <si>
    <t>766698122</t>
  </si>
  <si>
    <t>Dodávka a montáž dveřního kování</t>
  </si>
  <si>
    <t>-1951442635</t>
  </si>
  <si>
    <t>142</t>
  </si>
  <si>
    <t>766698123</t>
  </si>
  <si>
    <t xml:space="preserve">Dodávka a montáž dveřního kování pro vstupní dveře požárně odolné </t>
  </si>
  <si>
    <t>1879428427</t>
  </si>
  <si>
    <t>143</t>
  </si>
  <si>
    <t>766698124</t>
  </si>
  <si>
    <t>Dodávka a montáž dveřního kování pro vstupní dveře požárně odolné vč. kukátka</t>
  </si>
  <si>
    <t>-1054268547</t>
  </si>
  <si>
    <t>144</t>
  </si>
  <si>
    <t>766811215</t>
  </si>
  <si>
    <t xml:space="preserve">Montáž kuchyňské linky délky  3000 mm</t>
  </si>
  <si>
    <t>-650649828</t>
  </si>
  <si>
    <t>145</t>
  </si>
  <si>
    <t>60722290</t>
  </si>
  <si>
    <t>Dodávka kompletní kuchyňské linky atypické délky 3000mm</t>
  </si>
  <si>
    <t>-660308417</t>
  </si>
  <si>
    <t>146</t>
  </si>
  <si>
    <t>998766202</t>
  </si>
  <si>
    <t>Přesun hmot procentní pro konstrukce truhlářské v objektech v do 12 m</t>
  </si>
  <si>
    <t>%</t>
  </si>
  <si>
    <t>-120997358</t>
  </si>
  <si>
    <t>767</t>
  </si>
  <si>
    <t>Konstrukce zámečnické</t>
  </si>
  <si>
    <t>147</t>
  </si>
  <si>
    <t>767646510</t>
  </si>
  <si>
    <t>Montáž dveří protipožárního uzávěru jednokřídlového</t>
  </si>
  <si>
    <t>-729019260</t>
  </si>
  <si>
    <t>" pokroví"</t>
  </si>
  <si>
    <t>148</t>
  </si>
  <si>
    <t>55340908</t>
  </si>
  <si>
    <t>dveře ocelové interiérové zateplené U=1,2 W/(m2-K), jednokřídlé P/L 800x1970mm , povrchová úprava</t>
  </si>
  <si>
    <t>-1907992778</t>
  </si>
  <si>
    <t>149</t>
  </si>
  <si>
    <t>998767102</t>
  </si>
  <si>
    <t>Přesun hmot tonážní pro zámečnické konstrukce v objektech v do 12 m</t>
  </si>
  <si>
    <t>746570682</t>
  </si>
  <si>
    <t>771</t>
  </si>
  <si>
    <t>Podlahy z dlaždic</t>
  </si>
  <si>
    <t>150</t>
  </si>
  <si>
    <t>771151024</t>
  </si>
  <si>
    <t>Samonivelační stěrka podlah pevnosti 30 MPa tl 10 mm</t>
  </si>
  <si>
    <t>686735399</t>
  </si>
  <si>
    <t>3,16</t>
  </si>
  <si>
    <t>151</t>
  </si>
  <si>
    <t>771471810</t>
  </si>
  <si>
    <t>Demontáž soklíků z dlaždic keramických kladených do malty rovných</t>
  </si>
  <si>
    <t>-42806649</t>
  </si>
  <si>
    <t>(0,25+0,25*2+1,01+4,6+3,39+0,6+0,25+5+1,16+3,44)</t>
  </si>
  <si>
    <t>"m.č. 102"</t>
  </si>
  <si>
    <t>(8,92+0,2+5,8)</t>
  </si>
  <si>
    <t>(3,59+1,06+3,59+0,26)</t>
  </si>
  <si>
    <t>(5,29+0,1*2+2,61)</t>
  </si>
  <si>
    <t>(3,37*2+2,43+1,63+0,4*2)</t>
  </si>
  <si>
    <t>(0,3+4,3+0,1+0,2+3+3,21+1,65+0,1+3,44+0,72+2,65+0,36+2+0,3+0,2+0,15+0,32*2+0,1+0,35+2,78+0,2+2,57+0,2*2+2,15+0,2*2+2,15+0,15+0,72+0,5*2+3,58+0,35+0,2)</t>
  </si>
  <si>
    <t>(1,2+0,2+0,1)</t>
  </si>
  <si>
    <t>(0,86+1,2)</t>
  </si>
  <si>
    <t>(1,2+1,2+1,7+0,35*2+1,2)</t>
  </si>
  <si>
    <t>(0,27+0,95+0,63+0,32+0,24+0,27*2)</t>
  </si>
  <si>
    <t>(0,8+2,79)</t>
  </si>
  <si>
    <t>(3,29+0,32+0,15+0,2*2+0,4)</t>
  </si>
  <si>
    <t>152</t>
  </si>
  <si>
    <t>771474113</t>
  </si>
  <si>
    <t>Montáž soklů z dlaždic keramických rovných flexibilní lepidlo v do 120 mm</t>
  </si>
  <si>
    <t>1779705981</t>
  </si>
  <si>
    <t>(4,4+3,5+0,1+0,2+0,3+0,4*2+0,3+0,7+0,1+0,4+0,35+3,5+1,2+0,3+2,9+0,8+0,3*2+0,3)</t>
  </si>
  <si>
    <t>(5,38+0,2*2+0,1+0,9+0,1+3,4)</t>
  </si>
  <si>
    <t>(0,5+0,1+1,48+0,3+0,1+0,3+0,335)</t>
  </si>
  <si>
    <t>(0,1+0,4+1,37+1,14+1,37)</t>
  </si>
  <si>
    <t>(0,1+0,1+1,8+0,1+0,1+0,2+0,1+0,7+0,7)</t>
  </si>
  <si>
    <t>(1,2+0,4*2+0,4+0,1+0,45+0,4+0,25+0,1+0,7+0,1)</t>
  </si>
  <si>
    <t>(0,1+2+1,9+0,5+0,2+0,1+2,54+3,02)</t>
  </si>
  <si>
    <t>(0,25+0,4+1,4+0,9+0,1+0,45+0,1+0,4+0,25)</t>
  </si>
  <si>
    <t>(0,1+2,4+0,7+0,1+3,32+2,32)</t>
  </si>
  <si>
    <t>(0,1+0,7+2+0,2+0,6+0,35*2+0,1+1,2+0,3+0,3)</t>
  </si>
  <si>
    <t>(0,3+0,1+2,5+1,22+2,5)</t>
  </si>
  <si>
    <t>(0,8+0,4*2+3,37+2,43+3,37)</t>
  </si>
  <si>
    <t>(0,1+0,1+5,2+3,2+1,7+3,5+0,1+4+1,1+0,1+1,6+0,1)</t>
  </si>
  <si>
    <t>(0,1+0,1+0,36+0,6+0,5+0,3+0,9+0,6+0,1+1,7+0,25+0,1+0,8)</t>
  </si>
  <si>
    <t>(0,25+0,25+0,6+1,3+0,1+0,7+0,1+0,1+0,5+0,1)</t>
  </si>
  <si>
    <t>(0,7+2,8+1+0,1+4,35+1,89)</t>
  </si>
  <si>
    <t>(0,1+0,5+0,2+0,1+0,8+0,7+1+0,7+3,11)</t>
  </si>
  <si>
    <t>(0,1+1,8+4,95+2,87+4,95)</t>
  </si>
  <si>
    <t>(0,27*2+0,15+0,1+1,3+0,25+0,1+1+0,5+0,15+0,15+0,3)</t>
  </si>
  <si>
    <t>(2,75+0,1*2+0,7+0,35+0,2*2+0,1+3,21+1,5+0,1)</t>
  </si>
  <si>
    <t>(0,15*2+0,4+0,2*2+0,8+0,1+0,15+1,5+0,2+0,15+0,1+0,8+0,7+0,3+1,2)</t>
  </si>
  <si>
    <t>153</t>
  </si>
  <si>
    <t>771573810</t>
  </si>
  <si>
    <t>Demontáž podlah z dlaždic keramických lepených</t>
  </si>
  <si>
    <t>-1661010845</t>
  </si>
  <si>
    <t>19,39</t>
  </si>
  <si>
    <t>11,92</t>
  </si>
  <si>
    <t>8,73</t>
  </si>
  <si>
    <t>6,83</t>
  </si>
  <si>
    <t>2,02</t>
  </si>
  <si>
    <t>30,07</t>
  </si>
  <si>
    <t>4,26</t>
  </si>
  <si>
    <t>1,58</t>
  </si>
  <si>
    <t>4,34</t>
  </si>
  <si>
    <t>6,29</t>
  </si>
  <si>
    <t>154</t>
  </si>
  <si>
    <t>771574112</t>
  </si>
  <si>
    <t>Montáž podlah keramických hladkých lepených flexibilním lepidlem do 12 ks/ m2</t>
  </si>
  <si>
    <t>-512363181</t>
  </si>
  <si>
    <t>155</t>
  </si>
  <si>
    <t>59761003</t>
  </si>
  <si>
    <t>dlažba keramická hutná hladká do interiéru přes 9 do 12 ks/m2</t>
  </si>
  <si>
    <t>12775809</t>
  </si>
  <si>
    <t>101,47*1,1</t>
  </si>
  <si>
    <t>" sokl"</t>
  </si>
  <si>
    <t>94,065*0,1*1,1</t>
  </si>
  <si>
    <t>72,82*1,1</t>
  </si>
  <si>
    <t>63,93*0,1*1,1</t>
  </si>
  <si>
    <t>30,12*1,1</t>
  </si>
  <si>
    <t>26,95*0,1*1,1</t>
  </si>
  <si>
    <t>156</t>
  </si>
  <si>
    <t>771591111</t>
  </si>
  <si>
    <t>Podlahy penetrace podkladu</t>
  </si>
  <si>
    <t>-1015791917</t>
  </si>
  <si>
    <t>157</t>
  </si>
  <si>
    <t>998771102</t>
  </si>
  <si>
    <t>Přesun hmot tonážní pro podlahy z dlaždic v objektech v do 12 m</t>
  </si>
  <si>
    <t>-427009967</t>
  </si>
  <si>
    <t>775</t>
  </si>
  <si>
    <t>Podlahy skládané</t>
  </si>
  <si>
    <t>158</t>
  </si>
  <si>
    <t>775449121</t>
  </si>
  <si>
    <t>Montáž podlahové lišty ukončovací připevněné vruty</t>
  </si>
  <si>
    <t>1398663584</t>
  </si>
  <si>
    <t>(4,92+3,05+4,92+2,1+0,1)</t>
  </si>
  <si>
    <t>(2,1+1,5+4,58+4,43+4,58)</t>
  </si>
  <si>
    <t>(0,1+3,3+4,55+4,26+4,55)</t>
  </si>
  <si>
    <t>(0,1+3,1+3,48+4,07+3,48)</t>
  </si>
  <si>
    <t>(0,6+2,6+4,49+4,26+4,49)</t>
  </si>
  <si>
    <t>(0,6+2,8+4,49+0,2+4,43+4,49)</t>
  </si>
  <si>
    <t>(0,35+3,2+4,49+4,4+3,69+0,35)</t>
  </si>
  <si>
    <t>(0,9+0,32*2+2,6+4,26+4,49+4,26)</t>
  </si>
  <si>
    <t>(0,25*2+1,8+4,24+2,84+4,24)</t>
  </si>
  <si>
    <t>(3,44+3,93+4,24+3,93)</t>
  </si>
  <si>
    <t>(3,47+3,13+4,27+3,13)</t>
  </si>
  <si>
    <t>(3,72+4,61+4,52+3,81)</t>
  </si>
  <si>
    <t>(0,24*2+3,75+4,23+4,55+4,23)</t>
  </si>
  <si>
    <t>(3,04+0,2*2+4,86+0,25*2+3,64+4,56)</t>
  </si>
  <si>
    <t>(4,57+4,92*2+3,77)</t>
  </si>
  <si>
    <t>(4,3+3,83+3,5+4,63+0,7*2)</t>
  </si>
  <si>
    <t>(4,79+4,65+4,79+3,85+0,15*2)</t>
  </si>
  <si>
    <t>159</t>
  </si>
  <si>
    <t>614181010</t>
  </si>
  <si>
    <t>lišta dřevěná dub 8x35 mm</t>
  </si>
  <si>
    <t>-245020087</t>
  </si>
  <si>
    <t>278,63*1,05 'Přepočtené koeficientem množství</t>
  </si>
  <si>
    <t>160</t>
  </si>
  <si>
    <t>775511810</t>
  </si>
  <si>
    <t>Demontáž podlah vlysových přibíjených s lištami přibíjenými</t>
  </si>
  <si>
    <t>1709093739</t>
  </si>
  <si>
    <t>161</t>
  </si>
  <si>
    <t>775541111</t>
  </si>
  <si>
    <t>Montáž podlah plovoucích z lamel dýhovaných a laminovaných lepených v drážce š dílce do 150 mm</t>
  </si>
  <si>
    <t>-674404329</t>
  </si>
  <si>
    <t>162</t>
  </si>
  <si>
    <t>611521260</t>
  </si>
  <si>
    <t>parketa laminátová akustic, 8x192x1285 mm</t>
  </si>
  <si>
    <t>-69453954</t>
  </si>
  <si>
    <t>309,39*1,05 'Přepočtené koeficientem množství</t>
  </si>
  <si>
    <t>163</t>
  </si>
  <si>
    <t>775591191</t>
  </si>
  <si>
    <t>Montáž podložky vyrovnávací a tlumící pro plovoucí podlahy</t>
  </si>
  <si>
    <t>1685776072</t>
  </si>
  <si>
    <t>164</t>
  </si>
  <si>
    <t>611553500</t>
  </si>
  <si>
    <t xml:space="preserve">podložka  pěnová 2 mm</t>
  </si>
  <si>
    <t>424800092</t>
  </si>
  <si>
    <t>165</t>
  </si>
  <si>
    <t>775591195</t>
  </si>
  <si>
    <t>Montáž parozábrany bez samolepícího proužku pro plovoucí podlahy</t>
  </si>
  <si>
    <t>1856473412</t>
  </si>
  <si>
    <t>166</t>
  </si>
  <si>
    <t>611553640</t>
  </si>
  <si>
    <t xml:space="preserve">parozábrana  3 mm na povrchu s LDPE folií 0,1 mm s přesahem 0,1 m a samolepícím proužkem 15 mm celková šíře 1,1 m</t>
  </si>
  <si>
    <t>543677211</t>
  </si>
  <si>
    <t>167</t>
  </si>
  <si>
    <t>998775102</t>
  </si>
  <si>
    <t>Přesun hmot tonážní pro podlahy dřevěné v objektech v do 12 m</t>
  </si>
  <si>
    <t>2086460784</t>
  </si>
  <si>
    <t>776</t>
  </si>
  <si>
    <t>Podlahy povlakové</t>
  </si>
  <si>
    <t>168</t>
  </si>
  <si>
    <t>776111116</t>
  </si>
  <si>
    <t>Odstranění zbytků lepidla z podkladu povlakových podlah broušením</t>
  </si>
  <si>
    <t>1809491347</t>
  </si>
  <si>
    <t>20,14</t>
  </si>
  <si>
    <t>9,44</t>
  </si>
  <si>
    <t>169</t>
  </si>
  <si>
    <t>776111311</t>
  </si>
  <si>
    <t>Vysátí podkladu povlakových podlah</t>
  </si>
  <si>
    <t>1433986726</t>
  </si>
  <si>
    <t>170</t>
  </si>
  <si>
    <t>776121321</t>
  </si>
  <si>
    <t>Vodou ředitelná penetrace savého podkladu povlakových podlah neředěná</t>
  </si>
  <si>
    <t>-198892227</t>
  </si>
  <si>
    <t>" pod plovoucí podlahu"</t>
  </si>
  <si>
    <t>171</t>
  </si>
  <si>
    <t>776141124</t>
  </si>
  <si>
    <t>Vyrovnání podkladu povlakových podlah stěrkou pevnosti 30 MPa tl 10 mm</t>
  </si>
  <si>
    <t>1851611295</t>
  </si>
  <si>
    <t>172</t>
  </si>
  <si>
    <t>776201811</t>
  </si>
  <si>
    <t>Demontáž lepených povlakových podlah bez podložky ručně</t>
  </si>
  <si>
    <t>1666324379</t>
  </si>
  <si>
    <t>15,89</t>
  </si>
  <si>
    <t>1,89</t>
  </si>
  <si>
    <t>17,21</t>
  </si>
  <si>
    <t>15,97</t>
  </si>
  <si>
    <t>10,17</t>
  </si>
  <si>
    <t>14,08</t>
  </si>
  <si>
    <t>16,39</t>
  </si>
  <si>
    <t>1,96</t>
  </si>
  <si>
    <t>2,66</t>
  </si>
  <si>
    <t>17,15</t>
  </si>
  <si>
    <t>4,23</t>
  </si>
  <si>
    <t>16,19</t>
  </si>
  <si>
    <t>2,83</t>
  </si>
  <si>
    <t>16,49</t>
  </si>
  <si>
    <t>2,88</t>
  </si>
  <si>
    <t>15,9</t>
  </si>
  <si>
    <t>16,55</t>
  </si>
  <si>
    <t>9,07</t>
  </si>
  <si>
    <t>173</t>
  </si>
  <si>
    <t>776221111</t>
  </si>
  <si>
    <t>Lepení pásů z PVC standardním lepidlem</t>
  </si>
  <si>
    <t>718039017</t>
  </si>
  <si>
    <t>174</t>
  </si>
  <si>
    <t>28411021</t>
  </si>
  <si>
    <t>PVC homogenní zátěžová tl 2,00 mm, úprava PUR, třída zátěže 34/43, hmotnost 3550g/m2, hořlavost Bfl S1,</t>
  </si>
  <si>
    <t>1750293984</t>
  </si>
  <si>
    <t>9,44*1,1 'Přepočtené koeficientem množství</t>
  </si>
  <si>
    <t>175</t>
  </si>
  <si>
    <t>776411111</t>
  </si>
  <si>
    <t>Montáž obvodových soklíků výšky do 80 mm</t>
  </si>
  <si>
    <t>531167983</t>
  </si>
  <si>
    <t>(2,72+3,48*2+1,92)</t>
  </si>
  <si>
    <t>176</t>
  </si>
  <si>
    <t>28342001</t>
  </si>
  <si>
    <t>lišta ukončovací pro obklady profilovaná v barvě</t>
  </si>
  <si>
    <t>-854707633</t>
  </si>
  <si>
    <t>11,6*1,02 'Přepočtené koeficientem množství</t>
  </si>
  <si>
    <t>177</t>
  </si>
  <si>
    <t>776991821</t>
  </si>
  <si>
    <t>Odstranění lepidla ručně z podlah</t>
  </si>
  <si>
    <t>1459338114</t>
  </si>
  <si>
    <t>178</t>
  </si>
  <si>
    <t>998776102</t>
  </si>
  <si>
    <t>Přesun hmot tonážní pro podlahy povlakové v objektech v do 12 m</t>
  </si>
  <si>
    <t>868866558</t>
  </si>
  <si>
    <t>781</t>
  </si>
  <si>
    <t>Dokončovací práce - obklady</t>
  </si>
  <si>
    <t>179</t>
  </si>
  <si>
    <t>781121011</t>
  </si>
  <si>
    <t>Nátěr penetrační na stěnu</t>
  </si>
  <si>
    <t>1095644276</t>
  </si>
  <si>
    <t>" pod keramický obklad"</t>
  </si>
  <si>
    <t>(2,065+1,83)*2*2,1</t>
  </si>
  <si>
    <t>(0,9+1,83)*2*1,8</t>
  </si>
  <si>
    <t>(3+1,9+0,5)*0,8</t>
  </si>
  <si>
    <t>(1,9+0,9)*2*1,8</t>
  </si>
  <si>
    <t>(2,54+1,5)*2*2,1</t>
  </si>
  <si>
    <t>(2+2,3)*0,8</t>
  </si>
  <si>
    <t>(2,54+3,37)*2*2</t>
  </si>
  <si>
    <t>(3,37+0,6*2)*0,8</t>
  </si>
  <si>
    <t>(1,8+2,5)*2*2,1</t>
  </si>
  <si>
    <t>(1,8+1,8)*2*2,1</t>
  </si>
  <si>
    <t>(2,4+0,6)*0,8</t>
  </si>
  <si>
    <t>(2,1+1,67+1,4+1,67)*2,1</t>
  </si>
  <si>
    <t>(0,17+1,67*2+0,86)*1,8</t>
  </si>
  <si>
    <t>(1,9+2,3)*0,8</t>
  </si>
  <si>
    <t>(0,5+1,7+0,95+0,9+2,1+2,63)*2,1</t>
  </si>
  <si>
    <t>(0,2+1,6+0,9+1,6)*1,8</t>
  </si>
  <si>
    <t>(2,7+0,6)*0,8</t>
  </si>
  <si>
    <t>(0,61+2,6+3,13+1,58+1,83+1)*2,1</t>
  </si>
  <si>
    <t>(0,3*1,31+0,3*1,24*2)</t>
  </si>
  <si>
    <t>(1+0,9+1,7+0,9)*1,8</t>
  </si>
  <si>
    <t>(3,2+0,6)*0,8</t>
  </si>
  <si>
    <t>(3,3+0,6)*0,9</t>
  </si>
  <si>
    <t>(2,03+1,3*2)*2,1</t>
  </si>
  <si>
    <t>(0,46*0,1/2)*2</t>
  </si>
  <si>
    <t>(0,9+1,3*2)*1,8</t>
  </si>
  <si>
    <t>(0,46*2+0,9)*1,8</t>
  </si>
  <si>
    <t>(0,46*0,4/2)*1,8</t>
  </si>
  <si>
    <t>-(0,6*1,8)</t>
  </si>
  <si>
    <t>(2,27+1,6)*2,1</t>
  </si>
  <si>
    <t>(3+0,6)*0,8</t>
  </si>
  <si>
    <t>(1,6+0,9)*1,8</t>
  </si>
  <si>
    <t>(0,2*0,7+0,2*1,8*2)</t>
  </si>
  <si>
    <t>180</t>
  </si>
  <si>
    <t>781471810</t>
  </si>
  <si>
    <t>Demontáž obkladů z obkladaček keramických kladených do malty</t>
  </si>
  <si>
    <t>1733251009</t>
  </si>
  <si>
    <t>(1,5*1,8)</t>
  </si>
  <si>
    <t>(3,09+1,85*2)*2</t>
  </si>
  <si>
    <t>(1,45*2)</t>
  </si>
  <si>
    <t>(1,54-1,2+1,1)*2</t>
  </si>
  <si>
    <t>(2,75+3,05+2,75)*2</t>
  </si>
  <si>
    <t>(2,075+1,15)*2</t>
  </si>
  <si>
    <t>(1,8+2,075)*2</t>
  </si>
  <si>
    <t>(2,9*1,8)</t>
  </si>
  <si>
    <t>(1,33*2)</t>
  </si>
  <si>
    <t>(1,05+1,87)*2</t>
  </si>
  <si>
    <t>(1,5*1,5)</t>
  </si>
  <si>
    <t>(2,54+3,37+3,37+1,74)*2</t>
  </si>
  <si>
    <t>(3,11+1,67)*2*2</t>
  </si>
  <si>
    <t>(1,1+1,45)*1,8</t>
  </si>
  <si>
    <t>(2,55*2+2,87)*2</t>
  </si>
  <si>
    <t>(1+1,37+1+1,47)*1,8</t>
  </si>
  <si>
    <t>(3,25+0,6*2)*0,8</t>
  </si>
  <si>
    <t>181</t>
  </si>
  <si>
    <t>781474112</t>
  </si>
  <si>
    <t>Montáž obkladů vnitřních keramických hladkých do 12 ks/m2 lepených flexibilním lepidlem</t>
  </si>
  <si>
    <t>2125723422</t>
  </si>
  <si>
    <t>182</t>
  </si>
  <si>
    <t>59761026</t>
  </si>
  <si>
    <t>obklad keramický hladký do 12ks/m2</t>
  </si>
  <si>
    <t>1172758526</t>
  </si>
  <si>
    <t>113,994*1,1</t>
  </si>
  <si>
    <t>87,666*1,1</t>
  </si>
  <si>
    <t>41,758*1,1</t>
  </si>
  <si>
    <t>183</t>
  </si>
  <si>
    <t>998781102</t>
  </si>
  <si>
    <t>Přesun hmot tonážní pro obklady keramické v objektech v do 12 m</t>
  </si>
  <si>
    <t>899536067</t>
  </si>
  <si>
    <t>783</t>
  </si>
  <si>
    <t>Dokončovací práce - nátěry</t>
  </si>
  <si>
    <t>184</t>
  </si>
  <si>
    <t>783314201</t>
  </si>
  <si>
    <t>Základní antikorozní jednonásobný syntetický standardní nátěr zámečnických konstrukcí</t>
  </si>
  <si>
    <t>896071568</t>
  </si>
  <si>
    <t>" nátěr ocelových zárubní"</t>
  </si>
  <si>
    <t>1,25</t>
  </si>
  <si>
    <t>1,15</t>
  </si>
  <si>
    <t>11,25</t>
  </si>
  <si>
    <t>185</t>
  </si>
  <si>
    <t>783317101</t>
  </si>
  <si>
    <t>Krycí jednonásobný syntetický standardní nátěr zámečnických konstrukcí</t>
  </si>
  <si>
    <t>863450735</t>
  </si>
  <si>
    <t>784</t>
  </si>
  <si>
    <t>Dokončovací práce - malby a tapety</t>
  </si>
  <si>
    <t>186</t>
  </si>
  <si>
    <t>784221101</t>
  </si>
  <si>
    <t xml:space="preserve">Dvojnásobné bílé malby  ze směsí za sucha dobře otěruvzdorných v místnostech do 3,80 m</t>
  </si>
  <si>
    <t>173078037</t>
  </si>
  <si>
    <t>" stěny"</t>
  </si>
  <si>
    <t>(83,999+497,542)</t>
  </si>
  <si>
    <t>" stropy"</t>
  </si>
  <si>
    <t>209,478</t>
  </si>
  <si>
    <t>"19,29"</t>
  </si>
  <si>
    <t>"6,54"</t>
  </si>
  <si>
    <t>"8,5"</t>
  </si>
  <si>
    <t>"(3,3*1,06)"</t>
  </si>
  <si>
    <t>(10,658+375,602+55,624*2+11,872*2+11,956)</t>
  </si>
  <si>
    <t>204,28</t>
  </si>
  <si>
    <t>"17,51"</t>
  </si>
  <si>
    <t>"5,05"</t>
  </si>
  <si>
    <t>"9,1"</t>
  </si>
  <si>
    <t>(5,787+262,587+19,86*2+5,58*2)</t>
  </si>
  <si>
    <t>109,11</t>
  </si>
  <si>
    <t>786</t>
  </si>
  <si>
    <t>Dokončovací práce - čalounické úpravy</t>
  </si>
  <si>
    <t>187</t>
  </si>
  <si>
    <t>786626125</t>
  </si>
  <si>
    <t>Dodávka a montáž lamelové žaluzie bílé vnitřní na okna</t>
  </si>
  <si>
    <t>1767123842</t>
  </si>
  <si>
    <t>" žaluzie 900/1350 mm"</t>
  </si>
  <si>
    <t>(0,9*1,35)*4</t>
  </si>
  <si>
    <t>" žaluzie 1030/1130 mm"</t>
  </si>
  <si>
    <t>(1,03*1,13)*1</t>
  </si>
  <si>
    <t>" žaluzie 870/590 mm"</t>
  </si>
  <si>
    <t>(0,87*0,59)*1</t>
  </si>
  <si>
    <t>" žaluzie 860/760 mm"</t>
  </si>
  <si>
    <t>(0,86*0,76)*2</t>
  </si>
  <si>
    <t>02 - Zlepšení tepelně technických podmínek zateplení bytového domu</t>
  </si>
  <si>
    <t xml:space="preserve">HSV -   Práce a dodávky HSV</t>
  </si>
  <si>
    <t xml:space="preserve">    1 - Zemní práce</t>
  </si>
  <si>
    <t xml:space="preserve">    2 - Zakládání</t>
  </si>
  <si>
    <t xml:space="preserve">    5 - Komunikace pozemní</t>
  </si>
  <si>
    <t xml:space="preserve">    9 - Ostatní konstrukce a práce-bourání</t>
  </si>
  <si>
    <t xml:space="preserve">    997 -   Přesun sutě</t>
  </si>
  <si>
    <t xml:space="preserve">    998 -   Přesun hmot</t>
  </si>
  <si>
    <t xml:space="preserve">PSV -   Práce a dodávky PSV</t>
  </si>
  <si>
    <t xml:space="preserve">    764 - Konstrukce klempířské</t>
  </si>
  <si>
    <t xml:space="preserve">M -   Práce a dodávky M</t>
  </si>
  <si>
    <t xml:space="preserve">    21-M -   Elektromontáže</t>
  </si>
  <si>
    <t xml:space="preserve">  Práce a dodávky HSV</t>
  </si>
  <si>
    <t>Zemní práce</t>
  </si>
  <si>
    <t>113106121</t>
  </si>
  <si>
    <t>Rozebrání dlažeb z betonových nebo kamenných dlaždic komunikací pro pěší ručně</t>
  </si>
  <si>
    <t>692420754</t>
  </si>
  <si>
    <t>" původní okapový chodník"</t>
  </si>
  <si>
    <t>10,08</t>
  </si>
  <si>
    <t>132212102</t>
  </si>
  <si>
    <t>Hloubení rýh š do 600 mm ručním nebo pneum nářadím v nesoudržných horninách tř. 3</t>
  </si>
  <si>
    <t>967872955</t>
  </si>
  <si>
    <t>" odkop kolem základů pro zapuštění zateplení pod terén"</t>
  </si>
  <si>
    <t xml:space="preserve">" mechanická ochrana  KZS"</t>
  </si>
  <si>
    <t>(30,81*0,36+30,81*0,24/2)*0,6</t>
  </si>
  <si>
    <t>-(2,2*0,6)*0,6</t>
  </si>
  <si>
    <t>(5,5*0,6)*0,6</t>
  </si>
  <si>
    <t>(9,56*0,6)*0,6</t>
  </si>
  <si>
    <t>(6,2*0,6)*0,6</t>
  </si>
  <si>
    <t>" pohled jihovýchodní"</t>
  </si>
  <si>
    <t>(7,79+12,65+4,1+7,75)*0,6*0,6</t>
  </si>
  <si>
    <t>" pohled jihozápadní"</t>
  </si>
  <si>
    <t>(10,08*0,25+3,71*0,25+0,88*0,8+3,49*0,8)*0,6</t>
  </si>
  <si>
    <t>132212109</t>
  </si>
  <si>
    <t>Příplatek za lepivost u hloubení rýh š do 600 mm ručním nebo pneum nářadím v hornině tř. 3</t>
  </si>
  <si>
    <t>-1227763693</t>
  </si>
  <si>
    <t>31,525*0,5</t>
  </si>
  <si>
    <t>162701105</t>
  </si>
  <si>
    <t>Vodorovné přemístění do 10000 m výkopku/sypaniny z horniny tř. 1 až 4</t>
  </si>
  <si>
    <t>607742707</t>
  </si>
  <si>
    <t>" odvoz přebytečného výkopku na skládku"</t>
  </si>
  <si>
    <t>(31,525-12,486)</t>
  </si>
  <si>
    <t>162701109</t>
  </si>
  <si>
    <t>Příplatek k vodorovnému přemístění výkopku/sypaniny z horniny tř. 1 až 4 ZKD 1000 m přes 10000 m</t>
  </si>
  <si>
    <t>-1863164068</t>
  </si>
  <si>
    <t>(31,525-12,486)*6</t>
  </si>
  <si>
    <t>171201201</t>
  </si>
  <si>
    <t>Uložení sypaniny na skládky</t>
  </si>
  <si>
    <t>1226623428</t>
  </si>
  <si>
    <t>171201211</t>
  </si>
  <si>
    <t>Poplatek za uložení odpadu ze sypaniny na skládce (skládkovné)</t>
  </si>
  <si>
    <t>124776962</t>
  </si>
  <si>
    <t>(31,525-12,486)*1,8</t>
  </si>
  <si>
    <t>174101101</t>
  </si>
  <si>
    <t>Zásyp jam, šachet rýh nebo kolem objektů sypaninou se zhutněním</t>
  </si>
  <si>
    <t>259610616</t>
  </si>
  <si>
    <t>"zásyp odkopu kolem základů pro zapuštění zateplení pod terén štěrkodrtí"</t>
  </si>
  <si>
    <t>(30,81*0,25)*0,45</t>
  </si>
  <si>
    <t>-(2,2*0,25)*0,45</t>
  </si>
  <si>
    <t>(5,05*0,25)*0,45</t>
  </si>
  <si>
    <t>(9,56*0,25)*0,45</t>
  </si>
  <si>
    <t>(6,2*0,25)*0,45</t>
  </si>
  <si>
    <t>(7,79+12,65+4,1+7,75)*0,25*0,45</t>
  </si>
  <si>
    <t>(10,08*0,25+3,71*0,25+0,88*0,25+3,49*0,25)*0,45</t>
  </si>
  <si>
    <t>"zásyp odkopu kolem základů pro zapuštění zateplení pod terén výkopkem"</t>
  </si>
  <si>
    <t>(30,81*0,11+30,81*0,24/2)*0,45</t>
  </si>
  <si>
    <t>-(2,2*0,15)*0,45</t>
  </si>
  <si>
    <t>(5,05*0,35)*0,45</t>
  </si>
  <si>
    <t>(9,56*0,35)*0,45</t>
  </si>
  <si>
    <t>(6,2*0,35)*0,45</t>
  </si>
  <si>
    <t>(7,79+12,65+4,1+7,75)*0,35*0,45</t>
  </si>
  <si>
    <t>(0,88*0,55+3,49*0,55)*0,45</t>
  </si>
  <si>
    <t>Zakládání</t>
  </si>
  <si>
    <t>215901101</t>
  </si>
  <si>
    <t>Zhutnění podloží z hornin soudržných do 92% PS nebo nesoudržných sypkých I(d) do 0,8</t>
  </si>
  <si>
    <t>997810123</t>
  </si>
  <si>
    <t>" zhutnění pod nový okapový chodník"</t>
  </si>
  <si>
    <t>44,94</t>
  </si>
  <si>
    <t>Komunikace pozemní</t>
  </si>
  <si>
    <t>564871111</t>
  </si>
  <si>
    <t>Podklad ze štěrkodrtě ŠD tl 250 mm</t>
  </si>
  <si>
    <t>-333642987</t>
  </si>
  <si>
    <t>" podklad pod okapový chodník"</t>
  </si>
  <si>
    <t>(30,81*0,45)</t>
  </si>
  <si>
    <t>-(2,2*0,45)</t>
  </si>
  <si>
    <t>(5,05*0,45)</t>
  </si>
  <si>
    <t>(9,56*0,45)</t>
  </si>
  <si>
    <t>(6,2*0,45)</t>
  </si>
  <si>
    <t>(7,79+12,65+4,1+7,75)*0,45</t>
  </si>
  <si>
    <t>(10,08*0,45+3,71*0,45+0,88*0,45+3,49*0,45)</t>
  </si>
  <si>
    <t>622131101</t>
  </si>
  <si>
    <t>Cementový postřik vnějších stěn nanášený celoplošně ručně</t>
  </si>
  <si>
    <t>-677241199</t>
  </si>
  <si>
    <t>" nově omítané plochy"</t>
  </si>
  <si>
    <t>811,689*0,3</t>
  </si>
  <si>
    <t>622131123</t>
  </si>
  <si>
    <t>Penetrace vnějších stěn nanášená ručně pod KZS</t>
  </si>
  <si>
    <t>-167378445</t>
  </si>
  <si>
    <t>" obvodový plášť"</t>
  </si>
  <si>
    <t>(29,81*8,2)</t>
  </si>
  <si>
    <t>(5,2*1,15+5,2*1,55/2)*2</t>
  </si>
  <si>
    <t>" boční strany vikýřů"</t>
  </si>
  <si>
    <t>(1,2*1,15/2*2)*2</t>
  </si>
  <si>
    <t>-(1,91*1,35)*5</t>
  </si>
  <si>
    <t>-(1,91*1,35)*6</t>
  </si>
  <si>
    <t>-(1,9*1,35)*2</t>
  </si>
  <si>
    <t>-(3,14*0,3*0,3)*2</t>
  </si>
  <si>
    <t>(4,5*8,2)</t>
  </si>
  <si>
    <t>-(0,58*1,25)</t>
  </si>
  <si>
    <t>-(0,92*1,25)</t>
  </si>
  <si>
    <t>-(0,92*0,7)</t>
  </si>
  <si>
    <t>(0,15*1,91+0,15*1,35*2)*5</t>
  </si>
  <si>
    <t>(0,15*1,55+0,15*2,37*2)</t>
  </si>
  <si>
    <t>(0,15*1,91+0,15*1,35*2)*6</t>
  </si>
  <si>
    <t>(0,15*1,9+0,15*1,35*2)*2</t>
  </si>
  <si>
    <t>(2*3,14*0,3*0,15)*2</t>
  </si>
  <si>
    <t>(0,15*0,58+0,15*1,25*2)</t>
  </si>
  <si>
    <t>(0,15*0,92+0,15*1,25*2)</t>
  </si>
  <si>
    <t>(0,15*0,92+0,15*0,7*2)</t>
  </si>
  <si>
    <t>(29,81*0,4+29,81*0,36/2)</t>
  </si>
  <si>
    <t>-(2,2*0,4)</t>
  </si>
  <si>
    <t>(4,5*0,4)</t>
  </si>
  <si>
    <t>(9,56*8,2+9,56*3/2)</t>
  </si>
  <si>
    <t>(0,15*1,8+0,15*1,35*2)</t>
  </si>
  <si>
    <t>(6,2*1,52)</t>
  </si>
  <si>
    <t>(3,6*4,6+3,6*2/2-1,3*2,4)</t>
  </si>
  <si>
    <t>(0,15*0,8+0,15*2*2)</t>
  </si>
  <si>
    <t>(9,56*0,4)</t>
  </si>
  <si>
    <t>(6,2*0,4)</t>
  </si>
  <si>
    <t>-(0,8*0,4)</t>
  </si>
  <si>
    <t>(0,4*0,8+0,4*0,4*2)</t>
  </si>
  <si>
    <t>(6,79*5-0,95*3)</t>
  </si>
  <si>
    <t>-(0,4*0,4)</t>
  </si>
  <si>
    <t>-(1,32*1,25)</t>
  </si>
  <si>
    <t>-(0,8*1,25)*2</t>
  </si>
  <si>
    <t>(0,15*0,4+0,15*0,4*2)</t>
  </si>
  <si>
    <t>(0,15*1,32+0,15*1,25*2)</t>
  </si>
  <si>
    <t>(0,15*0,8+0,15*1,25*2)</t>
  </si>
  <si>
    <t>(12,65*8,2)</t>
  </si>
  <si>
    <t>-(1,8*1,35)*2</t>
  </si>
  <si>
    <t>-(1,03*1,31)</t>
  </si>
  <si>
    <t>(0,15*1,8+0,15*1,35*2)*2</t>
  </si>
  <si>
    <t>(0,15*0,9+0,15*0,9*2)</t>
  </si>
  <si>
    <t>(0,15*1,03+0,15*11,3*2)</t>
  </si>
  <si>
    <t>(0,1*1,1+0,1*2*2)</t>
  </si>
  <si>
    <t>(3,11*5,8)</t>
  </si>
  <si>
    <t>(7,25*8,2)</t>
  </si>
  <si>
    <t>(0,15*1,31+0,15*1,35*2)</t>
  </si>
  <si>
    <t>(6,79+12,65+3,1+7,25)*0,4</t>
  </si>
  <si>
    <t>(10,08*8,2+10,08*3,2/2)</t>
  </si>
  <si>
    <t>-(1,91*1,35)*3</t>
  </si>
  <si>
    <t>(0,15*1,91+0,15*1,35*2)*3</t>
  </si>
  <si>
    <t>(3,71*5,8+3,71*2/2)*2</t>
  </si>
  <si>
    <t>(5,68*4,95+5,68*3,6/2-1,31*7)</t>
  </si>
  <si>
    <t>(10,08*0,75+3,71*0,75+0,88*0,2+3,49*0,2)</t>
  </si>
  <si>
    <t>622135011</t>
  </si>
  <si>
    <t>Vyrovnání podkladu vnějších stěn tmelem tl do 2 mm</t>
  </si>
  <si>
    <t>-775481050</t>
  </si>
  <si>
    <t>622135095</t>
  </si>
  <si>
    <t>Příplatek k vyrovnání vnějších stěn tmelem za každý dalších 1 mm tl</t>
  </si>
  <si>
    <t>-470824821</t>
  </si>
  <si>
    <t>81,449*3</t>
  </si>
  <si>
    <t>622143004</t>
  </si>
  <si>
    <t>Montáž omítkových samolepících začišťovacích profilů (APU lišt)</t>
  </si>
  <si>
    <t>-1456553924</t>
  </si>
  <si>
    <t>(1,91+2*1,35)*5</t>
  </si>
  <si>
    <t>(1,55+2*2,37)</t>
  </si>
  <si>
    <t>(1,91+2*1,35)*6</t>
  </si>
  <si>
    <t>(1,9+2*1,35)*2</t>
  </si>
  <si>
    <t>(3,14*0,3*0,3)*2</t>
  </si>
  <si>
    <t>(0,58+2*1,25)</t>
  </si>
  <si>
    <t>(0,92+2*1,25)</t>
  </si>
  <si>
    <t>(0,92+2*0,7)</t>
  </si>
  <si>
    <t>(1,8+2*1,35)</t>
  </si>
  <si>
    <t>(0,8+2*2)</t>
  </si>
  <si>
    <t>(0,4+2*0,4)</t>
  </si>
  <si>
    <t>(1,32+2*1,25)</t>
  </si>
  <si>
    <t>(0,8+2*1,25)*2</t>
  </si>
  <si>
    <t>(1,8+2*1,35)*2</t>
  </si>
  <si>
    <t>(0,9+2*0,9)</t>
  </si>
  <si>
    <t>(1,03+2*1,31)</t>
  </si>
  <si>
    <t>(1,1+2*2)</t>
  </si>
  <si>
    <t>(1,31+2*1,35)</t>
  </si>
  <si>
    <t>(1,91+2*1,35)*3</t>
  </si>
  <si>
    <t>(0,96+2*0,91)</t>
  </si>
  <si>
    <t>590514750</t>
  </si>
  <si>
    <t>profil okenní s tkaninou APU lišta 6 mm</t>
  </si>
  <si>
    <t>595021266</t>
  </si>
  <si>
    <t>149,275*1,05</t>
  </si>
  <si>
    <t>622211001</t>
  </si>
  <si>
    <t>Montáž zateplení vnějších stěn z polystyrénových desek tl do 40 mm</t>
  </si>
  <si>
    <t>993628966</t>
  </si>
  <si>
    <t>" ostění a nadpraží kolem výplní otvorů"</t>
  </si>
  <si>
    <t>(1,91*0,29+2*1,35*0,29)*5</t>
  </si>
  <si>
    <t>(1,55*0,29+2*2,37*0,29)</t>
  </si>
  <si>
    <t>(1,91*0,29+2*1,35*0,29)*6</t>
  </si>
  <si>
    <t>(1,9*0,29+2*1,35*0,29)*2</t>
  </si>
  <si>
    <t>(2*3,14*0,3*0,29)*2</t>
  </si>
  <si>
    <t>(0,58*0,29+2*1,25*0,29)</t>
  </si>
  <si>
    <t>(0,92*0,29+2*1,25*0,29)</t>
  </si>
  <si>
    <t>(0,92*0,29+2*0,7*0,29)</t>
  </si>
  <si>
    <t>(1,8*0,29+2*1,35*0,29)</t>
  </si>
  <si>
    <t>(0,8*0,29+2*2*0,29)</t>
  </si>
  <si>
    <t>(0,4*0,29+2*0,4*0,29)</t>
  </si>
  <si>
    <t>(1,32*0,29+2*1,25*0,29)</t>
  </si>
  <si>
    <t>(0,8*0,29+2*1,25*0,29)*2</t>
  </si>
  <si>
    <t>(1,8*0,29+2*1,35*0,29)*2</t>
  </si>
  <si>
    <t>(0,9*0,29+2*0,9*0,29)</t>
  </si>
  <si>
    <t>(1,03*0,29+2*1,31*0,29)</t>
  </si>
  <si>
    <t>(1,1*0,29+2*2*0,29)</t>
  </si>
  <si>
    <t>(1,31*0,29+2*1,35*0,29)</t>
  </si>
  <si>
    <t>(1,91*0,29+2*1,35*0,29)*3</t>
  </si>
  <si>
    <t>(0,96*0,29+2*0,91*0,29)</t>
  </si>
  <si>
    <t>283760300</t>
  </si>
  <si>
    <t xml:space="preserve">deska fasádní polystyrénová Isover EPS  1000 x 500 x 20 mm</t>
  </si>
  <si>
    <t>-927351208</t>
  </si>
  <si>
    <t>44,22*1,02</t>
  </si>
  <si>
    <t>283763600</t>
  </si>
  <si>
    <t>deska z extrudovaného polystyrénu XPS® N-III-PZ-I , 1250 x 600 x 20 mm</t>
  </si>
  <si>
    <t>1559060628</t>
  </si>
  <si>
    <t>(2*0,5*0,29)*1,02</t>
  </si>
  <si>
    <t>0,296*1,2 'Přepočtené koeficientem množství</t>
  </si>
  <si>
    <t>622211031</t>
  </si>
  <si>
    <t>Montáž kontaktního zateplení vnějších stěn z polystyrénových desek tl do 160 mm</t>
  </si>
  <si>
    <t>-898218109</t>
  </si>
  <si>
    <t>(30,07*8,2)</t>
  </si>
  <si>
    <t>(5,48*1,15+5,48*1,55/2)*2</t>
  </si>
  <si>
    <t>(4,68*8,2)</t>
  </si>
  <si>
    <t>-(0,86*0,76)</t>
  </si>
  <si>
    <t>(30,07*0,4+30,07*0,36/2)</t>
  </si>
  <si>
    <t>(4,68*0,4)</t>
  </si>
  <si>
    <t>(9,7*8,2+9,7*3/2)</t>
  </si>
  <si>
    <t>(6,48*1,52)</t>
  </si>
  <si>
    <t>(3,74*4,6+3,74*2/2-1,3*2,4)</t>
  </si>
  <si>
    <t>(9,7*0,4)</t>
  </si>
  <si>
    <t>(6,48*0,4)</t>
  </si>
  <si>
    <t>(7,07*5-0,95*3)</t>
  </si>
  <si>
    <t>(3,39*5,8)</t>
  </si>
  <si>
    <t>(7,39*8,2)</t>
  </si>
  <si>
    <t>(7,07+12,65+3,39+7,39)*0,4</t>
  </si>
  <si>
    <t>(10,36*8,2+10,36*3,2/2)</t>
  </si>
  <si>
    <t>(3,85*5,8+3,85*2/2)*2</t>
  </si>
  <si>
    <t>(5,82*4,95+5,82*3,6/2-1,31*7)</t>
  </si>
  <si>
    <t>(10,36*0,75+3,85*0,75+0,88*0,2+3,63*0,2)</t>
  </si>
  <si>
    <t>283760420</t>
  </si>
  <si>
    <t>deska fasádní polystyrénová Isover EPS l 1000 x 500 x 140 mm</t>
  </si>
  <si>
    <t>-1197339779</t>
  </si>
  <si>
    <t>-(1,03*11,3)</t>
  </si>
  <si>
    <t>747,436*1,02 'Přepočtené koeficientem množství</t>
  </si>
  <si>
    <t>283763850</t>
  </si>
  <si>
    <t xml:space="preserve">deska z extrudovaného polystyrénu  XPS III - (S,G,NF,) - 1250 x 600 mm</t>
  </si>
  <si>
    <t>1099242088</t>
  </si>
  <si>
    <t>(30,07*0,4+30,07*0,36/2)*0,14</t>
  </si>
  <si>
    <t>-(2,2*0,4)*0,14</t>
  </si>
  <si>
    <t>(4,68*0,4)*0,14</t>
  </si>
  <si>
    <t>(9,7*0,4)*0,14</t>
  </si>
  <si>
    <t>(6,48*0,4)*0,14</t>
  </si>
  <si>
    <t>-(0,8*0,4)*0,14</t>
  </si>
  <si>
    <t>(7,07+12,65+3,39+7,39)*0,4*0,14</t>
  </si>
  <si>
    <t>(10,36*0,75+3,85*0,75+0,88*0,2+3,63*0,2)*0,14</t>
  </si>
  <si>
    <t>6,768*1,02 'Přepočtené koeficientem množství</t>
  </si>
  <si>
    <t>622252002</t>
  </si>
  <si>
    <t>Montáž ostatních lišt zateplení</t>
  </si>
  <si>
    <t>-196416629</t>
  </si>
  <si>
    <t>" rohové lišty"</t>
  </si>
  <si>
    <t>(8,2*2)</t>
  </si>
  <si>
    <t>(1,15*2)*2</t>
  </si>
  <si>
    <t>" kolem výplní otvorů"</t>
  </si>
  <si>
    <t>(1,91*2+1,35*2)*5</t>
  </si>
  <si>
    <t>(1,91*2+1,35*2)*6</t>
  </si>
  <si>
    <t>(1,9*2+1,35*2)*2</t>
  </si>
  <si>
    <t>(2*3,14*0,3)*2</t>
  </si>
  <si>
    <t>8,2</t>
  </si>
  <si>
    <t>(0,86*2+0,76*2)</t>
  </si>
  <si>
    <t>(0,58*2+1,25*2)</t>
  </si>
  <si>
    <t>(0,92*2+1,25*2)</t>
  </si>
  <si>
    <t>(0,92*2+0,7*2)</t>
  </si>
  <si>
    <t>(0,4+0,76)</t>
  </si>
  <si>
    <t>0,4</t>
  </si>
  <si>
    <t>(2,1*2+6,3+4,75)</t>
  </si>
  <si>
    <t>(1,8*2+1,35*2)</t>
  </si>
  <si>
    <t>(1,52*2)</t>
  </si>
  <si>
    <t>(0,8*2*2)</t>
  </si>
  <si>
    <t>(0,4*2)</t>
  </si>
  <si>
    <t>(5*2)</t>
  </si>
  <si>
    <t>(0,4*2+0,4*2)</t>
  </si>
  <si>
    <t>(1,32*2+1,25*2)</t>
  </si>
  <si>
    <t>(0,8*2+1,25*2)*2</t>
  </si>
  <si>
    <t>(1,8*2+1,35*2)*2</t>
  </si>
  <si>
    <t>(0,9*2+0,9*2)</t>
  </si>
  <si>
    <t>(1,03*2+1,31*2)</t>
  </si>
  <si>
    <t>(1,1*2+2*2)</t>
  </si>
  <si>
    <t>(5,8*2)</t>
  </si>
  <si>
    <t>(1,31*2+1,35*2)</t>
  </si>
  <si>
    <t>(0,4*8)</t>
  </si>
  <si>
    <t>(1,91*2+1,35*2)*3</t>
  </si>
  <si>
    <t>5,8*2</t>
  </si>
  <si>
    <t>(0,96*2+0,91*2)</t>
  </si>
  <si>
    <t>(8,55*2)</t>
  </si>
  <si>
    <t>(0,75*4+0,2*2)</t>
  </si>
  <si>
    <t>590515120</t>
  </si>
  <si>
    <t xml:space="preserve">profil parapetní -  LPE plast 2 m</t>
  </si>
  <si>
    <t>49680853</t>
  </si>
  <si>
    <t>(1,91*5)</t>
  </si>
  <si>
    <t>(1,91*6)</t>
  </si>
  <si>
    <t>(1,9*2)</t>
  </si>
  <si>
    <t>0,58</t>
  </si>
  <si>
    <t>0,92</t>
  </si>
  <si>
    <t>1,32</t>
  </si>
  <si>
    <t>(1,8*2)</t>
  </si>
  <si>
    <t>0,9</t>
  </si>
  <si>
    <t>1,31</t>
  </si>
  <si>
    <t>(1,91*3)</t>
  </si>
  <si>
    <t>55,008*1,05 'Přepočtené koeficientem množství</t>
  </si>
  <si>
    <t>590514825</t>
  </si>
  <si>
    <t>lišta rohová A, AFC ,10/15 cm s dvojitou tkaninou bal. 2,5 m</t>
  </si>
  <si>
    <t>-1014353955</t>
  </si>
  <si>
    <t>(1,35*2)*5</t>
  </si>
  <si>
    <t>(2*2,37)</t>
  </si>
  <si>
    <t>(1,35*2)*6</t>
  </si>
  <si>
    <t>(1,35*2)*2</t>
  </si>
  <si>
    <t>(1,25*2)</t>
  </si>
  <si>
    <t>(1,35*2)</t>
  </si>
  <si>
    <t>(2*2)</t>
  </si>
  <si>
    <t>(1,25*2)*2</t>
  </si>
  <si>
    <t>(1,31*2)</t>
  </si>
  <si>
    <t>(1,35*2)*3</t>
  </si>
  <si>
    <t>(0,91*2)</t>
  </si>
  <si>
    <t>230,798*1,05 'Přepočtené koeficientem množství</t>
  </si>
  <si>
    <t>590514875</t>
  </si>
  <si>
    <t>lišta rohová Al AFC 10/15 cm s okapnicí a s dvojitou tkaninou 2,5 m</t>
  </si>
  <si>
    <t>1706443382</t>
  </si>
  <si>
    <t>(0,76*2)</t>
  </si>
  <si>
    <t>59,118*1,05 'Přepočtené koeficientem množství</t>
  </si>
  <si>
    <t>622325102</t>
  </si>
  <si>
    <t>Oprava vnější vápenocementové hladké omítky složitosti 1 stěn v rozsahu do 30%</t>
  </si>
  <si>
    <t>189503868</t>
  </si>
  <si>
    <t>(0,15*0,86+0,15*0,76*2)</t>
  </si>
  <si>
    <t>622331111</t>
  </si>
  <si>
    <t>Cementová omítka hrubá jednovrstvá zatřená vnějších stěn nanášená ručně</t>
  </si>
  <si>
    <t>652739822</t>
  </si>
  <si>
    <t>" vyrovnání podkladu pod terénem pod KZS"</t>
  </si>
  <si>
    <t>" izolace zatepleného vnějšího zdiva"</t>
  </si>
  <si>
    <t>(30,81*0,36+30,81*0,24/2)</t>
  </si>
  <si>
    <t>-(2,2*0,6)</t>
  </si>
  <si>
    <t>(5,05*0,6)</t>
  </si>
  <si>
    <t>(9,56*0,6)</t>
  </si>
  <si>
    <t>(6,2*0,6)</t>
  </si>
  <si>
    <t>(7,79+12,65+4,1+7,75)*0,6</t>
  </si>
  <si>
    <t>(10,08*0,25+3,71*0,25+0,88*0,8+3,49*0,8)</t>
  </si>
  <si>
    <t>622511101</t>
  </si>
  <si>
    <t>Tenkovrstvá akrylátová mozaiková jemnozrnná omítka včetně penetrace vnějších stěn</t>
  </si>
  <si>
    <t>328513001</t>
  </si>
  <si>
    <t>(0,4*0,4)*2</t>
  </si>
  <si>
    <t>622531021</t>
  </si>
  <si>
    <t>Tenkovrstvá silikonová zrnitá omítka tl. 2,0 mm včetně penetrace vnějších stěn</t>
  </si>
  <si>
    <t>-1767130040</t>
  </si>
  <si>
    <t>" zateplované plochy"</t>
  </si>
  <si>
    <t>(806,036+44,22)</t>
  </si>
  <si>
    <t>629991011</t>
  </si>
  <si>
    <t>Zakrytí výplní otvorů a svislých ploch fólií přilepenou lepící páskou</t>
  </si>
  <si>
    <t>1908111920</t>
  </si>
  <si>
    <t>(1,91*1,35)*5</t>
  </si>
  <si>
    <t>(1,55*2,37)</t>
  </si>
  <si>
    <t>(1,91*1,35)*6</t>
  </si>
  <si>
    <t>(1,9*1,35)*2</t>
  </si>
  <si>
    <t>(0,58*1,25)</t>
  </si>
  <si>
    <t>(0,92*1,25)</t>
  </si>
  <si>
    <t>(0,92*0,7)</t>
  </si>
  <si>
    <t>(0,4*0,4)</t>
  </si>
  <si>
    <t>(1,32*1,25)</t>
  </si>
  <si>
    <t>(0,8*1,25)*2</t>
  </si>
  <si>
    <t>(1,8*1,35)*2</t>
  </si>
  <si>
    <t>(1,03*1,31)</t>
  </si>
  <si>
    <t>(1,91*1,35)*3</t>
  </si>
  <si>
    <t>629995101</t>
  </si>
  <si>
    <t>Očištění vnějších ploch tlakovou vodou</t>
  </si>
  <si>
    <t>-1020758925</t>
  </si>
  <si>
    <t>632455531</t>
  </si>
  <si>
    <t>Potěr perlitocementový tl do 30 mm vč. bednění</t>
  </si>
  <si>
    <t>1552447175</t>
  </si>
  <si>
    <t>" pod vnější parapet"</t>
  </si>
  <si>
    <t>(1,91*0,3)*5</t>
  </si>
  <si>
    <t>(1,91*0,3)*6</t>
  </si>
  <si>
    <t>(1,9*0,3)*2</t>
  </si>
  <si>
    <t>0,86*0,3</t>
  </si>
  <si>
    <t>0,58*0,3</t>
  </si>
  <si>
    <t>0,92*0,3</t>
  </si>
  <si>
    <t>1,8*0,3</t>
  </si>
  <si>
    <t>0,4*0,3</t>
  </si>
  <si>
    <t>1,32*0,3</t>
  </si>
  <si>
    <t>(0,8*0,3)*2</t>
  </si>
  <si>
    <t>(1,8*0,3)*2</t>
  </si>
  <si>
    <t>0,9*0,3</t>
  </si>
  <si>
    <t>1,03*0,3</t>
  </si>
  <si>
    <t>1,31*0,3</t>
  </si>
  <si>
    <t>(1,91*0,3)*3</t>
  </si>
  <si>
    <t>0,96*0,3</t>
  </si>
  <si>
    <t>637211122</t>
  </si>
  <si>
    <t>Okapový chodník z betonových dlaždic tl 60 mm kladených do písku se zalitím spár MC</t>
  </si>
  <si>
    <t>-1706471976</t>
  </si>
  <si>
    <t xml:space="preserve">"  okapový chodník"</t>
  </si>
  <si>
    <t>(30,81*0,4)</t>
  </si>
  <si>
    <t>(5,05*0,4)</t>
  </si>
  <si>
    <t>(7,79+12,65+4,1+7,75)*0,4</t>
  </si>
  <si>
    <t>(10,08*0,4+3,71*0,4+0,88*0,4+3,49*0,4)</t>
  </si>
  <si>
    <t>Ostatní konstrukce a práce-bourání</t>
  </si>
  <si>
    <t>938111115</t>
  </si>
  <si>
    <t>Očištění základového zdiva od hlíny</t>
  </si>
  <si>
    <t>-352367861</t>
  </si>
  <si>
    <t>" zateplení pod terénem"</t>
  </si>
  <si>
    <t>976074145</t>
  </si>
  <si>
    <t>Vybourání ocelové konzoly pro vlajky ze zdiva cihelného zpětné osazení na KZS vč. nátěru</t>
  </si>
  <si>
    <t>-400760000</t>
  </si>
  <si>
    <t>978015341</t>
  </si>
  <si>
    <t>Otlučení (osekání) vnější vápenné nebo vápenocementové omítky stupně členitosti 1 a 2 rozsahu do 30%</t>
  </si>
  <si>
    <t>532975167</t>
  </si>
  <si>
    <t>941211111</t>
  </si>
  <si>
    <t>Montáž lešení řadového rámového lehkého zatížení do 200 kg/m2 š do 0,9 m v do 10 m</t>
  </si>
  <si>
    <t>-783392252</t>
  </si>
  <si>
    <t>(31,81*6,7)</t>
  </si>
  <si>
    <t>(5,5*6,7)</t>
  </si>
  <si>
    <t>(9,56*6,7+9,56*3/2)</t>
  </si>
  <si>
    <t>(6,2*4,62)</t>
  </si>
  <si>
    <t>(3,6*2/2)</t>
  </si>
  <si>
    <t>(5,415*4,3)</t>
  </si>
  <si>
    <t>(7,94*6,7)</t>
  </si>
  <si>
    <t>(12,65*6,7)</t>
  </si>
  <si>
    <t>(7,55*6,7)</t>
  </si>
  <si>
    <t>(10,08*6,7+10,08*3,2/2)</t>
  </si>
  <si>
    <t>(3,71*4,3+3,71*2/2)*2</t>
  </si>
  <si>
    <t>(5,68*3,45+5,68*3,6/2)</t>
  </si>
  <si>
    <t>941211211</t>
  </si>
  <si>
    <t>Příplatek k lešení řadovému rámovému lehkému š 0,9 m v do 25 m za první a ZKD den použití</t>
  </si>
  <si>
    <t>-150708909</t>
  </si>
  <si>
    <t>745,266*60</t>
  </si>
  <si>
    <t>941211811</t>
  </si>
  <si>
    <t>Demontáž lešení řadového rámového lehkého zatížení do 200 kg/m2 š do 0,9 m v do 10 m</t>
  </si>
  <si>
    <t>-5216991</t>
  </si>
  <si>
    <t>944611111</t>
  </si>
  <si>
    <t>Montáž ochranné plachty z textilie z umělých vláken</t>
  </si>
  <si>
    <t>-1027582607</t>
  </si>
  <si>
    <t>(31,81*8,2+1*8,2*2)</t>
  </si>
  <si>
    <t>(5,2*1,15+5,2*1,55/2+1*2,7*2)*2</t>
  </si>
  <si>
    <t>(5,5*8,2+1*8,2*2)</t>
  </si>
  <si>
    <t>(9,56*8,2+9,56*3/2+1*11,2)</t>
  </si>
  <si>
    <t>(6,2*6,12)</t>
  </si>
  <si>
    <t>(5,415*5,8)</t>
  </si>
  <si>
    <t>(7,94*8,2)</t>
  </si>
  <si>
    <t>(7,55*8,2)</t>
  </si>
  <si>
    <t>(10,08*8,2+10,08*3,2/2+1*11,4*2)</t>
  </si>
  <si>
    <t>(3,71*5,8+3,71*2/2+1*7,8)*2</t>
  </si>
  <si>
    <t>(5,68*4,95+5,68*3,6/2+1*4,95)</t>
  </si>
  <si>
    <t>944611211</t>
  </si>
  <si>
    <t>Příplatek k ochranné plachtě za první a ZKD den použití</t>
  </si>
  <si>
    <t>2036803101</t>
  </si>
  <si>
    <t>1008,123*60</t>
  </si>
  <si>
    <t>944611811</t>
  </si>
  <si>
    <t>Demontáž ochranné plachty z textilie z umělých vláken</t>
  </si>
  <si>
    <t>337880933</t>
  </si>
  <si>
    <t>944711111</t>
  </si>
  <si>
    <t>Montáž záchytné stříšky š do 1,5 m</t>
  </si>
  <si>
    <t>1760938733</t>
  </si>
  <si>
    <t>944711211</t>
  </si>
  <si>
    <t>Příplatek k záchytné stříšce š do 1,5 m za první a ZKD den použití</t>
  </si>
  <si>
    <t>2099033102</t>
  </si>
  <si>
    <t>4*60</t>
  </si>
  <si>
    <t>944711811</t>
  </si>
  <si>
    <t>Demontáž záchytné stříšky š do 1,5 m</t>
  </si>
  <si>
    <t>-965841976</t>
  </si>
  <si>
    <t xml:space="preserve">  Přesun sutě</t>
  </si>
  <si>
    <t>997013113</t>
  </si>
  <si>
    <t>Vnitrostaveništní doprava suti a vybouraných hmot pro budovy v do 12 m s použitím mechanizace</t>
  </si>
  <si>
    <t>1589069696</t>
  </si>
  <si>
    <t>997013501</t>
  </si>
  <si>
    <t>Odvoz suti a vybouraných hmot na skládku nebo meziskládku do 1 km se složením</t>
  </si>
  <si>
    <t>775811521</t>
  </si>
  <si>
    <t>997013509</t>
  </si>
  <si>
    <t>Příplatek k odvozu suti a vybouraných hmot na skládku ZKD 1 km přes 1 km</t>
  </si>
  <si>
    <t>-721976775</t>
  </si>
  <si>
    <t>15,674*17 'Přepočtené koeficientem množství</t>
  </si>
  <si>
    <t>-1071158331</t>
  </si>
  <si>
    <t xml:space="preserve">  Přesun hmot</t>
  </si>
  <si>
    <t>998018002</t>
  </si>
  <si>
    <t>Přesun hmot ruční pro budovy v do 12 m</t>
  </si>
  <si>
    <t>1823465102</t>
  </si>
  <si>
    <t xml:space="preserve">  Práce a dodávky PSV</t>
  </si>
  <si>
    <t>711161307</t>
  </si>
  <si>
    <t xml:space="preserve">Izolace proti zemní vlhkosti stěn foliemi nopovými pro běžné podmínky  tl. 0,5 mm šířky 1,5 m</t>
  </si>
  <si>
    <t>-1705285955</t>
  </si>
  <si>
    <t>711161384</t>
  </si>
  <si>
    <t>Izolace proti zemní vlhkosti nopovou fólií ukončení provětrávací lištou</t>
  </si>
  <si>
    <t>538275522</t>
  </si>
  <si>
    <t>30,81</t>
  </si>
  <si>
    <t>-2,2</t>
  </si>
  <si>
    <t>9,56</t>
  </si>
  <si>
    <t>6,2</t>
  </si>
  <si>
    <t>(7,79+12,65+4,1+7,75)</t>
  </si>
  <si>
    <t>(10,08+3,71+0,88+3,49)</t>
  </si>
  <si>
    <t>998711101</t>
  </si>
  <si>
    <t>Přesun hmot tonážní pro izolace proti vodě, vlhkosti a plynům v objektech výšky do 6 m</t>
  </si>
  <si>
    <t>-1706948901</t>
  </si>
  <si>
    <t>1547213160</t>
  </si>
  <si>
    <t>" tepelná izolace základů pod terénem"</t>
  </si>
  <si>
    <t>28376385</t>
  </si>
  <si>
    <t xml:space="preserve">deska z polystyrénu XPS, hrana rovná, polo či pero drážka a hladký povrch  m3</t>
  </si>
  <si>
    <t>799539325</t>
  </si>
  <si>
    <t>52,273*0,14*1,02</t>
  </si>
  <si>
    <t>7,465*1,02 'Přepočtené koeficientem množství</t>
  </si>
  <si>
    <t>998713101</t>
  </si>
  <si>
    <t>Přesun hmot tonážní pro izolace tepelné v objektech v do 6 m</t>
  </si>
  <si>
    <t>-427511204</t>
  </si>
  <si>
    <t>764</t>
  </si>
  <si>
    <t>Konstrukce klempířské</t>
  </si>
  <si>
    <t>764002851</t>
  </si>
  <si>
    <t>Demontáž oplechování parapetů do suti</t>
  </si>
  <si>
    <t>-929246281</t>
  </si>
  <si>
    <t>(0,4+1+1,8+0,9*3+0,56*2+0,9+1,91+1,91*5)</t>
  </si>
  <si>
    <t>(0,4+1,32+1,8+0,9*3+1,03+0,96+1,31+1,91+1,91*6+0,92+0,58)</t>
  </si>
  <si>
    <t>(0,87+0,86+1,9+1,9*2+1,8+1,2+2*3,14*0,3*2)</t>
  </si>
  <si>
    <t>764216645</t>
  </si>
  <si>
    <t>Oplechování rovných parapetů celoplošně lepené z Pz s povrchovou úpravou rš 400 mm</t>
  </si>
  <si>
    <t>52001717</t>
  </si>
  <si>
    <t>998764102</t>
  </si>
  <si>
    <t>Přesun hmot tonážní pro konstrukce klempířské v objektech v do 12 m</t>
  </si>
  <si>
    <t>-1552611037</t>
  </si>
  <si>
    <t>767821110</t>
  </si>
  <si>
    <t>Demontáž, úprava a zpětná montáž poštovní schránky na KZS</t>
  </si>
  <si>
    <t>-628420487</t>
  </si>
  <si>
    <t>783301303</t>
  </si>
  <si>
    <t>Bezoplachové odrezivění zámečnických konstrukcí</t>
  </si>
  <si>
    <t>-1438405835</t>
  </si>
  <si>
    <t>" plyno skříň"</t>
  </si>
  <si>
    <t>(0,6*0,9)</t>
  </si>
  <si>
    <t>783314101</t>
  </si>
  <si>
    <t>Základní jednonásobný syntetický nátěr zámečnických konstrukcí</t>
  </si>
  <si>
    <t>2046757881</t>
  </si>
  <si>
    <t>783315101</t>
  </si>
  <si>
    <t>Mezinátěr jednonásobný syntetický standardní zámečnických konstrukcí</t>
  </si>
  <si>
    <t>-1703939610</t>
  </si>
  <si>
    <t>881541550</t>
  </si>
  <si>
    <t xml:space="preserve">  Práce a dodávky M</t>
  </si>
  <si>
    <t>21-M</t>
  </si>
  <si>
    <t xml:space="preserve">  Elektromontáže</t>
  </si>
  <si>
    <t>210581100</t>
  </si>
  <si>
    <t>Demontáž, úprava a zpětná montáž svítidla</t>
  </si>
  <si>
    <t>-1313234398</t>
  </si>
  <si>
    <t>03 - Střecha a klempířské konstrukce</t>
  </si>
  <si>
    <t xml:space="preserve">    765 - Krytina skládaná</t>
  </si>
  <si>
    <t>2089497615</t>
  </si>
  <si>
    <t>-1634668724</t>
  </si>
  <si>
    <t>8,148*16 'Přepočtené koeficientem množství</t>
  </si>
  <si>
    <t>997013821</t>
  </si>
  <si>
    <t>Poplatek za uložení na skládce (skládkovné) stavebního odpadu s obsahem azbestu kód odpadu 170 605</t>
  </si>
  <si>
    <t>1523293515</t>
  </si>
  <si>
    <t>" původní střešní krytina"</t>
  </si>
  <si>
    <t>(6,914+0,229)</t>
  </si>
  <si>
    <t>475351438</t>
  </si>
  <si>
    <t>762342211</t>
  </si>
  <si>
    <t>Montáž laťování na střechách jednoduchých sklonu do 60° osové vzdálenosti do 150 mm</t>
  </si>
  <si>
    <t>-2140971018</t>
  </si>
  <si>
    <t>" nová skladba střechy"</t>
  </si>
  <si>
    <t>412,4</t>
  </si>
  <si>
    <t>762342441</t>
  </si>
  <si>
    <t>Montáž lišt trojúhelníkových nebo kontralatí na střechách sklonu do 60°</t>
  </si>
  <si>
    <t>140854492</t>
  </si>
  <si>
    <t>" kontralatě 50/30"</t>
  </si>
  <si>
    <t>6,8*28*2</t>
  </si>
  <si>
    <t>6,9*8</t>
  </si>
  <si>
    <t>4,5*4</t>
  </si>
  <si>
    <t>60514114</t>
  </si>
  <si>
    <t>řezivo jehličnaté lať impregnovaná dl 4 m</t>
  </si>
  <si>
    <t>-1569511853</t>
  </si>
  <si>
    <t>" latě 60/40mm"</t>
  </si>
  <si>
    <t>" nová střecha"</t>
  </si>
  <si>
    <t>(412,4*4)*(0,06*0,04)*1,1</t>
  </si>
  <si>
    <t>" kontralatě 50/30mm"</t>
  </si>
  <si>
    <t>454*(0,05*0,03)*1,1</t>
  </si>
  <si>
    <t>762342442</t>
  </si>
  <si>
    <t>Montáž těsnící pásky pod kontralatě na střechách sklonu do 60°</t>
  </si>
  <si>
    <t>563697647</t>
  </si>
  <si>
    <t>454</t>
  </si>
  <si>
    <t>59660020</t>
  </si>
  <si>
    <t>páska těsnící k podložení kontralatí 60mm/30m u systému vodotěsného podstřeší</t>
  </si>
  <si>
    <t>1046154663</t>
  </si>
  <si>
    <t>762395000</t>
  </si>
  <si>
    <t>Spojovací prostředky pro montáž krovu, bednění, laťování, světlíky, klíny</t>
  </si>
  <si>
    <t>-367342094</t>
  </si>
  <si>
    <t>" laťování"</t>
  </si>
  <si>
    <t>5,104</t>
  </si>
  <si>
    <t>762811922</t>
  </si>
  <si>
    <t>Vyřezání části záklopu nebo podbíjení stropu z prken tl do 32 mm plochy jednotlivě do 1 m2</t>
  </si>
  <si>
    <t>-1568310298</t>
  </si>
  <si>
    <t>" vyřezání otvoru v bednění střechy pro osazení nových střešních výlezů"</t>
  </si>
  <si>
    <t>(0,7*4)*5</t>
  </si>
  <si>
    <t>-751290846</t>
  </si>
  <si>
    <t>764001821</t>
  </si>
  <si>
    <t>Demontáž krytiny ze svitků nebo tabulí do suti</t>
  </si>
  <si>
    <t>-656938827</t>
  </si>
  <si>
    <t>(3,98*2,15*1,0456)</t>
  </si>
  <si>
    <t>(3,13*4,4*1,0576)</t>
  </si>
  <si>
    <t>764002801</t>
  </si>
  <si>
    <t>Demontáž závětrné lišty do suti</t>
  </si>
  <si>
    <t>-1874350388</t>
  </si>
  <si>
    <t>" K17"</t>
  </si>
  <si>
    <t>7,1</t>
  </si>
  <si>
    <t>" K18"</t>
  </si>
  <si>
    <t>6,75</t>
  </si>
  <si>
    <t>" K19"</t>
  </si>
  <si>
    <t>5,9</t>
  </si>
  <si>
    <t>" K20"</t>
  </si>
  <si>
    <t>4,9</t>
  </si>
  <si>
    <t>" K21"</t>
  </si>
  <si>
    <t>4,55</t>
  </si>
  <si>
    <t>" K22"</t>
  </si>
  <si>
    <t>4,35</t>
  </si>
  <si>
    <t>" K23"</t>
  </si>
  <si>
    <t>3,75</t>
  </si>
  <si>
    <t>" K25"</t>
  </si>
  <si>
    <t>1,1</t>
  </si>
  <si>
    <t>" K26"</t>
  </si>
  <si>
    <t>0,77</t>
  </si>
  <si>
    <t>" K27"</t>
  </si>
  <si>
    <t>0,7</t>
  </si>
  <si>
    <t>764002812</t>
  </si>
  <si>
    <t>Demontáž okapového plechu do suti v krytině skládané</t>
  </si>
  <si>
    <t>-1846787235</t>
  </si>
  <si>
    <t>67,1</t>
  </si>
  <si>
    <t>764002871</t>
  </si>
  <si>
    <t>Demontáž lemování zdí do suti</t>
  </si>
  <si>
    <t>-591358916</t>
  </si>
  <si>
    <t>3,3*3</t>
  </si>
  <si>
    <t>1,45*4</t>
  </si>
  <si>
    <t>764002881</t>
  </si>
  <si>
    <t>Demontáž lemování střešních prostupů do suti</t>
  </si>
  <si>
    <t>493386361</t>
  </si>
  <si>
    <t>" lemování okapové hrany"</t>
  </si>
  <si>
    <t>12,35*0,5</t>
  </si>
  <si>
    <t>7,95*0,5</t>
  </si>
  <si>
    <t>7,65*0,5</t>
  </si>
  <si>
    <t>5,65*0,5</t>
  </si>
  <si>
    <t>4,25*0,5</t>
  </si>
  <si>
    <t>3,6*0,5</t>
  </si>
  <si>
    <t>3,15*0,5</t>
  </si>
  <si>
    <t>5,25*0,5</t>
  </si>
  <si>
    <t>764003801</t>
  </si>
  <si>
    <t>Demontáž lemování trub, konzol, držáků, ventilačních nástavců a jiných kusových prvků do suti</t>
  </si>
  <si>
    <t>-722820976</t>
  </si>
  <si>
    <t>764004801</t>
  </si>
  <si>
    <t>Demontáž podokapního žlabu do suti</t>
  </si>
  <si>
    <t>-48627633</t>
  </si>
  <si>
    <t>" původní žlaby"</t>
  </si>
  <si>
    <t>7,92+12,045+3,6+3,13+7,64</t>
  </si>
  <si>
    <t>5,23+5,3+4,23+5,63</t>
  </si>
  <si>
    <t>764004861</t>
  </si>
  <si>
    <t>Demontáž svodu do suti</t>
  </si>
  <si>
    <t>-1957374575</t>
  </si>
  <si>
    <t>" původní svody"</t>
  </si>
  <si>
    <t>6,3+9,8+8,3*2</t>
  </si>
  <si>
    <t>9,8+9,8+9,8+9,8</t>
  </si>
  <si>
    <t>764212634</t>
  </si>
  <si>
    <t>Oplechování štítu závětrnou lištou z Pz s povrchovou úpravou rš 330 mm</t>
  </si>
  <si>
    <t>-1480628535</t>
  </si>
  <si>
    <t>764212662</t>
  </si>
  <si>
    <t>Oplechování rovné okapové hrany z Pz s povrchovou úpravou rš 200 mm</t>
  </si>
  <si>
    <t>-679817122</t>
  </si>
  <si>
    <t>" okapnice pod difúzní fólií"</t>
  </si>
  <si>
    <t>" K37"</t>
  </si>
  <si>
    <t>764213456</t>
  </si>
  <si>
    <t>Sněhový zachytávač krytiny z Pz plechu průběžný dvoutrubkový</t>
  </si>
  <si>
    <t>-1874544475</t>
  </si>
  <si>
    <t>3,5*3</t>
  </si>
  <si>
    <t>764311615</t>
  </si>
  <si>
    <t>Lemování rovných zdí střech s krytinou skládanou z Pz s povrchovou úpravou rš 400 mm</t>
  </si>
  <si>
    <t>1734004411</t>
  </si>
  <si>
    <t>" K38"</t>
  </si>
  <si>
    <t>" K40"</t>
  </si>
  <si>
    <t>" K41"</t>
  </si>
  <si>
    <t>" K42"</t>
  </si>
  <si>
    <t>764314612</t>
  </si>
  <si>
    <t>Lemování prostupů střech s krytinou skládanou nebo plechovou bez lišty z Pz s povrchovou úpravou</t>
  </si>
  <si>
    <t>-1847660077</t>
  </si>
  <si>
    <t>" K29"</t>
  </si>
  <si>
    <t>" K30"</t>
  </si>
  <si>
    <t>" K31"</t>
  </si>
  <si>
    <t>" K32"</t>
  </si>
  <si>
    <t>" K33"</t>
  </si>
  <si>
    <t>" K34"</t>
  </si>
  <si>
    <t>" K35"</t>
  </si>
  <si>
    <t>" K36"</t>
  </si>
  <si>
    <t>764511601</t>
  </si>
  <si>
    <t>Žlab podokapní půlkruhový z Pz s povrchovou úpravou rš 250 mm</t>
  </si>
  <si>
    <t>1101385490</t>
  </si>
  <si>
    <t>" K14"</t>
  </si>
  <si>
    <t>3,6</t>
  </si>
  <si>
    <t>" K15"</t>
  </si>
  <si>
    <t>3,15</t>
  </si>
  <si>
    <t>" K16"</t>
  </si>
  <si>
    <t>5,25</t>
  </si>
  <si>
    <t>764511602</t>
  </si>
  <si>
    <t>Žlab podokapní půlkruhový z Pz s povrchovou úpravou rš 330 mm</t>
  </si>
  <si>
    <t>1891876105</t>
  </si>
  <si>
    <t>" K09"</t>
  </si>
  <si>
    <t>12,4</t>
  </si>
  <si>
    <t>" K10"</t>
  </si>
  <si>
    <t>7,95</t>
  </si>
  <si>
    <t>" K11"</t>
  </si>
  <si>
    <t>" K12"</t>
  </si>
  <si>
    <t>5,65</t>
  </si>
  <si>
    <t>" K13"</t>
  </si>
  <si>
    <t>4,25</t>
  </si>
  <si>
    <t>764511642</t>
  </si>
  <si>
    <t>Kotlík oválný (trychtýřový) pro podokapní žlaby z Pz s povrchovou úpravou 330/100 mm</t>
  </si>
  <si>
    <t>763555058</t>
  </si>
  <si>
    <t>" K08"</t>
  </si>
  <si>
    <t>764511643</t>
  </si>
  <si>
    <t>Kotlík oválný (trychtýřový) pro podokapní žlaby z Pz s povrchovou úpravou 330/120 mm</t>
  </si>
  <si>
    <t>-1482623689</t>
  </si>
  <si>
    <t>" K07"</t>
  </si>
  <si>
    <t>764518622</t>
  </si>
  <si>
    <t>Svody kruhové včetně objímek, kolen, odskoků z Pz s povrchovou úpravou průměru 100 mm</t>
  </si>
  <si>
    <t>-396358120</t>
  </si>
  <si>
    <t>" K02"</t>
  </si>
  <si>
    <t>8,3</t>
  </si>
  <si>
    <t>" K03"</t>
  </si>
  <si>
    <t>6,3</t>
  </si>
  <si>
    <t>" K04"</t>
  </si>
  <si>
    <t>5,7</t>
  </si>
  <si>
    <t>" K06"</t>
  </si>
  <si>
    <t>9,8</t>
  </si>
  <si>
    <t>764518623</t>
  </si>
  <si>
    <t>Svody kruhové včetně objímek, kolen, odskoků z Pz s povrchovou úpravou průměru 120 mm</t>
  </si>
  <si>
    <t>-376474120</t>
  </si>
  <si>
    <t>" K01"</t>
  </si>
  <si>
    <t>680330048</t>
  </si>
  <si>
    <t>765</t>
  </si>
  <si>
    <t>Krytina skládaná</t>
  </si>
  <si>
    <t>765123124</t>
  </si>
  <si>
    <t>Dodávka a montáž univerzální ochranné a větrávací mřížka okapové hrany</t>
  </si>
  <si>
    <t>1978078425</t>
  </si>
  <si>
    <t>" nová část střechy"</t>
  </si>
  <si>
    <t>(3,57+7,92+5,23+12,05+7,64+5,2+3,64*2*2+4,23+5,63)</t>
  </si>
  <si>
    <t>765131061</t>
  </si>
  <si>
    <t>Montáž vláknocementové krytiny do 30° skládané ze šablon jednoduché krytí počtu do 20ks/m2</t>
  </si>
  <si>
    <t>-326274211</t>
  </si>
  <si>
    <t>" nová krytina střechy"</t>
  </si>
  <si>
    <t>" lemování kraje střechy šíře 500 mm"</t>
  </si>
  <si>
    <t>-(12,35+7,95+7,65+5,65+4,25+3,6+3,15+5,25)*0,5</t>
  </si>
  <si>
    <t>" střešní výlez"</t>
  </si>
  <si>
    <t>-(0,6*0,6)*5</t>
  </si>
  <si>
    <t>59160251</t>
  </si>
  <si>
    <t>krytina vláknocementová s buničinou a umělými vlákny se zvýšenou odolností grafitová 400x400x4mm</t>
  </si>
  <si>
    <t>1866328120</t>
  </si>
  <si>
    <t>" spotřeba 10,1 ks/m2"</t>
  </si>
  <si>
    <t>385,675*10,1</t>
  </si>
  <si>
    <t>59161150</t>
  </si>
  <si>
    <t>prostup ventilační k větrání sanity 400x400mm D 110mm pro šablony vláknocementové krytiny</t>
  </si>
  <si>
    <t>359405914</t>
  </si>
  <si>
    <t>59161152</t>
  </si>
  <si>
    <t>prostup anténní pro krytinu vláknocementovou plast 400x400mm Dmax 60mm</t>
  </si>
  <si>
    <t>786229617</t>
  </si>
  <si>
    <t>765131191</t>
  </si>
  <si>
    <t>Montáž hřebene skládané vláknocementové krytiny do 30° z hřebenáčů</t>
  </si>
  <si>
    <t>-1015237996</t>
  </si>
  <si>
    <t>" hřebenáče"</t>
  </si>
  <si>
    <t>3,3+26,35+3*2+3,45*2*2</t>
  </si>
  <si>
    <t>59160004</t>
  </si>
  <si>
    <t>hřebenáč vláknocementový konický barevný 400x120x4mm s odvětráváním</t>
  </si>
  <si>
    <t>151224212</t>
  </si>
  <si>
    <t>59164004</t>
  </si>
  <si>
    <t>pás větrací pod hřebenáč barevný</t>
  </si>
  <si>
    <t>1248793831</t>
  </si>
  <si>
    <t>59164484</t>
  </si>
  <si>
    <t>hřebenáč úhlový vláknocementový barevný s odvětráváním</t>
  </si>
  <si>
    <t>-1668742807</t>
  </si>
  <si>
    <t>765131281</t>
  </si>
  <si>
    <t>Příplatek k montáži skládané vláknocementové krytiny za sklon přes 30° na laťování</t>
  </si>
  <si>
    <t>835046194</t>
  </si>
  <si>
    <t>765131803</t>
  </si>
  <si>
    <t>Demontáž vláknocementové skládané krytiny sklonu do 30° do suti vč. odborné likvidace encapsulačním postřikem k zamezení polétavosti azbestocementových vláken, snesení na zem, naložení</t>
  </si>
  <si>
    <t>465678279</t>
  </si>
  <si>
    <t>412,4-23,512</t>
  </si>
  <si>
    <t>765131821</t>
  </si>
  <si>
    <t>Demontáž hřebene nebo nároží z hřebenáčů vláknocementové skládané krytiny sklonu do 30° do suti vč. odborné likvidace encapsulačním postřikem k zamezení polétavosti azbestocementových vláken, snesení na zem, naložení</t>
  </si>
  <si>
    <t>696934099</t>
  </si>
  <si>
    <t>" původní hřebenáče"</t>
  </si>
  <si>
    <t>765131841</t>
  </si>
  <si>
    <t>Příplatek k cenám demontáže skládané vláknocementové krytiny za sklon přes 30°</t>
  </si>
  <si>
    <t>-1156125713</t>
  </si>
  <si>
    <t>765131845</t>
  </si>
  <si>
    <t>Příplatek k cenám demontáže hřebene nebo nároží skládané vláknocementové krytiny za sklon přes 30°</t>
  </si>
  <si>
    <t>-1577368957</t>
  </si>
  <si>
    <t>765191021</t>
  </si>
  <si>
    <t>Montáž pojistné hydroizolační fólie kladené ve sklonu přes 20° s lepenými spoji na krokve</t>
  </si>
  <si>
    <t>-1008862087</t>
  </si>
  <si>
    <t>" podstřešní antikondenzační fólie"</t>
  </si>
  <si>
    <t>283292190</t>
  </si>
  <si>
    <t xml:space="preserve">fólie  -  hydroizolace střech i bez bednění  (1,5m x 50m)</t>
  </si>
  <si>
    <t>-1650892888</t>
  </si>
  <si>
    <t>412,4*1,15</t>
  </si>
  <si>
    <t>-(0,6*0,6)*5*1,15</t>
  </si>
  <si>
    <t>765191091</t>
  </si>
  <si>
    <t>Příplatek k cenám montáže pojistné hydroizolační fólie za sklon přes 30°</t>
  </si>
  <si>
    <t>1574360345</t>
  </si>
  <si>
    <t>998765102</t>
  </si>
  <si>
    <t>Přesun hmot tonážní pro krytiny skládané v objektech v do 12 m</t>
  </si>
  <si>
    <t>-993652516</t>
  </si>
  <si>
    <t>766671015</t>
  </si>
  <si>
    <t>Dodávka a montáž lemování střešního okna do krytiny ploché 60 x 60 cm</t>
  </si>
  <si>
    <t>-1262689360</t>
  </si>
  <si>
    <t>766671302</t>
  </si>
  <si>
    <t xml:space="preserve">Výlez na střechu  60 x 60 cm bez lemování</t>
  </si>
  <si>
    <t>-904046978</t>
  </si>
  <si>
    <t>766671321</t>
  </si>
  <si>
    <t>Úprava ostění u střešního okna</t>
  </si>
  <si>
    <t>-1912492396</t>
  </si>
  <si>
    <t>(0,6+0,6)*2*5</t>
  </si>
  <si>
    <t>766671520</t>
  </si>
  <si>
    <t>Dodávka a montáž parotěsné zábrany k oknu rozměru 60 x 60 cm</t>
  </si>
  <si>
    <t>1502255935</t>
  </si>
  <si>
    <t>998766102</t>
  </si>
  <si>
    <t>Přesun hmot tonážní pro konstrukce truhlářské v objektech v do 12 m</t>
  </si>
  <si>
    <t>728123557</t>
  </si>
  <si>
    <t>767832114</t>
  </si>
  <si>
    <t>Dodávka a montáž venkovní antenní tyče DN 42 žárově zinkované vč. lemování</t>
  </si>
  <si>
    <t>-1523090890</t>
  </si>
  <si>
    <t>" antenní tyč"</t>
  </si>
  <si>
    <t>998767202</t>
  </si>
  <si>
    <t>Přesun hmot procentní pro zámečnické konstrukce v objektech v do 12 m</t>
  </si>
  <si>
    <t>-1922899220</t>
  </si>
  <si>
    <t>04 - Konstrukce přístupových ram</t>
  </si>
  <si>
    <t>122201101</t>
  </si>
  <si>
    <t>Odkopávky a prokopávky nezapažené v hornině tř. 3 objem do 100 m3</t>
  </si>
  <si>
    <t>-1149163022</t>
  </si>
  <si>
    <t>" odkop mezi základovými pasy - nový vstup- pohled jihovýchodní"</t>
  </si>
  <si>
    <t>(1,71*1,65)*0,7</t>
  </si>
  <si>
    <t>(1,34*1,65)*0,7/2</t>
  </si>
  <si>
    <t>122201109</t>
  </si>
  <si>
    <t>Příplatek za lepivost u odkopávek v hornině tř. 1 až 3</t>
  </si>
  <si>
    <t>-357726525</t>
  </si>
  <si>
    <t>2,749*0,5</t>
  </si>
  <si>
    <t>130901121</t>
  </si>
  <si>
    <t>Bourání kcí v hloubených vykopávkách ze zdiva z betonu prostého ručně</t>
  </si>
  <si>
    <t>695003221</t>
  </si>
  <si>
    <t>" pohled východní"</t>
  </si>
  <si>
    <t>" zastřešení nad vstupním schodištěm"</t>
  </si>
  <si>
    <t>" základ pod zastřešením"</t>
  </si>
  <si>
    <t>(2,98+1,55)*0,5*0,9</t>
  </si>
  <si>
    <t>131203101</t>
  </si>
  <si>
    <t>Hloubení jam ručním nebo pneum nářadím v soudržných horninách tř. 3</t>
  </si>
  <si>
    <t>1631150228</t>
  </si>
  <si>
    <t>" výkop pro základové patky - nový vstup- pohled jihovýchodní"</t>
  </si>
  <si>
    <t>(0,5*0,5)*1*2</t>
  </si>
  <si>
    <t>" výkop pro základové patky - původní vstup- pohled severozápadní"</t>
  </si>
  <si>
    <t>(0,4*0,4)*1*2</t>
  </si>
  <si>
    <t>131203109</t>
  </si>
  <si>
    <t>Příplatek za lepivost u hloubení jam ručním nebo pneum nářadím v hornině tř. 3</t>
  </si>
  <si>
    <t>1108174624</t>
  </si>
  <si>
    <t>(0,5*0,5)*1*2*0,5</t>
  </si>
  <si>
    <t>(0,4*0,4)*1*2*0,5</t>
  </si>
  <si>
    <t>132201101</t>
  </si>
  <si>
    <t>Hloubení rýh š do 600 mm v hornině tř. 3 objemu do 100 m3</t>
  </si>
  <si>
    <t>378826599</t>
  </si>
  <si>
    <t>" výkop pro základové pasy - nový vstup- pohled jihovýchodní"</t>
  </si>
  <si>
    <t>(1,8+1,3)*0,3*1</t>
  </si>
  <si>
    <t>(3,34+5,4)*0,3*1</t>
  </si>
  <si>
    <t>132201109</t>
  </si>
  <si>
    <t>Příplatek za lepivost k hloubení rýh š do 600 mm v hornině tř. 3</t>
  </si>
  <si>
    <t>2117583808</t>
  </si>
  <si>
    <t>3,552*0,5</t>
  </si>
  <si>
    <t>-1754321096</t>
  </si>
  <si>
    <t>(2,749+2,039+0,82+3,552)</t>
  </si>
  <si>
    <t>-1824158921</t>
  </si>
  <si>
    <t>(2,749+2,039+0,82+3,552)*6</t>
  </si>
  <si>
    <t>Poplatek za uložení stavebního odpadu - zeminy a kameniva na skládce</t>
  </si>
  <si>
    <t>1554583288</t>
  </si>
  <si>
    <t>(2,749+2,039+0,82+3,552)*1,8</t>
  </si>
  <si>
    <t>869394694</t>
  </si>
  <si>
    <t>(1,8+1,3)*0,3</t>
  </si>
  <si>
    <t>(3,34+5,4)*0,3</t>
  </si>
  <si>
    <t>(0,5*0,5)*2</t>
  </si>
  <si>
    <t>271532211</t>
  </si>
  <si>
    <t>Podsyp pod základové konstrukce se zhutněním z hrubého kameniva frakce 32 až 63 mm</t>
  </si>
  <si>
    <t>2030812517</t>
  </si>
  <si>
    <t>"podsyp mezi základové pasy - nový vstup- pohled jihovýchodní"</t>
  </si>
  <si>
    <t>" nový vstup-rampa- pohled jihovýchodní"</t>
  </si>
  <si>
    <t>(1,8*0,9)*0,25/2</t>
  </si>
  <si>
    <t>(1,24*1,7)*0,25</t>
  </si>
  <si>
    <t>(2,2*1,24)*0,6/2</t>
  </si>
  <si>
    <t>(1,5*1,24)*0,6</t>
  </si>
  <si>
    <t>271572211</t>
  </si>
  <si>
    <t>Podsyp pod základové konstrukce se zhutněním z netříděného štěrkopísku</t>
  </si>
  <si>
    <t>1010908305</t>
  </si>
  <si>
    <t>"pod základové pasy - nový vstup- pohled jihovýchodní"</t>
  </si>
  <si>
    <t>(1,8+1,3)*0,3*0,1</t>
  </si>
  <si>
    <t>(3,34+5,4)*0,3*0,1</t>
  </si>
  <si>
    <t>"pod základové patky - nový vstup- pohled jihovýchodní"</t>
  </si>
  <si>
    <t>(0,5*0,5)*0,1*2</t>
  </si>
  <si>
    <t>" pod základové patky - původní vstup- pohled severozápadní"</t>
  </si>
  <si>
    <t>(0,4*0,4)*0,1*2</t>
  </si>
  <si>
    <t>273321411</t>
  </si>
  <si>
    <t>Základové desky ze ŽB bez zvýšených nároků na prostředí tř. C 20/25</t>
  </si>
  <si>
    <t>-1649258154</t>
  </si>
  <si>
    <t>" nový vstup- pohled jihovýchodní"</t>
  </si>
  <si>
    <t>(2,07*1,5+1,54*2+5,06*1,54+1,5*1,54)*0,15</t>
  </si>
  <si>
    <t>273351121</t>
  </si>
  <si>
    <t>Zřízení bednění základových desek</t>
  </si>
  <si>
    <t>-599168904</t>
  </si>
  <si>
    <t>(1,5+2,07*2+0,5+1,54+2+5,06+1,5)*0,15</t>
  </si>
  <si>
    <t>273351122</t>
  </si>
  <si>
    <t>Odstranění bednění základových desek</t>
  </si>
  <si>
    <t>-1955157877</t>
  </si>
  <si>
    <t>273362021</t>
  </si>
  <si>
    <t>Výztuž základových desek svařovanými sítěmi Kari</t>
  </si>
  <si>
    <t>530322830</t>
  </si>
  <si>
    <t>(2,07*1,5+1,54*2+5,06*1,54+1,5*1,54)*0,00444*1,15</t>
  </si>
  <si>
    <t>274313611</t>
  </si>
  <si>
    <t>Základové pásy z betonu tř. C 16/20</t>
  </si>
  <si>
    <t>824964243</t>
  </si>
  <si>
    <t>(1,8+1,3)*0,3*0,9</t>
  </si>
  <si>
    <t>(3,34+5,4)*0,3*0,9</t>
  </si>
  <si>
    <t>275313611</t>
  </si>
  <si>
    <t>Základové patky z betonu tř. C 16/20</t>
  </si>
  <si>
    <t>-854827314</t>
  </si>
  <si>
    <t>"pro základové patky - nový vstup- pohled jihovýchodní"</t>
  </si>
  <si>
    <t>(0,5*0,5)*0,9*2</t>
  </si>
  <si>
    <t>" pro základové patky - původní vstup- pohled severozápadní"</t>
  </si>
  <si>
    <t>(0,4*0,4)*0,9*2</t>
  </si>
  <si>
    <t>279113134</t>
  </si>
  <si>
    <t>Základová zeď tl do 300 mm z tvárnic ztraceného bednění včetně výplně z betonu tř. C 16/20</t>
  </si>
  <si>
    <t>1080333309</t>
  </si>
  <si>
    <t>" nový vstup- pohled jihovýchodní - boční strana vstupu"</t>
  </si>
  <si>
    <t>(1,8*2+0,8+1,24+2)*0,25</t>
  </si>
  <si>
    <t>(3,7*0,5)</t>
  </si>
  <si>
    <t>279361821</t>
  </si>
  <si>
    <t>Výztuž základových zdí nosných betonářskou ocelí 10 505</t>
  </si>
  <si>
    <t>-1936976711</t>
  </si>
  <si>
    <t>" boční strana vstupu - pohled jihovýchodní"</t>
  </si>
  <si>
    <t>" vodorovná výztuž mezi ztraceným bedněním"</t>
  </si>
  <si>
    <t>" obvodové základové pasy"</t>
  </si>
  <si>
    <t>(1,8*2+0,8+1,24+2)*2*0,00044</t>
  </si>
  <si>
    <t>(3,7*0,5)*4*0,00044</t>
  </si>
  <si>
    <t>"svislá výztuž mezi ztraceným bedněním"</t>
  </si>
  <si>
    <t>(1,8*2+0,8+1,24+2)*4*0,25*0,00044</t>
  </si>
  <si>
    <t>(3,7*4*0,5)*0,00044</t>
  </si>
  <si>
    <t>1192023954</t>
  </si>
  <si>
    <t>" podhled pod střechou"</t>
  </si>
  <si>
    <t>" zastřešení vstupní rampy - pohled severozápadní "</t>
  </si>
  <si>
    <t>(6,7*2,54+2,8*2,5)</t>
  </si>
  <si>
    <t>" zastřešení vstupní rampy - pohled jihovýchodní "</t>
  </si>
  <si>
    <t>(2,46*3,27)</t>
  </si>
  <si>
    <t>961044111</t>
  </si>
  <si>
    <t>Bourání základů z betonu prostého</t>
  </si>
  <si>
    <t>1368861477</t>
  </si>
  <si>
    <t>" boční strana schodiště nad terénem"</t>
  </si>
  <si>
    <t>(1,63*1)*0,3</t>
  </si>
  <si>
    <t>(1,56*1/2)*0,3</t>
  </si>
  <si>
    <t>963042819</t>
  </si>
  <si>
    <t>Bourání schodišťových stupňů betonových zhotovených na místě</t>
  </si>
  <si>
    <t>-1634353214</t>
  </si>
  <si>
    <t>" vstupní schodiště"</t>
  </si>
  <si>
    <t>(1,55*4)</t>
  </si>
  <si>
    <t>965042231</t>
  </si>
  <si>
    <t>Bourání podkladů pod dlažby nebo mazanin betonových nebo z litého asfaltu tl přes 100 mm pl do 4 m2</t>
  </si>
  <si>
    <t>1361763333</t>
  </si>
  <si>
    <t>" pod schodišťovými stupni"</t>
  </si>
  <si>
    <t>(1,56*1,55)*0,1</t>
  </si>
  <si>
    <t>965043431</t>
  </si>
  <si>
    <t>Bourání podkladů pod dlažby betonových s potěrem nebo teracem tl do 150 mm pl do 4 m2</t>
  </si>
  <si>
    <t>1132121339</t>
  </si>
  <si>
    <t>" vstupní schodiště podesta"</t>
  </si>
  <si>
    <t>(1,63*1,55)*0,15</t>
  </si>
  <si>
    <t>908882470</t>
  </si>
  <si>
    <t>-1872395579</t>
  </si>
  <si>
    <t>3,567*16 'Přepočtené koeficientem množství</t>
  </si>
  <si>
    <t>1518930666</t>
  </si>
  <si>
    <t>998017001</t>
  </si>
  <si>
    <t>Přesun hmot s omezením mechanizace pro budovy v do 6 m</t>
  </si>
  <si>
    <t>-556832701</t>
  </si>
  <si>
    <t>762332532</t>
  </si>
  <si>
    <t>Montáž vázaných kcí krovů pravidelných z řeziva hoblovaného průřezové plochy do 224 cm2</t>
  </si>
  <si>
    <t>2048445987</t>
  </si>
  <si>
    <t>" přístřešek nad vstupem pohled jihovýchodní"</t>
  </si>
  <si>
    <t>" sloupek 140/140mm"</t>
  </si>
  <si>
    <t>(2,2*2)</t>
  </si>
  <si>
    <t>" pozednice 140/160mm"</t>
  </si>
  <si>
    <t>(4,2*2)</t>
  </si>
  <si>
    <t>" krokve 100/140mm"</t>
  </si>
  <si>
    <t>(2,25*5)</t>
  </si>
  <si>
    <t>" věšadlo 140/140mm"</t>
  </si>
  <si>
    <t>(1,3*3)</t>
  </si>
  <si>
    <t>" přístřešek nad vstupem pohled severozápadní"</t>
  </si>
  <si>
    <t>(2,85*2)</t>
  </si>
  <si>
    <t>(2,81*2)</t>
  </si>
  <si>
    <t>(1,75*4)</t>
  </si>
  <si>
    <t>762335136</t>
  </si>
  <si>
    <t>Montáž dřev. trámku z hraněného řeziva 140/160mm na chemickou kotvu do cihelného zdiva, vč, protihnilobného nátěru</t>
  </si>
  <si>
    <t>-827277071</t>
  </si>
  <si>
    <t>" trámek ukotvený na nosném zdivu tl. 250mm pro osazení krokví"</t>
  </si>
  <si>
    <t>4,2</t>
  </si>
  <si>
    <t>2,81</t>
  </si>
  <si>
    <t>60512130</t>
  </si>
  <si>
    <t>hranol stavební řezivo průřezu do 224cm2 do dl 6m</t>
  </si>
  <si>
    <t>1017837197</t>
  </si>
  <si>
    <t>(2,2*2)*(0,14*0,14)*1,1</t>
  </si>
  <si>
    <t>(4,2*2)*(0,14*0,16)*1,1</t>
  </si>
  <si>
    <t>(2,25*5)*(0,1*0,14)*1,1</t>
  </si>
  <si>
    <t>(1,3*3)*(0,14*0,14)*1,1</t>
  </si>
  <si>
    <t>(2,85*2)*(0,14*0,14)*1,1</t>
  </si>
  <si>
    <t>(2,81*2)*(0,14*0,16)*1,1</t>
  </si>
  <si>
    <t>(1,75*4)*(0,1*0,14)*1,1</t>
  </si>
  <si>
    <t>-1550217943</t>
  </si>
  <si>
    <t>(5,7*2,25+1,8*2,25)</t>
  </si>
  <si>
    <t>(1,46*2,81)</t>
  </si>
  <si>
    <t>-391119612</t>
  </si>
  <si>
    <t>(5,7*7+1,8*7)</t>
  </si>
  <si>
    <t>(1,46*7)</t>
  </si>
  <si>
    <t>-980913228</t>
  </si>
  <si>
    <t>(20,978*4)*(0,06*0,04)*1,1</t>
  </si>
  <si>
    <t>62,72*(0,05*0,03)*1,1</t>
  </si>
  <si>
    <t>-1133874380</t>
  </si>
  <si>
    <t>62,72</t>
  </si>
  <si>
    <t>167722277</t>
  </si>
  <si>
    <t>286264007</t>
  </si>
  <si>
    <t>998762101</t>
  </si>
  <si>
    <t>Přesun hmot tonážní pro kce tesařské v objektech v do 6 m</t>
  </si>
  <si>
    <t>53549725</t>
  </si>
  <si>
    <t>-1200801782</t>
  </si>
  <si>
    <t>" zastřešení vstupní rampy - pohled severozápadní K46"</t>
  </si>
  <si>
    <t>1,95*2</t>
  </si>
  <si>
    <t>" zastřešení vstupní rampy - pohled jihovýchodní K24"</t>
  </si>
  <si>
    <t>3,3</t>
  </si>
  <si>
    <t>1500927985</t>
  </si>
  <si>
    <t>" zastřešení vstupní rampy - pohled severozápadní K37"</t>
  </si>
  <si>
    <t>764214605</t>
  </si>
  <si>
    <t>Oplechování horních ploch a atik bez rohů z Pz s povrch úpravou mechanicky kotvené rš 400 mm</t>
  </si>
  <si>
    <t>1804467306</t>
  </si>
  <si>
    <t>" styk střechy nad vstupem s obvodovou zdí"</t>
  </si>
  <si>
    <t>" pohled jihovýchodní K 39"</t>
  </si>
  <si>
    <t>-2087914807</t>
  </si>
  <si>
    <t>" zastřešení vstupní rampy - pohled severozápadní K44"</t>
  </si>
  <si>
    <t>-1670879223</t>
  </si>
  <si>
    <t>" zastřešení vstupní rampy - pohled jihovýchodní K43"</t>
  </si>
  <si>
    <t>" zastřešení vstupní rampy - pohled jihovýchodní K14"</t>
  </si>
  <si>
    <t>1582879691</t>
  </si>
  <si>
    <t>" zastřešení vstupní rampy - pohled jihovýchodní K02"</t>
  </si>
  <si>
    <t>-1331902910</t>
  </si>
  <si>
    <t>" zastřešení vstupní rampy - pohled severozápadní K05"</t>
  </si>
  <si>
    <t>2,2</t>
  </si>
  <si>
    <t>998764101</t>
  </si>
  <si>
    <t>Přesun hmot tonážní pro konstrukce klempířské v objektech v do 6 m</t>
  </si>
  <si>
    <t>-324660199</t>
  </si>
  <si>
    <t>138239933</t>
  </si>
  <si>
    <t>1464150958</t>
  </si>
  <si>
    <t>20,978*10,1</t>
  </si>
  <si>
    <t>-1447748059</t>
  </si>
  <si>
    <t>661869721</t>
  </si>
  <si>
    <t>20,978*1,15</t>
  </si>
  <si>
    <t>998765101</t>
  </si>
  <si>
    <t>Přesun hmot tonážní pro krytiny skládané v objektech v do 6 m</t>
  </si>
  <si>
    <t>370589041</t>
  </si>
  <si>
    <t>766422213</t>
  </si>
  <si>
    <t>Montáž obložení podhledů jednoduchých panely z měkkého dřeva přes 1,50 m2</t>
  </si>
  <si>
    <t>-2139025684</t>
  </si>
  <si>
    <t>(5,7+1,8*2+2,25)*0,15</t>
  </si>
  <si>
    <t>(1,46*2+2,81)*0,15</t>
  </si>
  <si>
    <t>61191155</t>
  </si>
  <si>
    <t>palubky obkladové smrk profil klasický 19x116mm jakost A/B</t>
  </si>
  <si>
    <t>1653318400</t>
  </si>
  <si>
    <t>(5,7*2,25+1,8*2,25)*1,1</t>
  </si>
  <si>
    <t>(5,7+1,8*2+2,25)*0,15*1,1</t>
  </si>
  <si>
    <t>(1,46*2,81)*1,1</t>
  </si>
  <si>
    <t>(1,46*2+2,81)*0,15*1,1</t>
  </si>
  <si>
    <t>766427112</t>
  </si>
  <si>
    <t>Montáž obložení podhledů podkladového roštu</t>
  </si>
  <si>
    <t>2051112375</t>
  </si>
  <si>
    <t>(5,7+1,8*2+2,25)*2</t>
  </si>
  <si>
    <t>(1,46*2+2,81)*4</t>
  </si>
  <si>
    <t>605141140</t>
  </si>
  <si>
    <t>řezivo jehličnaté, střešní latě impregnované dl 4 m</t>
  </si>
  <si>
    <t>1972343139</t>
  </si>
  <si>
    <t>" rošt pro podhled"</t>
  </si>
  <si>
    <t>108,74*(0,06*0,04)*1,1</t>
  </si>
  <si>
    <t>998766101</t>
  </si>
  <si>
    <t>Přesun hmot tonážní pro konstrukce truhlářské v objektech v do 6 m</t>
  </si>
  <si>
    <t>-1618255799</t>
  </si>
  <si>
    <t>767161823</t>
  </si>
  <si>
    <t>Demontáž zábradlí schodišťového nerozebíratelného hmotnosti 1m zábradlí do 20 kg</t>
  </si>
  <si>
    <t>-990303002</t>
  </si>
  <si>
    <t>(1,63+1,56)</t>
  </si>
  <si>
    <t>767161851</t>
  </si>
  <si>
    <t>Demontáž madel schodišťových</t>
  </si>
  <si>
    <t>1732665848</t>
  </si>
  <si>
    <t>767220437</t>
  </si>
  <si>
    <t>Dodávka a montáž madla s ocelovým trnem pro uchycení do zdiva vč. povrchové úpravy žárově zinkováním</t>
  </si>
  <si>
    <t>6303885</t>
  </si>
  <si>
    <t>" přístupová rampa do domu pohled jihovýchodní"</t>
  </si>
  <si>
    <t>3,7+1,8</t>
  </si>
  <si>
    <t>767220434</t>
  </si>
  <si>
    <t xml:space="preserve">Dodávka a montáž zábradlí  z profilové oceli a madla pro vozíčkáře osazeného do betonu vč. povrchové úpravy žárově zinkováním</t>
  </si>
  <si>
    <t>-1365129096</t>
  </si>
  <si>
    <t>" přístupová rampa do domu pohled jihovýchodní Z16"</t>
  </si>
  <si>
    <t>(2,07*2+0,5+1,54+2+5,06+1,5)</t>
  </si>
  <si>
    <t>767220435</t>
  </si>
  <si>
    <t xml:space="preserve">Dodávka a montáž zábradlí  z profilové oceli kotveného na chemickou kotvu do betonu vč. povrchové úpravy žárově zinkováním</t>
  </si>
  <si>
    <t>-112107529</t>
  </si>
  <si>
    <t>" přístupová rampa do domu pohled severozápadní Z17"</t>
  </si>
  <si>
    <t>(1,5*2)</t>
  </si>
  <si>
    <t>767392802</t>
  </si>
  <si>
    <t>Demontáž krytin střech z plechů šroubovaných</t>
  </si>
  <si>
    <t>995818513</t>
  </si>
  <si>
    <t>(1,63+1,56)*1,55</t>
  </si>
  <si>
    <t>(1,46*3,07)</t>
  </si>
  <si>
    <t>767899660</t>
  </si>
  <si>
    <t>Dodávka a montáž plechového svařence pro osazení dřev. sloupku vč. povrchové úpravy žárově zinkováním</t>
  </si>
  <si>
    <t>1530347727</t>
  </si>
  <si>
    <t>" zastřešení vstupu do bytového domu- pohled jihovýchodní"</t>
  </si>
  <si>
    <t>" pro osazení dřevěných sloupků"</t>
  </si>
  <si>
    <t>" zastřešení vstupu do bytového domu- pohled severozápadní"</t>
  </si>
  <si>
    <t>767996701</t>
  </si>
  <si>
    <t>Demontáž atypických zámečnických konstrukcí řezáním hmotnosti jednotlivých dílů do 50 kg</t>
  </si>
  <si>
    <t>kg</t>
  </si>
  <si>
    <t>1382598051</t>
  </si>
  <si>
    <t>" ocel. konstrukce zastřešení nad vstupním schodištěm"</t>
  </si>
  <si>
    <t>" ocel. sloupky prům. 100mm"</t>
  </si>
  <si>
    <t>(2,7*2+3,7)*8,5</t>
  </si>
  <si>
    <t>" U profil 100mm"</t>
  </si>
  <si>
    <t>(1,85*4+1,63+1,86)*10,6</t>
  </si>
  <si>
    <t>767996708</t>
  </si>
  <si>
    <t>Demontáž ocelové konstrukce zastřešení vč. zábradlí -pohled severozápadní</t>
  </si>
  <si>
    <t>soubor</t>
  </si>
  <si>
    <t>1647697701</t>
  </si>
  <si>
    <t>" ocelová konstrukce zastřešení vč. zábradlí - pohled severozápadní"</t>
  </si>
  <si>
    <t>998767201</t>
  </si>
  <si>
    <t>Přesun hmot procentní pro zámečnické konstrukce v objektech v do 6 m</t>
  </si>
  <si>
    <t>-1927522466</t>
  </si>
  <si>
    <t>771121011</t>
  </si>
  <si>
    <t>Nátěr penetrační na podlahu</t>
  </si>
  <si>
    <t>-550043277</t>
  </si>
  <si>
    <t>(2,07*1,5+1,54*2+5,06*1,54+1,5*1,54)</t>
  </si>
  <si>
    <t>3,7*0,1</t>
  </si>
  <si>
    <t>-760776695</t>
  </si>
  <si>
    <t>3,7</t>
  </si>
  <si>
    <t>771574263</t>
  </si>
  <si>
    <t>Montáž podlah keramických pro mechanické zatížení protiskluzných lepených flexibilním lepidlem do 12 ks/m2</t>
  </si>
  <si>
    <t>-662178886</t>
  </si>
  <si>
    <t>59761409</t>
  </si>
  <si>
    <t>dlažba keramická slinutá protiskluzná do interiéru i exteriéru pro vysoké mechanické namáhání přes 9 do 12 ks/m2</t>
  </si>
  <si>
    <t>816932630</t>
  </si>
  <si>
    <t>16,657*1,1 'Přepočtené koeficientem množství</t>
  </si>
  <si>
    <t>998771101</t>
  </si>
  <si>
    <t>Přesun hmot tonážní pro podlahy z dlaždic v objektech v do 6 m</t>
  </si>
  <si>
    <t>-588603964</t>
  </si>
  <si>
    <t>783114101</t>
  </si>
  <si>
    <t>Základní jednonásobný syntetický nátěr truhlářských konstrukcí</t>
  </si>
  <si>
    <t>-1823910876</t>
  </si>
  <si>
    <t>783118101</t>
  </si>
  <si>
    <t>Lazurovací jednonásobný syntetický nátěr truhlářských konstrukcí</t>
  </si>
  <si>
    <t>2092499546</t>
  </si>
  <si>
    <t>783213021</t>
  </si>
  <si>
    <t>Napouštěcí dvojnásobný syntetický biodní nátěr tesařských prvků nezabudovaných do konstrukce</t>
  </si>
  <si>
    <t>-493096297</t>
  </si>
  <si>
    <t>(2,2*2)*(0,14+0,14)*2</t>
  </si>
  <si>
    <t>(4,2*2)*(0,14+0,16)*2</t>
  </si>
  <si>
    <t>(2,25*5)*(0,1+0,14)*2</t>
  </si>
  <si>
    <t>(1,3*3)*(0,14+0,14)*2</t>
  </si>
  <si>
    <t>(2,85*2)*(0,14+0,14)*2</t>
  </si>
  <si>
    <t>(2,81*2)*(0,14+0,16)*2</t>
  </si>
  <si>
    <t>(1,75*4)*(0,1+0,14)*2</t>
  </si>
  <si>
    <t>783218111</t>
  </si>
  <si>
    <t>Lazurovací dvojnásobný syntetický nátěr tesařských konstrukcí</t>
  </si>
  <si>
    <t>553392225</t>
  </si>
  <si>
    <t>05 - Ústřední topení</t>
  </si>
  <si>
    <t>73 - Ústřední vytápění</t>
  </si>
  <si>
    <t>732 - Strojovny</t>
  </si>
  <si>
    <t>733 - Rozvod potrubí</t>
  </si>
  <si>
    <t>734 - Armatury</t>
  </si>
  <si>
    <t>735 - Otopná tělesa</t>
  </si>
  <si>
    <t>Ústřední vytápění</t>
  </si>
  <si>
    <t>730 d001VD</t>
  </si>
  <si>
    <t>demontáž stávajícího rozvodu UT včetně otopných těles - včetně likvidace a odvozu</t>
  </si>
  <si>
    <t>HZS</t>
  </si>
  <si>
    <t>-1161082983</t>
  </si>
  <si>
    <t>732</t>
  </si>
  <si>
    <t>Strojovny</t>
  </si>
  <si>
    <t>732 b001VD</t>
  </si>
  <si>
    <t>kombi R+S dl. 1,30 modul 80 - přívod, zpát DN50, 1x větev DN32, 2x větev DN25</t>
  </si>
  <si>
    <t>901477844</t>
  </si>
  <si>
    <t>732 b002VD</t>
  </si>
  <si>
    <t>nepřímotopný ohřívač objem 300 litrů</t>
  </si>
  <si>
    <t>-410969966</t>
  </si>
  <si>
    <t>732 b003VD</t>
  </si>
  <si>
    <t>expanzní tlaková nádoba objem 50 litrů</t>
  </si>
  <si>
    <t>-496084038</t>
  </si>
  <si>
    <t>732 b005VD</t>
  </si>
  <si>
    <t>oběhové čerpadlo Č1 H=1,5m, Q=1,3 m3/hod, 230 V</t>
  </si>
  <si>
    <t>2037018326</t>
  </si>
  <si>
    <t>732 b006VD</t>
  </si>
  <si>
    <t>oběhové čerpadlo Č2 H=1,5 m Q=0,9 m3/hod, 230 V</t>
  </si>
  <si>
    <t>-1890063760</t>
  </si>
  <si>
    <t>732 b007VD</t>
  </si>
  <si>
    <t>oběhové čerpadlo Č3 H=1,0 m Q=0,5 m3/hod, 230 V</t>
  </si>
  <si>
    <t>-384704390</t>
  </si>
  <si>
    <t>732119191R00</t>
  </si>
  <si>
    <t>M. rozdělovačů a sběračů DN 100 (90x90mm) dl 1m</t>
  </si>
  <si>
    <t>-216764054</t>
  </si>
  <si>
    <t>732199100RM1</t>
  </si>
  <si>
    <t>Montáž orientačního štítku</t>
  </si>
  <si>
    <t>2013410771</t>
  </si>
  <si>
    <t>732219355R00</t>
  </si>
  <si>
    <t>Montáž ohříváků vody stojat.PN 2,5/1,0, do 1000l</t>
  </si>
  <si>
    <t>-1011573094</t>
  </si>
  <si>
    <t>732339104R00</t>
  </si>
  <si>
    <t>Montáž nádoby expanzní tlakové 50 l</t>
  </si>
  <si>
    <t>1403232781</t>
  </si>
  <si>
    <t>732429111R00</t>
  </si>
  <si>
    <t>Montáž čerpadel oběhových spirálních, DN 25</t>
  </si>
  <si>
    <t>-1871959445</t>
  </si>
  <si>
    <t>998732101R00</t>
  </si>
  <si>
    <t>Přesun hmot pro strojovny, výšky do 6 m</t>
  </si>
  <si>
    <t>1212503297</t>
  </si>
  <si>
    <t>733</t>
  </si>
  <si>
    <t>Rozvod potrubí</t>
  </si>
  <si>
    <t>733 b001VD</t>
  </si>
  <si>
    <t>mtz tubové izolace potrubí</t>
  </si>
  <si>
    <t>1472923654</t>
  </si>
  <si>
    <t>733 p001VD</t>
  </si>
  <si>
    <t>zpěňující páska na potrubí - dle PBŘ</t>
  </si>
  <si>
    <t>1389182357</t>
  </si>
  <si>
    <t>733 r001VD</t>
  </si>
  <si>
    <t>izolace potrubí, kamenná vata, reakce na oheň třída A2 - 15x30</t>
  </si>
  <si>
    <t>-618075434</t>
  </si>
  <si>
    <t>733 r002VD</t>
  </si>
  <si>
    <t>izolace potrubí, kamenná vata, reakce na oheň třída A2 - 18x30</t>
  </si>
  <si>
    <t>316446808</t>
  </si>
  <si>
    <t>733 r003VD</t>
  </si>
  <si>
    <t>izolace potrubí, kamenná vata, reakce na oheň třída A2 - 22x30</t>
  </si>
  <si>
    <t>1128632699</t>
  </si>
  <si>
    <t>733 r004VD</t>
  </si>
  <si>
    <t>izolace potrubí, kamenná vata, reakce na oheň třída A2 - 28x30</t>
  </si>
  <si>
    <t>-601198664</t>
  </si>
  <si>
    <t>733 r005VD</t>
  </si>
  <si>
    <t>izolace potrubí, kamenná vata, reakce na oheň třída A2 - 35x30</t>
  </si>
  <si>
    <t>-1606512673</t>
  </si>
  <si>
    <t>733 r008VD</t>
  </si>
  <si>
    <t>izolace potrubí, kamenná vata, reakce na oheň třída A2 - 54x30</t>
  </si>
  <si>
    <t>419479052</t>
  </si>
  <si>
    <t>733 x001VD</t>
  </si>
  <si>
    <t>napojení na stávající ocelové potrubí</t>
  </si>
  <si>
    <t>514538244</t>
  </si>
  <si>
    <t>733163102R00</t>
  </si>
  <si>
    <t>Potrubí z měděných trubek vytápění D 15 x 1,0 mm</t>
  </si>
  <si>
    <t>1236316183</t>
  </si>
  <si>
    <t>733163103R00</t>
  </si>
  <si>
    <t>Potrubí z měděných trubek vytápění D 18 x 1,0 mm</t>
  </si>
  <si>
    <t>-134093318</t>
  </si>
  <si>
    <t>733163104R00</t>
  </si>
  <si>
    <t>Potrubí z měděných trubek vytápění D 22 x 1,0 mm</t>
  </si>
  <si>
    <t>-1214770117</t>
  </si>
  <si>
    <t>733163105R00</t>
  </si>
  <si>
    <t>Potrubí z měděných trubek vytápění D 28 x 1,5 mm</t>
  </si>
  <si>
    <t>446190983</t>
  </si>
  <si>
    <t>733163106R00</t>
  </si>
  <si>
    <t>Potrubí z měděných trubek vytápění D 35 x 1,5 mm</t>
  </si>
  <si>
    <t>2084328950</t>
  </si>
  <si>
    <t>733163108R00</t>
  </si>
  <si>
    <t>Potrubí z měděných trubek vytápění D 54 x 2,0 mm</t>
  </si>
  <si>
    <t>1731946407</t>
  </si>
  <si>
    <t>733190108R00</t>
  </si>
  <si>
    <t xml:space="preserve">Tlaková zkouška potrubí  DN 50</t>
  </si>
  <si>
    <t>-470248534</t>
  </si>
  <si>
    <t>998733103R00</t>
  </si>
  <si>
    <t>Přesun hmot pro rozvody potrubí, výšky do 24 m</t>
  </si>
  <si>
    <t>1856104321</t>
  </si>
  <si>
    <t>734</t>
  </si>
  <si>
    <t>Armatury</t>
  </si>
  <si>
    <t>734 b001VD</t>
  </si>
  <si>
    <t>kulový kohout se zajištěním k EN DN20</t>
  </si>
  <si>
    <t>818970230</t>
  </si>
  <si>
    <t>734 b002VD</t>
  </si>
  <si>
    <t>armatura pro připojení topných žebříků - rohová včetně term. hlavice, provedení bílá</t>
  </si>
  <si>
    <t>1435994368</t>
  </si>
  <si>
    <t>734 b003VD</t>
  </si>
  <si>
    <t>3-mix DN 20 kvs=6,3 m3/hod + servo</t>
  </si>
  <si>
    <t>1140153337</t>
  </si>
  <si>
    <t>734 b004VD</t>
  </si>
  <si>
    <t>3-mix DN 20 kvs=4,0 m3/hod + servo</t>
  </si>
  <si>
    <t>-2047153651</t>
  </si>
  <si>
    <t>734 x004VD</t>
  </si>
  <si>
    <t>ventilové termostatické těleso DN15 přímé</t>
  </si>
  <si>
    <t>695324578</t>
  </si>
  <si>
    <t>734 x005VD</t>
  </si>
  <si>
    <t>radiátorové šroubení DN15 přímé</t>
  </si>
  <si>
    <t>2114429825</t>
  </si>
  <si>
    <t>734 x006VD</t>
  </si>
  <si>
    <t>svěrné spojky pro Cu 15x1,0</t>
  </si>
  <si>
    <t>1769276424</t>
  </si>
  <si>
    <t>734 x007VD</t>
  </si>
  <si>
    <t>termostatická hlavice</t>
  </si>
  <si>
    <t>1687608279</t>
  </si>
  <si>
    <t>734209113R00</t>
  </si>
  <si>
    <t>Montáž armatur závitových,se 2závity, G 1/2</t>
  </si>
  <si>
    <t>-1896151616</t>
  </si>
  <si>
    <t>734209114R00</t>
  </si>
  <si>
    <t>Montáž armatur závitových,se 2závity, G 3/4</t>
  </si>
  <si>
    <t>1873113444</t>
  </si>
  <si>
    <t>734209123R00</t>
  </si>
  <si>
    <t>Montáž armatur závitových,se 3závity, G 1/2</t>
  </si>
  <si>
    <t>712965615</t>
  </si>
  <si>
    <t>734213112R00</t>
  </si>
  <si>
    <t>Ventil automatický odvzdušňovací DN 15</t>
  </si>
  <si>
    <t>-1126796712</t>
  </si>
  <si>
    <t>734233113R00</t>
  </si>
  <si>
    <t>Kohout kulový DN 25</t>
  </si>
  <si>
    <t>-568185375</t>
  </si>
  <si>
    <t>734233114R00</t>
  </si>
  <si>
    <t>Kohout kulový DN 32</t>
  </si>
  <si>
    <t>139023210</t>
  </si>
  <si>
    <t>734233116R00</t>
  </si>
  <si>
    <t>Kohout kulový DN 50</t>
  </si>
  <si>
    <t>41718293</t>
  </si>
  <si>
    <t>734243123R00</t>
  </si>
  <si>
    <t>Ventil zpětný DN 25</t>
  </si>
  <si>
    <t>-179476679</t>
  </si>
  <si>
    <t>734243124R00</t>
  </si>
  <si>
    <t>Ventil zpětný DN 32</t>
  </si>
  <si>
    <t>2049837932</t>
  </si>
  <si>
    <t>734291113R00</t>
  </si>
  <si>
    <t>Kohouty plnící a vypouštěcí G 1/2</t>
  </si>
  <si>
    <t>404374876</t>
  </si>
  <si>
    <t>734293223R00</t>
  </si>
  <si>
    <t>Filt DN 25</t>
  </si>
  <si>
    <t>-1143138434</t>
  </si>
  <si>
    <t>734293224R00</t>
  </si>
  <si>
    <t>Filtr DN 32</t>
  </si>
  <si>
    <t>-2069354702</t>
  </si>
  <si>
    <t>734411111R00</t>
  </si>
  <si>
    <t xml:space="preserve">Teploměr přímý s pouzdrem  typ 160</t>
  </si>
  <si>
    <t>-1263496762</t>
  </si>
  <si>
    <t>734421130R00</t>
  </si>
  <si>
    <t>Tlakoměr deformační 0-10 MPa č. 03313, D 160</t>
  </si>
  <si>
    <t>-1906000641</t>
  </si>
  <si>
    <t>998734103R00</t>
  </si>
  <si>
    <t>Přesun hmot pro armatury, výšky do 24 m</t>
  </si>
  <si>
    <t>-1477850682</t>
  </si>
  <si>
    <t>735</t>
  </si>
  <si>
    <t>Otopná tělesa</t>
  </si>
  <si>
    <t>735156443R00</t>
  </si>
  <si>
    <t xml:space="preserve">Otopná tělesa panelová 20  500/ 700</t>
  </si>
  <si>
    <t>-5246892</t>
  </si>
  <si>
    <t>735156450R00</t>
  </si>
  <si>
    <t xml:space="preserve">Otopná tělesa panelová 20  500/1800</t>
  </si>
  <si>
    <t>-1045323522</t>
  </si>
  <si>
    <t>735156465R00</t>
  </si>
  <si>
    <t xml:space="preserve">Otopná tělesa panelová 20  600/ 900</t>
  </si>
  <si>
    <t>-2014380062</t>
  </si>
  <si>
    <t>735156466R00</t>
  </si>
  <si>
    <t xml:space="preserve">Otopná tělesa panelová 20  600/1000</t>
  </si>
  <si>
    <t>-1987963175</t>
  </si>
  <si>
    <t>735156470R00</t>
  </si>
  <si>
    <t xml:space="preserve">Otopná tělesa panelová 20  600/1800</t>
  </si>
  <si>
    <t>-422942860</t>
  </si>
  <si>
    <t>735171134R00</t>
  </si>
  <si>
    <t>Těleso trub. KLTM 1820.600 - středové připojení</t>
  </si>
  <si>
    <t>1941572514</t>
  </si>
  <si>
    <t>735171135R00</t>
  </si>
  <si>
    <t>Těleso trub. KLTM 1820.750 - středové připojení</t>
  </si>
  <si>
    <t>73281310</t>
  </si>
  <si>
    <t>998735103R00</t>
  </si>
  <si>
    <t>Přesun hmot pro otopná tělesa, výšky do 24 m</t>
  </si>
  <si>
    <t>-1038304922</t>
  </si>
  <si>
    <t>06 - Vzduchotechnika</t>
  </si>
  <si>
    <t>M024VD - Vzduchotechnika</t>
  </si>
  <si>
    <t>M024VD</t>
  </si>
  <si>
    <t>024 b001VD</t>
  </si>
  <si>
    <t>malý axiální ventilátor na stěnu Q=50 m3/h, P=25 Pa, časový doběh, zpětná klapka</t>
  </si>
  <si>
    <t>-2020064237</t>
  </si>
  <si>
    <t>024 x009VD</t>
  </si>
  <si>
    <t>malý radiální ventilátor do podhledu Q=50 m3/h P=40 Pa, zpětná klapka</t>
  </si>
  <si>
    <t>-1410993862</t>
  </si>
  <si>
    <t>024 x010VD</t>
  </si>
  <si>
    <t>malý radiální ventilátor do podhledu Q=150m3/h P=40 Pa, zpětná klapka</t>
  </si>
  <si>
    <t>-387432054</t>
  </si>
  <si>
    <t>024 x032VD</t>
  </si>
  <si>
    <t>izolace potrubí tl. 5 cm s Al přebalem</t>
  </si>
  <si>
    <t>575734895</t>
  </si>
  <si>
    <t>024 x040VD</t>
  </si>
  <si>
    <t>kruhové potrubí SPIRO d=100 mm</t>
  </si>
  <si>
    <t>812994110</t>
  </si>
  <si>
    <t>024 x046VD</t>
  </si>
  <si>
    <t>kruhové potrubí SPIRO d=125 mm</t>
  </si>
  <si>
    <t>405155549</t>
  </si>
  <si>
    <t>024 x047VD</t>
  </si>
  <si>
    <t>odbočka jednostranná OBJ 90°-100-100</t>
  </si>
  <si>
    <t>725359028</t>
  </si>
  <si>
    <t>024 x052VD</t>
  </si>
  <si>
    <t>protidešťová stříška d=100 mm</t>
  </si>
  <si>
    <t>1400078376</t>
  </si>
  <si>
    <t>024 x053VD</t>
  </si>
  <si>
    <t>protidešťová stříška d=125 mm</t>
  </si>
  <si>
    <t>-1195822942</t>
  </si>
  <si>
    <t>024 x054VD</t>
  </si>
  <si>
    <t>plastová větrací mřížka pro potrubí d=100 mm</t>
  </si>
  <si>
    <t>877940122</t>
  </si>
  <si>
    <t>024 x055VD</t>
  </si>
  <si>
    <t>plastová větrací mřížka pro potrubí d=125 mm</t>
  </si>
  <si>
    <t>1093334582</t>
  </si>
  <si>
    <t>024 x056VD</t>
  </si>
  <si>
    <t>domovní digestoř odtahová, osvětlení, tukový filtr, 350 m3/hod</t>
  </si>
  <si>
    <t>-413371101</t>
  </si>
  <si>
    <t>024 x057VD</t>
  </si>
  <si>
    <t>odvaděč kondenzátu 100 4"</t>
  </si>
  <si>
    <t>1582194847</t>
  </si>
  <si>
    <t>024 x058VD</t>
  </si>
  <si>
    <t>odvaděč kondenzátu 125 5"</t>
  </si>
  <si>
    <t>514252371</t>
  </si>
  <si>
    <t>024 x059VD</t>
  </si>
  <si>
    <t>hadice 3/4" pro odvod kondenzátu</t>
  </si>
  <si>
    <t>-1020045713</t>
  </si>
  <si>
    <t>024 x064VD</t>
  </si>
  <si>
    <t>flexo potrubí Al neizolované d=100 mm</t>
  </si>
  <si>
    <t>-727891431</t>
  </si>
  <si>
    <t>024 x065VD</t>
  </si>
  <si>
    <t>flexo potrubí Al neizolované d=125 mm</t>
  </si>
  <si>
    <t>1022261861</t>
  </si>
  <si>
    <t>024 x071VD</t>
  </si>
  <si>
    <t>časový doběh</t>
  </si>
  <si>
    <t>-1847431841</t>
  </si>
  <si>
    <t>0240 07-0803VD</t>
  </si>
  <si>
    <t>mtz vent. na stěnu nebo do podhledu</t>
  </si>
  <si>
    <t>292088304</t>
  </si>
  <si>
    <t>713411111R00</t>
  </si>
  <si>
    <t>Izolace tepelná potrubí rohožemi a drátem 1vrstvá</t>
  </si>
  <si>
    <t>1827942779</t>
  </si>
  <si>
    <t>728112112R00</t>
  </si>
  <si>
    <t>Montáž potrubí plechového kruhového do d 200 mm</t>
  </si>
  <si>
    <t>1514292182</t>
  </si>
  <si>
    <t>728115111R00</t>
  </si>
  <si>
    <t>Montáž potrubí ohebného neizol. z AL do d 100 mm</t>
  </si>
  <si>
    <t>1236234666</t>
  </si>
  <si>
    <t>728115112R00</t>
  </si>
  <si>
    <t>Montáž potrubí ohebného neizol. z AL do d 200 mm</t>
  </si>
  <si>
    <t>-1165701612</t>
  </si>
  <si>
    <t>728212312R00</t>
  </si>
  <si>
    <t>Montáž odbočky plechové kruhové do d 200 mm</t>
  </si>
  <si>
    <t>655668605</t>
  </si>
  <si>
    <t>728212712R00</t>
  </si>
  <si>
    <t>Montáž střišky nebo hlavice plech.kruh.do d 200 mm</t>
  </si>
  <si>
    <t>759590670</t>
  </si>
  <si>
    <t>728414612R00</t>
  </si>
  <si>
    <t>Montáž domovní digestoře</t>
  </si>
  <si>
    <t>-525238243</t>
  </si>
  <si>
    <t>728415121R00</t>
  </si>
  <si>
    <t>Montáž mřížky větrací nebo ventilační do d 100 mm</t>
  </si>
  <si>
    <t>-490052968</t>
  </si>
  <si>
    <t>728415122R00</t>
  </si>
  <si>
    <t>Montáž mřížky větrací nebo ventilační do d 200 mm</t>
  </si>
  <si>
    <t>-1944444362</t>
  </si>
  <si>
    <t>998728103R00</t>
  </si>
  <si>
    <t>Přesun hmot pro vzduchotechniku, výšky do 24 m</t>
  </si>
  <si>
    <t>-1085025807</t>
  </si>
  <si>
    <t>07 - Zdravotechnická instalace</t>
  </si>
  <si>
    <t>D1 - Kanalizační přípojka splašková</t>
  </si>
  <si>
    <t xml:space="preserve">    13 - Hloubené vykopávky</t>
  </si>
  <si>
    <t xml:space="preserve">    16 - Přemístění výkopku</t>
  </si>
  <si>
    <t xml:space="preserve">    17 - Konstrukce ze zemin</t>
  </si>
  <si>
    <t xml:space="preserve">    56 - Podkladní vrstvy komunikací a zpevněných ploch</t>
  </si>
  <si>
    <t xml:space="preserve">    87 - Potrubí z trub plastických, skleněných a čedičových</t>
  </si>
  <si>
    <t>D2 - Vnitřní instalace</t>
  </si>
  <si>
    <t xml:space="preserve">    721 - Vnitřní kanalizace</t>
  </si>
  <si>
    <t xml:space="preserve">    722 - Vnitřní vodovod</t>
  </si>
  <si>
    <t xml:space="preserve">    725 - Zařizovací předměty</t>
  </si>
  <si>
    <t>D1</t>
  </si>
  <si>
    <t>Kanalizační přípojka splašková</t>
  </si>
  <si>
    <t>Hloubené vykopávky</t>
  </si>
  <si>
    <t>132201210R00</t>
  </si>
  <si>
    <t>Hloubení rýh š.do 200 cm hor.3 do 50 m3,STROJNĚ</t>
  </si>
  <si>
    <t>-224044979</t>
  </si>
  <si>
    <t>-1322248055</t>
  </si>
  <si>
    <t>132201219R00</t>
  </si>
  <si>
    <t>Příplatek za lepivost - hloubení rýh 200cm v hor.3</t>
  </si>
  <si>
    <t>-1862100219</t>
  </si>
  <si>
    <t>1902329209</t>
  </si>
  <si>
    <t>Přemístění výkopku</t>
  </si>
  <si>
    <t>162201102R00</t>
  </si>
  <si>
    <t>Vodorovné přemístění výkopku z hor.1-4 do 50 m</t>
  </si>
  <si>
    <t>1310697901</t>
  </si>
  <si>
    <t>1103172624</t>
  </si>
  <si>
    <t>162701105R00</t>
  </si>
  <si>
    <t>Vodorovné přemístění výkopku z hor.1-4 do 10000 m</t>
  </si>
  <si>
    <t>93585618</t>
  </si>
  <si>
    <t>705728766</t>
  </si>
  <si>
    <t>162701109R00</t>
  </si>
  <si>
    <t>Příplatek k vod. přemístění hor.1-4 za další 1 km</t>
  </si>
  <si>
    <t>1733383272</t>
  </si>
  <si>
    <t>-1220385904</t>
  </si>
  <si>
    <t>Konstrukce ze zemin</t>
  </si>
  <si>
    <t>171201201R00</t>
  </si>
  <si>
    <t>Uložení sypaniny na skl.-sypanina na výšku přes 2m</t>
  </si>
  <si>
    <t>183109545</t>
  </si>
  <si>
    <t>-1370903768</t>
  </si>
  <si>
    <t>174101101R00</t>
  </si>
  <si>
    <t>Zásyp jam, rýh, šachet se zhutněním</t>
  </si>
  <si>
    <t>1806062498</t>
  </si>
  <si>
    <t>-1532430839</t>
  </si>
  <si>
    <t>175101101RT2</t>
  </si>
  <si>
    <t xml:space="preserve">Obsyp potrubí bez prohození sypaniny včetně písku f  0 - 22 mm</t>
  </si>
  <si>
    <t>54594344</t>
  </si>
  <si>
    <t>-1917001024</t>
  </si>
  <si>
    <t>900 00VD</t>
  </si>
  <si>
    <t>Skládkovné</t>
  </si>
  <si>
    <t>1348920000</t>
  </si>
  <si>
    <t>-1992295411</t>
  </si>
  <si>
    <t>Podkladní vrstvy komunikací a zpevněných ploch</t>
  </si>
  <si>
    <t>564231111R00</t>
  </si>
  <si>
    <t>Podklad ze štěrkopísku po zhutnění tloušťky 10 cm</t>
  </si>
  <si>
    <t>1375132722</t>
  </si>
  <si>
    <t>-947283670</t>
  </si>
  <si>
    <t>Potrubí z trub plastických, skleněných a čedičových</t>
  </si>
  <si>
    <t>008 x013VD</t>
  </si>
  <si>
    <t>čerpací stanice splaškových vod, Q=12 m3/hod, H=5m, 400 V, 2,7 A, 1,1 kW</t>
  </si>
  <si>
    <t>-1580527160</t>
  </si>
  <si>
    <t>008 x014VD</t>
  </si>
  <si>
    <t>mtz čerpací stanice</t>
  </si>
  <si>
    <t>-273504102</t>
  </si>
  <si>
    <t>008 x038VD</t>
  </si>
  <si>
    <t>napojení na kanalizační stoku DN250 (plast/plast)</t>
  </si>
  <si>
    <t>628134845</t>
  </si>
  <si>
    <t>008 zb 001VD</t>
  </si>
  <si>
    <t>potrubí PE100 63x5,8 SDR11</t>
  </si>
  <si>
    <t>-1386707230</t>
  </si>
  <si>
    <t>871211121R00</t>
  </si>
  <si>
    <t>Montáž trubek polyetylenových ve výkopu d 63 mm</t>
  </si>
  <si>
    <t>-1104766101</t>
  </si>
  <si>
    <t>D2</t>
  </si>
  <si>
    <t>Vnitřní instalace</t>
  </si>
  <si>
    <t>721</t>
  </si>
  <si>
    <t>Vnitřní kanalizace</t>
  </si>
  <si>
    <t>721 x001VD</t>
  </si>
  <si>
    <t>podomítková ZU (od VZT)</t>
  </si>
  <si>
    <t>192026783</t>
  </si>
  <si>
    <t>721176103R00</t>
  </si>
  <si>
    <t>Potrubí HT připojovací D 50 x 1,8 mm</t>
  </si>
  <si>
    <t>2074373097</t>
  </si>
  <si>
    <t>721176105R00</t>
  </si>
  <si>
    <t>Potrubí HT připojovací D 110 x 2,7 mm</t>
  </si>
  <si>
    <t>-342374631</t>
  </si>
  <si>
    <t>721176113R00</t>
  </si>
  <si>
    <t>Potrubí HT odpadní svislé D 50 x 1,8 mm</t>
  </si>
  <si>
    <t>-15349710</t>
  </si>
  <si>
    <t>721176115R00</t>
  </si>
  <si>
    <t>Potrubí HT odpadní svislé D 110 x 2,7 mm</t>
  </si>
  <si>
    <t>344739430</t>
  </si>
  <si>
    <t>721176136R00</t>
  </si>
  <si>
    <t>Potrubí HT svodné (ležaté) zavěšené D 125 x 3,1 mm</t>
  </si>
  <si>
    <t>-226174551</t>
  </si>
  <si>
    <t>721176137R00</t>
  </si>
  <si>
    <t>Potrubí HT svodné (ležaté) zavěšené D 160 x 3,9 mm</t>
  </si>
  <si>
    <t>-1427428921</t>
  </si>
  <si>
    <t>721176222R00</t>
  </si>
  <si>
    <t>Potrubí KG svodné (ležaté) v zemi D 110 x 3,2 mm</t>
  </si>
  <si>
    <t>344301281</t>
  </si>
  <si>
    <t>721176223R00</t>
  </si>
  <si>
    <t>Potrubí KG svodné (ležaté) v zemi D 125 x 3,2 mm</t>
  </si>
  <si>
    <t>1330936187</t>
  </si>
  <si>
    <t>721176224R00</t>
  </si>
  <si>
    <t>Potrubí KG svodné (ležaté) v zemi D 160 x 4,0 mm</t>
  </si>
  <si>
    <t>-813321111</t>
  </si>
  <si>
    <t>721194105R00</t>
  </si>
  <si>
    <t>Vyvedení odpadních výpustek D 50 x 1,8</t>
  </si>
  <si>
    <t>-598098484</t>
  </si>
  <si>
    <t>721194109R00</t>
  </si>
  <si>
    <t>Vyvedení odpadních výpustek D 110 x 2,3</t>
  </si>
  <si>
    <t>-8669600</t>
  </si>
  <si>
    <t>721273150R00</t>
  </si>
  <si>
    <t>Hlavice ventilační přivětrávací DN100(50)</t>
  </si>
  <si>
    <t>218284540</t>
  </si>
  <si>
    <t>721273200RT2</t>
  </si>
  <si>
    <t>Souprava ventilační střešní DN50</t>
  </si>
  <si>
    <t>1333307223</t>
  </si>
  <si>
    <t>721273200RT3</t>
  </si>
  <si>
    <t>Souprava ventilační střešní DN100</t>
  </si>
  <si>
    <t>16829328</t>
  </si>
  <si>
    <t>721290111R00</t>
  </si>
  <si>
    <t>Zkouška těsnosti kanalizace vodou DN 125</t>
  </si>
  <si>
    <t>1832706729</t>
  </si>
  <si>
    <t>721290112R00</t>
  </si>
  <si>
    <t>Zkouška těsnosti kanalizace vodou DN 200</t>
  </si>
  <si>
    <t>1663609972</t>
  </si>
  <si>
    <t>998721103R00</t>
  </si>
  <si>
    <t>Přesun hmot pro vnitřní kanalizaci, výšky do 24 m</t>
  </si>
  <si>
    <t>-786753981</t>
  </si>
  <si>
    <t>722</t>
  </si>
  <si>
    <t>Vnitřní vodovod</t>
  </si>
  <si>
    <t>722 x009VD</t>
  </si>
  <si>
    <t>vyvažovací termostatický ventil TVV DN20 35-60°C</t>
  </si>
  <si>
    <t>148719350</t>
  </si>
  <si>
    <t>722 x014VD</t>
  </si>
  <si>
    <t>kohout vypouštěcí VK 1/2"</t>
  </si>
  <si>
    <t>-491067456</t>
  </si>
  <si>
    <t>722 x023VD</t>
  </si>
  <si>
    <t>cirkulační čerpadlo se spínacími hodinami</t>
  </si>
  <si>
    <t>-281908146</t>
  </si>
  <si>
    <t>722 x024VD</t>
  </si>
  <si>
    <t>expanzní nádoba objem 60 litrů + průtočný ventil 1 1/4"</t>
  </si>
  <si>
    <t>-277039659</t>
  </si>
  <si>
    <t>722172311R00</t>
  </si>
  <si>
    <t>Potrubí z PPR, studená, D 20x2,8 mm, vč.zed.výpom.</t>
  </si>
  <si>
    <t>-2026100998</t>
  </si>
  <si>
    <t>722172312R00</t>
  </si>
  <si>
    <t>Potrubí z PPR, studená, D 25x3,5 mm, vč.zed.výpom.</t>
  </si>
  <si>
    <t>540229076</t>
  </si>
  <si>
    <t>722172313R00</t>
  </si>
  <si>
    <t>Potrubí z PPR, studená, D 32x4,4 mm, vč.zed.výpom.</t>
  </si>
  <si>
    <t>-965148013</t>
  </si>
  <si>
    <t>722172314R00</t>
  </si>
  <si>
    <t>Potrubí z PPR, studená, D 40x5,5 mm, vč.zed.výpom.</t>
  </si>
  <si>
    <t>-1416846586</t>
  </si>
  <si>
    <t>722172315R00</t>
  </si>
  <si>
    <t>Potrubí z PPR, studená, D 50x6,9 mm, vč.zed.výpom.</t>
  </si>
  <si>
    <t>1469394141</t>
  </si>
  <si>
    <t>722172331R00</t>
  </si>
  <si>
    <t>Potrubí z PPR, teplá, D 20x2,8 mm, vč. zed. výpom.</t>
  </si>
  <si>
    <t>538961151</t>
  </si>
  <si>
    <t>722172332R00</t>
  </si>
  <si>
    <t>Potrubí z PPR, teplá, D 25x3,5 mm, vč. zed. výpom.</t>
  </si>
  <si>
    <t>-91243361</t>
  </si>
  <si>
    <t>722172333R00</t>
  </si>
  <si>
    <t>Potrubí z PPR, teplá, D 32x4,4 mm, vč. zed. výpom.</t>
  </si>
  <si>
    <t>728460869</t>
  </si>
  <si>
    <t>722172334R00</t>
  </si>
  <si>
    <t>Potrubí z PPR, teplá, D 40x5,5 mm, vč. zed. výpom.</t>
  </si>
  <si>
    <t>-1648301914</t>
  </si>
  <si>
    <t>722172335R00</t>
  </si>
  <si>
    <t>Potrubí z PPR, teplá, D 50x8,3 mm, vč. zed. výpom.</t>
  </si>
  <si>
    <t>108246483</t>
  </si>
  <si>
    <t>722174912R00</t>
  </si>
  <si>
    <t>Sestavení plastového rozvodu vody D 20 mm</t>
  </si>
  <si>
    <t>819154795</t>
  </si>
  <si>
    <t>722174913R00</t>
  </si>
  <si>
    <t>Sestavení plastového rozvodu vody D 25 mm</t>
  </si>
  <si>
    <t>-695010178</t>
  </si>
  <si>
    <t>722174914R00</t>
  </si>
  <si>
    <t>Sestavení plastového rozvodu vody D 32 mm</t>
  </si>
  <si>
    <t>-923449593</t>
  </si>
  <si>
    <t>722174915R00</t>
  </si>
  <si>
    <t>Sestavení plastového rozvodu vody D 40 mm</t>
  </si>
  <si>
    <t>1274650322</t>
  </si>
  <si>
    <t>722174916R00</t>
  </si>
  <si>
    <t>Sestavení plastového rozvodu vody D 50 mm</t>
  </si>
  <si>
    <t>-664998558</t>
  </si>
  <si>
    <t>722181213RT7</t>
  </si>
  <si>
    <t>Izolace návleková tl. stěny 13 mm - d22</t>
  </si>
  <si>
    <t>-1951660146</t>
  </si>
  <si>
    <t>722181213RT8</t>
  </si>
  <si>
    <t>Izolace návleková tl. stěny 13 mm - d25</t>
  </si>
  <si>
    <t>-224618574</t>
  </si>
  <si>
    <t>722181213RU1</t>
  </si>
  <si>
    <t>Izolace návleková tl. stěny 13 mm - d32</t>
  </si>
  <si>
    <t>883510086</t>
  </si>
  <si>
    <t>722181213RV9</t>
  </si>
  <si>
    <t>Izolace návleková tl. stěny 13 mm - d40</t>
  </si>
  <si>
    <t>-968829312</t>
  </si>
  <si>
    <t>722181213RW6</t>
  </si>
  <si>
    <t>Izolace návleková tl. stěny 13 mm - d50</t>
  </si>
  <si>
    <t>323152934</t>
  </si>
  <si>
    <t>722190401R00</t>
  </si>
  <si>
    <t>Vyvedení a upevnění výpustek DN 15</t>
  </si>
  <si>
    <t>1550399913</t>
  </si>
  <si>
    <t>722220111R00</t>
  </si>
  <si>
    <t>Nástěnka K 247, pro výtokový ventil G 1/2</t>
  </si>
  <si>
    <t>-1352395240</t>
  </si>
  <si>
    <t>722220121R00</t>
  </si>
  <si>
    <t>Nástěnka K 247, pro baterii G 1/2</t>
  </si>
  <si>
    <t>pár</t>
  </si>
  <si>
    <t>-2034623940</t>
  </si>
  <si>
    <t>722223181R00</t>
  </si>
  <si>
    <t>Kohout vod.kul.výtokový DN 15 se šroubením na hadici</t>
  </si>
  <si>
    <t>-367906305</t>
  </si>
  <si>
    <t>722231163R00</t>
  </si>
  <si>
    <t>Ventil pojistný pružinový 10bar</t>
  </si>
  <si>
    <t>1627774505</t>
  </si>
  <si>
    <t>722235112R00</t>
  </si>
  <si>
    <t>Kohout kulový, vnitř.-vnitř.z. DN 20</t>
  </si>
  <si>
    <t>1637238355</t>
  </si>
  <si>
    <t>722235113R00</t>
  </si>
  <si>
    <t>Kohout kulový, vnitř.-vnitř.z. DN 25</t>
  </si>
  <si>
    <t>1698236491</t>
  </si>
  <si>
    <t>722235115R00</t>
  </si>
  <si>
    <t>Kohout kulový, vnitř.-vnitř.z. DN 40</t>
  </si>
  <si>
    <t>-1040254857</t>
  </si>
  <si>
    <t>722235653R00</t>
  </si>
  <si>
    <t>159394554</t>
  </si>
  <si>
    <t>722235655R00</t>
  </si>
  <si>
    <t>Ventil zpětný DN 40</t>
  </si>
  <si>
    <t>-727616877</t>
  </si>
  <si>
    <t>722264111R00</t>
  </si>
  <si>
    <t xml:space="preserve">Vodoměr bytový  DN 15x80 mm, Qn 1,5</t>
  </si>
  <si>
    <t>-1068976921</t>
  </si>
  <si>
    <t>722290226R00</t>
  </si>
  <si>
    <t>Zkouška tlaku potrubí závitového DN 50</t>
  </si>
  <si>
    <t>-974507698</t>
  </si>
  <si>
    <t>722290234R00</t>
  </si>
  <si>
    <t>Proplach a dezinfekce vodovod.potrubí DN 80</t>
  </si>
  <si>
    <t>534724573</t>
  </si>
  <si>
    <t>732339105R00</t>
  </si>
  <si>
    <t>Montáž nádoby expanzní tlakové 80 l</t>
  </si>
  <si>
    <t>-169273909</t>
  </si>
  <si>
    <t>731239872</t>
  </si>
  <si>
    <t>-2128972841</t>
  </si>
  <si>
    <t>998722103R00</t>
  </si>
  <si>
    <t>Přesun hmot pro vnitřní vodovod, výšky do 24 m</t>
  </si>
  <si>
    <t>-1623447027</t>
  </si>
  <si>
    <t>725</t>
  </si>
  <si>
    <t>Zařizovací předměty</t>
  </si>
  <si>
    <t>725 a001VD</t>
  </si>
  <si>
    <t>mtz liniového odvodnění sprch. koutů</t>
  </si>
  <si>
    <t>-1831412601</t>
  </si>
  <si>
    <t>725 b010VD</t>
  </si>
  <si>
    <t>liniové odvodnění sprch. koutu dl. 750 mm + rošt dl. 750</t>
  </si>
  <si>
    <t>-337668315</t>
  </si>
  <si>
    <t>725 k008VD</t>
  </si>
  <si>
    <t>akrylátová sprchová vanička 90 cm - čvrtkruh</t>
  </si>
  <si>
    <t>-616500257</t>
  </si>
  <si>
    <t>725 k008VD.1</t>
  </si>
  <si>
    <t>sprchová vanička 90x90</t>
  </si>
  <si>
    <t>-2070789671</t>
  </si>
  <si>
    <t>725 k009VD</t>
  </si>
  <si>
    <t>sprchová zástěna čtvrtkruh 90 cm</t>
  </si>
  <si>
    <t>-2047652439</t>
  </si>
  <si>
    <t>725 k010VD</t>
  </si>
  <si>
    <t>sifon sprchový s krytkou čistitelný shora</t>
  </si>
  <si>
    <t>-908916899</t>
  </si>
  <si>
    <t>725 k032VD</t>
  </si>
  <si>
    <t>baterie nástěnná sprchová s ruční sprchou</t>
  </si>
  <si>
    <t>-1236171556</t>
  </si>
  <si>
    <t>725 os010VD</t>
  </si>
  <si>
    <t>umyvadlová výpusť, CLICK-CLACK, chrome</t>
  </si>
  <si>
    <t>391718536</t>
  </si>
  <si>
    <t>725 x006VD</t>
  </si>
  <si>
    <t>sprchové dveře 90 cm</t>
  </si>
  <si>
    <t>-389263727</t>
  </si>
  <si>
    <t>725 x012VD</t>
  </si>
  <si>
    <t>akrylátová vana 170 cm</t>
  </si>
  <si>
    <t>1631855227</t>
  </si>
  <si>
    <t>725 z002VD</t>
  </si>
  <si>
    <t>připojovací koleno k WC DN100 s kulovým kloubem</t>
  </si>
  <si>
    <t>-944372798</t>
  </si>
  <si>
    <t>725013125R00</t>
  </si>
  <si>
    <t>Kloz.kombi ZTP,nádrž s arm.odpad vodor,bílý</t>
  </si>
  <si>
    <t>1907385728</t>
  </si>
  <si>
    <t>725013135R00</t>
  </si>
  <si>
    <t>Klozet kombi, nádrž s armat.odpad vodor, bílý, včteně sedátka</t>
  </si>
  <si>
    <t>1658062473</t>
  </si>
  <si>
    <t>725017153R00</t>
  </si>
  <si>
    <t xml:space="preserve">Umyvadlo invalidní  64 x 55 cm, bílé</t>
  </si>
  <si>
    <t>-1294255248</t>
  </si>
  <si>
    <t>725017161R00</t>
  </si>
  <si>
    <t>Umyvadlo na šrouby, 50 x 41 cm, bílé, otvor pro baterii</t>
  </si>
  <si>
    <t>-898136067</t>
  </si>
  <si>
    <t>725229102R00</t>
  </si>
  <si>
    <t>Montáž van ocel. a plastových s uzávěr. 5/4</t>
  </si>
  <si>
    <t>1407614810</t>
  </si>
  <si>
    <t>725249102R00</t>
  </si>
  <si>
    <t>Montáž sprchových mís a vaniček</t>
  </si>
  <si>
    <t>-107736045</t>
  </si>
  <si>
    <t>725249103R00</t>
  </si>
  <si>
    <t>Montáž sprchových koutů</t>
  </si>
  <si>
    <t>-1531954300</t>
  </si>
  <si>
    <t>725814106R00</t>
  </si>
  <si>
    <t>Ventil rohový s filtrem DN 15</t>
  </si>
  <si>
    <t>809900326</t>
  </si>
  <si>
    <t>725823111RT1</t>
  </si>
  <si>
    <t>Baterie umyvadlová stoján. ruční, bez otvír.odpadu</t>
  </si>
  <si>
    <t>-193587543</t>
  </si>
  <si>
    <t>725835113R00</t>
  </si>
  <si>
    <t>Baterie vanová nástěnná ruční, vč. příslušenstvím</t>
  </si>
  <si>
    <t>1387130697</t>
  </si>
  <si>
    <t>725860184RT1</t>
  </si>
  <si>
    <t>Sifon pračkový D 40/50 mm, s vývodem vody 1/2"</t>
  </si>
  <si>
    <t>-2018815815</t>
  </si>
  <si>
    <t>725860214R00</t>
  </si>
  <si>
    <t>Sifon umyvadlový</t>
  </si>
  <si>
    <t>-1008404748</t>
  </si>
  <si>
    <t>725860300R00</t>
  </si>
  <si>
    <t>Odtok vanový, odpad D 40/50 mm</t>
  </si>
  <si>
    <t>-1391032901</t>
  </si>
  <si>
    <t>998725103R00</t>
  </si>
  <si>
    <t>Přesun hmot pro zařizovací předměty, výšky do 24 m</t>
  </si>
  <si>
    <t>1181223669</t>
  </si>
  <si>
    <t>Pol1</t>
  </si>
  <si>
    <t>50675524</t>
  </si>
  <si>
    <t>08 - Elektroinstalace</t>
  </si>
  <si>
    <t>Soupis:</t>
  </si>
  <si>
    <t>01 - Uzemění a jímací soustava</t>
  </si>
  <si>
    <t>741-JIS - Jímací soustava</t>
  </si>
  <si>
    <t>741-UZZ - Uzemnění</t>
  </si>
  <si>
    <t>46-M - Zemní práce při extr.mont.pracích</t>
  </si>
  <si>
    <t>58-M - Revize vyhrazených technických zařízení</t>
  </si>
  <si>
    <t>741-JIS</t>
  </si>
  <si>
    <t>Jímací soustava</t>
  </si>
  <si>
    <t>741420002</t>
  </si>
  <si>
    <t>Montáž drát nebo lano hromosvodné svodové D přes 10mm s podpěrou</t>
  </si>
  <si>
    <t>-973730235</t>
  </si>
  <si>
    <t>SMS11</t>
  </si>
  <si>
    <t>AlMgSi 8 T/4 - Drát uzemňovací, měkký, průměr 8mm/50mm2, 1m=0,135kg 1kg=7,40m</t>
  </si>
  <si>
    <t>881914459</t>
  </si>
  <si>
    <t>SMS563</t>
  </si>
  <si>
    <t>PV pod hřebenáče nerez/plast s držákem, nastavitelná</t>
  </si>
  <si>
    <t>1175351360</t>
  </si>
  <si>
    <t>2025653235</t>
  </si>
  <si>
    <t>-2114145691</t>
  </si>
  <si>
    <t>SMS562</t>
  </si>
  <si>
    <t>Držák vedení do plochy střechy s prolisovanou vzpěrou (tašková krytina), nerez,délka 335 mm, průměr vodiče do 8 mm</t>
  </si>
  <si>
    <t>-1531954171</t>
  </si>
  <si>
    <t>1689457813</t>
  </si>
  <si>
    <t>1033575126</t>
  </si>
  <si>
    <t>SMS13</t>
  </si>
  <si>
    <t>PV s příchytkou do zateplení zdí 110 cm, s vrutem a hmoždinkou 7 x 180 mm, materiál základny z odlitku Zn, materilál příložky FeZn Rd, pro drát o průměru 7-10mm</t>
  </si>
  <si>
    <t>KS</t>
  </si>
  <si>
    <t>1439479470</t>
  </si>
  <si>
    <t>741420021</t>
  </si>
  <si>
    <t>Montáž svorka hromosvodná se 2 šrouby</t>
  </si>
  <si>
    <t>324928608</t>
  </si>
  <si>
    <t>SMS17</t>
  </si>
  <si>
    <t>SO - Svorka okapová FeZn, s příchytkou, zaoblení 16-22 mm, Rd 8-10</t>
  </si>
  <si>
    <t>-1314810221</t>
  </si>
  <si>
    <t>-1455095695</t>
  </si>
  <si>
    <t>SMS18</t>
  </si>
  <si>
    <t>SS - Svorka spojovací FeZn, pro průměr vodiče 8-10mm, 2x šroub se šestihrannou hlavou</t>
  </si>
  <si>
    <t>-2131485806</t>
  </si>
  <si>
    <t>741430004</t>
  </si>
  <si>
    <t>Montáž tyč jímací délky do 3 m na střešní hřeben</t>
  </si>
  <si>
    <t>1226813408</t>
  </si>
  <si>
    <t>pol280</t>
  </si>
  <si>
    <t>Jímač trubkový Rd 16/10mm 3000mm AlMgSi klín</t>
  </si>
  <si>
    <t>1939600016</t>
  </si>
  <si>
    <t>SMS15</t>
  </si>
  <si>
    <t>Držák jímací tyče na střešní krov, horní, FeZn</t>
  </si>
  <si>
    <t>-1671208866</t>
  </si>
  <si>
    <t>SMS16</t>
  </si>
  <si>
    <t>Držák jímací tyče na střešní krov, dolní, FeZn</t>
  </si>
  <si>
    <t>-2121143874</t>
  </si>
  <si>
    <t>741-UZZ</t>
  </si>
  <si>
    <t>Uzemnění</t>
  </si>
  <si>
    <t>741112103</t>
  </si>
  <si>
    <t>Montáž rozvodka zapuštěná plastová čtyřhranná</t>
  </si>
  <si>
    <t>-1261308357</t>
  </si>
  <si>
    <t>SMS05</t>
  </si>
  <si>
    <t>SKŘÍŇ ROZVODNÁ, konfigurace KB, barva SVĚTLE ŠEDÁ, rozměry 234 x 176 x 79 cm</t>
  </si>
  <si>
    <t>2039372419</t>
  </si>
  <si>
    <t>SMS06</t>
  </si>
  <si>
    <t>Ekvipotenciální přípojnice s krytem, 155x65x35mm (délka x šířka x výška), pro 13 vodičů 2,5 - 25 mm2 (jedno/vícežilový), 1 vodič 16 - 95 mm2 (jedno/vícežilový) nebo dráty Ø 8 - 10 mm</t>
  </si>
  <si>
    <t>129553513</t>
  </si>
  <si>
    <t>741410022</t>
  </si>
  <si>
    <t>Montáž vodič uzemňovací pásek průřezu do 120 mm2 v průmyslové výstavbě v zemi</t>
  </si>
  <si>
    <t>1521632816</t>
  </si>
  <si>
    <t>SMS01</t>
  </si>
  <si>
    <t>Zemnící pozinkovaná páska FeZn 30/4 (0,95kg/1m)</t>
  </si>
  <si>
    <t>KG</t>
  </si>
  <si>
    <t>-1600062542</t>
  </si>
  <si>
    <t>741410042</t>
  </si>
  <si>
    <t>Montáž vodič uzemňovací drát nebo lano D do 10 mm v průmysl výstavbě</t>
  </si>
  <si>
    <t>-750649025</t>
  </si>
  <si>
    <t>SMS02</t>
  </si>
  <si>
    <t>Drát ocelový FeZn průměr 10mm, (0,62kg/1m)</t>
  </si>
  <si>
    <t>-1983945252</t>
  </si>
  <si>
    <t>452626979</t>
  </si>
  <si>
    <t>SMS03</t>
  </si>
  <si>
    <t xml:space="preserve">Drát FeZn 10/13 s izolací </t>
  </si>
  <si>
    <t>-522536599</t>
  </si>
  <si>
    <t>2089654329</t>
  </si>
  <si>
    <t>SMS09</t>
  </si>
  <si>
    <t>SZ - Svorka zkušební nerez V2A, s destičkou, Rd 7-10</t>
  </si>
  <si>
    <t>111139487</t>
  </si>
  <si>
    <t>741420022</t>
  </si>
  <si>
    <t>Montáž svorka hromosvodná se 3 šrouby</t>
  </si>
  <si>
    <t>1854456497</t>
  </si>
  <si>
    <t>SMS04</t>
  </si>
  <si>
    <t>SR - Svorka křížová 60x60 mm s destičkou, FeZn, Rd 8-10/Fl 30, spojení pásku i kulatiny</t>
  </si>
  <si>
    <t>569449742</t>
  </si>
  <si>
    <t>741420083</t>
  </si>
  <si>
    <t>Montáž vedení hromosvodné-štítek k označení svodu</t>
  </si>
  <si>
    <t>-1363316427</t>
  </si>
  <si>
    <t>SMS10</t>
  </si>
  <si>
    <t>Označovací štítek Al s vyraženým číslem pro Rd 7-10/Fl 30</t>
  </si>
  <si>
    <t>586253133</t>
  </si>
  <si>
    <t>46-M</t>
  </si>
  <si>
    <t>Zemní práce při extr.mont.pracích</t>
  </si>
  <si>
    <t>460150154</t>
  </si>
  <si>
    <t>Hloubení kabelových zapažených i nezapažených rýh ručně š 35 cm, hl 70 cm, v hornině tř 4</t>
  </si>
  <si>
    <t>676252406</t>
  </si>
  <si>
    <t>460560154</t>
  </si>
  <si>
    <t>Zásyp rýh ručně šířky 35 cm, hloubky 70 cm, z horniny třídy 4</t>
  </si>
  <si>
    <t>-148316706</t>
  </si>
  <si>
    <t>460620014</t>
  </si>
  <si>
    <t>Provizorní úprava terénu se zhutněním, v hornině tř 4</t>
  </si>
  <si>
    <t>1072290286</t>
  </si>
  <si>
    <t>58-M</t>
  </si>
  <si>
    <t>Revize vyhrazených technických zařízení</t>
  </si>
  <si>
    <t>580105012</t>
  </si>
  <si>
    <t>Kontrola stavu ochrany před úderem blesku hřebenové soustavy do 8 svodů</t>
  </si>
  <si>
    <t>svod</t>
  </si>
  <si>
    <t>-1522815846</t>
  </si>
  <si>
    <t>580105062</t>
  </si>
  <si>
    <t>Měření zemního odporu do 8 svodů</t>
  </si>
  <si>
    <t>měření</t>
  </si>
  <si>
    <t>73133308</t>
  </si>
  <si>
    <t>741820012</t>
  </si>
  <si>
    <t>Měření zemnící síť délky pásku do 200 m</t>
  </si>
  <si>
    <t>83181413</t>
  </si>
  <si>
    <t>02 - Silnoproudá elektroinstalace</t>
  </si>
  <si>
    <t>741-NMA - Nosný materiál (lišty, žlaby, trubky, krabice apod.)</t>
  </si>
  <si>
    <t>741-OSV - Svítidla a zdroje</t>
  </si>
  <si>
    <t>741-PRI - Přístroje (tlačítka, vypínače, zásuvky, apod.)</t>
  </si>
  <si>
    <t>741-KAB - Kabely a vodiče</t>
  </si>
  <si>
    <t>741-NMA</t>
  </si>
  <si>
    <t>Nosný materiál (lišty, žlaby, trubky, krabice apod.)</t>
  </si>
  <si>
    <t>741110002</t>
  </si>
  <si>
    <t>Montáž trubka plastová tuhá D přes 23 do 35 mm uložená pevně</t>
  </si>
  <si>
    <t>1174014944</t>
  </si>
  <si>
    <t>SMS311</t>
  </si>
  <si>
    <t>Trubka, pro instalaci na povrch, střední mechanická odolnost (750 N/5 cm), 25/21,4 mm, tř. hořl. hmot A1-F</t>
  </si>
  <si>
    <t>1270888371</t>
  </si>
  <si>
    <t>SMS312</t>
  </si>
  <si>
    <t xml:space="preserve">Příchytka pro trubky tuhé 25, tř. hořl. hmot A1-F </t>
  </si>
  <si>
    <t>-23053410</t>
  </si>
  <si>
    <t>741112001</t>
  </si>
  <si>
    <t>Montáž krabice zapuštěná plastová kruhová</t>
  </si>
  <si>
    <t>-1714928794</t>
  </si>
  <si>
    <t>SMS74</t>
  </si>
  <si>
    <t>Krabice odbočná s víčkem, D103, H50 mm, PVC, A1-D</t>
  </si>
  <si>
    <t>553799740</t>
  </si>
  <si>
    <t>741112021</t>
  </si>
  <si>
    <t>Montáž krabice nástěnná plastová čtyřhranná do 100x100 mm</t>
  </si>
  <si>
    <t>-1317477946</t>
  </si>
  <si>
    <t>SMS75</t>
  </si>
  <si>
    <t>Krabice na povrch, plastová, 122x122x45mm, IP67, 4x svorkovnice do 4mm2</t>
  </si>
  <si>
    <t>2088279899</t>
  </si>
  <si>
    <t>741112061</t>
  </si>
  <si>
    <t>Montáž krabice přístrojová zapuštěná plastová kruhová</t>
  </si>
  <si>
    <t>394814372</t>
  </si>
  <si>
    <t>SMS70</t>
  </si>
  <si>
    <t>Krabice přístrojová, H43 mm, PVC, A1-D, pro spojení ve svislém i vodorovném směru s roztečí 71 nebo 81 mm</t>
  </si>
  <si>
    <t>24266730</t>
  </si>
  <si>
    <t>741112101</t>
  </si>
  <si>
    <t>Montáž rozvodka zapuštěná plastová kruhová</t>
  </si>
  <si>
    <t>1090926150</t>
  </si>
  <si>
    <t>SMS72</t>
  </si>
  <si>
    <t>Krabice rozvodná s víčkem a svorkovnicí, D71, H43,5 mm, PVC, A1-D</t>
  </si>
  <si>
    <t>-1160652990</t>
  </si>
  <si>
    <t>741910411</t>
  </si>
  <si>
    <t>Montáž žlab kovový šířky do 50 mm bez víka</t>
  </si>
  <si>
    <t>512</t>
  </si>
  <si>
    <t>-1959828712</t>
  </si>
  <si>
    <t>SMS77</t>
  </si>
  <si>
    <t>Kabelový žlab drátěný, 50/50 GZ, vzdálenost podpěr cca 2m, 1ks=2000 mm</t>
  </si>
  <si>
    <t>-1097508215</t>
  </si>
  <si>
    <t>SMS78</t>
  </si>
  <si>
    <t>spojka "GZ" - pro spojení "žlab-žlab"</t>
  </si>
  <si>
    <t>1477936006</t>
  </si>
  <si>
    <t>20*2 "Přepočtené koeficientem množství</t>
  </si>
  <si>
    <t>SMS79</t>
  </si>
  <si>
    <t>Nosník 50 "GZ" - pro žlab 50/50</t>
  </si>
  <si>
    <t>-390924643</t>
  </si>
  <si>
    <t>20*0,5 "Přepočtené koeficientem množství</t>
  </si>
  <si>
    <t>741-OSV</t>
  </si>
  <si>
    <t>Svítidla a zdroje</t>
  </si>
  <si>
    <t>741370001</t>
  </si>
  <si>
    <t>Montáž svítidlo žárovkové bytové stropní přisazené 1 zdroj bez skla</t>
  </si>
  <si>
    <t>-273040944</t>
  </si>
  <si>
    <t>SMS120</t>
  </si>
  <si>
    <t>Kuchyňské LED svítidlo s vypínačem, 28xSMD,5W,34cm, bílá barva</t>
  </si>
  <si>
    <t>2053831481</t>
  </si>
  <si>
    <t>741370002</t>
  </si>
  <si>
    <t>Montáž svítidlo žárovkové bytové stropní přisazené 1 zdroj se sklem</t>
  </si>
  <si>
    <t>-2105512354</t>
  </si>
  <si>
    <t>SMS116</t>
  </si>
  <si>
    <t>Nástěnné přisazené svítidlo s opálovým skleněným krytem, průměr 280mm, výška 127mm, 230V/1xE27 60W, IP43</t>
  </si>
  <si>
    <t>-865206841</t>
  </si>
  <si>
    <t>SMS117</t>
  </si>
  <si>
    <t>LED žárovka LED Classic 60W E27/827</t>
  </si>
  <si>
    <t>-817959237</t>
  </si>
  <si>
    <t>1583883495</t>
  </si>
  <si>
    <t>SMS125</t>
  </si>
  <si>
    <t>Černé LED venkovní nástěnné svítidlo 14W s čidlem dita denní bílá, 230V, průměr 215mm, výška 80mm,IP54</t>
  </si>
  <si>
    <t>1596312657</t>
  </si>
  <si>
    <t>741370003</t>
  </si>
  <si>
    <t>Montáž svítidlo žárovkové bytové stropní přisazené 2 zdroje</t>
  </si>
  <si>
    <t>478264433</t>
  </si>
  <si>
    <t>SMS118</t>
  </si>
  <si>
    <t>Nástěnné přisazené svítidlo s opálovým skleněným krytem, průměr 420mm, výška 101mm, 230V/2xE27 75W, IP43</t>
  </si>
  <si>
    <t>-1081027147</t>
  </si>
  <si>
    <t>59552490</t>
  </si>
  <si>
    <t>741371102</t>
  </si>
  <si>
    <t>Montáž svítidlo zářivkové průmyslové stropní přisazené 1 zdroj s krytem</t>
  </si>
  <si>
    <t>-622350769</t>
  </si>
  <si>
    <t>SMS113</t>
  </si>
  <si>
    <t xml:space="preserve">Nouzové nástěnné svítidlo svítící při výpadku, autotest, 1W/230V, doba  provozu 3 hod, piktogram, IP42</t>
  </si>
  <si>
    <t>-407059700</t>
  </si>
  <si>
    <t>741372061</t>
  </si>
  <si>
    <t>Montáž svítidlo LED bytové přisazené stropní panelové do 0,09 m2</t>
  </si>
  <si>
    <t>-124166951</t>
  </si>
  <si>
    <t>CGTLED-PRI-03</t>
  </si>
  <si>
    <t xml:space="preserve">Přisazené kruhové LED svítidlo 25W, 2300lm, 4000K, polykarbonátový difuzor, životnost 40 000 hodin,  IP54</t>
  </si>
  <si>
    <t>-1162809029</t>
  </si>
  <si>
    <t>1001654213</t>
  </si>
  <si>
    <t>CGTLED-PRI-04</t>
  </si>
  <si>
    <t>Přisazené kruhové LED svítidlo 25W s nouzovým modulem 3hod, 2300lm/310lm, 4000K, IP54</t>
  </si>
  <si>
    <t>-560837854</t>
  </si>
  <si>
    <t>SMS580</t>
  </si>
  <si>
    <t xml:space="preserve">Zářivkové svítidlo 2x58W, IP66, s akrylátovým difuzorem, základna polykarbonát, tř. ochr. I, třívodičová svorkovnice, elektronický předřadník, třífázová průběžná montáž, 145x111x1572 mm (ŠxVxH) </t>
  </si>
  <si>
    <t>-918764350</t>
  </si>
  <si>
    <t>SMS581</t>
  </si>
  <si>
    <t>Zářivková trubice T8, 58W/840, patice G13, 5200 lm, 4000 K, l= 1500 mm, životnost 20.000 hod</t>
  </si>
  <si>
    <t>-768004631</t>
  </si>
  <si>
    <t>SMS582</t>
  </si>
  <si>
    <t>Zářivkové svítidlo 2x58W, IP66, s akryl. difuz., polykarbonát, tř. ochr. I, třívodičová svork., elektronický předřadník, třífázová průb. montáž, nouz. modul SA 1 hod</t>
  </si>
  <si>
    <t>1085341611</t>
  </si>
  <si>
    <t>1797895744</t>
  </si>
  <si>
    <t>741-PRI</t>
  </si>
  <si>
    <t>Přístroje (tlačítka, vypínače, zásuvky, apod.)</t>
  </si>
  <si>
    <t>741310101</t>
  </si>
  <si>
    <t>Montáž vypínač (polo)zapuštěný bezšroubové připojení 1-jednopólový</t>
  </si>
  <si>
    <t>1332731411</t>
  </si>
  <si>
    <t>SMS102</t>
  </si>
  <si>
    <t>Přístroj spínače jednopoloveho , řazení č. 1 vč.klapky, IP20</t>
  </si>
  <si>
    <t>668403829</t>
  </si>
  <si>
    <t>741310212</t>
  </si>
  <si>
    <t>Montáž ovladač (polo)zapuštěný šroubové připojení 1/0-tlačítkový zapínací</t>
  </si>
  <si>
    <t>1984429984</t>
  </si>
  <si>
    <t>SMS81</t>
  </si>
  <si>
    <t>Přístroj tlačítka s přepínacím kontaktem , řazení č. 1/0 vč.klapky, IP20</t>
  </si>
  <si>
    <t>-1569530342</t>
  </si>
  <si>
    <t>741310214</t>
  </si>
  <si>
    <t>Montáž ovladač (polo)zapuštěný šroubové připojení 1/0So-zapínací s orientační doutnavkou</t>
  </si>
  <si>
    <t>-1256006488</t>
  </si>
  <si>
    <t>SMS484</t>
  </si>
  <si>
    <t>Přístroj tlačítka s přepínacím kontaktem a orientačním LED podsvětlením , řazení č. 1/0S0 vč.klapky, IP20</t>
  </si>
  <si>
    <t>-1907788270</t>
  </si>
  <si>
    <t>741310233</t>
  </si>
  <si>
    <t>Montáž přepínač (polo)zapuštěný šroubové připojení 6-střídavý</t>
  </si>
  <si>
    <t>148094332</t>
  </si>
  <si>
    <t>SMS83</t>
  </si>
  <si>
    <t>Přístroj přepínače střídavého, řazení č. 6, vč.klapky, IP20</t>
  </si>
  <si>
    <t>-871625030</t>
  </si>
  <si>
    <t>741310263</t>
  </si>
  <si>
    <t>Montáž přepínač (polo)zapuštěný šroubové připojení 6-střídavých prostředí venkovní/mokré</t>
  </si>
  <si>
    <t>1768585725</t>
  </si>
  <si>
    <t>SMS94</t>
  </si>
  <si>
    <t>Přepínač střídavý polozapuštěný, bílý, řazení č. 6 (1) vč.klapky, IP44</t>
  </si>
  <si>
    <t>434529427</t>
  </si>
  <si>
    <t>741313004</t>
  </si>
  <si>
    <t>Montáž zásuvka (polo)zapuštěná bezšroubové připojení 2x(2P+PE) dvojnásobná šikmá</t>
  </si>
  <si>
    <t>700971735</t>
  </si>
  <si>
    <t>SMS90</t>
  </si>
  <si>
    <t>Zásuvka dvojnásobná s natočenou dutinou,10/16A, 230V bílá, IP20</t>
  </si>
  <si>
    <t>-681465139</t>
  </si>
  <si>
    <t>741313042</t>
  </si>
  <si>
    <t>Montáž zásuvka (polo)zapuštěná šroubové připojení 2P+PE dvojí zapojení - průběžná</t>
  </si>
  <si>
    <t>-514933884</t>
  </si>
  <si>
    <t>SMS87</t>
  </si>
  <si>
    <t>Zásuvka jednonásobná , 10/16A, 230V bílá, IP20</t>
  </si>
  <si>
    <t>533599149</t>
  </si>
  <si>
    <t>741313083</t>
  </si>
  <si>
    <t>Montáž zásuvka chráněná v krabici šroubové připojení 2P+PE dvojí zapojení, prostředí venkovní, mokré</t>
  </si>
  <si>
    <t>-95347789</t>
  </si>
  <si>
    <t>SMS97</t>
  </si>
  <si>
    <t>Zásuvka jednonásobná polozapuštěná, 10/16A, 230V, bílá, IP44</t>
  </si>
  <si>
    <t>2058849021</t>
  </si>
  <si>
    <t>-394256073</t>
  </si>
  <si>
    <t>SMS103</t>
  </si>
  <si>
    <t xml:space="preserve">Zásuvka domovní jednonásobná s ochranným kolíkem, 2P+PE, 250V/16A, IP54, šedá, pro průběžnou montáž, montáž na podklady třídy reakce na oheň E,F </t>
  </si>
  <si>
    <t>-1909139166</t>
  </si>
  <si>
    <t>SMS109</t>
  </si>
  <si>
    <t>Rámeček pro přístroje (zásuvky, vypínače), bílý - náklady na MODUL</t>
  </si>
  <si>
    <t>MOD</t>
  </si>
  <si>
    <t>1922463306</t>
  </si>
  <si>
    <t>742210121</t>
  </si>
  <si>
    <t>Montáž hlásiče automatického bodového</t>
  </si>
  <si>
    <t>1407605171</t>
  </si>
  <si>
    <t>SIE105</t>
  </si>
  <si>
    <t>Detektor kouře autonomní , bílý, napájení 230V vč. záložní 9V baterie, opt. a akust. sign.</t>
  </si>
  <si>
    <t>1253684873</t>
  </si>
  <si>
    <t>741-KAB</t>
  </si>
  <si>
    <t>Kabely a vodiče</t>
  </si>
  <si>
    <t>741120301</t>
  </si>
  <si>
    <t>Montáž vodič Cu izolovaný plný a laněný s PVC pláštěm žíla 0,55-16 mm2 pevně (CY, CHAH-R(V))</t>
  </si>
  <si>
    <t>1764618501</t>
  </si>
  <si>
    <t>SMS51</t>
  </si>
  <si>
    <t>Vodič H07V-K 4 Z/ZL (CYA 4 zlž)</t>
  </si>
  <si>
    <t>1490222711</t>
  </si>
  <si>
    <t>268904463</t>
  </si>
  <si>
    <t>SMS52</t>
  </si>
  <si>
    <t>Vodič H07V-K 6 Z/ZL (CYA 6 zlž)</t>
  </si>
  <si>
    <t>1280509454</t>
  </si>
  <si>
    <t>505504326</t>
  </si>
  <si>
    <t>SMS53</t>
  </si>
  <si>
    <t>Vodič H07V-K 16 zžl</t>
  </si>
  <si>
    <t>1135093414</t>
  </si>
  <si>
    <t>741120303</t>
  </si>
  <si>
    <t>Montáž vodič Cu izolovaný plný a laněný s PVC pláštěm žíla 25-35 mm2 pevně (CY, CHAH-R(V))</t>
  </si>
  <si>
    <t>-1898315948</t>
  </si>
  <si>
    <t>SMS54</t>
  </si>
  <si>
    <t>Vodič H07V-K 25 Z/ZL (CYA 25 zlž)</t>
  </si>
  <si>
    <t>1351465581</t>
  </si>
  <si>
    <t>741120501</t>
  </si>
  <si>
    <t>Montáž šňůra Cu lehká a střední do 7 žil uložená volně (CGSG)</t>
  </si>
  <si>
    <t>1683434818</t>
  </si>
  <si>
    <t>SMS61</t>
  </si>
  <si>
    <t>Šňůra H05RR-F 5G45 (CGSG 5Cx4)</t>
  </si>
  <si>
    <t>532344116</t>
  </si>
  <si>
    <t>-324084037</t>
  </si>
  <si>
    <t>SMS63</t>
  </si>
  <si>
    <t>Šňůra H05VV-F-G 3x1 (CYSY 3Cx1)</t>
  </si>
  <si>
    <t>-367860518</t>
  </si>
  <si>
    <t>691651590</t>
  </si>
  <si>
    <t>SMS62</t>
  </si>
  <si>
    <t>Šňůra H05VV-F-G 5x1 (CYSY 5Cx1)</t>
  </si>
  <si>
    <t>1835076168</t>
  </si>
  <si>
    <t>741122015</t>
  </si>
  <si>
    <t>Montáž kabel Cu bez ukončení uložený pod omítku plný kulatý 3x1,5 mm2 (CYKY)</t>
  </si>
  <si>
    <t>-689584198</t>
  </si>
  <si>
    <t>SMS59</t>
  </si>
  <si>
    <t>Kabel CYKY-J 3x1,5 (3C)</t>
  </si>
  <si>
    <t>-1362175484</t>
  </si>
  <si>
    <t>968333625</t>
  </si>
  <si>
    <t>SMS60</t>
  </si>
  <si>
    <t>Kabel CYKY-O 3x1,5 (3A)</t>
  </si>
  <si>
    <t>-1658746350</t>
  </si>
  <si>
    <t>741122016</t>
  </si>
  <si>
    <t>Montáž kabel Cu bez ukončení uložený pod omítku plný kulatý 3x2,5 až 6 mm2 (CYKY)</t>
  </si>
  <si>
    <t>1912501199</t>
  </si>
  <si>
    <t>SMS58</t>
  </si>
  <si>
    <t>Kabel CYKY-J 3x2,5 (3C)</t>
  </si>
  <si>
    <t>826319197</t>
  </si>
  <si>
    <t>741122024</t>
  </si>
  <si>
    <t>Montáž kabel Cu bez ukončení uložený pod omítku plný kulatý 4x10 mm2 (CYKY)</t>
  </si>
  <si>
    <t>-841102470</t>
  </si>
  <si>
    <t>SMS55</t>
  </si>
  <si>
    <t>Kabel CYKY-J 4x10 (4B)</t>
  </si>
  <si>
    <t>1574511976</t>
  </si>
  <si>
    <t>741122031</t>
  </si>
  <si>
    <t>Montáž kabel Cu bez ukončení uložený pod omítku plný kulatý 5x1,5 až 2,5 mm2 (CYKY)</t>
  </si>
  <si>
    <t>1430948170</t>
  </si>
  <si>
    <t>SMS57</t>
  </si>
  <si>
    <t>Kabel CYKY-J 5x1,5 (5C)</t>
  </si>
  <si>
    <t>-2079666805</t>
  </si>
  <si>
    <t>741122032</t>
  </si>
  <si>
    <t>Montáž kabel Cu bez ukončení uložený pod omítku plný kulatý 5x4 až 6 mm2 (CYKY)</t>
  </si>
  <si>
    <t>-576111587</t>
  </si>
  <si>
    <t>SMS56</t>
  </si>
  <si>
    <t>Kabel CYKY-J 5x4 (5C)</t>
  </si>
  <si>
    <t>910994947</t>
  </si>
  <si>
    <t>741122625</t>
  </si>
  <si>
    <t>Montáž kabel Cu plný kulatý žíla 4x35 mm2 uložený pevně (CYKY)</t>
  </si>
  <si>
    <t>-1942698836</t>
  </si>
  <si>
    <t>SMS714</t>
  </si>
  <si>
    <t>Kabel CYKY-J 4x35 (4B)</t>
  </si>
  <si>
    <t>1338016919</t>
  </si>
  <si>
    <t>741124701</t>
  </si>
  <si>
    <t>Montáž kabel Cu stíněný ovládací žíly 2 až 19x0,8 mm2 uložený volně (JYTY)</t>
  </si>
  <si>
    <t>1520172015</t>
  </si>
  <si>
    <t>SMS64</t>
  </si>
  <si>
    <t>Kabel JYTY-O 4x1 (4D)</t>
  </si>
  <si>
    <t>-1733871924</t>
  </si>
  <si>
    <t>-1625130164</t>
  </si>
  <si>
    <t>SMS66</t>
  </si>
  <si>
    <t>Kabel JYTY-O 2x1 (2D)</t>
  </si>
  <si>
    <t>1035429795</t>
  </si>
  <si>
    <t>741130001</t>
  </si>
  <si>
    <t>Ukončení vodič izolovaný do 2,5mm2 v rozváděči nebo na přístroji</t>
  </si>
  <si>
    <t>1977828316</t>
  </si>
  <si>
    <t>741130003</t>
  </si>
  <si>
    <t>Ukončení vodič izolovaný do 4 mm2 v rozváděči nebo na přístroji</t>
  </si>
  <si>
    <t>-776008928</t>
  </si>
  <si>
    <t>741130004</t>
  </si>
  <si>
    <t>Ukončení vodič izolovaný do 6 mm2 v rozváděči nebo na přístroji</t>
  </si>
  <si>
    <t>1554183607</t>
  </si>
  <si>
    <t>741130006</t>
  </si>
  <si>
    <t>Ukončení vodič izolovaný do 16 mm2 v rozváděči nebo na přístroji</t>
  </si>
  <si>
    <t>797937583</t>
  </si>
  <si>
    <t>741130007</t>
  </si>
  <si>
    <t>Ukončení vodič izolovaný do 25 mm2 v rozváděči nebo na přístroji</t>
  </si>
  <si>
    <t>1448110503</t>
  </si>
  <si>
    <t>03 - Slaboproudá elektroinstalace</t>
  </si>
  <si>
    <t>01 - STA - Společná TV anténa</t>
  </si>
  <si>
    <t xml:space="preserve">    01A - STA - Technologie (antény, aktivní a pasivní prvky..)</t>
  </si>
  <si>
    <t>02 - SCS - Strukturovaná kabeláž</t>
  </si>
  <si>
    <t>03 - DT - Domácí telefony</t>
  </si>
  <si>
    <t xml:space="preserve">    01B - STA - Kabeláže a zásuvky</t>
  </si>
  <si>
    <t>04 - Nouzové volání pro imobilní / WC</t>
  </si>
  <si>
    <t>STA - Společná TV anténa</t>
  </si>
  <si>
    <t>01A</t>
  </si>
  <si>
    <t>STA - Technologie (antény, aktivní a pasivní prvky..)</t>
  </si>
  <si>
    <t>220300642</t>
  </si>
  <si>
    <t>Ukončení kabelu koaxiálního pro anténní svody průměru do 10 mm</t>
  </si>
  <si>
    <t>-395095432</t>
  </si>
  <si>
    <t>220700111</t>
  </si>
  <si>
    <t>Montáž anténního systému na trubkový stožár do 30 m v I. pásmu</t>
  </si>
  <si>
    <t>-1078928544</t>
  </si>
  <si>
    <t>TOM01</t>
  </si>
  <si>
    <t>Antenní stožár jednodílný o výšce 4000mm a průměru 48mm. Povrchově upraveno v žárovém zinku.</t>
  </si>
  <si>
    <t>-1638886011</t>
  </si>
  <si>
    <t>SWG01</t>
  </si>
  <si>
    <t xml:space="preserve">PVC manžeta pro stožáry 42-60mm, černá,  k utěsnění střešních krytů a stožárů proti zatékání vody</t>
  </si>
  <si>
    <t>-587977096</t>
  </si>
  <si>
    <t>TOM02</t>
  </si>
  <si>
    <t>Držák pro upevnění stožáru oprůměru 48mm. Povrchově upraveno galvanickým zinkem.</t>
  </si>
  <si>
    <t>-1697382702</t>
  </si>
  <si>
    <t>TOM03</t>
  </si>
  <si>
    <t xml:space="preserve">Držák antén 41/40 pro stožár STA o průměru 25 - 89 mm se  dvěmi rameny a tyčí D 48 mm délky 410 mm</t>
  </si>
  <si>
    <t>1264699839</t>
  </si>
  <si>
    <t>ELS03</t>
  </si>
  <si>
    <t>UHF anténa pro příjem digitálního i analogového signálu DVB-T/T2 v pásmu UHF,frekvenční rozsah: 470-694 MHz ,kanály: 21-48, zisk: 17,5 dB</t>
  </si>
  <si>
    <t>788845311</t>
  </si>
  <si>
    <t>FUB01</t>
  </si>
  <si>
    <t>Hliníková parabola 80cm světle šedá, rozměry 74x84cm, zisk pro 10,75 GHz 36,8 dB, zisk pro 11,75 GHz 37,7 dB, zisk pro 12,75 GHz 38,5 dB, kotevní objímka pro průměr stožáru 30-80 mm</t>
  </si>
  <si>
    <t>1738920151</t>
  </si>
  <si>
    <t>TLS01</t>
  </si>
  <si>
    <t>Multifokální držák 4xLNB na parabolu 60-105 cm pro příjem až 4 družic</t>
  </si>
  <si>
    <t>-1927192755</t>
  </si>
  <si>
    <t>INV01</t>
  </si>
  <si>
    <t xml:space="preserve">Konvertor QUATTRO (4x výstup) se šumovým číslem 0,2 dB pro multipřepínač, frekvenční rozsah 10,7 - 12,75 GHz, technologie ULN+ filtr pro příjem satelitního a UHD vysílání </t>
  </si>
  <si>
    <t>428357526</t>
  </si>
  <si>
    <t>KEX01</t>
  </si>
  <si>
    <t xml:space="preserve">Multipřepínač 9/20 pro rozvod signálu ze 2 satelitních pozic až pro 20 účastníků, včetně pozemních digitálních rádiových a televizních programů </t>
  </si>
  <si>
    <t>690969653</t>
  </si>
  <si>
    <t>220700331</t>
  </si>
  <si>
    <t xml:space="preserve">Kontrola měření anténního systému AS  typu PD složeného ze dvou kusů anténních jednotek</t>
  </si>
  <si>
    <t>524145532</t>
  </si>
  <si>
    <t>741322141</t>
  </si>
  <si>
    <t>Montáž svodiče přepětí nn typ 3 jednopólových na DIN lištu</t>
  </si>
  <si>
    <t>-1888816159</t>
  </si>
  <si>
    <t>SMS505</t>
  </si>
  <si>
    <t>Svodič bleskových proudů se stíněním odděleným od ochranné země bleskojistkou, k ochraně koaxiálních přijímacích a vysílacích vedení, televizních systémů, kamer a TV přijímačů</t>
  </si>
  <si>
    <t>-808988169</t>
  </si>
  <si>
    <t>742420061</t>
  </si>
  <si>
    <t>Montáž rozvodnice STA</t>
  </si>
  <si>
    <t>628627829</t>
  </si>
  <si>
    <t>ALD01</t>
  </si>
  <si>
    <t xml:space="preserve">Plechová skříň bez zadní stěny pro hlavní stanice, montáž na zeď, rozměry 525x600x228mm </t>
  </si>
  <si>
    <t>109501300</t>
  </si>
  <si>
    <t>742420111</t>
  </si>
  <si>
    <t>Montáž F konektoru</t>
  </si>
  <si>
    <t>1163907216</t>
  </si>
  <si>
    <t>STN01</t>
  </si>
  <si>
    <t xml:space="preserve">Šroubovací F konektor pro koaxiální kabely o průměru do 7mm, 75 Ω, kovové provedení </t>
  </si>
  <si>
    <t>-758785648</t>
  </si>
  <si>
    <t>SCS - Strukturovaná kabeláž</t>
  </si>
  <si>
    <t>741110062</t>
  </si>
  <si>
    <t>Montáž trubka plastová ohebná D přes 23 do 35 mm uložená pod omítku</t>
  </si>
  <si>
    <t>-635257212</t>
  </si>
  <si>
    <t>SMS76</t>
  </si>
  <si>
    <t>Trubka, pro instalaci na povrch, do omítky nebo pod omítku, vhodná pro montáž do dutých zdí, příček, stropů, střední mechanická odolnost (750 N/5 cm), 25/18,3 mm, tř. hořl. hmot A-C3</t>
  </si>
  <si>
    <t>-1927927959</t>
  </si>
  <si>
    <t>741210001</t>
  </si>
  <si>
    <t>Montáž rozvodnice oceloplechová nebo plastová běžná do 20 kg</t>
  </si>
  <si>
    <t>209007801</t>
  </si>
  <si>
    <t>SMS506</t>
  </si>
  <si>
    <t>Rozvodnice s mont. deskou,IP66,ŠxVxH=400x400x150mm</t>
  </si>
  <si>
    <t>277880207</t>
  </si>
  <si>
    <t>SMS507</t>
  </si>
  <si>
    <t>Zásuvka na lištu, provedení dle normy VDE, ÖVE, modulární posuvné L/N, uchycení pomocí šroubů možné, šířka 2,5 HP, 250V/16A</t>
  </si>
  <si>
    <t>1798005983</t>
  </si>
  <si>
    <t>742121001</t>
  </si>
  <si>
    <t>Montáž kabelů sdělovacích pro vnitřní rozvody do 15 žil</t>
  </si>
  <si>
    <t>668383772</t>
  </si>
  <si>
    <t>SMS67</t>
  </si>
  <si>
    <t>Kabel datový metalický , UTP cat 6, nestíněný</t>
  </si>
  <si>
    <t>1567018789</t>
  </si>
  <si>
    <t>742330041</t>
  </si>
  <si>
    <t>Montáž datové jednozásuvky</t>
  </si>
  <si>
    <t>-1825701440</t>
  </si>
  <si>
    <t>SMS99</t>
  </si>
  <si>
    <t>Datová zásuvka 1xRJ45, CAT 6, IP20, bílá včetně krytky a konektorů RJ45</t>
  </si>
  <si>
    <t>1482929767</t>
  </si>
  <si>
    <t>DT - Domácí telefony</t>
  </si>
  <si>
    <t>1908163086</t>
  </si>
  <si>
    <t>-1253250865</t>
  </si>
  <si>
    <t>-1702776852</t>
  </si>
  <si>
    <t>1966004793</t>
  </si>
  <si>
    <t>742310001</t>
  </si>
  <si>
    <t>Montáž napájecího modulu k domácímu telefonu na DIN lištu</t>
  </si>
  <si>
    <t>1174968586</t>
  </si>
  <si>
    <t>742310002</t>
  </si>
  <si>
    <t>Montáž komunikačního tabla k domácímu telefonu</t>
  </si>
  <si>
    <t>1472999303</t>
  </si>
  <si>
    <t>742310004</t>
  </si>
  <si>
    <t>Montáž elektroinstalační krabice pod tablodomácího telefonu</t>
  </si>
  <si>
    <t>1777458796</t>
  </si>
  <si>
    <t>742310006</t>
  </si>
  <si>
    <t>Montáž domácího nástěnného audio/video telefonu</t>
  </si>
  <si>
    <t>1262207500</t>
  </si>
  <si>
    <t>742320001</t>
  </si>
  <si>
    <t>Montáž elektrického zámku s mechanickým přepínačem otevřeno/zavřeno</t>
  </si>
  <si>
    <t>-1213348009</t>
  </si>
  <si>
    <t>HZS2222</t>
  </si>
  <si>
    <t>Hodinová zúčtovací sazba elektrikář odborný</t>
  </si>
  <si>
    <t>hod</t>
  </si>
  <si>
    <t>-853349563</t>
  </si>
  <si>
    <t>LGRAUDIO-11-</t>
  </si>
  <si>
    <t>Sestava domácího telefonu pro 9 účastníků (AUDIO), 2 vchody</t>
  </si>
  <si>
    <t>kpl</t>
  </si>
  <si>
    <t>-1071277072</t>
  </si>
  <si>
    <t>01B</t>
  </si>
  <si>
    <t>STA - Kabeláže a zásuvky</t>
  </si>
  <si>
    <t>1670477218</t>
  </si>
  <si>
    <t>-734544678</t>
  </si>
  <si>
    <t>-2020249108</t>
  </si>
  <si>
    <t>SMS68</t>
  </si>
  <si>
    <t xml:space="preserve">Kabel koaxiální, PVC, D=6,8mm, 75 Ω, vnitřní, se středovým vodičem z čisté mědi BC (D=1,13mm) a trojnásobným stíněním TRISHIELD z pocínované mědi CuSn, pro terciální rozvody CATV, SAT </t>
  </si>
  <si>
    <t>1648204066</t>
  </si>
  <si>
    <t>742420121</t>
  </si>
  <si>
    <t>Montáž televizní zásuvky koncové nebo průběžné</t>
  </si>
  <si>
    <t>-914777246</t>
  </si>
  <si>
    <t>SMS98</t>
  </si>
  <si>
    <t>Koncová individuální zásuvka TV-R-SAT pro klasický hvězdicový rozvod,oddělovací útlum ≤ 1,5 dB, bílá, IP20, včetně krytky</t>
  </si>
  <si>
    <t>256</t>
  </si>
  <si>
    <t>713842963</t>
  </si>
  <si>
    <t>Nouzové volání pro imobilní / WC</t>
  </si>
  <si>
    <t>742350001</t>
  </si>
  <si>
    <t>Montáž signalizačního světla s elektronikou a akustickou signalizací k zařízení pro ZTP</t>
  </si>
  <si>
    <t>-834755334</t>
  </si>
  <si>
    <t>742350002</t>
  </si>
  <si>
    <t>Montáž potvrzovacího tlačítka k zařízení pro ZTP</t>
  </si>
  <si>
    <t>-125715751</t>
  </si>
  <si>
    <t>742350003</t>
  </si>
  <si>
    <t>Montáž volacího tlačítka do výšky 900 mm a táhla do výšky 150 mm k zařízení pro ZTP</t>
  </si>
  <si>
    <t>-525811362</t>
  </si>
  <si>
    <t>742350004</t>
  </si>
  <si>
    <t>Montáž napájecího zdroje 24 V k zařízení pro ZTP</t>
  </si>
  <si>
    <t>-2092540870</t>
  </si>
  <si>
    <t>SMS402</t>
  </si>
  <si>
    <t>Sada pro nouzovou signalizaci.Skládá se z následujících prvků: kontrolní modul s alarmem, tlačítko signální tahové, tlačítko resetovací, transformátor. Součástí dodávky jsou rámečky (1× 2násobný, 2× 1násobný).</t>
  </si>
  <si>
    <t>-425887608</t>
  </si>
  <si>
    <t>04 - Měření a regulace</t>
  </si>
  <si>
    <t>MAR-BPZ - Zabezpečení technické místnosti dle ČSN 06 0310 Z2 - poruchová signalizace, snímače, detektory atd.</t>
  </si>
  <si>
    <t>MAR-RG41 - Skříň pro regulaci vytápění</t>
  </si>
  <si>
    <t>MAR-TVY - Měření a regulace</t>
  </si>
  <si>
    <t>MAR-HZS - Nastavení bezpečnostního modulu (poruchové signalizace), uvedení do provozu a zaškolení obsluhy</t>
  </si>
  <si>
    <t>MAR-BPZ</t>
  </si>
  <si>
    <t>Zabezpečení technické místnosti dle ČSN 06 0310 Z2 - poruchová signalizace, snímače, detektory atd.</t>
  </si>
  <si>
    <t>360410017</t>
  </si>
  <si>
    <t>Montáž snímače teploty jednoduché, typ 112 27</t>
  </si>
  <si>
    <t>-868445824</t>
  </si>
  <si>
    <t>360410028</t>
  </si>
  <si>
    <t>Montáž snímače teploty příložné jednoduché, typ 112 64</t>
  </si>
  <si>
    <t>-1351209174</t>
  </si>
  <si>
    <t>SIE01</t>
  </si>
  <si>
    <t>Sada poruchové signalizace - poruchová signalizace, zdroj 24V DC, čidlo tlaku 0-10V, čidlo zaplavení, čidlo teploty prostoru NTC, čidlo teploty v systému NTC</t>
  </si>
  <si>
    <t>-1704830623</t>
  </si>
  <si>
    <t>SIE02</t>
  </si>
  <si>
    <t>Dvoustupňový detektor hořlavých plynů, napájení 230V AC, 2x relé 1P (montáž mimo rozváděč)</t>
  </si>
  <si>
    <t>-1716925972</t>
  </si>
  <si>
    <t>SIE03</t>
  </si>
  <si>
    <t>Dvoustupňový detektor oxidu uhelnatého, napájení 230V AC, 2x relé 1P (montáž mimo rozváděč)</t>
  </si>
  <si>
    <t>-963591194</t>
  </si>
  <si>
    <t>360410076</t>
  </si>
  <si>
    <t>Montáž snímače tlaku EC</t>
  </si>
  <si>
    <t>-1383191926</t>
  </si>
  <si>
    <t>360410181</t>
  </si>
  <si>
    <t>Montáž elektrodové zařízení, typ EZH-12V-T</t>
  </si>
  <si>
    <t>1627774560</t>
  </si>
  <si>
    <t>741112353</t>
  </si>
  <si>
    <t>Otevření nebo uzavření krabice pancéřové víčkem na 4 šrouby</t>
  </si>
  <si>
    <t>2073458138</t>
  </si>
  <si>
    <t>233044101</t>
  </si>
  <si>
    <t>741330371</t>
  </si>
  <si>
    <t>Montáž ovladač tlačítkový ve skříni1 tlačítkový</t>
  </si>
  <si>
    <t>-18248314</t>
  </si>
  <si>
    <t>SAM46</t>
  </si>
  <si>
    <t>Tlačítko nouzového zastavení, 1 VYP/1ZAP kontakt, v krabici IP65, s areatací</t>
  </si>
  <si>
    <t>-284451985</t>
  </si>
  <si>
    <t>391332518</t>
  </si>
  <si>
    <t>SMS47</t>
  </si>
  <si>
    <t>Tmavě šedá skříňka, 1 zelená zapuš. tlač. O22 s návratem 1Z "Start"</t>
  </si>
  <si>
    <t>-1070418859</t>
  </si>
  <si>
    <t>741372021</t>
  </si>
  <si>
    <t>Montáž svítidlo LED bytové přisazené nástěnné panelové do 0,09 m2</t>
  </si>
  <si>
    <t>-589237780</t>
  </si>
  <si>
    <t>SMS48</t>
  </si>
  <si>
    <t>Elektronická jednotónová průmyslová houkačka se světelnou signalizací, záblesky výbojky, 100dB, 230V/50Hz, IP65</t>
  </si>
  <si>
    <t>154324144</t>
  </si>
  <si>
    <t>MAR-RG41</t>
  </si>
  <si>
    <t>Skříň pro regulaci vytápění</t>
  </si>
  <si>
    <t>1183137296</t>
  </si>
  <si>
    <t>SMS19</t>
  </si>
  <si>
    <t>Rozvodnice NA omítku IP65 pro venkovní použití, průhledné dveře, 3 řady, 54 modulů</t>
  </si>
  <si>
    <t>-1121327248</t>
  </si>
  <si>
    <t>PVL7180101-SB1-RH01</t>
  </si>
  <si>
    <t>Propojovací sběrnice, vodiče, označení, popisy, výstražné tabulky a ostatní příslušenství</t>
  </si>
  <si>
    <t>-1495721243</t>
  </si>
  <si>
    <t>HZS3232</t>
  </si>
  <si>
    <t>Hodinová zúčtovací sazba montér měřících zařízení odborný</t>
  </si>
  <si>
    <t>-1978108114</t>
  </si>
  <si>
    <t>PVL7180101-KSZ-RH01</t>
  </si>
  <si>
    <t>Protokol o kusové zkoušce, výrobní dokumentace</t>
  </si>
  <si>
    <t>-1135413319</t>
  </si>
  <si>
    <t>MAR-TVY</t>
  </si>
  <si>
    <t>-1276503730</t>
  </si>
  <si>
    <t>MAR-HZS</t>
  </si>
  <si>
    <t>Nastavení bezpečnostního modulu (poruchové signalizace), uvedení do provozu a zaškolení obsluhy</t>
  </si>
  <si>
    <t>-1319180335</t>
  </si>
  <si>
    <t>05 - Rozvodná zařízení</t>
  </si>
  <si>
    <t>RB - Rozváděč bytové jednotky - 9ks</t>
  </si>
  <si>
    <t>RE - Elektroměrový rozváděč - 2ks</t>
  </si>
  <si>
    <t>RK - Rozváděč kotelny - 1ks</t>
  </si>
  <si>
    <t>RS - Rozváděč společné spotřeby - 1ks</t>
  </si>
  <si>
    <t>RB</t>
  </si>
  <si>
    <t>Rozváděč bytové jednotky - 9ks</t>
  </si>
  <si>
    <t>-827152615</t>
  </si>
  <si>
    <t>HZS2221</t>
  </si>
  <si>
    <t>Hodinová zúčtovací sazba elektrikář</t>
  </si>
  <si>
    <t>427112894</t>
  </si>
  <si>
    <t>PVL7180101-KSZ-RH0.2</t>
  </si>
  <si>
    <t>-1407010328</t>
  </si>
  <si>
    <t>SMS43</t>
  </si>
  <si>
    <t xml:space="preserve">Domovní rozváděč pro zapuštěnou montáž - do zdiva, 3 řady přístrojů, 36+6 TE, IP30/20, tř. ochr. II, plastové tělo, ocelová dvířka, pozinkované lišty, sběrnice PE+N </t>
  </si>
  <si>
    <t>-1022643793</t>
  </si>
  <si>
    <t>SMS32</t>
  </si>
  <si>
    <t>Hlavní vypínač na DIN lištu, modulový, Ith=32A, 400V</t>
  </si>
  <si>
    <t>-808143603</t>
  </si>
  <si>
    <t>SMS33</t>
  </si>
  <si>
    <t>L1-L2-L3 - Modulový kombinovaný svodič přepětí třídy T1+T2 (I+II, B+C) pro sítě TN-C 400V/230V/50Hz, Iimp=12,5kA (10/350 µs), Up(5kA)=920V (8/20 µs), Imax=25kA</t>
  </si>
  <si>
    <t>-1329290404</t>
  </si>
  <si>
    <t>SMS44</t>
  </si>
  <si>
    <t>Jistič modulový 16A/1/B, 1-pólový, In=16A, charakteristika B, Ik=10kA</t>
  </si>
  <si>
    <t>-1425963017</t>
  </si>
  <si>
    <t>SMS40</t>
  </si>
  <si>
    <t>Jistič modulový 16A/3/B, 3-pólový, In=16A, charakteristika B, Ik=10kA</t>
  </si>
  <si>
    <t>2020843476</t>
  </si>
  <si>
    <t>SMS39</t>
  </si>
  <si>
    <t>Schodišťový automat; IP20; 230VAC; SPST-NO; 17,5x87x60mm; DIN; 16A</t>
  </si>
  <si>
    <t>-1176716012</t>
  </si>
  <si>
    <t>SMS41</t>
  </si>
  <si>
    <t>Proudový chránič s nadproudovou ochranou modulový, 1+N/10A/B/0,03/AC, 1+N-pólový, In=10A, IΔn=30mA, charakteristika B, typ AC, Iraz=250A/8/20 µs, Ik=10kA</t>
  </si>
  <si>
    <t>90207116</t>
  </si>
  <si>
    <t>SMS502</t>
  </si>
  <si>
    <t>Proudový chránič modulový 2P/25/0,03/AC, 2-pólový, In=25A, IΔn=30mA, typ AC, Iraz=250A/8/20 µs, Ik=10kA</t>
  </si>
  <si>
    <t>-197678784</t>
  </si>
  <si>
    <t>RE</t>
  </si>
  <si>
    <t>Elektroměrový rozváděč - 2ks</t>
  </si>
  <si>
    <t>741210004</t>
  </si>
  <si>
    <t>Montáž rozvodnice oceloplechová nebo plastová běžná do 150 kg</t>
  </si>
  <si>
    <t>712007634</t>
  </si>
  <si>
    <t>-1075289786</t>
  </si>
  <si>
    <t>-467248078</t>
  </si>
  <si>
    <t>VSB01</t>
  </si>
  <si>
    <t>Elektroměrová skříň pod omítku, pro 8 3-fázových elektroměrů vč. příslušenství, 1035x1260x247 mm, IP30/20</t>
  </si>
  <si>
    <t>490402223</t>
  </si>
  <si>
    <t>VSB07</t>
  </si>
  <si>
    <t>Elektroměrová skříň pod omítku, pro 6 3-fázových elektroměrů vč. příslušenství, 835x1260x247 mm, IP30/20</t>
  </si>
  <si>
    <t>-1002087802</t>
  </si>
  <si>
    <t>799513154</t>
  </si>
  <si>
    <t>SMS136</t>
  </si>
  <si>
    <t>Jistič modulový 25A/3/B, 3-pólový, In=25A, charakteristika B, Ik=10kA</t>
  </si>
  <si>
    <t>-220896377</t>
  </si>
  <si>
    <t>808251098</t>
  </si>
  <si>
    <t>RK</t>
  </si>
  <si>
    <t>Rozváděč kotelny - 1ks</t>
  </si>
  <si>
    <t>741210002</t>
  </si>
  <si>
    <t>Montáž rozvodnice oceloplechová nebo plastová běžná do 50 kg</t>
  </si>
  <si>
    <t>-1784497939</t>
  </si>
  <si>
    <t>778707881</t>
  </si>
  <si>
    <t>PVL7180101-KSZ-RH0.1</t>
  </si>
  <si>
    <t>-1188869377</t>
  </si>
  <si>
    <t>-1591520457</t>
  </si>
  <si>
    <t>SMS20</t>
  </si>
  <si>
    <t>Hlavní vypínač na DIN lištu, modulový, Ith=25A, 20A/AC-23A/415V, uzamykatelný na visací zámek</t>
  </si>
  <si>
    <t>-1072944814</t>
  </si>
  <si>
    <t>SMS21</t>
  </si>
  <si>
    <t>L1-L2-L3-N - Modulový svodič přepětí třídy T2 (II, C) pro sítě TN-C-S 400V/230V/50Hz, Iimp=20kA (8/20 µs), Up(5kA)=1000V (8/20 µs), Imax=40kA</t>
  </si>
  <si>
    <t>1689422432</t>
  </si>
  <si>
    <t>SMS22</t>
  </si>
  <si>
    <t>Jistič modulový 4A/1/B, 1-pólový, In=4A, charakteristika B, Ik=10kA</t>
  </si>
  <si>
    <t>-2137369012</t>
  </si>
  <si>
    <t>SMS23</t>
  </si>
  <si>
    <t>Stykač modulový 25A/440V, 4 ZAP, In=25A/AC1, 4kW/400V/AC3, napětí cívky 230V AC</t>
  </si>
  <si>
    <t>502665205</t>
  </si>
  <si>
    <t>SMS24</t>
  </si>
  <si>
    <t>Jistič modulový 10A/1/B, 1-pólový, In=10A, charakteristika B, Ik=10kA</t>
  </si>
  <si>
    <t>1635584995</t>
  </si>
  <si>
    <t>SMS25</t>
  </si>
  <si>
    <t xml:space="preserve">Proudový chránič s nadproudovou ochranou modulový, 1+N/6A/B/0,03/AC, 1+N-pólový, In=6A, IΔn=30mA, charakteristika B, typ AC, Iraz=250A/8/20 µs, Ik=10kA </t>
  </si>
  <si>
    <t>-984651024</t>
  </si>
  <si>
    <t>SMS26</t>
  </si>
  <si>
    <t xml:space="preserve">Proudový chránič s nadproudovou ochranou modulový, 1+N/16A/B/0,03/AC, 1+N-pólový, In=16A, IΔn=30mA, charakteristika B, typ AC, Iraz=250A/8/20 µs, Ik=10kA </t>
  </si>
  <si>
    <t>-347450420</t>
  </si>
  <si>
    <t>SMS27</t>
  </si>
  <si>
    <t>Přepínač modulový 16A/230V, 1 PŘEP I-0-II, In=16A/AC1, páčkový</t>
  </si>
  <si>
    <t>-392914642</t>
  </si>
  <si>
    <t>SMS28</t>
  </si>
  <si>
    <t>Časové relé multifunkce, 2 funkce, 7 Časových období, zatížitelný řídicí kontakt, napájecí napětí 24-240VAC/DC, 1 přepínací kontakt</t>
  </si>
  <si>
    <t>-410588360</t>
  </si>
  <si>
    <t>FEN01</t>
  </si>
  <si>
    <t>Modulový termostat, 1P, 10(4)A/ 250V/ AC1, rozsah 0 AŽ +60°C, včetně teplotního čidla IP 65; rozsah -40...80°C</t>
  </si>
  <si>
    <t>-1784280666</t>
  </si>
  <si>
    <t>SMS29</t>
  </si>
  <si>
    <t>Řadová svornice pojistková, Pojistka G 5x20 mm, na DIN</t>
  </si>
  <si>
    <t>-1751605388</t>
  </si>
  <si>
    <t>RS</t>
  </si>
  <si>
    <t>Rozváděč společné spotřeby - 1ks</t>
  </si>
  <si>
    <t>988223818</t>
  </si>
  <si>
    <t>-94575618</t>
  </si>
  <si>
    <t>-1026640745</t>
  </si>
  <si>
    <t>1335789706</t>
  </si>
  <si>
    <t>-622688301</t>
  </si>
  <si>
    <t>335710977</t>
  </si>
  <si>
    <t>1599340320</t>
  </si>
  <si>
    <t>SMS37</t>
  </si>
  <si>
    <t>Jistič modulový 13A/1/C, 1-pólový, In=13A, charakteristika C, Ik=10kA</t>
  </si>
  <si>
    <t>532630160</t>
  </si>
  <si>
    <t>-1258998754</t>
  </si>
  <si>
    <t>68142442</t>
  </si>
  <si>
    <t>SMS38</t>
  </si>
  <si>
    <t>Stykač modulový 25A/440V, 2 ZAP, In=25A/AC1, 2,5kW/230V/AC3, napětí cívky 230V AC</t>
  </si>
  <si>
    <t>-769546955</t>
  </si>
  <si>
    <t>-250114823</t>
  </si>
  <si>
    <t>-483384358</t>
  </si>
  <si>
    <t>-1123846398</t>
  </si>
  <si>
    <t>PVL7180101-SB1-RH0.1</t>
  </si>
  <si>
    <t>179789640</t>
  </si>
  <si>
    <t>06 - Pomocné stavební práce při elektromontážích</t>
  </si>
  <si>
    <t>M - Ostatní náklady</t>
  </si>
  <si>
    <t xml:space="preserve">    46-M - Pomocné stavební práce při elektromontážích</t>
  </si>
  <si>
    <t>Ostatní náklady</t>
  </si>
  <si>
    <t>460680172</t>
  </si>
  <si>
    <t>Vybourání otvorů ve zdivu cihelném plochy do 0,09 m2, tloušťky do 30 cm</t>
  </si>
  <si>
    <t>1473762394</t>
  </si>
  <si>
    <t>460680451</t>
  </si>
  <si>
    <t>Vysekání kapes a výklenků ve zdivu cihelném pro krabice 7x7x5 cm</t>
  </si>
  <si>
    <t>1878009344</t>
  </si>
  <si>
    <t>460680582</t>
  </si>
  <si>
    <t>Vysekání rýh pro montáž trubek a kabelů v cihelných zdech hloubky do 3 cm a šířky do 5 cm</t>
  </si>
  <si>
    <t>526909700</t>
  </si>
  <si>
    <t>460680593</t>
  </si>
  <si>
    <t>Vysekání rýh pro montáž trubek a kabelů v cihelných zdech hloubky do 5 cm a šířky do 7 cm</t>
  </si>
  <si>
    <t>1678355612</t>
  </si>
  <si>
    <t>07 - Vedlejší rozpočtové náklady</t>
  </si>
  <si>
    <t>01 - Výchozí revize, dokumentace skutečného provedení, koordinace</t>
  </si>
  <si>
    <t>02 - Zařízení staveniště</t>
  </si>
  <si>
    <t>03 - Ostatní nespecifikovaný materiál</t>
  </si>
  <si>
    <t>04 - Demontáže stávající elektroinstalace</t>
  </si>
  <si>
    <t>Výchozí revize, dokumentace skutečného provedení, koordinace</t>
  </si>
  <si>
    <t>013254000</t>
  </si>
  <si>
    <t>Dokumentace skutečného provedení stavby</t>
  </si>
  <si>
    <t>1024</t>
  </si>
  <si>
    <t>-426559828</t>
  </si>
  <si>
    <t>045303000</t>
  </si>
  <si>
    <t>Koordinační činnost</t>
  </si>
  <si>
    <t>-1007517343</t>
  </si>
  <si>
    <t>741810003</t>
  </si>
  <si>
    <t>Celková prohlídka elektrického rozvodu a zařízení do 1 milionu Kč</t>
  </si>
  <si>
    <t>1408464473</t>
  </si>
  <si>
    <t>Zařízení staveniště</t>
  </si>
  <si>
    <t>031002000</t>
  </si>
  <si>
    <t>Související práce pro zařízení staveniště</t>
  </si>
  <si>
    <t>-1260685044</t>
  </si>
  <si>
    <t>032103000</t>
  </si>
  <si>
    <t>Náklady na stavební buňky</t>
  </si>
  <si>
    <t>1500801218</t>
  </si>
  <si>
    <t>Ostatní nespecifikovaný materiál</t>
  </si>
  <si>
    <t>PODRMAT</t>
  </si>
  <si>
    <t>Ostatní nespecifikovaný a podružný materiál potřebný ke zhotovení a předání díla</t>
  </si>
  <si>
    <t>-883722384</t>
  </si>
  <si>
    <t>Demontáže stávající elektroinstalace</t>
  </si>
  <si>
    <t>091003000-R</t>
  </si>
  <si>
    <t>Ekologická likvidace odpadů vzniklého při elektromontážních pracech (suť, kabeláže, svítidla apod.)</t>
  </si>
  <si>
    <t>1905258716</t>
  </si>
  <si>
    <t>741421831</t>
  </si>
  <si>
    <t>Demontáž drátu nebo lana svodového vedení D do 8 mm šikmá střecha</t>
  </si>
  <si>
    <t>-1813520827</t>
  </si>
  <si>
    <t>HZS2221D</t>
  </si>
  <si>
    <t xml:space="preserve">Demontáže stávající elektroinstalace </t>
  </si>
  <si>
    <t>-407943390</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</si>
</sst>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0000A8"/>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9" fillId="0" borderId="0" applyNumberFormat="0" applyFill="0" applyBorder="0" applyAlignment="0" applyProtection="0"/>
  </cellStyleXfs>
  <cellXfs count="309">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Font="1"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20" fillId="0" borderId="4" xfId="0" applyFont="1" applyBorder="1" applyAlignment="1" applyProtection="1">
      <alignment horizontal="left" vertical="center"/>
    </xf>
    <xf numFmtId="0" fontId="0" fillId="0" borderId="4" xfId="0" applyFont="1" applyBorder="1" applyAlignment="1" applyProtection="1">
      <alignment vertical="center"/>
    </xf>
    <xf numFmtId="0" fontId="1" fillId="0" borderId="5" xfId="0" applyFont="1" applyBorder="1" applyAlignment="1" applyProtection="1">
      <alignment horizontal="lef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Font="1" applyBorder="1" applyAlignment="1">
      <alignment vertical="center"/>
    </xf>
    <xf numFmtId="0" fontId="0" fillId="0" borderId="13" xfId="0" applyFont="1"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0" fillId="0" borderId="14"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0" xfId="0" applyNumberFormat="1" applyFont="1" applyAlignment="1" applyProtection="1">
      <alignment horizontal="right" vertical="center"/>
    </xf>
    <xf numFmtId="0" fontId="7" fillId="0" borderId="0" xfId="0" applyFont="1" applyAlignment="1" applyProtection="1">
      <alignment vertical="center"/>
    </xf>
    <xf numFmtId="0" fontId="31"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1" fillId="0" borderId="19" xfId="0" applyNumberFormat="1" applyFont="1" applyBorder="1" applyAlignment="1" applyProtection="1">
      <alignment vertical="center"/>
    </xf>
    <xf numFmtId="4" fontId="1" fillId="0" borderId="20" xfId="0" applyNumberFormat="1" applyFont="1" applyBorder="1" applyAlignment="1" applyProtection="1">
      <alignment vertical="center"/>
    </xf>
    <xf numFmtId="166"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0" fontId="0" fillId="0" borderId="0" xfId="0" applyProtection="1">
      <protection locked="0"/>
    </xf>
    <xf numFmtId="0" fontId="0" fillId="0" borderId="1" xfId="0" applyBorder="1"/>
    <xf numFmtId="0" fontId="0" fillId="0" borderId="2" xfId="0" applyBorder="1"/>
    <xf numFmtId="0" fontId="0" fillId="0" borderId="2" xfId="0" applyBorder="1" applyProtection="1">
      <protection locked="0"/>
    </xf>
    <xf numFmtId="0" fontId="14"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pplyProtection="1">
      <alignment vertical="center"/>
      <protection locked="0"/>
    </xf>
    <xf numFmtId="0" fontId="3" fillId="0" borderId="0" xfId="0" applyFont="1" applyAlignment="1">
      <alignment horizontal="left" vertical="center" wrapText="1"/>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0" xfId="0" applyFont="1" applyAlignment="1" applyProtection="1">
      <alignment vertical="center" wrapText="1"/>
      <protection locked="0"/>
    </xf>
    <xf numFmtId="0" fontId="0" fillId="0" borderId="12" xfId="0" applyFont="1" applyBorder="1" applyAlignment="1" applyProtection="1">
      <alignment vertical="center"/>
      <protection locked="0"/>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0" fontId="0" fillId="4" borderId="7" xfId="0" applyFont="1" applyFill="1" applyBorder="1" applyAlignment="1" applyProtection="1">
      <alignment vertical="center"/>
      <protection locked="0"/>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Font="1" applyBorder="1" applyAlignment="1">
      <alignment vertical="center"/>
    </xf>
    <xf numFmtId="0" fontId="0" fillId="0" borderId="4" xfId="0" applyFont="1" applyBorder="1" applyAlignment="1" applyProtection="1">
      <alignment vertical="center"/>
      <protection locked="0"/>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0" fillId="0" borderId="5" xfId="0" applyFont="1" applyBorder="1" applyAlignment="1" applyProtection="1">
      <alignment vertical="center"/>
      <protection locked="0"/>
    </xf>
    <xf numFmtId="0" fontId="1" fillId="0" borderId="5" xfId="0" applyFont="1" applyBorder="1" applyAlignment="1">
      <alignment horizontal="righ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0" xfId="0" applyFont="1" applyBorder="1" applyAlignment="1" applyProtection="1">
      <alignment vertical="center"/>
      <protection locked="0"/>
    </xf>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pplyProtection="1">
      <alignment vertical="center"/>
      <protection locked="0"/>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protection locked="0"/>
    </xf>
    <xf numFmtId="0" fontId="23" fillId="4" borderId="18" xfId="0" applyFont="1" applyFill="1" applyBorder="1" applyAlignment="1" applyProtection="1">
      <alignment horizontal="center" vertical="center" wrapText="1"/>
    </xf>
    <xf numFmtId="0" fontId="0" fillId="0" borderId="3" xfId="0" applyFont="1" applyBorder="1" applyAlignment="1">
      <alignment horizontal="center" vertical="center" wrapText="1"/>
    </xf>
    <xf numFmtId="4" fontId="25" fillId="0" borderId="0" xfId="0" applyNumberFormat="1" applyFont="1" applyAlignment="1" applyProtection="1"/>
    <xf numFmtId="166" fontId="34" fillId="0" borderId="12" xfId="0" applyNumberFormat="1" applyFont="1" applyBorder="1" applyAlignment="1" applyProtection="1"/>
    <xf numFmtId="166" fontId="34" fillId="0" borderId="13" xfId="0" applyNumberFormat="1" applyFont="1" applyBorder="1" applyAlignment="1" applyProtection="1"/>
    <xf numFmtId="4" fontId="35"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6"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37" fillId="0" borderId="22" xfId="0" applyFont="1" applyBorder="1" applyAlignment="1" applyProtection="1">
      <alignment horizontal="center" vertical="center"/>
    </xf>
    <xf numFmtId="49" fontId="37" fillId="0" borderId="22" xfId="0" applyNumberFormat="1" applyFont="1" applyBorder="1" applyAlignment="1" applyProtection="1">
      <alignment horizontal="left" vertical="center" wrapText="1"/>
    </xf>
    <xf numFmtId="0" fontId="37" fillId="0" borderId="22" xfId="0" applyFont="1" applyBorder="1" applyAlignment="1" applyProtection="1">
      <alignment horizontal="left" vertical="center" wrapText="1"/>
    </xf>
    <xf numFmtId="0" fontId="37" fillId="0" borderId="22" xfId="0" applyFont="1" applyBorder="1" applyAlignment="1" applyProtection="1">
      <alignment horizontal="center" vertical="center" wrapText="1"/>
    </xf>
    <xf numFmtId="167" fontId="37" fillId="0" borderId="22" xfId="0" applyNumberFormat="1" applyFont="1" applyBorder="1" applyAlignment="1" applyProtection="1">
      <alignment vertical="center"/>
    </xf>
    <xf numFmtId="4" fontId="37" fillId="2" borderId="22" xfId="0" applyNumberFormat="1" applyFont="1" applyFill="1" applyBorder="1" applyAlignment="1" applyProtection="1">
      <alignment vertical="center"/>
      <protection locked="0"/>
    </xf>
    <xf numFmtId="4" fontId="37" fillId="0" borderId="22" xfId="0" applyNumberFormat="1" applyFont="1" applyBorder="1" applyAlignment="1" applyProtection="1">
      <alignment vertical="center"/>
    </xf>
    <xf numFmtId="0" fontId="38" fillId="0" borderId="3" xfId="0" applyFont="1" applyBorder="1" applyAlignment="1">
      <alignment vertical="center"/>
    </xf>
    <xf numFmtId="0" fontId="37" fillId="2" borderId="14"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167" fontId="23" fillId="2" borderId="22" xfId="0" applyNumberFormat="1" applyFont="1" applyFill="1" applyBorder="1" applyAlignment="1" applyProtection="1">
      <alignment vertical="center"/>
      <protection locked="0"/>
    </xf>
    <xf numFmtId="0" fontId="12" fillId="0" borderId="19" xfId="0" applyFont="1" applyBorder="1" applyAlignment="1" applyProtection="1">
      <alignment vertical="center"/>
    </xf>
    <xf numFmtId="0" fontId="12" fillId="0" borderId="20" xfId="0" applyFont="1" applyBorder="1" applyAlignment="1" applyProtection="1">
      <alignment vertical="center"/>
    </xf>
    <xf numFmtId="0" fontId="12" fillId="0" borderId="21" xfId="0" applyFont="1" applyBorder="1" applyAlignment="1" applyProtection="1">
      <alignment vertical="center"/>
    </xf>
    <xf numFmtId="0" fontId="24" fillId="2" borderId="19" xfId="0" applyFont="1" applyFill="1" applyBorder="1" applyAlignment="1" applyProtection="1">
      <alignment horizontal="left" vertical="center"/>
      <protection locked="0"/>
    </xf>
    <xf numFmtId="0" fontId="24"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4" fillId="0" borderId="20" xfId="0" applyNumberFormat="1" applyFont="1" applyBorder="1" applyAlignment="1" applyProtection="1">
      <alignment vertical="center"/>
    </xf>
    <xf numFmtId="166" fontId="24" fillId="0" borderId="21" xfId="0" applyNumberFormat="1" applyFont="1" applyBorder="1" applyAlignment="1" applyProtection="1">
      <alignment vertical="center"/>
    </xf>
    <xf numFmtId="0" fontId="37" fillId="2" borderId="19" xfId="0" applyFont="1" applyFill="1" applyBorder="1" applyAlignment="1" applyProtection="1">
      <alignment horizontal="left" vertical="center"/>
      <protection locked="0"/>
    </xf>
    <xf numFmtId="0" fontId="37" fillId="0" borderId="20" xfId="0" applyFont="1" applyBorder="1" applyAlignment="1" applyProtection="1">
      <alignment horizontal="center"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styles" Target="styles.xml" /><Relationship Id="rId17" Type="http://schemas.openxmlformats.org/officeDocument/2006/relationships/theme" Target="theme/theme1.xml" /><Relationship Id="rId18" Type="http://schemas.openxmlformats.org/officeDocument/2006/relationships/calcChain" Target="calcChain.xml" /><Relationship Id="rId19"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 customWidth="1"/>
    <col min="2" max="2" width="1.67" customWidth="1"/>
    <col min="3" max="3" width="4.17" customWidth="1"/>
    <col min="4" max="4" width="2.67" customWidth="1"/>
    <col min="5" max="5" width="2.67" customWidth="1"/>
    <col min="6" max="6" width="2.67" customWidth="1"/>
    <col min="7" max="7" width="2.67" customWidth="1"/>
    <col min="8" max="8" width="2.67" customWidth="1"/>
    <col min="9" max="9" width="2.67" customWidth="1"/>
    <col min="10" max="10" width="2.67" customWidth="1"/>
    <col min="11" max="11" width="2.67" customWidth="1"/>
    <col min="12" max="12" width="2.67" customWidth="1"/>
    <col min="13" max="13" width="2.67" customWidth="1"/>
    <col min="14" max="14" width="2.67" customWidth="1"/>
    <col min="15" max="15" width="2.67" customWidth="1"/>
    <col min="16" max="16" width="2.67" customWidth="1"/>
    <col min="17" max="17" width="2.67" customWidth="1"/>
    <col min="18" max="18" width="2.67" customWidth="1"/>
    <col min="19" max="19" width="2.67" customWidth="1"/>
    <col min="20" max="20" width="2.67" customWidth="1"/>
    <col min="21" max="21" width="2.67" customWidth="1"/>
    <col min="22" max="22" width="2.67" customWidth="1"/>
    <col min="23" max="23" width="2.67" customWidth="1"/>
    <col min="24" max="24" width="2.67" customWidth="1"/>
    <col min="25" max="25" width="2.67" customWidth="1"/>
    <col min="26" max="26" width="2.67" customWidth="1"/>
    <col min="27" max="27" width="2.67" customWidth="1"/>
    <col min="28" max="28" width="2.67" customWidth="1"/>
    <col min="29" max="29" width="2.67" customWidth="1"/>
    <col min="30" max="30" width="2.67" customWidth="1"/>
    <col min="31" max="31" width="2.67" customWidth="1"/>
    <col min="32" max="32" width="2.67" customWidth="1"/>
    <col min="33" max="33" width="2.67" customWidth="1"/>
    <col min="34" max="34" width="3.33" customWidth="1"/>
    <col min="35" max="35" width="31.67" customWidth="1"/>
    <col min="36" max="36" width="2.5" customWidth="1"/>
    <col min="37" max="37" width="2.5" customWidth="1"/>
    <col min="38" max="38" width="8.33" customWidth="1"/>
    <col min="39" max="39" width="3.33" customWidth="1"/>
    <col min="40" max="40" width="13.33" customWidth="1"/>
    <col min="41" max="41" width="7.5" customWidth="1"/>
    <col min="42" max="42" width="4.17" customWidth="1"/>
    <col min="43" max="43" width="15.67" hidden="1" customWidth="1"/>
    <col min="44" max="44" width="13.67" customWidth="1"/>
    <col min="45" max="45" width="25.83" hidden="1" customWidth="1"/>
    <col min="46" max="46" width="25.83" hidden="1" customWidth="1"/>
    <col min="47" max="47" width="25.83" hidden="1" customWidth="1"/>
    <col min="48" max="48" width="21.67" hidden="1" customWidth="1"/>
    <col min="49" max="49" width="21.67" hidden="1" customWidth="1"/>
    <col min="50" max="50" width="25" hidden="1" customWidth="1"/>
    <col min="51" max="51" width="25" hidden="1" customWidth="1"/>
    <col min="52" max="52" width="21.67" hidden="1" customWidth="1"/>
    <col min="53" max="53" width="19.17" hidden="1" customWidth="1"/>
    <col min="54" max="54" width="25" hidden="1" customWidth="1"/>
    <col min="55" max="55" width="21.67" hidden="1" customWidth="1"/>
    <col min="56" max="56" width="19.17" hidden="1" customWidth="1"/>
    <col min="57" max="57" width="66.5" customWidth="1"/>
    <col min="71" max="71" width="9.33" hidden="1"/>
    <col min="72" max="72" width="9.33" hidden="1"/>
    <col min="73" max="73" width="9.33" hidden="1"/>
    <col min="74" max="74" width="9.33" hidden="1"/>
    <col min="75" max="75" width="9.33" hidden="1"/>
    <col min="76" max="76" width="9.33" hidden="1"/>
    <col min="77" max="77" width="9.33" hidden="1"/>
    <col min="78" max="78" width="9.33" hidden="1"/>
    <col min="79" max="79" width="9.33" hidden="1"/>
    <col min="80" max="80" width="9.33" hidden="1"/>
    <col min="81" max="81" width="9.33" hidden="1"/>
    <col min="82" max="82" width="9.33" hidden="1"/>
    <col min="83" max="83" width="9.33" hidden="1"/>
    <col min="84" max="84" width="9.33" hidden="1"/>
    <col min="85" max="85" width="9.33" hidden="1"/>
    <col min="86" max="86" width="9.33" hidden="1"/>
    <col min="87" max="87" width="9.33" hidden="1"/>
    <col min="88" max="88" width="9.33" hidden="1"/>
    <col min="89" max="89" width="9.33" hidden="1"/>
    <col min="90" max="90" width="9.33" hidden="1"/>
    <col min="91" max="91" width="9.33" hidden="1"/>
  </cols>
  <sheetData>
    <row r="1">
      <c r="A1" s="16" t="s">
        <v>0</v>
      </c>
      <c r="AZ1" s="16" t="s">
        <v>1</v>
      </c>
      <c r="BA1" s="16" t="s">
        <v>2</v>
      </c>
      <c r="BB1" s="16" t="s">
        <v>3</v>
      </c>
      <c r="BT1" s="16" t="s">
        <v>4</v>
      </c>
      <c r="BU1" s="16" t="s">
        <v>4</v>
      </c>
      <c r="BV1" s="16" t="s">
        <v>5</v>
      </c>
    </row>
    <row r="2" ht="36.96" customHeight="1">
      <c r="AR2"/>
      <c r="BS2" s="17" t="s">
        <v>6</v>
      </c>
      <c r="BT2" s="17" t="s">
        <v>7</v>
      </c>
    </row>
    <row r="3" ht="6.96"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ht="24.96" customHeight="1">
      <c r="B4" s="21"/>
      <c r="C4" s="22"/>
      <c r="D4" s="23" t="s">
        <v>9</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0"/>
      <c r="AS4" s="24" t="s">
        <v>10</v>
      </c>
      <c r="BE4" s="25" t="s">
        <v>11</v>
      </c>
      <c r="BS4" s="17" t="s">
        <v>12</v>
      </c>
    </row>
    <row r="5" ht="12" customHeight="1">
      <c r="B5" s="21"/>
      <c r="C5" s="22"/>
      <c r="D5" s="26" t="s">
        <v>13</v>
      </c>
      <c r="E5" s="22"/>
      <c r="F5" s="22"/>
      <c r="G5" s="22"/>
      <c r="H5" s="22"/>
      <c r="I5" s="22"/>
      <c r="J5" s="22"/>
      <c r="K5" s="27" t="s">
        <v>14</v>
      </c>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0"/>
      <c r="BE5" s="28" t="s">
        <v>15</v>
      </c>
      <c r="BS5" s="17" t="s">
        <v>6</v>
      </c>
    </row>
    <row r="6" ht="36.96" customHeight="1">
      <c r="B6" s="21"/>
      <c r="C6" s="22"/>
      <c r="D6" s="29" t="s">
        <v>16</v>
      </c>
      <c r="E6" s="22"/>
      <c r="F6" s="22"/>
      <c r="G6" s="22"/>
      <c r="H6" s="22"/>
      <c r="I6" s="22"/>
      <c r="J6" s="22"/>
      <c r="K6" s="30" t="s">
        <v>17</v>
      </c>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0"/>
      <c r="BE6" s="31"/>
      <c r="BS6" s="17" t="s">
        <v>6</v>
      </c>
    </row>
    <row r="7" ht="12" customHeight="1">
      <c r="B7" s="21"/>
      <c r="C7" s="22"/>
      <c r="D7" s="32" t="s">
        <v>18</v>
      </c>
      <c r="E7" s="22"/>
      <c r="F7" s="22"/>
      <c r="G7" s="22"/>
      <c r="H7" s="22"/>
      <c r="I7" s="22"/>
      <c r="J7" s="22"/>
      <c r="K7" s="27" t="s">
        <v>1</v>
      </c>
      <c r="L7" s="22"/>
      <c r="M7" s="22"/>
      <c r="N7" s="22"/>
      <c r="O7" s="22"/>
      <c r="P7" s="22"/>
      <c r="Q7" s="22"/>
      <c r="R7" s="22"/>
      <c r="S7" s="22"/>
      <c r="T7" s="22"/>
      <c r="U7" s="22"/>
      <c r="V7" s="22"/>
      <c r="W7" s="22"/>
      <c r="X7" s="22"/>
      <c r="Y7" s="22"/>
      <c r="Z7" s="22"/>
      <c r="AA7" s="22"/>
      <c r="AB7" s="22"/>
      <c r="AC7" s="22"/>
      <c r="AD7" s="22"/>
      <c r="AE7" s="22"/>
      <c r="AF7" s="22"/>
      <c r="AG7" s="22"/>
      <c r="AH7" s="22"/>
      <c r="AI7" s="22"/>
      <c r="AJ7" s="22"/>
      <c r="AK7" s="32" t="s">
        <v>19</v>
      </c>
      <c r="AL7" s="22"/>
      <c r="AM7" s="22"/>
      <c r="AN7" s="27" t="s">
        <v>1</v>
      </c>
      <c r="AO7" s="22"/>
      <c r="AP7" s="22"/>
      <c r="AQ7" s="22"/>
      <c r="AR7" s="20"/>
      <c r="BE7" s="31"/>
      <c r="BS7" s="17" t="s">
        <v>6</v>
      </c>
    </row>
    <row r="8" ht="12" customHeight="1">
      <c r="B8" s="21"/>
      <c r="C8" s="22"/>
      <c r="D8" s="32" t="s">
        <v>20</v>
      </c>
      <c r="E8" s="22"/>
      <c r="F8" s="22"/>
      <c r="G8" s="22"/>
      <c r="H8" s="22"/>
      <c r="I8" s="22"/>
      <c r="J8" s="22"/>
      <c r="K8" s="27" t="s">
        <v>21</v>
      </c>
      <c r="L8" s="22"/>
      <c r="M8" s="22"/>
      <c r="N8" s="22"/>
      <c r="O8" s="22"/>
      <c r="P8" s="22"/>
      <c r="Q8" s="22"/>
      <c r="R8" s="22"/>
      <c r="S8" s="22"/>
      <c r="T8" s="22"/>
      <c r="U8" s="22"/>
      <c r="V8" s="22"/>
      <c r="W8" s="22"/>
      <c r="X8" s="22"/>
      <c r="Y8" s="22"/>
      <c r="Z8" s="22"/>
      <c r="AA8" s="22"/>
      <c r="AB8" s="22"/>
      <c r="AC8" s="22"/>
      <c r="AD8" s="22"/>
      <c r="AE8" s="22"/>
      <c r="AF8" s="22"/>
      <c r="AG8" s="22"/>
      <c r="AH8" s="22"/>
      <c r="AI8" s="22"/>
      <c r="AJ8" s="22"/>
      <c r="AK8" s="32" t="s">
        <v>22</v>
      </c>
      <c r="AL8" s="22"/>
      <c r="AM8" s="22"/>
      <c r="AN8" s="33" t="s">
        <v>23</v>
      </c>
      <c r="AO8" s="22"/>
      <c r="AP8" s="22"/>
      <c r="AQ8" s="22"/>
      <c r="AR8" s="20"/>
      <c r="BE8" s="31"/>
      <c r="BS8" s="17" t="s">
        <v>6</v>
      </c>
    </row>
    <row r="9" ht="14.4" customHeight="1">
      <c r="B9" s="21"/>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0"/>
      <c r="BE9" s="31"/>
      <c r="BS9" s="17" t="s">
        <v>6</v>
      </c>
    </row>
    <row r="10" ht="12" customHeight="1">
      <c r="B10" s="21"/>
      <c r="C10" s="22"/>
      <c r="D10" s="32" t="s">
        <v>24</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32" t="s">
        <v>25</v>
      </c>
      <c r="AL10" s="22"/>
      <c r="AM10" s="22"/>
      <c r="AN10" s="27" t="s">
        <v>1</v>
      </c>
      <c r="AO10" s="22"/>
      <c r="AP10" s="22"/>
      <c r="AQ10" s="22"/>
      <c r="AR10" s="20"/>
      <c r="BE10" s="31"/>
      <c r="BS10" s="17" t="s">
        <v>6</v>
      </c>
    </row>
    <row r="11" ht="18.48" customHeight="1">
      <c r="B11" s="21"/>
      <c r="C11" s="22"/>
      <c r="D11" s="22"/>
      <c r="E11" s="27" t="s">
        <v>26</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32" t="s">
        <v>27</v>
      </c>
      <c r="AL11" s="22"/>
      <c r="AM11" s="22"/>
      <c r="AN11" s="27" t="s">
        <v>1</v>
      </c>
      <c r="AO11" s="22"/>
      <c r="AP11" s="22"/>
      <c r="AQ11" s="22"/>
      <c r="AR11" s="20"/>
      <c r="BE11" s="31"/>
      <c r="BS11" s="17" t="s">
        <v>6</v>
      </c>
    </row>
    <row r="12" ht="6.96" customHeight="1">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0"/>
      <c r="BE12" s="31"/>
      <c r="BS12" s="17" t="s">
        <v>6</v>
      </c>
    </row>
    <row r="13" ht="12" customHeight="1">
      <c r="B13" s="21"/>
      <c r="C13" s="22"/>
      <c r="D13" s="32" t="s">
        <v>28</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32" t="s">
        <v>25</v>
      </c>
      <c r="AL13" s="22"/>
      <c r="AM13" s="22"/>
      <c r="AN13" s="34" t="s">
        <v>29</v>
      </c>
      <c r="AO13" s="22"/>
      <c r="AP13" s="22"/>
      <c r="AQ13" s="22"/>
      <c r="AR13" s="20"/>
      <c r="BE13" s="31"/>
      <c r="BS13" s="17" t="s">
        <v>6</v>
      </c>
    </row>
    <row r="14">
      <c r="B14" s="21"/>
      <c r="C14" s="22"/>
      <c r="D14" s="22"/>
      <c r="E14" s="34" t="s">
        <v>29</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2" t="s">
        <v>27</v>
      </c>
      <c r="AL14" s="22"/>
      <c r="AM14" s="22"/>
      <c r="AN14" s="34" t="s">
        <v>29</v>
      </c>
      <c r="AO14" s="22"/>
      <c r="AP14" s="22"/>
      <c r="AQ14" s="22"/>
      <c r="AR14" s="20"/>
      <c r="BE14" s="31"/>
      <c r="BS14" s="17" t="s">
        <v>6</v>
      </c>
    </row>
    <row r="15" ht="6.96" customHeight="1">
      <c r="B15" s="2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0"/>
      <c r="BE15" s="31"/>
      <c r="BS15" s="17" t="s">
        <v>4</v>
      </c>
    </row>
    <row r="16" ht="12" customHeight="1">
      <c r="B16" s="21"/>
      <c r="C16" s="22"/>
      <c r="D16" s="32" t="s">
        <v>30</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32" t="s">
        <v>25</v>
      </c>
      <c r="AL16" s="22"/>
      <c r="AM16" s="22"/>
      <c r="AN16" s="27" t="s">
        <v>1</v>
      </c>
      <c r="AO16" s="22"/>
      <c r="AP16" s="22"/>
      <c r="AQ16" s="22"/>
      <c r="AR16" s="20"/>
      <c r="BE16" s="31"/>
      <c r="BS16" s="17" t="s">
        <v>4</v>
      </c>
    </row>
    <row r="17" ht="18.48" customHeight="1">
      <c r="B17" s="21"/>
      <c r="C17" s="22"/>
      <c r="D17" s="22"/>
      <c r="E17" s="27" t="s">
        <v>26</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32" t="s">
        <v>27</v>
      </c>
      <c r="AL17" s="22"/>
      <c r="AM17" s="22"/>
      <c r="AN17" s="27" t="s">
        <v>1</v>
      </c>
      <c r="AO17" s="22"/>
      <c r="AP17" s="22"/>
      <c r="AQ17" s="22"/>
      <c r="AR17" s="20"/>
      <c r="BE17" s="31"/>
      <c r="BS17" s="17" t="s">
        <v>31</v>
      </c>
    </row>
    <row r="18" ht="6.96" customHeight="1">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0"/>
      <c r="BE18" s="31"/>
      <c r="BS18" s="17" t="s">
        <v>6</v>
      </c>
    </row>
    <row r="19" ht="12" customHeight="1">
      <c r="B19" s="21"/>
      <c r="C19" s="22"/>
      <c r="D19" s="32" t="s">
        <v>32</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32" t="s">
        <v>25</v>
      </c>
      <c r="AL19" s="22"/>
      <c r="AM19" s="22"/>
      <c r="AN19" s="27" t="s">
        <v>1</v>
      </c>
      <c r="AO19" s="22"/>
      <c r="AP19" s="22"/>
      <c r="AQ19" s="22"/>
      <c r="AR19" s="20"/>
      <c r="BE19" s="31"/>
      <c r="BS19" s="17" t="s">
        <v>6</v>
      </c>
    </row>
    <row r="20" ht="18.48" customHeight="1">
      <c r="B20" s="21"/>
      <c r="C20" s="22"/>
      <c r="D20" s="22"/>
      <c r="E20" s="27" t="s">
        <v>26</v>
      </c>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32" t="s">
        <v>27</v>
      </c>
      <c r="AL20" s="22"/>
      <c r="AM20" s="22"/>
      <c r="AN20" s="27" t="s">
        <v>1</v>
      </c>
      <c r="AO20" s="22"/>
      <c r="AP20" s="22"/>
      <c r="AQ20" s="22"/>
      <c r="AR20" s="20"/>
      <c r="BE20" s="31"/>
      <c r="BS20" s="17" t="s">
        <v>31</v>
      </c>
    </row>
    <row r="21" ht="6.96" customHeight="1">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0"/>
      <c r="BE21" s="31"/>
    </row>
    <row r="22" ht="12" customHeight="1">
      <c r="B22" s="21"/>
      <c r="C22" s="22"/>
      <c r="D22" s="32" t="s">
        <v>33</v>
      </c>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0"/>
      <c r="BE22" s="31"/>
    </row>
    <row r="23" ht="16.5" customHeight="1">
      <c r="B23" s="21"/>
      <c r="C23" s="22"/>
      <c r="D23" s="22"/>
      <c r="E23" s="36" t="s">
        <v>1</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22"/>
      <c r="AP23" s="22"/>
      <c r="AQ23" s="22"/>
      <c r="AR23" s="20"/>
      <c r="BE23" s="31"/>
    </row>
    <row r="24" ht="6.96" customHeight="1">
      <c r="B24" s="21"/>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0"/>
      <c r="BE24" s="31"/>
    </row>
    <row r="25" ht="6.96" customHeight="1">
      <c r="B25" s="21"/>
      <c r="C25" s="22"/>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22"/>
      <c r="AQ25" s="22"/>
      <c r="AR25" s="20"/>
      <c r="BE25" s="31"/>
    </row>
    <row r="26" s="1" customFormat="1" ht="25.92" customHeight="1">
      <c r="B26" s="38"/>
      <c r="C26" s="39"/>
      <c r="D26" s="40" t="s">
        <v>34</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2">
        <f>ROUND(AG94,2)</f>
        <v>0</v>
      </c>
      <c r="AL26" s="41"/>
      <c r="AM26" s="41"/>
      <c r="AN26" s="41"/>
      <c r="AO26" s="41"/>
      <c r="AP26" s="39"/>
      <c r="AQ26" s="39"/>
      <c r="AR26" s="43"/>
      <c r="BE26" s="31"/>
    </row>
    <row r="27" s="1" customFormat="1" ht="6.96" customHeight="1">
      <c r="B27" s="38"/>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43"/>
      <c r="BE27" s="31"/>
    </row>
    <row r="28" s="1" customFormat="1">
      <c r="B28" s="38"/>
      <c r="C28" s="39"/>
      <c r="D28" s="39"/>
      <c r="E28" s="39"/>
      <c r="F28" s="39"/>
      <c r="G28" s="39"/>
      <c r="H28" s="39"/>
      <c r="I28" s="39"/>
      <c r="J28" s="39"/>
      <c r="K28" s="39"/>
      <c r="L28" s="44" t="s">
        <v>35</v>
      </c>
      <c r="M28" s="44"/>
      <c r="N28" s="44"/>
      <c r="O28" s="44"/>
      <c r="P28" s="44"/>
      <c r="Q28" s="39"/>
      <c r="R28" s="39"/>
      <c r="S28" s="39"/>
      <c r="T28" s="39"/>
      <c r="U28" s="39"/>
      <c r="V28" s="39"/>
      <c r="W28" s="44" t="s">
        <v>36</v>
      </c>
      <c r="X28" s="44"/>
      <c r="Y28" s="44"/>
      <c r="Z28" s="44"/>
      <c r="AA28" s="44"/>
      <c r="AB28" s="44"/>
      <c r="AC28" s="44"/>
      <c r="AD28" s="44"/>
      <c r="AE28" s="44"/>
      <c r="AF28" s="39"/>
      <c r="AG28" s="39"/>
      <c r="AH28" s="39"/>
      <c r="AI28" s="39"/>
      <c r="AJ28" s="39"/>
      <c r="AK28" s="44" t="s">
        <v>37</v>
      </c>
      <c r="AL28" s="44"/>
      <c r="AM28" s="44"/>
      <c r="AN28" s="44"/>
      <c r="AO28" s="44"/>
      <c r="AP28" s="39"/>
      <c r="AQ28" s="39"/>
      <c r="AR28" s="43"/>
      <c r="BE28" s="31"/>
    </row>
    <row r="29" s="2" customFormat="1" ht="14.4" customHeight="1">
      <c r="B29" s="45"/>
      <c r="C29" s="46"/>
      <c r="D29" s="32" t="s">
        <v>38</v>
      </c>
      <c r="E29" s="46"/>
      <c r="F29" s="32" t="s">
        <v>39</v>
      </c>
      <c r="G29" s="46"/>
      <c r="H29" s="46"/>
      <c r="I29" s="46"/>
      <c r="J29" s="46"/>
      <c r="K29" s="46"/>
      <c r="L29" s="47">
        <v>0.20999999999999999</v>
      </c>
      <c r="M29" s="46"/>
      <c r="N29" s="46"/>
      <c r="O29" s="46"/>
      <c r="P29" s="46"/>
      <c r="Q29" s="46"/>
      <c r="R29" s="46"/>
      <c r="S29" s="46"/>
      <c r="T29" s="46"/>
      <c r="U29" s="46"/>
      <c r="V29" s="46"/>
      <c r="W29" s="48">
        <f>ROUND(AZ94, 2)</f>
        <v>0</v>
      </c>
      <c r="X29" s="46"/>
      <c r="Y29" s="46"/>
      <c r="Z29" s="46"/>
      <c r="AA29" s="46"/>
      <c r="AB29" s="46"/>
      <c r="AC29" s="46"/>
      <c r="AD29" s="46"/>
      <c r="AE29" s="46"/>
      <c r="AF29" s="46"/>
      <c r="AG29" s="46"/>
      <c r="AH29" s="46"/>
      <c r="AI29" s="46"/>
      <c r="AJ29" s="46"/>
      <c r="AK29" s="48">
        <f>ROUND(AV94, 2)</f>
        <v>0</v>
      </c>
      <c r="AL29" s="46"/>
      <c r="AM29" s="46"/>
      <c r="AN29" s="46"/>
      <c r="AO29" s="46"/>
      <c r="AP29" s="46"/>
      <c r="AQ29" s="46"/>
      <c r="AR29" s="49"/>
      <c r="BE29" s="50"/>
    </row>
    <row r="30" s="2" customFormat="1" ht="14.4" customHeight="1">
      <c r="B30" s="45"/>
      <c r="C30" s="46"/>
      <c r="D30" s="46"/>
      <c r="E30" s="46"/>
      <c r="F30" s="32" t="s">
        <v>40</v>
      </c>
      <c r="G30" s="46"/>
      <c r="H30" s="46"/>
      <c r="I30" s="46"/>
      <c r="J30" s="46"/>
      <c r="K30" s="46"/>
      <c r="L30" s="47">
        <v>0.14999999999999999</v>
      </c>
      <c r="M30" s="46"/>
      <c r="N30" s="46"/>
      <c r="O30" s="46"/>
      <c r="P30" s="46"/>
      <c r="Q30" s="46"/>
      <c r="R30" s="46"/>
      <c r="S30" s="46"/>
      <c r="T30" s="46"/>
      <c r="U30" s="46"/>
      <c r="V30" s="46"/>
      <c r="W30" s="48">
        <f>ROUND(BA94, 2)</f>
        <v>0</v>
      </c>
      <c r="X30" s="46"/>
      <c r="Y30" s="46"/>
      <c r="Z30" s="46"/>
      <c r="AA30" s="46"/>
      <c r="AB30" s="46"/>
      <c r="AC30" s="46"/>
      <c r="AD30" s="46"/>
      <c r="AE30" s="46"/>
      <c r="AF30" s="46"/>
      <c r="AG30" s="46"/>
      <c r="AH30" s="46"/>
      <c r="AI30" s="46"/>
      <c r="AJ30" s="46"/>
      <c r="AK30" s="48">
        <f>ROUND(AW94, 2)</f>
        <v>0</v>
      </c>
      <c r="AL30" s="46"/>
      <c r="AM30" s="46"/>
      <c r="AN30" s="46"/>
      <c r="AO30" s="46"/>
      <c r="AP30" s="46"/>
      <c r="AQ30" s="46"/>
      <c r="AR30" s="49"/>
      <c r="BE30" s="50"/>
    </row>
    <row r="31" hidden="1" s="2" customFormat="1" ht="14.4" customHeight="1">
      <c r="B31" s="45"/>
      <c r="C31" s="46"/>
      <c r="D31" s="46"/>
      <c r="E31" s="46"/>
      <c r="F31" s="32" t="s">
        <v>41</v>
      </c>
      <c r="G31" s="46"/>
      <c r="H31" s="46"/>
      <c r="I31" s="46"/>
      <c r="J31" s="46"/>
      <c r="K31" s="46"/>
      <c r="L31" s="47">
        <v>0.20999999999999999</v>
      </c>
      <c r="M31" s="46"/>
      <c r="N31" s="46"/>
      <c r="O31" s="46"/>
      <c r="P31" s="46"/>
      <c r="Q31" s="46"/>
      <c r="R31" s="46"/>
      <c r="S31" s="46"/>
      <c r="T31" s="46"/>
      <c r="U31" s="46"/>
      <c r="V31" s="46"/>
      <c r="W31" s="48">
        <f>ROUND(BB94, 2)</f>
        <v>0</v>
      </c>
      <c r="X31" s="46"/>
      <c r="Y31" s="46"/>
      <c r="Z31" s="46"/>
      <c r="AA31" s="46"/>
      <c r="AB31" s="46"/>
      <c r="AC31" s="46"/>
      <c r="AD31" s="46"/>
      <c r="AE31" s="46"/>
      <c r="AF31" s="46"/>
      <c r="AG31" s="46"/>
      <c r="AH31" s="46"/>
      <c r="AI31" s="46"/>
      <c r="AJ31" s="46"/>
      <c r="AK31" s="48">
        <v>0</v>
      </c>
      <c r="AL31" s="46"/>
      <c r="AM31" s="46"/>
      <c r="AN31" s="46"/>
      <c r="AO31" s="46"/>
      <c r="AP31" s="46"/>
      <c r="AQ31" s="46"/>
      <c r="AR31" s="49"/>
      <c r="BE31" s="50"/>
    </row>
    <row r="32" hidden="1" s="2" customFormat="1" ht="14.4" customHeight="1">
      <c r="B32" s="45"/>
      <c r="C32" s="46"/>
      <c r="D32" s="46"/>
      <c r="E32" s="46"/>
      <c r="F32" s="32" t="s">
        <v>42</v>
      </c>
      <c r="G32" s="46"/>
      <c r="H32" s="46"/>
      <c r="I32" s="46"/>
      <c r="J32" s="46"/>
      <c r="K32" s="46"/>
      <c r="L32" s="47">
        <v>0.14999999999999999</v>
      </c>
      <c r="M32" s="46"/>
      <c r="N32" s="46"/>
      <c r="O32" s="46"/>
      <c r="P32" s="46"/>
      <c r="Q32" s="46"/>
      <c r="R32" s="46"/>
      <c r="S32" s="46"/>
      <c r="T32" s="46"/>
      <c r="U32" s="46"/>
      <c r="V32" s="46"/>
      <c r="W32" s="48">
        <f>ROUND(BC94, 2)</f>
        <v>0</v>
      </c>
      <c r="X32" s="46"/>
      <c r="Y32" s="46"/>
      <c r="Z32" s="46"/>
      <c r="AA32" s="46"/>
      <c r="AB32" s="46"/>
      <c r="AC32" s="46"/>
      <c r="AD32" s="46"/>
      <c r="AE32" s="46"/>
      <c r="AF32" s="46"/>
      <c r="AG32" s="46"/>
      <c r="AH32" s="46"/>
      <c r="AI32" s="46"/>
      <c r="AJ32" s="46"/>
      <c r="AK32" s="48">
        <v>0</v>
      </c>
      <c r="AL32" s="46"/>
      <c r="AM32" s="46"/>
      <c r="AN32" s="46"/>
      <c r="AO32" s="46"/>
      <c r="AP32" s="46"/>
      <c r="AQ32" s="46"/>
      <c r="AR32" s="49"/>
      <c r="BE32" s="50"/>
    </row>
    <row r="33" hidden="1" s="2" customFormat="1" ht="14.4" customHeight="1">
      <c r="B33" s="45"/>
      <c r="C33" s="46"/>
      <c r="D33" s="46"/>
      <c r="E33" s="46"/>
      <c r="F33" s="32" t="s">
        <v>43</v>
      </c>
      <c r="G33" s="46"/>
      <c r="H33" s="46"/>
      <c r="I33" s="46"/>
      <c r="J33" s="46"/>
      <c r="K33" s="46"/>
      <c r="L33" s="47">
        <v>0</v>
      </c>
      <c r="M33" s="46"/>
      <c r="N33" s="46"/>
      <c r="O33" s="46"/>
      <c r="P33" s="46"/>
      <c r="Q33" s="46"/>
      <c r="R33" s="46"/>
      <c r="S33" s="46"/>
      <c r="T33" s="46"/>
      <c r="U33" s="46"/>
      <c r="V33" s="46"/>
      <c r="W33" s="48">
        <f>ROUND(BD94, 2)</f>
        <v>0</v>
      </c>
      <c r="X33" s="46"/>
      <c r="Y33" s="46"/>
      <c r="Z33" s="46"/>
      <c r="AA33" s="46"/>
      <c r="AB33" s="46"/>
      <c r="AC33" s="46"/>
      <c r="AD33" s="46"/>
      <c r="AE33" s="46"/>
      <c r="AF33" s="46"/>
      <c r="AG33" s="46"/>
      <c r="AH33" s="46"/>
      <c r="AI33" s="46"/>
      <c r="AJ33" s="46"/>
      <c r="AK33" s="48">
        <v>0</v>
      </c>
      <c r="AL33" s="46"/>
      <c r="AM33" s="46"/>
      <c r="AN33" s="46"/>
      <c r="AO33" s="46"/>
      <c r="AP33" s="46"/>
      <c r="AQ33" s="46"/>
      <c r="AR33" s="49"/>
      <c r="BE33" s="50"/>
    </row>
    <row r="34" s="1" customFormat="1" ht="6.96" customHeight="1">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43"/>
      <c r="BE34" s="31"/>
    </row>
    <row r="35" s="1" customFormat="1" ht="25.92" customHeight="1">
      <c r="B35" s="38"/>
      <c r="C35" s="51"/>
      <c r="D35" s="52" t="s">
        <v>44</v>
      </c>
      <c r="E35" s="53"/>
      <c r="F35" s="53"/>
      <c r="G35" s="53"/>
      <c r="H35" s="53"/>
      <c r="I35" s="53"/>
      <c r="J35" s="53"/>
      <c r="K35" s="53"/>
      <c r="L35" s="53"/>
      <c r="M35" s="53"/>
      <c r="N35" s="53"/>
      <c r="O35" s="53"/>
      <c r="P35" s="53"/>
      <c r="Q35" s="53"/>
      <c r="R35" s="53"/>
      <c r="S35" s="53"/>
      <c r="T35" s="54" t="s">
        <v>45</v>
      </c>
      <c r="U35" s="53"/>
      <c r="V35" s="53"/>
      <c r="W35" s="53"/>
      <c r="X35" s="55" t="s">
        <v>46</v>
      </c>
      <c r="Y35" s="53"/>
      <c r="Z35" s="53"/>
      <c r="AA35" s="53"/>
      <c r="AB35" s="53"/>
      <c r="AC35" s="53"/>
      <c r="AD35" s="53"/>
      <c r="AE35" s="53"/>
      <c r="AF35" s="53"/>
      <c r="AG35" s="53"/>
      <c r="AH35" s="53"/>
      <c r="AI35" s="53"/>
      <c r="AJ35" s="53"/>
      <c r="AK35" s="56">
        <f>SUM(AK26:AK33)</f>
        <v>0</v>
      </c>
      <c r="AL35" s="53"/>
      <c r="AM35" s="53"/>
      <c r="AN35" s="53"/>
      <c r="AO35" s="57"/>
      <c r="AP35" s="51"/>
      <c r="AQ35" s="51"/>
      <c r="AR35" s="43"/>
    </row>
    <row r="36" s="1" customFormat="1" ht="6.96" customHeight="1">
      <c r="B36" s="38"/>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43"/>
    </row>
    <row r="37" s="1" customFormat="1" ht="14.4" customHeight="1">
      <c r="B37" s="38"/>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43"/>
    </row>
    <row r="38" ht="14.4" customHeight="1">
      <c r="B38" s="21"/>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0"/>
    </row>
    <row r="39" ht="14.4" customHeight="1">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0"/>
    </row>
    <row r="40" ht="14.4" customHeight="1">
      <c r="B40" s="21"/>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0"/>
    </row>
    <row r="41" ht="14.4" customHeight="1">
      <c r="B41" s="21"/>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0"/>
    </row>
    <row r="42" ht="14.4" customHeight="1">
      <c r="B42" s="21"/>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0"/>
    </row>
    <row r="43" ht="14.4" customHeight="1">
      <c r="B43" s="21"/>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0"/>
    </row>
    <row r="44" ht="14.4" customHeight="1">
      <c r="B44" s="21"/>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0"/>
    </row>
    <row r="45" ht="14.4" customHeight="1">
      <c r="B45" s="21"/>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0"/>
    </row>
    <row r="46" ht="14.4" customHeight="1">
      <c r="B46" s="21"/>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0"/>
    </row>
    <row r="47" ht="14.4" customHeight="1">
      <c r="B47" s="21"/>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0"/>
    </row>
    <row r="48" ht="14.4" customHeight="1">
      <c r="B48" s="21"/>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0"/>
    </row>
    <row r="49" s="1" customFormat="1" ht="14.4" customHeight="1">
      <c r="B49" s="38"/>
      <c r="C49" s="39"/>
      <c r="D49" s="58" t="s">
        <v>47</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48</v>
      </c>
      <c r="AI49" s="59"/>
      <c r="AJ49" s="59"/>
      <c r="AK49" s="59"/>
      <c r="AL49" s="59"/>
      <c r="AM49" s="59"/>
      <c r="AN49" s="59"/>
      <c r="AO49" s="59"/>
      <c r="AP49" s="39"/>
      <c r="AQ49" s="39"/>
      <c r="AR49" s="43"/>
    </row>
    <row r="50">
      <c r="B50" s="21"/>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0"/>
    </row>
    <row r="51">
      <c r="B51" s="21"/>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0"/>
    </row>
    <row r="52">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0"/>
    </row>
    <row r="53">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0"/>
    </row>
    <row r="54">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0"/>
    </row>
    <row r="55">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0"/>
    </row>
    <row r="56">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0"/>
    </row>
    <row r="57">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0"/>
    </row>
    <row r="58">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0"/>
    </row>
    <row r="59">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0"/>
    </row>
    <row r="60" s="1" customFormat="1">
      <c r="B60" s="38"/>
      <c r="C60" s="39"/>
      <c r="D60" s="60" t="s">
        <v>49</v>
      </c>
      <c r="E60" s="41"/>
      <c r="F60" s="41"/>
      <c r="G60" s="41"/>
      <c r="H60" s="41"/>
      <c r="I60" s="41"/>
      <c r="J60" s="41"/>
      <c r="K60" s="41"/>
      <c r="L60" s="41"/>
      <c r="M60" s="41"/>
      <c r="N60" s="41"/>
      <c r="O60" s="41"/>
      <c r="P60" s="41"/>
      <c r="Q60" s="41"/>
      <c r="R60" s="41"/>
      <c r="S60" s="41"/>
      <c r="T60" s="41"/>
      <c r="U60" s="41"/>
      <c r="V60" s="60" t="s">
        <v>50</v>
      </c>
      <c r="W60" s="41"/>
      <c r="X60" s="41"/>
      <c r="Y60" s="41"/>
      <c r="Z60" s="41"/>
      <c r="AA60" s="41"/>
      <c r="AB60" s="41"/>
      <c r="AC60" s="41"/>
      <c r="AD60" s="41"/>
      <c r="AE60" s="41"/>
      <c r="AF60" s="41"/>
      <c r="AG60" s="41"/>
      <c r="AH60" s="60" t="s">
        <v>49</v>
      </c>
      <c r="AI60" s="41"/>
      <c r="AJ60" s="41"/>
      <c r="AK60" s="41"/>
      <c r="AL60" s="41"/>
      <c r="AM60" s="60" t="s">
        <v>50</v>
      </c>
      <c r="AN60" s="41"/>
      <c r="AO60" s="41"/>
      <c r="AP60" s="39"/>
      <c r="AQ60" s="39"/>
      <c r="AR60" s="43"/>
    </row>
    <row r="61">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0"/>
    </row>
    <row r="62">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0"/>
    </row>
    <row r="63">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0"/>
    </row>
    <row r="64" s="1" customFormat="1">
      <c r="B64" s="38"/>
      <c r="C64" s="39"/>
      <c r="D64" s="58" t="s">
        <v>51</v>
      </c>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8" t="s">
        <v>52</v>
      </c>
      <c r="AI64" s="59"/>
      <c r="AJ64" s="59"/>
      <c r="AK64" s="59"/>
      <c r="AL64" s="59"/>
      <c r="AM64" s="59"/>
      <c r="AN64" s="59"/>
      <c r="AO64" s="59"/>
      <c r="AP64" s="39"/>
      <c r="AQ64" s="39"/>
      <c r="AR64" s="43"/>
    </row>
    <row r="65">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0"/>
    </row>
    <row r="66">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0"/>
    </row>
    <row r="67">
      <c r="B67" s="21"/>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0"/>
    </row>
    <row r="68">
      <c r="B68" s="21"/>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0"/>
    </row>
    <row r="69">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0"/>
    </row>
    <row r="70">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0"/>
    </row>
    <row r="71">
      <c r="B71" s="21"/>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0"/>
    </row>
    <row r="72">
      <c r="B72" s="21"/>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0"/>
    </row>
    <row r="73">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0"/>
    </row>
    <row r="74">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0"/>
    </row>
    <row r="75" s="1" customFormat="1">
      <c r="B75" s="38"/>
      <c r="C75" s="39"/>
      <c r="D75" s="60" t="s">
        <v>49</v>
      </c>
      <c r="E75" s="41"/>
      <c r="F75" s="41"/>
      <c r="G75" s="41"/>
      <c r="H75" s="41"/>
      <c r="I75" s="41"/>
      <c r="J75" s="41"/>
      <c r="K75" s="41"/>
      <c r="L75" s="41"/>
      <c r="M75" s="41"/>
      <c r="N75" s="41"/>
      <c r="O75" s="41"/>
      <c r="P75" s="41"/>
      <c r="Q75" s="41"/>
      <c r="R75" s="41"/>
      <c r="S75" s="41"/>
      <c r="T75" s="41"/>
      <c r="U75" s="41"/>
      <c r="V75" s="60" t="s">
        <v>50</v>
      </c>
      <c r="W75" s="41"/>
      <c r="X75" s="41"/>
      <c r="Y75" s="41"/>
      <c r="Z75" s="41"/>
      <c r="AA75" s="41"/>
      <c r="AB75" s="41"/>
      <c r="AC75" s="41"/>
      <c r="AD75" s="41"/>
      <c r="AE75" s="41"/>
      <c r="AF75" s="41"/>
      <c r="AG75" s="41"/>
      <c r="AH75" s="60" t="s">
        <v>49</v>
      </c>
      <c r="AI75" s="41"/>
      <c r="AJ75" s="41"/>
      <c r="AK75" s="41"/>
      <c r="AL75" s="41"/>
      <c r="AM75" s="60" t="s">
        <v>50</v>
      </c>
      <c r="AN75" s="41"/>
      <c r="AO75" s="41"/>
      <c r="AP75" s="39"/>
      <c r="AQ75" s="39"/>
      <c r="AR75" s="43"/>
    </row>
    <row r="76" s="1" customFormat="1">
      <c r="B76" s="38"/>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43"/>
    </row>
    <row r="77" s="1" customFormat="1" ht="6.96" customHeight="1">
      <c r="B77" s="61"/>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43"/>
    </row>
    <row r="81" s="1" customFormat="1" ht="6.96" customHeight="1">
      <c r="B81" s="63"/>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43"/>
    </row>
    <row r="82" s="1" customFormat="1" ht="24.96" customHeight="1">
      <c r="B82" s="38"/>
      <c r="C82" s="23" t="s">
        <v>53</v>
      </c>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43"/>
    </row>
    <row r="83" s="1" customFormat="1" ht="6.96" customHeight="1">
      <c r="B83" s="38"/>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43"/>
    </row>
    <row r="84" s="3" customFormat="1" ht="12" customHeight="1">
      <c r="B84" s="65"/>
      <c r="C84" s="32" t="s">
        <v>13</v>
      </c>
      <c r="D84" s="66"/>
      <c r="E84" s="66"/>
      <c r="F84" s="66"/>
      <c r="G84" s="66"/>
      <c r="H84" s="66"/>
      <c r="I84" s="66"/>
      <c r="J84" s="66"/>
      <c r="K84" s="66"/>
      <c r="L84" s="66" t="str">
        <f>K5</f>
        <v>038b</v>
      </c>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7"/>
    </row>
    <row r="85" s="4" customFormat="1" ht="36.96" customHeight="1">
      <c r="B85" s="68"/>
      <c r="C85" s="69" t="s">
        <v>16</v>
      </c>
      <c r="D85" s="70"/>
      <c r="E85" s="70"/>
      <c r="F85" s="70"/>
      <c r="G85" s="70"/>
      <c r="H85" s="70"/>
      <c r="I85" s="70"/>
      <c r="J85" s="70"/>
      <c r="K85" s="70"/>
      <c r="L85" s="71" t="str">
        <f>K6</f>
        <v>Stavební úpravy a změny užívání domu s pečovatelskou službou na bytový dům p.č. St. 171/1 a 171/2, k.ú. Hanušovice</v>
      </c>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2"/>
    </row>
    <row r="86" s="1" customFormat="1" ht="6.96" customHeight="1">
      <c r="B86" s="38"/>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43"/>
    </row>
    <row r="87" s="1" customFormat="1" ht="12" customHeight="1">
      <c r="B87" s="38"/>
      <c r="C87" s="32" t="s">
        <v>20</v>
      </c>
      <c r="D87" s="39"/>
      <c r="E87" s="39"/>
      <c r="F87" s="39"/>
      <c r="G87" s="39"/>
      <c r="H87" s="39"/>
      <c r="I87" s="39"/>
      <c r="J87" s="39"/>
      <c r="K87" s="39"/>
      <c r="L87" s="73" t="str">
        <f>IF(K8="","",K8)</f>
        <v>Hanušovice</v>
      </c>
      <c r="M87" s="39"/>
      <c r="N87" s="39"/>
      <c r="O87" s="39"/>
      <c r="P87" s="39"/>
      <c r="Q87" s="39"/>
      <c r="R87" s="39"/>
      <c r="S87" s="39"/>
      <c r="T87" s="39"/>
      <c r="U87" s="39"/>
      <c r="V87" s="39"/>
      <c r="W87" s="39"/>
      <c r="X87" s="39"/>
      <c r="Y87" s="39"/>
      <c r="Z87" s="39"/>
      <c r="AA87" s="39"/>
      <c r="AB87" s="39"/>
      <c r="AC87" s="39"/>
      <c r="AD87" s="39"/>
      <c r="AE87" s="39"/>
      <c r="AF87" s="39"/>
      <c r="AG87" s="39"/>
      <c r="AH87" s="39"/>
      <c r="AI87" s="32" t="s">
        <v>22</v>
      </c>
      <c r="AJ87" s="39"/>
      <c r="AK87" s="39"/>
      <c r="AL87" s="39"/>
      <c r="AM87" s="74" t="str">
        <f>IF(AN8= "","",AN8)</f>
        <v>9. 10. 2019</v>
      </c>
      <c r="AN87" s="74"/>
      <c r="AO87" s="39"/>
      <c r="AP87" s="39"/>
      <c r="AQ87" s="39"/>
      <c r="AR87" s="43"/>
    </row>
    <row r="88" s="1" customFormat="1" ht="6.96" customHeight="1">
      <c r="B88" s="38"/>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43"/>
    </row>
    <row r="89" s="1" customFormat="1" ht="15.15" customHeight="1">
      <c r="B89" s="38"/>
      <c r="C89" s="32" t="s">
        <v>24</v>
      </c>
      <c r="D89" s="39"/>
      <c r="E89" s="39"/>
      <c r="F89" s="39"/>
      <c r="G89" s="39"/>
      <c r="H89" s="39"/>
      <c r="I89" s="39"/>
      <c r="J89" s="39"/>
      <c r="K89" s="39"/>
      <c r="L89" s="66" t="str">
        <f>IF(E11= "","",E11)</f>
        <v xml:space="preserve"> </v>
      </c>
      <c r="M89" s="39"/>
      <c r="N89" s="39"/>
      <c r="O89" s="39"/>
      <c r="P89" s="39"/>
      <c r="Q89" s="39"/>
      <c r="R89" s="39"/>
      <c r="S89" s="39"/>
      <c r="T89" s="39"/>
      <c r="U89" s="39"/>
      <c r="V89" s="39"/>
      <c r="W89" s="39"/>
      <c r="X89" s="39"/>
      <c r="Y89" s="39"/>
      <c r="Z89" s="39"/>
      <c r="AA89" s="39"/>
      <c r="AB89" s="39"/>
      <c r="AC89" s="39"/>
      <c r="AD89" s="39"/>
      <c r="AE89" s="39"/>
      <c r="AF89" s="39"/>
      <c r="AG89" s="39"/>
      <c r="AH89" s="39"/>
      <c r="AI89" s="32" t="s">
        <v>30</v>
      </c>
      <c r="AJ89" s="39"/>
      <c r="AK89" s="39"/>
      <c r="AL89" s="39"/>
      <c r="AM89" s="75" t="str">
        <f>IF(E17="","",E17)</f>
        <v xml:space="preserve"> </v>
      </c>
      <c r="AN89" s="66"/>
      <c r="AO89" s="66"/>
      <c r="AP89" s="66"/>
      <c r="AQ89" s="39"/>
      <c r="AR89" s="43"/>
      <c r="AS89" s="76" t="s">
        <v>54</v>
      </c>
      <c r="AT89" s="77"/>
      <c r="AU89" s="78"/>
      <c r="AV89" s="78"/>
      <c r="AW89" s="78"/>
      <c r="AX89" s="78"/>
      <c r="AY89" s="78"/>
      <c r="AZ89" s="78"/>
      <c r="BA89" s="78"/>
      <c r="BB89" s="78"/>
      <c r="BC89" s="78"/>
      <c r="BD89" s="79"/>
    </row>
    <row r="90" s="1" customFormat="1" ht="15.15" customHeight="1">
      <c r="B90" s="38"/>
      <c r="C90" s="32" t="s">
        <v>28</v>
      </c>
      <c r="D90" s="39"/>
      <c r="E90" s="39"/>
      <c r="F90" s="39"/>
      <c r="G90" s="39"/>
      <c r="H90" s="39"/>
      <c r="I90" s="39"/>
      <c r="J90" s="39"/>
      <c r="K90" s="39"/>
      <c r="L90" s="66" t="str">
        <f>IF(E14= "Vyplň údaj","",E14)</f>
        <v/>
      </c>
      <c r="M90" s="39"/>
      <c r="N90" s="39"/>
      <c r="O90" s="39"/>
      <c r="P90" s="39"/>
      <c r="Q90" s="39"/>
      <c r="R90" s="39"/>
      <c r="S90" s="39"/>
      <c r="T90" s="39"/>
      <c r="U90" s="39"/>
      <c r="V90" s="39"/>
      <c r="W90" s="39"/>
      <c r="X90" s="39"/>
      <c r="Y90" s="39"/>
      <c r="Z90" s="39"/>
      <c r="AA90" s="39"/>
      <c r="AB90" s="39"/>
      <c r="AC90" s="39"/>
      <c r="AD90" s="39"/>
      <c r="AE90" s="39"/>
      <c r="AF90" s="39"/>
      <c r="AG90" s="39"/>
      <c r="AH90" s="39"/>
      <c r="AI90" s="32" t="s">
        <v>32</v>
      </c>
      <c r="AJ90" s="39"/>
      <c r="AK90" s="39"/>
      <c r="AL90" s="39"/>
      <c r="AM90" s="75" t="str">
        <f>IF(E20="","",E20)</f>
        <v xml:space="preserve"> </v>
      </c>
      <c r="AN90" s="66"/>
      <c r="AO90" s="66"/>
      <c r="AP90" s="66"/>
      <c r="AQ90" s="39"/>
      <c r="AR90" s="43"/>
      <c r="AS90" s="80"/>
      <c r="AT90" s="81"/>
      <c r="AU90" s="82"/>
      <c r="AV90" s="82"/>
      <c r="AW90" s="82"/>
      <c r="AX90" s="82"/>
      <c r="AY90" s="82"/>
      <c r="AZ90" s="82"/>
      <c r="BA90" s="82"/>
      <c r="BB90" s="82"/>
      <c r="BC90" s="82"/>
      <c r="BD90" s="83"/>
    </row>
    <row r="91" s="1" customFormat="1" ht="10.8" customHeight="1">
      <c r="B91" s="38"/>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43"/>
      <c r="AS91" s="84"/>
      <c r="AT91" s="85"/>
      <c r="AU91" s="86"/>
      <c r="AV91" s="86"/>
      <c r="AW91" s="86"/>
      <c r="AX91" s="86"/>
      <c r="AY91" s="86"/>
      <c r="AZ91" s="86"/>
      <c r="BA91" s="86"/>
      <c r="BB91" s="86"/>
      <c r="BC91" s="86"/>
      <c r="BD91" s="87"/>
    </row>
    <row r="92" s="1" customFormat="1" ht="29.28" customHeight="1">
      <c r="B92" s="38"/>
      <c r="C92" s="88" t="s">
        <v>55</v>
      </c>
      <c r="D92" s="89"/>
      <c r="E92" s="89"/>
      <c r="F92" s="89"/>
      <c r="G92" s="89"/>
      <c r="H92" s="90"/>
      <c r="I92" s="91" t="s">
        <v>56</v>
      </c>
      <c r="J92" s="89"/>
      <c r="K92" s="89"/>
      <c r="L92" s="89"/>
      <c r="M92" s="89"/>
      <c r="N92" s="89"/>
      <c r="O92" s="89"/>
      <c r="P92" s="89"/>
      <c r="Q92" s="89"/>
      <c r="R92" s="89"/>
      <c r="S92" s="89"/>
      <c r="T92" s="89"/>
      <c r="U92" s="89"/>
      <c r="V92" s="89"/>
      <c r="W92" s="89"/>
      <c r="X92" s="89"/>
      <c r="Y92" s="89"/>
      <c r="Z92" s="89"/>
      <c r="AA92" s="89"/>
      <c r="AB92" s="89"/>
      <c r="AC92" s="89"/>
      <c r="AD92" s="89"/>
      <c r="AE92" s="89"/>
      <c r="AF92" s="89"/>
      <c r="AG92" s="92" t="s">
        <v>57</v>
      </c>
      <c r="AH92" s="89"/>
      <c r="AI92" s="89"/>
      <c r="AJ92" s="89"/>
      <c r="AK92" s="89"/>
      <c r="AL92" s="89"/>
      <c r="AM92" s="89"/>
      <c r="AN92" s="91" t="s">
        <v>58</v>
      </c>
      <c r="AO92" s="89"/>
      <c r="AP92" s="93"/>
      <c r="AQ92" s="94" t="s">
        <v>59</v>
      </c>
      <c r="AR92" s="43"/>
      <c r="AS92" s="95" t="s">
        <v>60</v>
      </c>
      <c r="AT92" s="96" t="s">
        <v>61</v>
      </c>
      <c r="AU92" s="96" t="s">
        <v>62</v>
      </c>
      <c r="AV92" s="96" t="s">
        <v>63</v>
      </c>
      <c r="AW92" s="96" t="s">
        <v>64</v>
      </c>
      <c r="AX92" s="96" t="s">
        <v>65</v>
      </c>
      <c r="AY92" s="96" t="s">
        <v>66</v>
      </c>
      <c r="AZ92" s="96" t="s">
        <v>67</v>
      </c>
      <c r="BA92" s="96" t="s">
        <v>68</v>
      </c>
      <c r="BB92" s="96" t="s">
        <v>69</v>
      </c>
      <c r="BC92" s="96" t="s">
        <v>70</v>
      </c>
      <c r="BD92" s="97" t="s">
        <v>71</v>
      </c>
    </row>
    <row r="93" s="1" customFormat="1" ht="10.8" customHeight="1">
      <c r="B93" s="38"/>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43"/>
      <c r="AS93" s="98"/>
      <c r="AT93" s="99"/>
      <c r="AU93" s="99"/>
      <c r="AV93" s="99"/>
      <c r="AW93" s="99"/>
      <c r="AX93" s="99"/>
      <c r="AY93" s="99"/>
      <c r="AZ93" s="99"/>
      <c r="BA93" s="99"/>
      <c r="BB93" s="99"/>
      <c r="BC93" s="99"/>
      <c r="BD93" s="100"/>
    </row>
    <row r="94" s="5" customFormat="1" ht="32.4" customHeight="1">
      <c r="B94" s="101"/>
      <c r="C94" s="102" t="s">
        <v>72</v>
      </c>
      <c r="D94" s="103"/>
      <c r="E94" s="103"/>
      <c r="F94" s="103"/>
      <c r="G94" s="103"/>
      <c r="H94" s="103"/>
      <c r="I94" s="103"/>
      <c r="J94" s="103"/>
      <c r="K94" s="103"/>
      <c r="L94" s="103"/>
      <c r="M94" s="103"/>
      <c r="N94" s="103"/>
      <c r="O94" s="103"/>
      <c r="P94" s="103"/>
      <c r="Q94" s="103"/>
      <c r="R94" s="103"/>
      <c r="S94" s="103"/>
      <c r="T94" s="103"/>
      <c r="U94" s="103"/>
      <c r="V94" s="103"/>
      <c r="W94" s="103"/>
      <c r="X94" s="103"/>
      <c r="Y94" s="103"/>
      <c r="Z94" s="103"/>
      <c r="AA94" s="103"/>
      <c r="AB94" s="103"/>
      <c r="AC94" s="103"/>
      <c r="AD94" s="103"/>
      <c r="AE94" s="103"/>
      <c r="AF94" s="103"/>
      <c r="AG94" s="104">
        <f>ROUND(AG95+SUM(AG96:AG102),2)</f>
        <v>0</v>
      </c>
      <c r="AH94" s="104"/>
      <c r="AI94" s="104"/>
      <c r="AJ94" s="104"/>
      <c r="AK94" s="104"/>
      <c r="AL94" s="104"/>
      <c r="AM94" s="104"/>
      <c r="AN94" s="105">
        <f>SUM(AG94,AT94)</f>
        <v>0</v>
      </c>
      <c r="AO94" s="105"/>
      <c r="AP94" s="105"/>
      <c r="AQ94" s="106" t="s">
        <v>1</v>
      </c>
      <c r="AR94" s="107"/>
      <c r="AS94" s="108">
        <f>ROUND(AS95+SUM(AS96:AS102),2)</f>
        <v>0</v>
      </c>
      <c r="AT94" s="109">
        <f>ROUND(SUM(AV94:AW94),2)</f>
        <v>0</v>
      </c>
      <c r="AU94" s="110">
        <f>ROUND(AU95+SUM(AU96:AU102),5)</f>
        <v>0</v>
      </c>
      <c r="AV94" s="109">
        <f>ROUND(AZ94*L29,2)</f>
        <v>0</v>
      </c>
      <c r="AW94" s="109">
        <f>ROUND(BA94*L30,2)</f>
        <v>0</v>
      </c>
      <c r="AX94" s="109">
        <f>ROUND(BB94*L29,2)</f>
        <v>0</v>
      </c>
      <c r="AY94" s="109">
        <f>ROUND(BC94*L30,2)</f>
        <v>0</v>
      </c>
      <c r="AZ94" s="109">
        <f>ROUND(AZ95+SUM(AZ96:AZ102),2)</f>
        <v>0</v>
      </c>
      <c r="BA94" s="109">
        <f>ROUND(BA95+SUM(BA96:BA102),2)</f>
        <v>0</v>
      </c>
      <c r="BB94" s="109">
        <f>ROUND(BB95+SUM(BB96:BB102),2)</f>
        <v>0</v>
      </c>
      <c r="BC94" s="109">
        <f>ROUND(BC95+SUM(BC96:BC102),2)</f>
        <v>0</v>
      </c>
      <c r="BD94" s="111">
        <f>ROUND(BD95+SUM(BD96:BD102),2)</f>
        <v>0</v>
      </c>
      <c r="BS94" s="112" t="s">
        <v>73</v>
      </c>
      <c r="BT94" s="112" t="s">
        <v>74</v>
      </c>
      <c r="BU94" s="113" t="s">
        <v>75</v>
      </c>
      <c r="BV94" s="112" t="s">
        <v>76</v>
      </c>
      <c r="BW94" s="112" t="s">
        <v>5</v>
      </c>
      <c r="BX94" s="112" t="s">
        <v>77</v>
      </c>
      <c r="CL94" s="112" t="s">
        <v>1</v>
      </c>
    </row>
    <row r="95" s="6" customFormat="1" ht="16.5" customHeight="1">
      <c r="A95" s="114" t="s">
        <v>78</v>
      </c>
      <c r="B95" s="115"/>
      <c r="C95" s="116"/>
      <c r="D95" s="117" t="s">
        <v>79</v>
      </c>
      <c r="E95" s="117"/>
      <c r="F95" s="117"/>
      <c r="G95" s="117"/>
      <c r="H95" s="117"/>
      <c r="I95" s="118"/>
      <c r="J95" s="117" t="s">
        <v>80</v>
      </c>
      <c r="K95" s="117"/>
      <c r="L95" s="117"/>
      <c r="M95" s="117"/>
      <c r="N95" s="117"/>
      <c r="O95" s="117"/>
      <c r="P95" s="117"/>
      <c r="Q95" s="117"/>
      <c r="R95" s="117"/>
      <c r="S95" s="117"/>
      <c r="T95" s="117"/>
      <c r="U95" s="117"/>
      <c r="V95" s="117"/>
      <c r="W95" s="117"/>
      <c r="X95" s="117"/>
      <c r="Y95" s="117"/>
      <c r="Z95" s="117"/>
      <c r="AA95" s="117"/>
      <c r="AB95" s="117"/>
      <c r="AC95" s="117"/>
      <c r="AD95" s="117"/>
      <c r="AE95" s="117"/>
      <c r="AF95" s="117"/>
      <c r="AG95" s="119">
        <f>'01 - Stavební úpravy byto...'!J30</f>
        <v>0</v>
      </c>
      <c r="AH95" s="118"/>
      <c r="AI95" s="118"/>
      <c r="AJ95" s="118"/>
      <c r="AK95" s="118"/>
      <c r="AL95" s="118"/>
      <c r="AM95" s="118"/>
      <c r="AN95" s="119">
        <f>SUM(AG95,AT95)</f>
        <v>0</v>
      </c>
      <c r="AO95" s="118"/>
      <c r="AP95" s="118"/>
      <c r="AQ95" s="120" t="s">
        <v>81</v>
      </c>
      <c r="AR95" s="121"/>
      <c r="AS95" s="122">
        <v>0</v>
      </c>
      <c r="AT95" s="123">
        <f>ROUND(SUM(AV95:AW95),2)</f>
        <v>0</v>
      </c>
      <c r="AU95" s="124">
        <f>'01 - Stavební úpravy byto...'!P137</f>
        <v>0</v>
      </c>
      <c r="AV95" s="123">
        <f>'01 - Stavební úpravy byto...'!J33</f>
        <v>0</v>
      </c>
      <c r="AW95" s="123">
        <f>'01 - Stavební úpravy byto...'!J34</f>
        <v>0</v>
      </c>
      <c r="AX95" s="123">
        <f>'01 - Stavební úpravy byto...'!J35</f>
        <v>0</v>
      </c>
      <c r="AY95" s="123">
        <f>'01 - Stavební úpravy byto...'!J36</f>
        <v>0</v>
      </c>
      <c r="AZ95" s="123">
        <f>'01 - Stavební úpravy byto...'!F33</f>
        <v>0</v>
      </c>
      <c r="BA95" s="123">
        <f>'01 - Stavební úpravy byto...'!F34</f>
        <v>0</v>
      </c>
      <c r="BB95" s="123">
        <f>'01 - Stavební úpravy byto...'!F35</f>
        <v>0</v>
      </c>
      <c r="BC95" s="123">
        <f>'01 - Stavební úpravy byto...'!F36</f>
        <v>0</v>
      </c>
      <c r="BD95" s="125">
        <f>'01 - Stavební úpravy byto...'!F37</f>
        <v>0</v>
      </c>
      <c r="BT95" s="126" t="s">
        <v>82</v>
      </c>
      <c r="BV95" s="126" t="s">
        <v>76</v>
      </c>
      <c r="BW95" s="126" t="s">
        <v>83</v>
      </c>
      <c r="BX95" s="126" t="s">
        <v>5</v>
      </c>
      <c r="CL95" s="126" t="s">
        <v>1</v>
      </c>
      <c r="CM95" s="126" t="s">
        <v>82</v>
      </c>
    </row>
    <row r="96" s="6" customFormat="1" ht="27" customHeight="1">
      <c r="A96" s="114" t="s">
        <v>78</v>
      </c>
      <c r="B96" s="115"/>
      <c r="C96" s="116"/>
      <c r="D96" s="117" t="s">
        <v>84</v>
      </c>
      <c r="E96" s="117"/>
      <c r="F96" s="117"/>
      <c r="G96" s="117"/>
      <c r="H96" s="117"/>
      <c r="I96" s="118"/>
      <c r="J96" s="117" t="s">
        <v>85</v>
      </c>
      <c r="K96" s="117"/>
      <c r="L96" s="117"/>
      <c r="M96" s="117"/>
      <c r="N96" s="117"/>
      <c r="O96" s="117"/>
      <c r="P96" s="117"/>
      <c r="Q96" s="117"/>
      <c r="R96" s="117"/>
      <c r="S96" s="117"/>
      <c r="T96" s="117"/>
      <c r="U96" s="117"/>
      <c r="V96" s="117"/>
      <c r="W96" s="117"/>
      <c r="X96" s="117"/>
      <c r="Y96" s="117"/>
      <c r="Z96" s="117"/>
      <c r="AA96" s="117"/>
      <c r="AB96" s="117"/>
      <c r="AC96" s="117"/>
      <c r="AD96" s="117"/>
      <c r="AE96" s="117"/>
      <c r="AF96" s="117"/>
      <c r="AG96" s="119">
        <f>'02 - Zlepšení tepelně tec...'!J30</f>
        <v>0</v>
      </c>
      <c r="AH96" s="118"/>
      <c r="AI96" s="118"/>
      <c r="AJ96" s="118"/>
      <c r="AK96" s="118"/>
      <c r="AL96" s="118"/>
      <c r="AM96" s="118"/>
      <c r="AN96" s="119">
        <f>SUM(AG96,AT96)</f>
        <v>0</v>
      </c>
      <c r="AO96" s="118"/>
      <c r="AP96" s="118"/>
      <c r="AQ96" s="120" t="s">
        <v>81</v>
      </c>
      <c r="AR96" s="121"/>
      <c r="AS96" s="122">
        <v>0</v>
      </c>
      <c r="AT96" s="123">
        <f>ROUND(SUM(AV96:AW96),2)</f>
        <v>0</v>
      </c>
      <c r="AU96" s="124">
        <f>'02 - Zlepšení tepelně tec...'!P132</f>
        <v>0</v>
      </c>
      <c r="AV96" s="123">
        <f>'02 - Zlepšení tepelně tec...'!J33</f>
        <v>0</v>
      </c>
      <c r="AW96" s="123">
        <f>'02 - Zlepšení tepelně tec...'!J34</f>
        <v>0</v>
      </c>
      <c r="AX96" s="123">
        <f>'02 - Zlepšení tepelně tec...'!J35</f>
        <v>0</v>
      </c>
      <c r="AY96" s="123">
        <f>'02 - Zlepšení tepelně tec...'!J36</f>
        <v>0</v>
      </c>
      <c r="AZ96" s="123">
        <f>'02 - Zlepšení tepelně tec...'!F33</f>
        <v>0</v>
      </c>
      <c r="BA96" s="123">
        <f>'02 - Zlepšení tepelně tec...'!F34</f>
        <v>0</v>
      </c>
      <c r="BB96" s="123">
        <f>'02 - Zlepšení tepelně tec...'!F35</f>
        <v>0</v>
      </c>
      <c r="BC96" s="123">
        <f>'02 - Zlepšení tepelně tec...'!F36</f>
        <v>0</v>
      </c>
      <c r="BD96" s="125">
        <f>'02 - Zlepšení tepelně tec...'!F37</f>
        <v>0</v>
      </c>
      <c r="BT96" s="126" t="s">
        <v>82</v>
      </c>
      <c r="BV96" s="126" t="s">
        <v>76</v>
      </c>
      <c r="BW96" s="126" t="s">
        <v>86</v>
      </c>
      <c r="BX96" s="126" t="s">
        <v>5</v>
      </c>
      <c r="CL96" s="126" t="s">
        <v>1</v>
      </c>
      <c r="CM96" s="126" t="s">
        <v>82</v>
      </c>
    </row>
    <row r="97" s="6" customFormat="1" ht="16.5" customHeight="1">
      <c r="A97" s="114" t="s">
        <v>78</v>
      </c>
      <c r="B97" s="115"/>
      <c r="C97" s="116"/>
      <c r="D97" s="117" t="s">
        <v>87</v>
      </c>
      <c r="E97" s="117"/>
      <c r="F97" s="117"/>
      <c r="G97" s="117"/>
      <c r="H97" s="117"/>
      <c r="I97" s="118"/>
      <c r="J97" s="117" t="s">
        <v>88</v>
      </c>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9">
        <f>'03 - Střecha a klempířské...'!J30</f>
        <v>0</v>
      </c>
      <c r="AH97" s="118"/>
      <c r="AI97" s="118"/>
      <c r="AJ97" s="118"/>
      <c r="AK97" s="118"/>
      <c r="AL97" s="118"/>
      <c r="AM97" s="118"/>
      <c r="AN97" s="119">
        <f>SUM(AG97,AT97)</f>
        <v>0</v>
      </c>
      <c r="AO97" s="118"/>
      <c r="AP97" s="118"/>
      <c r="AQ97" s="120" t="s">
        <v>81</v>
      </c>
      <c r="AR97" s="121"/>
      <c r="AS97" s="122">
        <v>0</v>
      </c>
      <c r="AT97" s="123">
        <f>ROUND(SUM(AV97:AW97),2)</f>
        <v>0</v>
      </c>
      <c r="AU97" s="124">
        <f>'03 - Střecha a klempířské...'!P124</f>
        <v>0</v>
      </c>
      <c r="AV97" s="123">
        <f>'03 - Střecha a klempířské...'!J33</f>
        <v>0</v>
      </c>
      <c r="AW97" s="123">
        <f>'03 - Střecha a klempířské...'!J34</f>
        <v>0</v>
      </c>
      <c r="AX97" s="123">
        <f>'03 - Střecha a klempířské...'!J35</f>
        <v>0</v>
      </c>
      <c r="AY97" s="123">
        <f>'03 - Střecha a klempířské...'!J36</f>
        <v>0</v>
      </c>
      <c r="AZ97" s="123">
        <f>'03 - Střecha a klempířské...'!F33</f>
        <v>0</v>
      </c>
      <c r="BA97" s="123">
        <f>'03 - Střecha a klempířské...'!F34</f>
        <v>0</v>
      </c>
      <c r="BB97" s="123">
        <f>'03 - Střecha a klempířské...'!F35</f>
        <v>0</v>
      </c>
      <c r="BC97" s="123">
        <f>'03 - Střecha a klempířské...'!F36</f>
        <v>0</v>
      </c>
      <c r="BD97" s="125">
        <f>'03 - Střecha a klempířské...'!F37</f>
        <v>0</v>
      </c>
      <c r="BT97" s="126" t="s">
        <v>82</v>
      </c>
      <c r="BV97" s="126" t="s">
        <v>76</v>
      </c>
      <c r="BW97" s="126" t="s">
        <v>89</v>
      </c>
      <c r="BX97" s="126" t="s">
        <v>5</v>
      </c>
      <c r="CL97" s="126" t="s">
        <v>1</v>
      </c>
      <c r="CM97" s="126" t="s">
        <v>82</v>
      </c>
    </row>
    <row r="98" s="6" customFormat="1" ht="16.5" customHeight="1">
      <c r="A98" s="114" t="s">
        <v>78</v>
      </c>
      <c r="B98" s="115"/>
      <c r="C98" s="116"/>
      <c r="D98" s="117" t="s">
        <v>90</v>
      </c>
      <c r="E98" s="117"/>
      <c r="F98" s="117"/>
      <c r="G98" s="117"/>
      <c r="H98" s="117"/>
      <c r="I98" s="118"/>
      <c r="J98" s="117" t="s">
        <v>91</v>
      </c>
      <c r="K98" s="117"/>
      <c r="L98" s="117"/>
      <c r="M98" s="117"/>
      <c r="N98" s="117"/>
      <c r="O98" s="117"/>
      <c r="P98" s="117"/>
      <c r="Q98" s="117"/>
      <c r="R98" s="117"/>
      <c r="S98" s="117"/>
      <c r="T98" s="117"/>
      <c r="U98" s="117"/>
      <c r="V98" s="117"/>
      <c r="W98" s="117"/>
      <c r="X98" s="117"/>
      <c r="Y98" s="117"/>
      <c r="Z98" s="117"/>
      <c r="AA98" s="117"/>
      <c r="AB98" s="117"/>
      <c r="AC98" s="117"/>
      <c r="AD98" s="117"/>
      <c r="AE98" s="117"/>
      <c r="AF98" s="117"/>
      <c r="AG98" s="119">
        <f>'04 - Konstrukce přístupov...'!J30</f>
        <v>0</v>
      </c>
      <c r="AH98" s="118"/>
      <c r="AI98" s="118"/>
      <c r="AJ98" s="118"/>
      <c r="AK98" s="118"/>
      <c r="AL98" s="118"/>
      <c r="AM98" s="118"/>
      <c r="AN98" s="119">
        <f>SUM(AG98,AT98)</f>
        <v>0</v>
      </c>
      <c r="AO98" s="118"/>
      <c r="AP98" s="118"/>
      <c r="AQ98" s="120" t="s">
        <v>81</v>
      </c>
      <c r="AR98" s="121"/>
      <c r="AS98" s="122">
        <v>0</v>
      </c>
      <c r="AT98" s="123">
        <f>ROUND(SUM(AV98:AW98),2)</f>
        <v>0</v>
      </c>
      <c r="AU98" s="124">
        <f>'04 - Konstrukce přístupov...'!P130</f>
        <v>0</v>
      </c>
      <c r="AV98" s="123">
        <f>'04 - Konstrukce přístupov...'!J33</f>
        <v>0</v>
      </c>
      <c r="AW98" s="123">
        <f>'04 - Konstrukce přístupov...'!J34</f>
        <v>0</v>
      </c>
      <c r="AX98" s="123">
        <f>'04 - Konstrukce přístupov...'!J35</f>
        <v>0</v>
      </c>
      <c r="AY98" s="123">
        <f>'04 - Konstrukce přístupov...'!J36</f>
        <v>0</v>
      </c>
      <c r="AZ98" s="123">
        <f>'04 - Konstrukce přístupov...'!F33</f>
        <v>0</v>
      </c>
      <c r="BA98" s="123">
        <f>'04 - Konstrukce přístupov...'!F34</f>
        <v>0</v>
      </c>
      <c r="BB98" s="123">
        <f>'04 - Konstrukce přístupov...'!F35</f>
        <v>0</v>
      </c>
      <c r="BC98" s="123">
        <f>'04 - Konstrukce přístupov...'!F36</f>
        <v>0</v>
      </c>
      <c r="BD98" s="125">
        <f>'04 - Konstrukce přístupov...'!F37</f>
        <v>0</v>
      </c>
      <c r="BT98" s="126" t="s">
        <v>82</v>
      </c>
      <c r="BV98" s="126" t="s">
        <v>76</v>
      </c>
      <c r="BW98" s="126" t="s">
        <v>92</v>
      </c>
      <c r="BX98" s="126" t="s">
        <v>5</v>
      </c>
      <c r="CL98" s="126" t="s">
        <v>1</v>
      </c>
      <c r="CM98" s="126" t="s">
        <v>82</v>
      </c>
    </row>
    <row r="99" s="6" customFormat="1" ht="16.5" customHeight="1">
      <c r="A99" s="114" t="s">
        <v>78</v>
      </c>
      <c r="B99" s="115"/>
      <c r="C99" s="116"/>
      <c r="D99" s="117" t="s">
        <v>93</v>
      </c>
      <c r="E99" s="117"/>
      <c r="F99" s="117"/>
      <c r="G99" s="117"/>
      <c r="H99" s="117"/>
      <c r="I99" s="118"/>
      <c r="J99" s="117" t="s">
        <v>94</v>
      </c>
      <c r="K99" s="117"/>
      <c r="L99" s="117"/>
      <c r="M99" s="117"/>
      <c r="N99" s="117"/>
      <c r="O99" s="117"/>
      <c r="P99" s="117"/>
      <c r="Q99" s="117"/>
      <c r="R99" s="117"/>
      <c r="S99" s="117"/>
      <c r="T99" s="117"/>
      <c r="U99" s="117"/>
      <c r="V99" s="117"/>
      <c r="W99" s="117"/>
      <c r="X99" s="117"/>
      <c r="Y99" s="117"/>
      <c r="Z99" s="117"/>
      <c r="AA99" s="117"/>
      <c r="AB99" s="117"/>
      <c r="AC99" s="117"/>
      <c r="AD99" s="117"/>
      <c r="AE99" s="117"/>
      <c r="AF99" s="117"/>
      <c r="AG99" s="119">
        <f>'05 - Ústřední topení'!J30</f>
        <v>0</v>
      </c>
      <c r="AH99" s="118"/>
      <c r="AI99" s="118"/>
      <c r="AJ99" s="118"/>
      <c r="AK99" s="118"/>
      <c r="AL99" s="118"/>
      <c r="AM99" s="118"/>
      <c r="AN99" s="119">
        <f>SUM(AG99,AT99)</f>
        <v>0</v>
      </c>
      <c r="AO99" s="118"/>
      <c r="AP99" s="118"/>
      <c r="AQ99" s="120" t="s">
        <v>81</v>
      </c>
      <c r="AR99" s="121"/>
      <c r="AS99" s="122">
        <v>0</v>
      </c>
      <c r="AT99" s="123">
        <f>ROUND(SUM(AV99:AW99),2)</f>
        <v>0</v>
      </c>
      <c r="AU99" s="124">
        <f>'05 - Ústřední topení'!P121</f>
        <v>0</v>
      </c>
      <c r="AV99" s="123">
        <f>'05 - Ústřední topení'!J33</f>
        <v>0</v>
      </c>
      <c r="AW99" s="123">
        <f>'05 - Ústřední topení'!J34</f>
        <v>0</v>
      </c>
      <c r="AX99" s="123">
        <f>'05 - Ústřední topení'!J35</f>
        <v>0</v>
      </c>
      <c r="AY99" s="123">
        <f>'05 - Ústřední topení'!J36</f>
        <v>0</v>
      </c>
      <c r="AZ99" s="123">
        <f>'05 - Ústřední topení'!F33</f>
        <v>0</v>
      </c>
      <c r="BA99" s="123">
        <f>'05 - Ústřední topení'!F34</f>
        <v>0</v>
      </c>
      <c r="BB99" s="123">
        <f>'05 - Ústřední topení'!F35</f>
        <v>0</v>
      </c>
      <c r="BC99" s="123">
        <f>'05 - Ústřední topení'!F36</f>
        <v>0</v>
      </c>
      <c r="BD99" s="125">
        <f>'05 - Ústřední topení'!F37</f>
        <v>0</v>
      </c>
      <c r="BT99" s="126" t="s">
        <v>82</v>
      </c>
      <c r="BV99" s="126" t="s">
        <v>76</v>
      </c>
      <c r="BW99" s="126" t="s">
        <v>95</v>
      </c>
      <c r="BX99" s="126" t="s">
        <v>5</v>
      </c>
      <c r="CL99" s="126" t="s">
        <v>1</v>
      </c>
      <c r="CM99" s="126" t="s">
        <v>82</v>
      </c>
    </row>
    <row r="100" s="6" customFormat="1" ht="16.5" customHeight="1">
      <c r="A100" s="114" t="s">
        <v>78</v>
      </c>
      <c r="B100" s="115"/>
      <c r="C100" s="116"/>
      <c r="D100" s="117" t="s">
        <v>96</v>
      </c>
      <c r="E100" s="117"/>
      <c r="F100" s="117"/>
      <c r="G100" s="117"/>
      <c r="H100" s="117"/>
      <c r="I100" s="118"/>
      <c r="J100" s="117" t="s">
        <v>97</v>
      </c>
      <c r="K100" s="117"/>
      <c r="L100" s="117"/>
      <c r="M100" s="117"/>
      <c r="N100" s="117"/>
      <c r="O100" s="117"/>
      <c r="P100" s="117"/>
      <c r="Q100" s="117"/>
      <c r="R100" s="117"/>
      <c r="S100" s="117"/>
      <c r="T100" s="117"/>
      <c r="U100" s="117"/>
      <c r="V100" s="117"/>
      <c r="W100" s="117"/>
      <c r="X100" s="117"/>
      <c r="Y100" s="117"/>
      <c r="Z100" s="117"/>
      <c r="AA100" s="117"/>
      <c r="AB100" s="117"/>
      <c r="AC100" s="117"/>
      <c r="AD100" s="117"/>
      <c r="AE100" s="117"/>
      <c r="AF100" s="117"/>
      <c r="AG100" s="119">
        <f>'06 - Vzduchotechnika'!J30</f>
        <v>0</v>
      </c>
      <c r="AH100" s="118"/>
      <c r="AI100" s="118"/>
      <c r="AJ100" s="118"/>
      <c r="AK100" s="118"/>
      <c r="AL100" s="118"/>
      <c r="AM100" s="118"/>
      <c r="AN100" s="119">
        <f>SUM(AG100,AT100)</f>
        <v>0</v>
      </c>
      <c r="AO100" s="118"/>
      <c r="AP100" s="118"/>
      <c r="AQ100" s="120" t="s">
        <v>81</v>
      </c>
      <c r="AR100" s="121"/>
      <c r="AS100" s="122">
        <v>0</v>
      </c>
      <c r="AT100" s="123">
        <f>ROUND(SUM(AV100:AW100),2)</f>
        <v>0</v>
      </c>
      <c r="AU100" s="124">
        <f>'06 - Vzduchotechnika'!P117</f>
        <v>0</v>
      </c>
      <c r="AV100" s="123">
        <f>'06 - Vzduchotechnika'!J33</f>
        <v>0</v>
      </c>
      <c r="AW100" s="123">
        <f>'06 - Vzduchotechnika'!J34</f>
        <v>0</v>
      </c>
      <c r="AX100" s="123">
        <f>'06 - Vzduchotechnika'!J35</f>
        <v>0</v>
      </c>
      <c r="AY100" s="123">
        <f>'06 - Vzduchotechnika'!J36</f>
        <v>0</v>
      </c>
      <c r="AZ100" s="123">
        <f>'06 - Vzduchotechnika'!F33</f>
        <v>0</v>
      </c>
      <c r="BA100" s="123">
        <f>'06 - Vzduchotechnika'!F34</f>
        <v>0</v>
      </c>
      <c r="BB100" s="123">
        <f>'06 - Vzduchotechnika'!F35</f>
        <v>0</v>
      </c>
      <c r="BC100" s="123">
        <f>'06 - Vzduchotechnika'!F36</f>
        <v>0</v>
      </c>
      <c r="BD100" s="125">
        <f>'06 - Vzduchotechnika'!F37</f>
        <v>0</v>
      </c>
      <c r="BT100" s="126" t="s">
        <v>82</v>
      </c>
      <c r="BV100" s="126" t="s">
        <v>76</v>
      </c>
      <c r="BW100" s="126" t="s">
        <v>98</v>
      </c>
      <c r="BX100" s="126" t="s">
        <v>5</v>
      </c>
      <c r="CL100" s="126" t="s">
        <v>1</v>
      </c>
      <c r="CM100" s="126" t="s">
        <v>82</v>
      </c>
    </row>
    <row r="101" s="6" customFormat="1" ht="16.5" customHeight="1">
      <c r="A101" s="114" t="s">
        <v>78</v>
      </c>
      <c r="B101" s="115"/>
      <c r="C101" s="116"/>
      <c r="D101" s="117" t="s">
        <v>99</v>
      </c>
      <c r="E101" s="117"/>
      <c r="F101" s="117"/>
      <c r="G101" s="117"/>
      <c r="H101" s="117"/>
      <c r="I101" s="118"/>
      <c r="J101" s="117" t="s">
        <v>100</v>
      </c>
      <c r="K101" s="117"/>
      <c r="L101" s="117"/>
      <c r="M101" s="117"/>
      <c r="N101" s="117"/>
      <c r="O101" s="117"/>
      <c r="P101" s="117"/>
      <c r="Q101" s="117"/>
      <c r="R101" s="117"/>
      <c r="S101" s="117"/>
      <c r="T101" s="117"/>
      <c r="U101" s="117"/>
      <c r="V101" s="117"/>
      <c r="W101" s="117"/>
      <c r="X101" s="117"/>
      <c r="Y101" s="117"/>
      <c r="Z101" s="117"/>
      <c r="AA101" s="117"/>
      <c r="AB101" s="117"/>
      <c r="AC101" s="117"/>
      <c r="AD101" s="117"/>
      <c r="AE101" s="117"/>
      <c r="AF101" s="117"/>
      <c r="AG101" s="119">
        <f>'07 - Zdravotechnická inst...'!J30</f>
        <v>0</v>
      </c>
      <c r="AH101" s="118"/>
      <c r="AI101" s="118"/>
      <c r="AJ101" s="118"/>
      <c r="AK101" s="118"/>
      <c r="AL101" s="118"/>
      <c r="AM101" s="118"/>
      <c r="AN101" s="119">
        <f>SUM(AG101,AT101)</f>
        <v>0</v>
      </c>
      <c r="AO101" s="118"/>
      <c r="AP101" s="118"/>
      <c r="AQ101" s="120" t="s">
        <v>81</v>
      </c>
      <c r="AR101" s="121"/>
      <c r="AS101" s="122">
        <v>0</v>
      </c>
      <c r="AT101" s="123">
        <f>ROUND(SUM(AV101:AW101),2)</f>
        <v>0</v>
      </c>
      <c r="AU101" s="124">
        <f>'07 - Zdravotechnická inst...'!P126</f>
        <v>0</v>
      </c>
      <c r="AV101" s="123">
        <f>'07 - Zdravotechnická inst...'!J33</f>
        <v>0</v>
      </c>
      <c r="AW101" s="123">
        <f>'07 - Zdravotechnická inst...'!J34</f>
        <v>0</v>
      </c>
      <c r="AX101" s="123">
        <f>'07 - Zdravotechnická inst...'!J35</f>
        <v>0</v>
      </c>
      <c r="AY101" s="123">
        <f>'07 - Zdravotechnická inst...'!J36</f>
        <v>0</v>
      </c>
      <c r="AZ101" s="123">
        <f>'07 - Zdravotechnická inst...'!F33</f>
        <v>0</v>
      </c>
      <c r="BA101" s="123">
        <f>'07 - Zdravotechnická inst...'!F34</f>
        <v>0</v>
      </c>
      <c r="BB101" s="123">
        <f>'07 - Zdravotechnická inst...'!F35</f>
        <v>0</v>
      </c>
      <c r="BC101" s="123">
        <f>'07 - Zdravotechnická inst...'!F36</f>
        <v>0</v>
      </c>
      <c r="BD101" s="125">
        <f>'07 - Zdravotechnická inst...'!F37</f>
        <v>0</v>
      </c>
      <c r="BT101" s="126" t="s">
        <v>82</v>
      </c>
      <c r="BV101" s="126" t="s">
        <v>76</v>
      </c>
      <c r="BW101" s="126" t="s">
        <v>101</v>
      </c>
      <c r="BX101" s="126" t="s">
        <v>5</v>
      </c>
      <c r="CL101" s="126" t="s">
        <v>1</v>
      </c>
      <c r="CM101" s="126" t="s">
        <v>82</v>
      </c>
    </row>
    <row r="102" s="6" customFormat="1" ht="16.5" customHeight="1">
      <c r="B102" s="115"/>
      <c r="C102" s="116"/>
      <c r="D102" s="117" t="s">
        <v>102</v>
      </c>
      <c r="E102" s="117"/>
      <c r="F102" s="117"/>
      <c r="G102" s="117"/>
      <c r="H102" s="117"/>
      <c r="I102" s="118"/>
      <c r="J102" s="117" t="s">
        <v>103</v>
      </c>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27">
        <f>ROUND(SUM(AG103:AG109),2)</f>
        <v>0</v>
      </c>
      <c r="AH102" s="118"/>
      <c r="AI102" s="118"/>
      <c r="AJ102" s="118"/>
      <c r="AK102" s="118"/>
      <c r="AL102" s="118"/>
      <c r="AM102" s="118"/>
      <c r="AN102" s="119">
        <f>SUM(AG102,AT102)</f>
        <v>0</v>
      </c>
      <c r="AO102" s="118"/>
      <c r="AP102" s="118"/>
      <c r="AQ102" s="120" t="s">
        <v>81</v>
      </c>
      <c r="AR102" s="121"/>
      <c r="AS102" s="122">
        <f>ROUND(SUM(AS103:AS109),2)</f>
        <v>0</v>
      </c>
      <c r="AT102" s="123">
        <f>ROUND(SUM(AV102:AW102),2)</f>
        <v>0</v>
      </c>
      <c r="AU102" s="124">
        <f>ROUND(SUM(AU103:AU109),5)</f>
        <v>0</v>
      </c>
      <c r="AV102" s="123">
        <f>ROUND(AZ102*L29,2)</f>
        <v>0</v>
      </c>
      <c r="AW102" s="123">
        <f>ROUND(BA102*L30,2)</f>
        <v>0</v>
      </c>
      <c r="AX102" s="123">
        <f>ROUND(BB102*L29,2)</f>
        <v>0</v>
      </c>
      <c r="AY102" s="123">
        <f>ROUND(BC102*L30,2)</f>
        <v>0</v>
      </c>
      <c r="AZ102" s="123">
        <f>ROUND(SUM(AZ103:AZ109),2)</f>
        <v>0</v>
      </c>
      <c r="BA102" s="123">
        <f>ROUND(SUM(BA103:BA109),2)</f>
        <v>0</v>
      </c>
      <c r="BB102" s="123">
        <f>ROUND(SUM(BB103:BB109),2)</f>
        <v>0</v>
      </c>
      <c r="BC102" s="123">
        <f>ROUND(SUM(BC103:BC109),2)</f>
        <v>0</v>
      </c>
      <c r="BD102" s="125">
        <f>ROUND(SUM(BD103:BD109),2)</f>
        <v>0</v>
      </c>
      <c r="BS102" s="126" t="s">
        <v>73</v>
      </c>
      <c r="BT102" s="126" t="s">
        <v>82</v>
      </c>
      <c r="BU102" s="126" t="s">
        <v>75</v>
      </c>
      <c r="BV102" s="126" t="s">
        <v>76</v>
      </c>
      <c r="BW102" s="126" t="s">
        <v>104</v>
      </c>
      <c r="BX102" s="126" t="s">
        <v>5</v>
      </c>
      <c r="CL102" s="126" t="s">
        <v>1</v>
      </c>
      <c r="CM102" s="126" t="s">
        <v>82</v>
      </c>
    </row>
    <row r="103" s="3" customFormat="1" ht="16.5" customHeight="1">
      <c r="A103" s="114" t="s">
        <v>78</v>
      </c>
      <c r="B103" s="65"/>
      <c r="C103" s="128"/>
      <c r="D103" s="128"/>
      <c r="E103" s="129" t="s">
        <v>79</v>
      </c>
      <c r="F103" s="129"/>
      <c r="G103" s="129"/>
      <c r="H103" s="129"/>
      <c r="I103" s="129"/>
      <c r="J103" s="128"/>
      <c r="K103" s="129" t="s">
        <v>105</v>
      </c>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30">
        <f>'01 - Uzemění a jímací sou...'!J32</f>
        <v>0</v>
      </c>
      <c r="AH103" s="128"/>
      <c r="AI103" s="128"/>
      <c r="AJ103" s="128"/>
      <c r="AK103" s="128"/>
      <c r="AL103" s="128"/>
      <c r="AM103" s="128"/>
      <c r="AN103" s="130">
        <f>SUM(AG103,AT103)</f>
        <v>0</v>
      </c>
      <c r="AO103" s="128"/>
      <c r="AP103" s="128"/>
      <c r="AQ103" s="131" t="s">
        <v>106</v>
      </c>
      <c r="AR103" s="67"/>
      <c r="AS103" s="132">
        <v>0</v>
      </c>
      <c r="AT103" s="133">
        <f>ROUND(SUM(AV103:AW103),2)</f>
        <v>0</v>
      </c>
      <c r="AU103" s="134">
        <f>'01 - Uzemění a jímací sou...'!P124</f>
        <v>0</v>
      </c>
      <c r="AV103" s="133">
        <f>'01 - Uzemění a jímací sou...'!J35</f>
        <v>0</v>
      </c>
      <c r="AW103" s="133">
        <f>'01 - Uzemění a jímací sou...'!J36</f>
        <v>0</v>
      </c>
      <c r="AX103" s="133">
        <f>'01 - Uzemění a jímací sou...'!J37</f>
        <v>0</v>
      </c>
      <c r="AY103" s="133">
        <f>'01 - Uzemění a jímací sou...'!J38</f>
        <v>0</v>
      </c>
      <c r="AZ103" s="133">
        <f>'01 - Uzemění a jímací sou...'!F35</f>
        <v>0</v>
      </c>
      <c r="BA103" s="133">
        <f>'01 - Uzemění a jímací sou...'!F36</f>
        <v>0</v>
      </c>
      <c r="BB103" s="133">
        <f>'01 - Uzemění a jímací sou...'!F37</f>
        <v>0</v>
      </c>
      <c r="BC103" s="133">
        <f>'01 - Uzemění a jímací sou...'!F38</f>
        <v>0</v>
      </c>
      <c r="BD103" s="135">
        <f>'01 - Uzemění a jímací sou...'!F39</f>
        <v>0</v>
      </c>
      <c r="BT103" s="136" t="s">
        <v>107</v>
      </c>
      <c r="BV103" s="136" t="s">
        <v>76</v>
      </c>
      <c r="BW103" s="136" t="s">
        <v>108</v>
      </c>
      <c r="BX103" s="136" t="s">
        <v>104</v>
      </c>
      <c r="CL103" s="136" t="s">
        <v>1</v>
      </c>
    </row>
    <row r="104" s="3" customFormat="1" ht="16.5" customHeight="1">
      <c r="A104" s="114" t="s">
        <v>78</v>
      </c>
      <c r="B104" s="65"/>
      <c r="C104" s="128"/>
      <c r="D104" s="128"/>
      <c r="E104" s="129" t="s">
        <v>84</v>
      </c>
      <c r="F104" s="129"/>
      <c r="G104" s="129"/>
      <c r="H104" s="129"/>
      <c r="I104" s="129"/>
      <c r="J104" s="128"/>
      <c r="K104" s="129" t="s">
        <v>109</v>
      </c>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30">
        <f>'02 - Silnoproudá elektroi...'!J32</f>
        <v>0</v>
      </c>
      <c r="AH104" s="128"/>
      <c r="AI104" s="128"/>
      <c r="AJ104" s="128"/>
      <c r="AK104" s="128"/>
      <c r="AL104" s="128"/>
      <c r="AM104" s="128"/>
      <c r="AN104" s="130">
        <f>SUM(AG104,AT104)</f>
        <v>0</v>
      </c>
      <c r="AO104" s="128"/>
      <c r="AP104" s="128"/>
      <c r="AQ104" s="131" t="s">
        <v>106</v>
      </c>
      <c r="AR104" s="67"/>
      <c r="AS104" s="132">
        <v>0</v>
      </c>
      <c r="AT104" s="133">
        <f>ROUND(SUM(AV104:AW104),2)</f>
        <v>0</v>
      </c>
      <c r="AU104" s="134">
        <f>'02 - Silnoproudá elektroi...'!P124</f>
        <v>0</v>
      </c>
      <c r="AV104" s="133">
        <f>'02 - Silnoproudá elektroi...'!J35</f>
        <v>0</v>
      </c>
      <c r="AW104" s="133">
        <f>'02 - Silnoproudá elektroi...'!J36</f>
        <v>0</v>
      </c>
      <c r="AX104" s="133">
        <f>'02 - Silnoproudá elektroi...'!J37</f>
        <v>0</v>
      </c>
      <c r="AY104" s="133">
        <f>'02 - Silnoproudá elektroi...'!J38</f>
        <v>0</v>
      </c>
      <c r="AZ104" s="133">
        <f>'02 - Silnoproudá elektroi...'!F35</f>
        <v>0</v>
      </c>
      <c r="BA104" s="133">
        <f>'02 - Silnoproudá elektroi...'!F36</f>
        <v>0</v>
      </c>
      <c r="BB104" s="133">
        <f>'02 - Silnoproudá elektroi...'!F37</f>
        <v>0</v>
      </c>
      <c r="BC104" s="133">
        <f>'02 - Silnoproudá elektroi...'!F38</f>
        <v>0</v>
      </c>
      <c r="BD104" s="135">
        <f>'02 - Silnoproudá elektroi...'!F39</f>
        <v>0</v>
      </c>
      <c r="BT104" s="136" t="s">
        <v>107</v>
      </c>
      <c r="BV104" s="136" t="s">
        <v>76</v>
      </c>
      <c r="BW104" s="136" t="s">
        <v>110</v>
      </c>
      <c r="BX104" s="136" t="s">
        <v>104</v>
      </c>
      <c r="CL104" s="136" t="s">
        <v>1</v>
      </c>
    </row>
    <row r="105" s="3" customFormat="1" ht="16.5" customHeight="1">
      <c r="A105" s="114" t="s">
        <v>78</v>
      </c>
      <c r="B105" s="65"/>
      <c r="C105" s="128"/>
      <c r="D105" s="128"/>
      <c r="E105" s="129" t="s">
        <v>87</v>
      </c>
      <c r="F105" s="129"/>
      <c r="G105" s="129"/>
      <c r="H105" s="129"/>
      <c r="I105" s="129"/>
      <c r="J105" s="128"/>
      <c r="K105" s="129" t="s">
        <v>111</v>
      </c>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30">
        <f>'03 - Slaboproudá elektroi...'!J32</f>
        <v>0</v>
      </c>
      <c r="AH105" s="128"/>
      <c r="AI105" s="128"/>
      <c r="AJ105" s="128"/>
      <c r="AK105" s="128"/>
      <c r="AL105" s="128"/>
      <c r="AM105" s="128"/>
      <c r="AN105" s="130">
        <f>SUM(AG105,AT105)</f>
        <v>0</v>
      </c>
      <c r="AO105" s="128"/>
      <c r="AP105" s="128"/>
      <c r="AQ105" s="131" t="s">
        <v>106</v>
      </c>
      <c r="AR105" s="67"/>
      <c r="AS105" s="132">
        <v>0</v>
      </c>
      <c r="AT105" s="133">
        <f>ROUND(SUM(AV105:AW105),2)</f>
        <v>0</v>
      </c>
      <c r="AU105" s="134">
        <f>'03 - Slaboproudá elektroi...'!P126</f>
        <v>0</v>
      </c>
      <c r="AV105" s="133">
        <f>'03 - Slaboproudá elektroi...'!J35</f>
        <v>0</v>
      </c>
      <c r="AW105" s="133">
        <f>'03 - Slaboproudá elektroi...'!J36</f>
        <v>0</v>
      </c>
      <c r="AX105" s="133">
        <f>'03 - Slaboproudá elektroi...'!J37</f>
        <v>0</v>
      </c>
      <c r="AY105" s="133">
        <f>'03 - Slaboproudá elektroi...'!J38</f>
        <v>0</v>
      </c>
      <c r="AZ105" s="133">
        <f>'03 - Slaboproudá elektroi...'!F35</f>
        <v>0</v>
      </c>
      <c r="BA105" s="133">
        <f>'03 - Slaboproudá elektroi...'!F36</f>
        <v>0</v>
      </c>
      <c r="BB105" s="133">
        <f>'03 - Slaboproudá elektroi...'!F37</f>
        <v>0</v>
      </c>
      <c r="BC105" s="133">
        <f>'03 - Slaboproudá elektroi...'!F38</f>
        <v>0</v>
      </c>
      <c r="BD105" s="135">
        <f>'03 - Slaboproudá elektroi...'!F39</f>
        <v>0</v>
      </c>
      <c r="BT105" s="136" t="s">
        <v>107</v>
      </c>
      <c r="BV105" s="136" t="s">
        <v>76</v>
      </c>
      <c r="BW105" s="136" t="s">
        <v>112</v>
      </c>
      <c r="BX105" s="136" t="s">
        <v>104</v>
      </c>
      <c r="CL105" s="136" t="s">
        <v>1</v>
      </c>
    </row>
    <row r="106" s="3" customFormat="1" ht="16.5" customHeight="1">
      <c r="A106" s="114" t="s">
        <v>78</v>
      </c>
      <c r="B106" s="65"/>
      <c r="C106" s="128"/>
      <c r="D106" s="128"/>
      <c r="E106" s="129" t="s">
        <v>90</v>
      </c>
      <c r="F106" s="129"/>
      <c r="G106" s="129"/>
      <c r="H106" s="129"/>
      <c r="I106" s="129"/>
      <c r="J106" s="128"/>
      <c r="K106" s="129" t="s">
        <v>113</v>
      </c>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30">
        <f>'04 - Měření a regulace'!J32</f>
        <v>0</v>
      </c>
      <c r="AH106" s="128"/>
      <c r="AI106" s="128"/>
      <c r="AJ106" s="128"/>
      <c r="AK106" s="128"/>
      <c r="AL106" s="128"/>
      <c r="AM106" s="128"/>
      <c r="AN106" s="130">
        <f>SUM(AG106,AT106)</f>
        <v>0</v>
      </c>
      <c r="AO106" s="128"/>
      <c r="AP106" s="128"/>
      <c r="AQ106" s="131" t="s">
        <v>106</v>
      </c>
      <c r="AR106" s="67"/>
      <c r="AS106" s="132">
        <v>0</v>
      </c>
      <c r="AT106" s="133">
        <f>ROUND(SUM(AV106:AW106),2)</f>
        <v>0</v>
      </c>
      <c r="AU106" s="134">
        <f>'04 - Měření a regulace'!P124</f>
        <v>0</v>
      </c>
      <c r="AV106" s="133">
        <f>'04 - Měření a regulace'!J35</f>
        <v>0</v>
      </c>
      <c r="AW106" s="133">
        <f>'04 - Měření a regulace'!J36</f>
        <v>0</v>
      </c>
      <c r="AX106" s="133">
        <f>'04 - Měření a regulace'!J37</f>
        <v>0</v>
      </c>
      <c r="AY106" s="133">
        <f>'04 - Měření a regulace'!J38</f>
        <v>0</v>
      </c>
      <c r="AZ106" s="133">
        <f>'04 - Měření a regulace'!F35</f>
        <v>0</v>
      </c>
      <c r="BA106" s="133">
        <f>'04 - Měření a regulace'!F36</f>
        <v>0</v>
      </c>
      <c r="BB106" s="133">
        <f>'04 - Měření a regulace'!F37</f>
        <v>0</v>
      </c>
      <c r="BC106" s="133">
        <f>'04 - Měření a regulace'!F38</f>
        <v>0</v>
      </c>
      <c r="BD106" s="135">
        <f>'04 - Měření a regulace'!F39</f>
        <v>0</v>
      </c>
      <c r="BT106" s="136" t="s">
        <v>107</v>
      </c>
      <c r="BV106" s="136" t="s">
        <v>76</v>
      </c>
      <c r="BW106" s="136" t="s">
        <v>114</v>
      </c>
      <c r="BX106" s="136" t="s">
        <v>104</v>
      </c>
      <c r="CL106" s="136" t="s">
        <v>1</v>
      </c>
    </row>
    <row r="107" s="3" customFormat="1" ht="16.5" customHeight="1">
      <c r="A107" s="114" t="s">
        <v>78</v>
      </c>
      <c r="B107" s="65"/>
      <c r="C107" s="128"/>
      <c r="D107" s="128"/>
      <c r="E107" s="129" t="s">
        <v>93</v>
      </c>
      <c r="F107" s="129"/>
      <c r="G107" s="129"/>
      <c r="H107" s="129"/>
      <c r="I107" s="129"/>
      <c r="J107" s="128"/>
      <c r="K107" s="129" t="s">
        <v>115</v>
      </c>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30">
        <f>'05 - Rozvodná zařízení'!J32</f>
        <v>0</v>
      </c>
      <c r="AH107" s="128"/>
      <c r="AI107" s="128"/>
      <c r="AJ107" s="128"/>
      <c r="AK107" s="128"/>
      <c r="AL107" s="128"/>
      <c r="AM107" s="128"/>
      <c r="AN107" s="130">
        <f>SUM(AG107,AT107)</f>
        <v>0</v>
      </c>
      <c r="AO107" s="128"/>
      <c r="AP107" s="128"/>
      <c r="AQ107" s="131" t="s">
        <v>106</v>
      </c>
      <c r="AR107" s="67"/>
      <c r="AS107" s="132">
        <v>0</v>
      </c>
      <c r="AT107" s="133">
        <f>ROUND(SUM(AV107:AW107),2)</f>
        <v>0</v>
      </c>
      <c r="AU107" s="134">
        <f>'05 - Rozvodná zařízení'!P124</f>
        <v>0</v>
      </c>
      <c r="AV107" s="133">
        <f>'05 - Rozvodná zařízení'!J35</f>
        <v>0</v>
      </c>
      <c r="AW107" s="133">
        <f>'05 - Rozvodná zařízení'!J36</f>
        <v>0</v>
      </c>
      <c r="AX107" s="133">
        <f>'05 - Rozvodná zařízení'!J37</f>
        <v>0</v>
      </c>
      <c r="AY107" s="133">
        <f>'05 - Rozvodná zařízení'!J38</f>
        <v>0</v>
      </c>
      <c r="AZ107" s="133">
        <f>'05 - Rozvodná zařízení'!F35</f>
        <v>0</v>
      </c>
      <c r="BA107" s="133">
        <f>'05 - Rozvodná zařízení'!F36</f>
        <v>0</v>
      </c>
      <c r="BB107" s="133">
        <f>'05 - Rozvodná zařízení'!F37</f>
        <v>0</v>
      </c>
      <c r="BC107" s="133">
        <f>'05 - Rozvodná zařízení'!F38</f>
        <v>0</v>
      </c>
      <c r="BD107" s="135">
        <f>'05 - Rozvodná zařízení'!F39</f>
        <v>0</v>
      </c>
      <c r="BT107" s="136" t="s">
        <v>107</v>
      </c>
      <c r="BV107" s="136" t="s">
        <v>76</v>
      </c>
      <c r="BW107" s="136" t="s">
        <v>116</v>
      </c>
      <c r="BX107" s="136" t="s">
        <v>104</v>
      </c>
      <c r="CL107" s="136" t="s">
        <v>1</v>
      </c>
    </row>
    <row r="108" s="3" customFormat="1" ht="25.5" customHeight="1">
      <c r="A108" s="114" t="s">
        <v>78</v>
      </c>
      <c r="B108" s="65"/>
      <c r="C108" s="128"/>
      <c r="D108" s="128"/>
      <c r="E108" s="129" t="s">
        <v>96</v>
      </c>
      <c r="F108" s="129"/>
      <c r="G108" s="129"/>
      <c r="H108" s="129"/>
      <c r="I108" s="129"/>
      <c r="J108" s="128"/>
      <c r="K108" s="129" t="s">
        <v>117</v>
      </c>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30">
        <f>'06 - Pomocné stavební prá...'!J32</f>
        <v>0</v>
      </c>
      <c r="AH108" s="128"/>
      <c r="AI108" s="128"/>
      <c r="AJ108" s="128"/>
      <c r="AK108" s="128"/>
      <c r="AL108" s="128"/>
      <c r="AM108" s="128"/>
      <c r="AN108" s="130">
        <f>SUM(AG108,AT108)</f>
        <v>0</v>
      </c>
      <c r="AO108" s="128"/>
      <c r="AP108" s="128"/>
      <c r="AQ108" s="131" t="s">
        <v>106</v>
      </c>
      <c r="AR108" s="67"/>
      <c r="AS108" s="132">
        <v>0</v>
      </c>
      <c r="AT108" s="133">
        <f>ROUND(SUM(AV108:AW108),2)</f>
        <v>0</v>
      </c>
      <c r="AU108" s="134">
        <f>'06 - Pomocné stavební prá...'!P122</f>
        <v>0</v>
      </c>
      <c r="AV108" s="133">
        <f>'06 - Pomocné stavební prá...'!J35</f>
        <v>0</v>
      </c>
      <c r="AW108" s="133">
        <f>'06 - Pomocné stavební prá...'!J36</f>
        <v>0</v>
      </c>
      <c r="AX108" s="133">
        <f>'06 - Pomocné stavební prá...'!J37</f>
        <v>0</v>
      </c>
      <c r="AY108" s="133">
        <f>'06 - Pomocné stavební prá...'!J38</f>
        <v>0</v>
      </c>
      <c r="AZ108" s="133">
        <f>'06 - Pomocné stavební prá...'!F35</f>
        <v>0</v>
      </c>
      <c r="BA108" s="133">
        <f>'06 - Pomocné stavební prá...'!F36</f>
        <v>0</v>
      </c>
      <c r="BB108" s="133">
        <f>'06 - Pomocné stavební prá...'!F37</f>
        <v>0</v>
      </c>
      <c r="BC108" s="133">
        <f>'06 - Pomocné stavební prá...'!F38</f>
        <v>0</v>
      </c>
      <c r="BD108" s="135">
        <f>'06 - Pomocné stavební prá...'!F39</f>
        <v>0</v>
      </c>
      <c r="BT108" s="136" t="s">
        <v>107</v>
      </c>
      <c r="BV108" s="136" t="s">
        <v>76</v>
      </c>
      <c r="BW108" s="136" t="s">
        <v>118</v>
      </c>
      <c r="BX108" s="136" t="s">
        <v>104</v>
      </c>
      <c r="CL108" s="136" t="s">
        <v>1</v>
      </c>
    </row>
    <row r="109" s="3" customFormat="1" ht="16.5" customHeight="1">
      <c r="A109" s="114" t="s">
        <v>78</v>
      </c>
      <c r="B109" s="65"/>
      <c r="C109" s="128"/>
      <c r="D109" s="128"/>
      <c r="E109" s="129" t="s">
        <v>99</v>
      </c>
      <c r="F109" s="129"/>
      <c r="G109" s="129"/>
      <c r="H109" s="129"/>
      <c r="I109" s="129"/>
      <c r="J109" s="128"/>
      <c r="K109" s="129" t="s">
        <v>119</v>
      </c>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30">
        <f>'07 - Vedlejší rozpočtové ...'!J32</f>
        <v>0</v>
      </c>
      <c r="AH109" s="128"/>
      <c r="AI109" s="128"/>
      <c r="AJ109" s="128"/>
      <c r="AK109" s="128"/>
      <c r="AL109" s="128"/>
      <c r="AM109" s="128"/>
      <c r="AN109" s="130">
        <f>SUM(AG109,AT109)</f>
        <v>0</v>
      </c>
      <c r="AO109" s="128"/>
      <c r="AP109" s="128"/>
      <c r="AQ109" s="131" t="s">
        <v>106</v>
      </c>
      <c r="AR109" s="67"/>
      <c r="AS109" s="137">
        <v>0</v>
      </c>
      <c r="AT109" s="138">
        <f>ROUND(SUM(AV109:AW109),2)</f>
        <v>0</v>
      </c>
      <c r="AU109" s="139">
        <f>'07 - Vedlejší rozpočtové ...'!P124</f>
        <v>0</v>
      </c>
      <c r="AV109" s="138">
        <f>'07 - Vedlejší rozpočtové ...'!J35</f>
        <v>0</v>
      </c>
      <c r="AW109" s="138">
        <f>'07 - Vedlejší rozpočtové ...'!J36</f>
        <v>0</v>
      </c>
      <c r="AX109" s="138">
        <f>'07 - Vedlejší rozpočtové ...'!J37</f>
        <v>0</v>
      </c>
      <c r="AY109" s="138">
        <f>'07 - Vedlejší rozpočtové ...'!J38</f>
        <v>0</v>
      </c>
      <c r="AZ109" s="138">
        <f>'07 - Vedlejší rozpočtové ...'!F35</f>
        <v>0</v>
      </c>
      <c r="BA109" s="138">
        <f>'07 - Vedlejší rozpočtové ...'!F36</f>
        <v>0</v>
      </c>
      <c r="BB109" s="138">
        <f>'07 - Vedlejší rozpočtové ...'!F37</f>
        <v>0</v>
      </c>
      <c r="BC109" s="138">
        <f>'07 - Vedlejší rozpočtové ...'!F38</f>
        <v>0</v>
      </c>
      <c r="BD109" s="140">
        <f>'07 - Vedlejší rozpočtové ...'!F39</f>
        <v>0</v>
      </c>
      <c r="BT109" s="136" t="s">
        <v>107</v>
      </c>
      <c r="BV109" s="136" t="s">
        <v>76</v>
      </c>
      <c r="BW109" s="136" t="s">
        <v>120</v>
      </c>
      <c r="BX109" s="136" t="s">
        <v>104</v>
      </c>
      <c r="CL109" s="136" t="s">
        <v>1</v>
      </c>
    </row>
    <row r="110" s="1" customFormat="1" ht="30" customHeight="1">
      <c r="B110" s="38"/>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43"/>
    </row>
    <row r="111" s="1" customFormat="1" ht="6.96" customHeight="1">
      <c r="B111" s="61"/>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43"/>
    </row>
  </sheetData>
  <sheetProtection sheet="1" formatColumns="0" formatRows="0" objects="1" scenarios="1" spinCount="100000" saltValue="gKRY5huDdy+dbfC3o7wyxHD2EX54FUYSfzJwwswzy5QXFHwuHzEvhSZrisjbQBTjskzLh4XvfcmXvGxOL03Xhw==" hashValue="I9NC73wWP5AwBgX4O0IqsBGijOlHmhBi5Rp0cDWnBHhLY1QKmtBs1y+o1THc4TEct5oFnoLEG/JOp9BYMofZGA==" algorithmName="SHA-512" password="CC35"/>
  <mergeCells count="98">
    <mergeCell ref="W31:AE31"/>
    <mergeCell ref="BE5:BE34"/>
    <mergeCell ref="AK26:AO26"/>
    <mergeCell ref="W29:AE29"/>
    <mergeCell ref="AK29:AO29"/>
    <mergeCell ref="W30:AE30"/>
    <mergeCell ref="AK30:AO30"/>
    <mergeCell ref="AK31:AO31"/>
    <mergeCell ref="W32:AE32"/>
    <mergeCell ref="AK32:AO32"/>
    <mergeCell ref="W33:AE33"/>
    <mergeCell ref="AK33:AO33"/>
    <mergeCell ref="X35:AB35"/>
    <mergeCell ref="AK35:AO35"/>
    <mergeCell ref="AR2:BE2"/>
    <mergeCell ref="AS89:AT91"/>
    <mergeCell ref="AM90:AP90"/>
    <mergeCell ref="L85:AO85"/>
    <mergeCell ref="AM87:AN87"/>
    <mergeCell ref="AM89:AP89"/>
    <mergeCell ref="K5:AO5"/>
    <mergeCell ref="K6:AO6"/>
    <mergeCell ref="E14:AJ14"/>
    <mergeCell ref="E23:AN23"/>
    <mergeCell ref="L28:P28"/>
    <mergeCell ref="W28:AE28"/>
    <mergeCell ref="AK28:AO28"/>
    <mergeCell ref="L29:P29"/>
    <mergeCell ref="L30:P30"/>
    <mergeCell ref="L31:P31"/>
    <mergeCell ref="L32:P32"/>
    <mergeCell ref="L33:P33"/>
    <mergeCell ref="AN101:AP101"/>
    <mergeCell ref="AN98:AP98"/>
    <mergeCell ref="AN99:AP99"/>
    <mergeCell ref="AN100:AP100"/>
    <mergeCell ref="AN102:AP102"/>
    <mergeCell ref="AN103:AP103"/>
    <mergeCell ref="AN104:AP104"/>
    <mergeCell ref="AN105:AP105"/>
    <mergeCell ref="AN106:AP106"/>
    <mergeCell ref="AN107:AP107"/>
    <mergeCell ref="AN108:AP108"/>
    <mergeCell ref="AN109:AP109"/>
    <mergeCell ref="D102:H102"/>
    <mergeCell ref="D95:H95"/>
    <mergeCell ref="D96:H96"/>
    <mergeCell ref="D97:H97"/>
    <mergeCell ref="D98:H98"/>
    <mergeCell ref="D99:H99"/>
    <mergeCell ref="D100:H100"/>
    <mergeCell ref="D101:H101"/>
    <mergeCell ref="E103:I103"/>
    <mergeCell ref="E104:I104"/>
    <mergeCell ref="E105:I105"/>
    <mergeCell ref="E106:I106"/>
    <mergeCell ref="E107:I107"/>
    <mergeCell ref="E108:I108"/>
    <mergeCell ref="E109:I109"/>
    <mergeCell ref="AG104:AM104"/>
    <mergeCell ref="AG103:AM103"/>
    <mergeCell ref="AG105:AM105"/>
    <mergeCell ref="AG106:AM106"/>
    <mergeCell ref="AG107:AM107"/>
    <mergeCell ref="AG108:AM108"/>
    <mergeCell ref="AG109:AM109"/>
    <mergeCell ref="K109:AF109"/>
    <mergeCell ref="K108:AF108"/>
    <mergeCell ref="AN92:AP92"/>
    <mergeCell ref="AG92:AM92"/>
    <mergeCell ref="AN95:AP95"/>
    <mergeCell ref="AG95:AM95"/>
    <mergeCell ref="AN96:AP96"/>
    <mergeCell ref="AG96:AM96"/>
    <mergeCell ref="AN97:AP97"/>
    <mergeCell ref="AG97:AM97"/>
    <mergeCell ref="AG98:AM98"/>
    <mergeCell ref="AG99:AM99"/>
    <mergeCell ref="AG100:AM100"/>
    <mergeCell ref="AG101:AM101"/>
    <mergeCell ref="AG102:AM102"/>
    <mergeCell ref="AG94:AM94"/>
    <mergeCell ref="AN94:AP94"/>
    <mergeCell ref="C92:G92"/>
    <mergeCell ref="I92:AF92"/>
    <mergeCell ref="J95:AF95"/>
    <mergeCell ref="J96:AF96"/>
    <mergeCell ref="J97:AF97"/>
    <mergeCell ref="J98:AF98"/>
    <mergeCell ref="J99:AF99"/>
    <mergeCell ref="J100:AF100"/>
    <mergeCell ref="J101:AF101"/>
    <mergeCell ref="J102:AF102"/>
    <mergeCell ref="K103:AF103"/>
    <mergeCell ref="K104:AF104"/>
    <mergeCell ref="K105:AF105"/>
    <mergeCell ref="K106:AF106"/>
    <mergeCell ref="K107:AF107"/>
  </mergeCells>
  <hyperlinks>
    <hyperlink ref="A95" location="'01 - Stavební úpravy byto...'!C2" display="/"/>
    <hyperlink ref="A96" location="'02 - Zlepšení tepelně tec...'!C2" display="/"/>
    <hyperlink ref="A97" location="'03 - Střecha a klempířské...'!C2" display="/"/>
    <hyperlink ref="A98" location="'04 - Konstrukce přístupov...'!C2" display="/"/>
    <hyperlink ref="A99" location="'05 - Ústřední topení'!C2" display="/"/>
    <hyperlink ref="A100" location="'06 - Vzduchotechnika'!C2" display="/"/>
    <hyperlink ref="A101" location="'07 - Zdravotechnická inst...'!C2" display="/"/>
    <hyperlink ref="A103" location="'01 - Uzemění a jímací sou...'!C2" display="/"/>
    <hyperlink ref="A104" location="'02 - Silnoproudá elektroi...'!C2" display="/"/>
    <hyperlink ref="A105" location="'03 - Slaboproudá elektroi...'!C2" display="/"/>
    <hyperlink ref="A106" location="'04 - Měření a regulace'!C2" display="/"/>
    <hyperlink ref="A107" location="'05 - Rozvodná zařízení'!C2" display="/"/>
    <hyperlink ref="A108" location="'06 - Pomocné stavební prá...'!C2" display="/"/>
    <hyperlink ref="A109" location="'07 - Vedlejší rozpočtové ...'!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41"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110</v>
      </c>
    </row>
    <row r="3" ht="6.96" customHeight="1">
      <c r="B3" s="142"/>
      <c r="C3" s="143"/>
      <c r="D3" s="143"/>
      <c r="E3" s="143"/>
      <c r="F3" s="143"/>
      <c r="G3" s="143"/>
      <c r="H3" s="143"/>
      <c r="I3" s="144"/>
      <c r="J3" s="143"/>
      <c r="K3" s="143"/>
      <c r="L3" s="20"/>
      <c r="AT3" s="17" t="s">
        <v>82</v>
      </c>
    </row>
    <row r="4" ht="24.96" customHeight="1">
      <c r="B4" s="20"/>
      <c r="D4" s="145" t="s">
        <v>121</v>
      </c>
      <c r="L4" s="20"/>
      <c r="M4" s="146" t="s">
        <v>10</v>
      </c>
      <c r="AT4" s="17" t="s">
        <v>4</v>
      </c>
    </row>
    <row r="5" ht="6.96" customHeight="1">
      <c r="B5" s="20"/>
      <c r="L5" s="20"/>
    </row>
    <row r="6" ht="12" customHeight="1">
      <c r="B6" s="20"/>
      <c r="D6" s="147" t="s">
        <v>16</v>
      </c>
      <c r="L6" s="20"/>
    </row>
    <row r="7" ht="16.5" customHeight="1">
      <c r="B7" s="20"/>
      <c r="E7" s="148" t="str">
        <f>'Rekapitulace stavby'!K6</f>
        <v>Stavební úpravy a změny užívání domu s pečovatelskou službou na bytový dům p.č. St. 171/1 a 171/2, k.ú. Hanušovice</v>
      </c>
      <c r="F7" s="147"/>
      <c r="G7" s="147"/>
      <c r="H7" s="147"/>
      <c r="L7" s="20"/>
    </row>
    <row r="8" ht="12" customHeight="1">
      <c r="B8" s="20"/>
      <c r="D8" s="147" t="s">
        <v>122</v>
      </c>
      <c r="L8" s="20"/>
    </row>
    <row r="9" s="1" customFormat="1" ht="16.5" customHeight="1">
      <c r="B9" s="43"/>
      <c r="E9" s="148" t="s">
        <v>3513</v>
      </c>
      <c r="F9" s="1"/>
      <c r="G9" s="1"/>
      <c r="H9" s="1"/>
      <c r="I9" s="149"/>
      <c r="L9" s="43"/>
    </row>
    <row r="10" s="1" customFormat="1" ht="12" customHeight="1">
      <c r="B10" s="43"/>
      <c r="D10" s="147" t="s">
        <v>3514</v>
      </c>
      <c r="I10" s="149"/>
      <c r="L10" s="43"/>
    </row>
    <row r="11" s="1" customFormat="1" ht="36.96" customHeight="1">
      <c r="B11" s="43"/>
      <c r="E11" s="150" t="s">
        <v>3632</v>
      </c>
      <c r="F11" s="1"/>
      <c r="G11" s="1"/>
      <c r="H11" s="1"/>
      <c r="I11" s="149"/>
      <c r="L11" s="43"/>
    </row>
    <row r="12" s="1" customFormat="1">
      <c r="B12" s="43"/>
      <c r="I12" s="149"/>
      <c r="L12" s="43"/>
    </row>
    <row r="13" s="1" customFormat="1" ht="12" customHeight="1">
      <c r="B13" s="43"/>
      <c r="D13" s="147" t="s">
        <v>18</v>
      </c>
      <c r="F13" s="136" t="s">
        <v>1</v>
      </c>
      <c r="I13" s="151" t="s">
        <v>19</v>
      </c>
      <c r="J13" s="136" t="s">
        <v>1</v>
      </c>
      <c r="L13" s="43"/>
    </row>
    <row r="14" s="1" customFormat="1" ht="12" customHeight="1">
      <c r="B14" s="43"/>
      <c r="D14" s="147" t="s">
        <v>20</v>
      </c>
      <c r="F14" s="136" t="s">
        <v>21</v>
      </c>
      <c r="I14" s="151" t="s">
        <v>22</v>
      </c>
      <c r="J14" s="152" t="str">
        <f>'Rekapitulace stavby'!AN8</f>
        <v>9. 10. 2019</v>
      </c>
      <c r="L14" s="43"/>
    </row>
    <row r="15" s="1" customFormat="1" ht="10.8" customHeight="1">
      <c r="B15" s="43"/>
      <c r="I15" s="149"/>
      <c r="L15" s="43"/>
    </row>
    <row r="16" s="1" customFormat="1" ht="12" customHeight="1">
      <c r="B16" s="43"/>
      <c r="D16" s="147" t="s">
        <v>24</v>
      </c>
      <c r="I16" s="151" t="s">
        <v>25</v>
      </c>
      <c r="J16" s="136" t="str">
        <f>IF('Rekapitulace stavby'!AN10="","",'Rekapitulace stavby'!AN10)</f>
        <v/>
      </c>
      <c r="L16" s="43"/>
    </row>
    <row r="17" s="1" customFormat="1" ht="18" customHeight="1">
      <c r="B17" s="43"/>
      <c r="E17" s="136" t="str">
        <f>IF('Rekapitulace stavby'!E11="","",'Rekapitulace stavby'!E11)</f>
        <v xml:space="preserve"> </v>
      </c>
      <c r="I17" s="151" t="s">
        <v>27</v>
      </c>
      <c r="J17" s="136" t="str">
        <f>IF('Rekapitulace stavby'!AN11="","",'Rekapitulace stavby'!AN11)</f>
        <v/>
      </c>
      <c r="L17" s="43"/>
    </row>
    <row r="18" s="1" customFormat="1" ht="6.96" customHeight="1">
      <c r="B18" s="43"/>
      <c r="I18" s="149"/>
      <c r="L18" s="43"/>
    </row>
    <row r="19" s="1" customFormat="1" ht="12" customHeight="1">
      <c r="B19" s="43"/>
      <c r="D19" s="147" t="s">
        <v>28</v>
      </c>
      <c r="I19" s="151" t="s">
        <v>25</v>
      </c>
      <c r="J19" s="33" t="str">
        <f>'Rekapitulace stavby'!AN13</f>
        <v>Vyplň údaj</v>
      </c>
      <c r="L19" s="43"/>
    </row>
    <row r="20" s="1" customFormat="1" ht="18" customHeight="1">
      <c r="B20" s="43"/>
      <c r="E20" s="33" t="str">
        <f>'Rekapitulace stavby'!E14</f>
        <v>Vyplň údaj</v>
      </c>
      <c r="F20" s="136"/>
      <c r="G20" s="136"/>
      <c r="H20" s="136"/>
      <c r="I20" s="151" t="s">
        <v>27</v>
      </c>
      <c r="J20" s="33" t="str">
        <f>'Rekapitulace stavby'!AN14</f>
        <v>Vyplň údaj</v>
      </c>
      <c r="L20" s="43"/>
    </row>
    <row r="21" s="1" customFormat="1" ht="6.96" customHeight="1">
      <c r="B21" s="43"/>
      <c r="I21" s="149"/>
      <c r="L21" s="43"/>
    </row>
    <row r="22" s="1" customFormat="1" ht="12" customHeight="1">
      <c r="B22" s="43"/>
      <c r="D22" s="147" t="s">
        <v>30</v>
      </c>
      <c r="I22" s="151" t="s">
        <v>25</v>
      </c>
      <c r="J22" s="136" t="str">
        <f>IF('Rekapitulace stavby'!AN16="","",'Rekapitulace stavby'!AN16)</f>
        <v/>
      </c>
      <c r="L22" s="43"/>
    </row>
    <row r="23" s="1" customFormat="1" ht="18" customHeight="1">
      <c r="B23" s="43"/>
      <c r="E23" s="136" t="str">
        <f>IF('Rekapitulace stavby'!E17="","",'Rekapitulace stavby'!E17)</f>
        <v xml:space="preserve"> </v>
      </c>
      <c r="I23" s="151" t="s">
        <v>27</v>
      </c>
      <c r="J23" s="136" t="str">
        <f>IF('Rekapitulace stavby'!AN17="","",'Rekapitulace stavby'!AN17)</f>
        <v/>
      </c>
      <c r="L23" s="43"/>
    </row>
    <row r="24" s="1" customFormat="1" ht="6.96" customHeight="1">
      <c r="B24" s="43"/>
      <c r="I24" s="149"/>
      <c r="L24" s="43"/>
    </row>
    <row r="25" s="1" customFormat="1" ht="12" customHeight="1">
      <c r="B25" s="43"/>
      <c r="D25" s="147" t="s">
        <v>32</v>
      </c>
      <c r="I25" s="151" t="s">
        <v>25</v>
      </c>
      <c r="J25" s="136" t="str">
        <f>IF('Rekapitulace stavby'!AN19="","",'Rekapitulace stavby'!AN19)</f>
        <v/>
      </c>
      <c r="L25" s="43"/>
    </row>
    <row r="26" s="1" customFormat="1" ht="18" customHeight="1">
      <c r="B26" s="43"/>
      <c r="E26" s="136" t="str">
        <f>IF('Rekapitulace stavby'!E20="","",'Rekapitulace stavby'!E20)</f>
        <v xml:space="preserve"> </v>
      </c>
      <c r="I26" s="151" t="s">
        <v>27</v>
      </c>
      <c r="J26" s="136" t="str">
        <f>IF('Rekapitulace stavby'!AN20="","",'Rekapitulace stavby'!AN20)</f>
        <v/>
      </c>
      <c r="L26" s="43"/>
    </row>
    <row r="27" s="1" customFormat="1" ht="6.96" customHeight="1">
      <c r="B27" s="43"/>
      <c r="I27" s="149"/>
      <c r="L27" s="43"/>
    </row>
    <row r="28" s="1" customFormat="1" ht="12" customHeight="1">
      <c r="B28" s="43"/>
      <c r="D28" s="147" t="s">
        <v>33</v>
      </c>
      <c r="I28" s="149"/>
      <c r="L28" s="43"/>
    </row>
    <row r="29" s="7" customFormat="1" ht="16.5" customHeight="1">
      <c r="B29" s="153"/>
      <c r="E29" s="154" t="s">
        <v>1</v>
      </c>
      <c r="F29" s="154"/>
      <c r="G29" s="154"/>
      <c r="H29" s="154"/>
      <c r="I29" s="155"/>
      <c r="L29" s="153"/>
    </row>
    <row r="30" s="1" customFormat="1" ht="6.96" customHeight="1">
      <c r="B30" s="43"/>
      <c r="I30" s="149"/>
      <c r="L30" s="43"/>
    </row>
    <row r="31" s="1" customFormat="1" ht="6.96" customHeight="1">
      <c r="B31" s="43"/>
      <c r="D31" s="78"/>
      <c r="E31" s="78"/>
      <c r="F31" s="78"/>
      <c r="G31" s="78"/>
      <c r="H31" s="78"/>
      <c r="I31" s="156"/>
      <c r="J31" s="78"/>
      <c r="K31" s="78"/>
      <c r="L31" s="43"/>
    </row>
    <row r="32" s="1" customFormat="1" ht="25.44" customHeight="1">
      <c r="B32" s="43"/>
      <c r="D32" s="157" t="s">
        <v>34</v>
      </c>
      <c r="I32" s="149"/>
      <c r="J32" s="158">
        <f>ROUND(J124, 2)</f>
        <v>0</v>
      </c>
      <c r="L32" s="43"/>
    </row>
    <row r="33" s="1" customFormat="1" ht="6.96" customHeight="1">
      <c r="B33" s="43"/>
      <c r="D33" s="78"/>
      <c r="E33" s="78"/>
      <c r="F33" s="78"/>
      <c r="G33" s="78"/>
      <c r="H33" s="78"/>
      <c r="I33" s="156"/>
      <c r="J33" s="78"/>
      <c r="K33" s="78"/>
      <c r="L33" s="43"/>
    </row>
    <row r="34" s="1" customFormat="1" ht="14.4" customHeight="1">
      <c r="B34" s="43"/>
      <c r="F34" s="159" t="s">
        <v>36</v>
      </c>
      <c r="I34" s="160" t="s">
        <v>35</v>
      </c>
      <c r="J34" s="159" t="s">
        <v>37</v>
      </c>
      <c r="L34" s="43"/>
    </row>
    <row r="35" s="1" customFormat="1" ht="14.4" customHeight="1">
      <c r="B35" s="43"/>
      <c r="D35" s="161" t="s">
        <v>38</v>
      </c>
      <c r="E35" s="147" t="s">
        <v>39</v>
      </c>
      <c r="F35" s="162">
        <f>ROUND((SUM(BE124:BE223)),  2)</f>
        <v>0</v>
      </c>
      <c r="I35" s="163">
        <v>0.20999999999999999</v>
      </c>
      <c r="J35" s="162">
        <f>ROUND(((SUM(BE124:BE223))*I35),  2)</f>
        <v>0</v>
      </c>
      <c r="L35" s="43"/>
    </row>
    <row r="36" s="1" customFormat="1" ht="14.4" customHeight="1">
      <c r="B36" s="43"/>
      <c r="E36" s="147" t="s">
        <v>40</v>
      </c>
      <c r="F36" s="162">
        <f>ROUND((SUM(BF124:BF223)),  2)</f>
        <v>0</v>
      </c>
      <c r="I36" s="163">
        <v>0.14999999999999999</v>
      </c>
      <c r="J36" s="162">
        <f>ROUND(((SUM(BF124:BF223))*I36),  2)</f>
        <v>0</v>
      </c>
      <c r="L36" s="43"/>
    </row>
    <row r="37" hidden="1" s="1" customFormat="1" ht="14.4" customHeight="1">
      <c r="B37" s="43"/>
      <c r="E37" s="147" t="s">
        <v>41</v>
      </c>
      <c r="F37" s="162">
        <f>ROUND((SUM(BG124:BG223)),  2)</f>
        <v>0</v>
      </c>
      <c r="I37" s="163">
        <v>0.20999999999999999</v>
      </c>
      <c r="J37" s="162">
        <f>0</f>
        <v>0</v>
      </c>
      <c r="L37" s="43"/>
    </row>
    <row r="38" hidden="1" s="1" customFormat="1" ht="14.4" customHeight="1">
      <c r="B38" s="43"/>
      <c r="E38" s="147" t="s">
        <v>42</v>
      </c>
      <c r="F38" s="162">
        <f>ROUND((SUM(BH124:BH223)),  2)</f>
        <v>0</v>
      </c>
      <c r="I38" s="163">
        <v>0.14999999999999999</v>
      </c>
      <c r="J38" s="162">
        <f>0</f>
        <v>0</v>
      </c>
      <c r="L38" s="43"/>
    </row>
    <row r="39" hidden="1" s="1" customFormat="1" ht="14.4" customHeight="1">
      <c r="B39" s="43"/>
      <c r="E39" s="147" t="s">
        <v>43</v>
      </c>
      <c r="F39" s="162">
        <f>ROUND((SUM(BI124:BI223)),  2)</f>
        <v>0</v>
      </c>
      <c r="I39" s="163">
        <v>0</v>
      </c>
      <c r="J39" s="162">
        <f>0</f>
        <v>0</v>
      </c>
      <c r="L39" s="43"/>
    </row>
    <row r="40" s="1" customFormat="1" ht="6.96" customHeight="1">
      <c r="B40" s="43"/>
      <c r="I40" s="149"/>
      <c r="L40" s="43"/>
    </row>
    <row r="41" s="1" customFormat="1" ht="25.44" customHeight="1">
      <c r="B41" s="43"/>
      <c r="C41" s="164"/>
      <c r="D41" s="165" t="s">
        <v>44</v>
      </c>
      <c r="E41" s="166"/>
      <c r="F41" s="166"/>
      <c r="G41" s="167" t="s">
        <v>45</v>
      </c>
      <c r="H41" s="168" t="s">
        <v>46</v>
      </c>
      <c r="I41" s="169"/>
      <c r="J41" s="170">
        <f>SUM(J32:J39)</f>
        <v>0</v>
      </c>
      <c r="K41" s="171"/>
      <c r="L41" s="43"/>
    </row>
    <row r="42" s="1" customFormat="1" ht="14.4" customHeight="1">
      <c r="B42" s="43"/>
      <c r="I42" s="149"/>
      <c r="L42" s="43"/>
    </row>
    <row r="43" ht="14.4" customHeight="1">
      <c r="B43" s="20"/>
      <c r="L43" s="20"/>
    </row>
    <row r="44" ht="14.4" customHeight="1">
      <c r="B44" s="20"/>
      <c r="L44" s="20"/>
    </row>
    <row r="45" ht="14.4" customHeight="1">
      <c r="B45" s="20"/>
      <c r="L45" s="20"/>
    </row>
    <row r="46" ht="14.4" customHeight="1">
      <c r="B46" s="20"/>
      <c r="L46" s="20"/>
    </row>
    <row r="47" ht="14.4" customHeight="1">
      <c r="B47" s="20"/>
      <c r="L47" s="20"/>
    </row>
    <row r="48" ht="14.4" customHeight="1">
      <c r="B48" s="20"/>
      <c r="L48" s="20"/>
    </row>
    <row r="49" ht="14.4" customHeight="1">
      <c r="B49" s="20"/>
      <c r="L49" s="20"/>
    </row>
    <row r="50" s="1" customFormat="1" ht="14.4" customHeight="1">
      <c r="B50" s="43"/>
      <c r="D50" s="172" t="s">
        <v>47</v>
      </c>
      <c r="E50" s="173"/>
      <c r="F50" s="173"/>
      <c r="G50" s="172" t="s">
        <v>48</v>
      </c>
      <c r="H50" s="173"/>
      <c r="I50" s="174"/>
      <c r="J50" s="173"/>
      <c r="K50" s="173"/>
      <c r="L50" s="4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1" customFormat="1">
      <c r="B61" s="43"/>
      <c r="D61" s="175" t="s">
        <v>49</v>
      </c>
      <c r="E61" s="176"/>
      <c r="F61" s="177" t="s">
        <v>50</v>
      </c>
      <c r="G61" s="175" t="s">
        <v>49</v>
      </c>
      <c r="H61" s="176"/>
      <c r="I61" s="178"/>
      <c r="J61" s="179" t="s">
        <v>50</v>
      </c>
      <c r="K61" s="176"/>
      <c r="L61" s="43"/>
    </row>
    <row r="62">
      <c r="B62" s="20"/>
      <c r="L62" s="20"/>
    </row>
    <row r="63">
      <c r="B63" s="20"/>
      <c r="L63" s="20"/>
    </row>
    <row r="64">
      <c r="B64" s="20"/>
      <c r="L64" s="20"/>
    </row>
    <row r="65" s="1" customFormat="1">
      <c r="B65" s="43"/>
      <c r="D65" s="172" t="s">
        <v>51</v>
      </c>
      <c r="E65" s="173"/>
      <c r="F65" s="173"/>
      <c r="G65" s="172" t="s">
        <v>52</v>
      </c>
      <c r="H65" s="173"/>
      <c r="I65" s="174"/>
      <c r="J65" s="173"/>
      <c r="K65" s="173"/>
      <c r="L65" s="43"/>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1" customFormat="1">
      <c r="B76" s="43"/>
      <c r="D76" s="175" t="s">
        <v>49</v>
      </c>
      <c r="E76" s="176"/>
      <c r="F76" s="177" t="s">
        <v>50</v>
      </c>
      <c r="G76" s="175" t="s">
        <v>49</v>
      </c>
      <c r="H76" s="176"/>
      <c r="I76" s="178"/>
      <c r="J76" s="179" t="s">
        <v>50</v>
      </c>
      <c r="K76" s="176"/>
      <c r="L76" s="43"/>
    </row>
    <row r="77" s="1" customFormat="1" ht="14.4" customHeight="1">
      <c r="B77" s="180"/>
      <c r="C77" s="181"/>
      <c r="D77" s="181"/>
      <c r="E77" s="181"/>
      <c r="F77" s="181"/>
      <c r="G77" s="181"/>
      <c r="H77" s="181"/>
      <c r="I77" s="182"/>
      <c r="J77" s="181"/>
      <c r="K77" s="181"/>
      <c r="L77" s="43"/>
    </row>
    <row r="81" s="1" customFormat="1" ht="6.96" customHeight="1">
      <c r="B81" s="183"/>
      <c r="C81" s="184"/>
      <c r="D81" s="184"/>
      <c r="E81" s="184"/>
      <c r="F81" s="184"/>
      <c r="G81" s="184"/>
      <c r="H81" s="184"/>
      <c r="I81" s="185"/>
      <c r="J81" s="184"/>
      <c r="K81" s="184"/>
      <c r="L81" s="43"/>
    </row>
    <row r="82" s="1" customFormat="1" ht="24.96" customHeight="1">
      <c r="B82" s="38"/>
      <c r="C82" s="23" t="s">
        <v>124</v>
      </c>
      <c r="D82" s="39"/>
      <c r="E82" s="39"/>
      <c r="F82" s="39"/>
      <c r="G82" s="39"/>
      <c r="H82" s="39"/>
      <c r="I82" s="149"/>
      <c r="J82" s="39"/>
      <c r="K82" s="39"/>
      <c r="L82" s="43"/>
    </row>
    <row r="83" s="1" customFormat="1" ht="6.96" customHeight="1">
      <c r="B83" s="38"/>
      <c r="C83" s="39"/>
      <c r="D83" s="39"/>
      <c r="E83" s="39"/>
      <c r="F83" s="39"/>
      <c r="G83" s="39"/>
      <c r="H83" s="39"/>
      <c r="I83" s="149"/>
      <c r="J83" s="39"/>
      <c r="K83" s="39"/>
      <c r="L83" s="43"/>
    </row>
    <row r="84" s="1" customFormat="1" ht="12" customHeight="1">
      <c r="B84" s="38"/>
      <c r="C84" s="32" t="s">
        <v>16</v>
      </c>
      <c r="D84" s="39"/>
      <c r="E84" s="39"/>
      <c r="F84" s="39"/>
      <c r="G84" s="39"/>
      <c r="H84" s="39"/>
      <c r="I84" s="149"/>
      <c r="J84" s="39"/>
      <c r="K84" s="39"/>
      <c r="L84" s="43"/>
    </row>
    <row r="85" s="1" customFormat="1" ht="16.5" customHeight="1">
      <c r="B85" s="38"/>
      <c r="C85" s="39"/>
      <c r="D85" s="39"/>
      <c r="E85" s="186" t="str">
        <f>E7</f>
        <v>Stavební úpravy a změny užívání domu s pečovatelskou službou na bytový dům p.č. St. 171/1 a 171/2, k.ú. Hanušovice</v>
      </c>
      <c r="F85" s="32"/>
      <c r="G85" s="32"/>
      <c r="H85" s="32"/>
      <c r="I85" s="149"/>
      <c r="J85" s="39"/>
      <c r="K85" s="39"/>
      <c r="L85" s="43"/>
    </row>
    <row r="86" ht="12" customHeight="1">
      <c r="B86" s="21"/>
      <c r="C86" s="32" t="s">
        <v>122</v>
      </c>
      <c r="D86" s="22"/>
      <c r="E86" s="22"/>
      <c r="F86" s="22"/>
      <c r="G86" s="22"/>
      <c r="H86" s="22"/>
      <c r="I86" s="141"/>
      <c r="J86" s="22"/>
      <c r="K86" s="22"/>
      <c r="L86" s="20"/>
    </row>
    <row r="87" s="1" customFormat="1" ht="16.5" customHeight="1">
      <c r="B87" s="38"/>
      <c r="C87" s="39"/>
      <c r="D87" s="39"/>
      <c r="E87" s="186" t="s">
        <v>3513</v>
      </c>
      <c r="F87" s="39"/>
      <c r="G87" s="39"/>
      <c r="H87" s="39"/>
      <c r="I87" s="149"/>
      <c r="J87" s="39"/>
      <c r="K87" s="39"/>
      <c r="L87" s="43"/>
    </row>
    <row r="88" s="1" customFormat="1" ht="12" customHeight="1">
      <c r="B88" s="38"/>
      <c r="C88" s="32" t="s">
        <v>3514</v>
      </c>
      <c r="D88" s="39"/>
      <c r="E88" s="39"/>
      <c r="F88" s="39"/>
      <c r="G88" s="39"/>
      <c r="H88" s="39"/>
      <c r="I88" s="149"/>
      <c r="J88" s="39"/>
      <c r="K88" s="39"/>
      <c r="L88" s="43"/>
    </row>
    <row r="89" s="1" customFormat="1" ht="16.5" customHeight="1">
      <c r="B89" s="38"/>
      <c r="C89" s="39"/>
      <c r="D89" s="39"/>
      <c r="E89" s="71" t="str">
        <f>E11</f>
        <v>02 - Silnoproudá elektroinstalace</v>
      </c>
      <c r="F89" s="39"/>
      <c r="G89" s="39"/>
      <c r="H89" s="39"/>
      <c r="I89" s="149"/>
      <c r="J89" s="39"/>
      <c r="K89" s="39"/>
      <c r="L89" s="43"/>
    </row>
    <row r="90" s="1" customFormat="1" ht="6.96" customHeight="1">
      <c r="B90" s="38"/>
      <c r="C90" s="39"/>
      <c r="D90" s="39"/>
      <c r="E90" s="39"/>
      <c r="F90" s="39"/>
      <c r="G90" s="39"/>
      <c r="H90" s="39"/>
      <c r="I90" s="149"/>
      <c r="J90" s="39"/>
      <c r="K90" s="39"/>
      <c r="L90" s="43"/>
    </row>
    <row r="91" s="1" customFormat="1" ht="12" customHeight="1">
      <c r="B91" s="38"/>
      <c r="C91" s="32" t="s">
        <v>20</v>
      </c>
      <c r="D91" s="39"/>
      <c r="E91" s="39"/>
      <c r="F91" s="27" t="str">
        <f>F14</f>
        <v>Hanušovice</v>
      </c>
      <c r="G91" s="39"/>
      <c r="H91" s="39"/>
      <c r="I91" s="151" t="s">
        <v>22</v>
      </c>
      <c r="J91" s="74" t="str">
        <f>IF(J14="","",J14)</f>
        <v>9. 10. 2019</v>
      </c>
      <c r="K91" s="39"/>
      <c r="L91" s="43"/>
    </row>
    <row r="92" s="1" customFormat="1" ht="6.96" customHeight="1">
      <c r="B92" s="38"/>
      <c r="C92" s="39"/>
      <c r="D92" s="39"/>
      <c r="E92" s="39"/>
      <c r="F92" s="39"/>
      <c r="G92" s="39"/>
      <c r="H92" s="39"/>
      <c r="I92" s="149"/>
      <c r="J92" s="39"/>
      <c r="K92" s="39"/>
      <c r="L92" s="43"/>
    </row>
    <row r="93" s="1" customFormat="1" ht="15.15" customHeight="1">
      <c r="B93" s="38"/>
      <c r="C93" s="32" t="s">
        <v>24</v>
      </c>
      <c r="D93" s="39"/>
      <c r="E93" s="39"/>
      <c r="F93" s="27" t="str">
        <f>E17</f>
        <v xml:space="preserve"> </v>
      </c>
      <c r="G93" s="39"/>
      <c r="H93" s="39"/>
      <c r="I93" s="151" t="s">
        <v>30</v>
      </c>
      <c r="J93" s="36" t="str">
        <f>E23</f>
        <v xml:space="preserve"> </v>
      </c>
      <c r="K93" s="39"/>
      <c r="L93" s="43"/>
    </row>
    <row r="94" s="1" customFormat="1" ht="15.15" customHeight="1">
      <c r="B94" s="38"/>
      <c r="C94" s="32" t="s">
        <v>28</v>
      </c>
      <c r="D94" s="39"/>
      <c r="E94" s="39"/>
      <c r="F94" s="27" t="str">
        <f>IF(E20="","",E20)</f>
        <v>Vyplň údaj</v>
      </c>
      <c r="G94" s="39"/>
      <c r="H94" s="39"/>
      <c r="I94" s="151" t="s">
        <v>32</v>
      </c>
      <c r="J94" s="36" t="str">
        <f>E26</f>
        <v xml:space="preserve"> </v>
      </c>
      <c r="K94" s="39"/>
      <c r="L94" s="43"/>
    </row>
    <row r="95" s="1" customFormat="1" ht="10.32" customHeight="1">
      <c r="B95" s="38"/>
      <c r="C95" s="39"/>
      <c r="D95" s="39"/>
      <c r="E95" s="39"/>
      <c r="F95" s="39"/>
      <c r="G95" s="39"/>
      <c r="H95" s="39"/>
      <c r="I95" s="149"/>
      <c r="J95" s="39"/>
      <c r="K95" s="39"/>
      <c r="L95" s="43"/>
    </row>
    <row r="96" s="1" customFormat="1" ht="29.28" customHeight="1">
      <c r="B96" s="38"/>
      <c r="C96" s="187" t="s">
        <v>125</v>
      </c>
      <c r="D96" s="188"/>
      <c r="E96" s="188"/>
      <c r="F96" s="188"/>
      <c r="G96" s="188"/>
      <c r="H96" s="188"/>
      <c r="I96" s="189"/>
      <c r="J96" s="190" t="s">
        <v>126</v>
      </c>
      <c r="K96" s="188"/>
      <c r="L96" s="43"/>
    </row>
    <row r="97" s="1" customFormat="1" ht="10.32" customHeight="1">
      <c r="B97" s="38"/>
      <c r="C97" s="39"/>
      <c r="D97" s="39"/>
      <c r="E97" s="39"/>
      <c r="F97" s="39"/>
      <c r="G97" s="39"/>
      <c r="H97" s="39"/>
      <c r="I97" s="149"/>
      <c r="J97" s="39"/>
      <c r="K97" s="39"/>
      <c r="L97" s="43"/>
    </row>
    <row r="98" s="1" customFormat="1" ht="22.8" customHeight="1">
      <c r="B98" s="38"/>
      <c r="C98" s="191" t="s">
        <v>127</v>
      </c>
      <c r="D98" s="39"/>
      <c r="E98" s="39"/>
      <c r="F98" s="39"/>
      <c r="G98" s="39"/>
      <c r="H98" s="39"/>
      <c r="I98" s="149"/>
      <c r="J98" s="105">
        <f>J124</f>
        <v>0</v>
      </c>
      <c r="K98" s="39"/>
      <c r="L98" s="43"/>
      <c r="AU98" s="17" t="s">
        <v>128</v>
      </c>
    </row>
    <row r="99" s="8" customFormat="1" ht="24.96" customHeight="1">
      <c r="B99" s="192"/>
      <c r="C99" s="193"/>
      <c r="D99" s="194" t="s">
        <v>3633</v>
      </c>
      <c r="E99" s="195"/>
      <c r="F99" s="195"/>
      <c r="G99" s="195"/>
      <c r="H99" s="195"/>
      <c r="I99" s="196"/>
      <c r="J99" s="197">
        <f>J125</f>
        <v>0</v>
      </c>
      <c r="K99" s="193"/>
      <c r="L99" s="198"/>
    </row>
    <row r="100" s="8" customFormat="1" ht="24.96" customHeight="1">
      <c r="B100" s="192"/>
      <c r="C100" s="193"/>
      <c r="D100" s="194" t="s">
        <v>3634</v>
      </c>
      <c r="E100" s="195"/>
      <c r="F100" s="195"/>
      <c r="G100" s="195"/>
      <c r="H100" s="195"/>
      <c r="I100" s="196"/>
      <c r="J100" s="197">
        <f>J143</f>
        <v>0</v>
      </c>
      <c r="K100" s="193"/>
      <c r="L100" s="198"/>
    </row>
    <row r="101" s="8" customFormat="1" ht="24.96" customHeight="1">
      <c r="B101" s="192"/>
      <c r="C101" s="193"/>
      <c r="D101" s="194" t="s">
        <v>3635</v>
      </c>
      <c r="E101" s="195"/>
      <c r="F101" s="195"/>
      <c r="G101" s="195"/>
      <c r="H101" s="195"/>
      <c r="I101" s="196"/>
      <c r="J101" s="197">
        <f>J164</f>
        <v>0</v>
      </c>
      <c r="K101" s="193"/>
      <c r="L101" s="198"/>
    </row>
    <row r="102" s="8" customFormat="1" ht="24.96" customHeight="1">
      <c r="B102" s="192"/>
      <c r="C102" s="193"/>
      <c r="D102" s="194" t="s">
        <v>3636</v>
      </c>
      <c r="E102" s="195"/>
      <c r="F102" s="195"/>
      <c r="G102" s="195"/>
      <c r="H102" s="195"/>
      <c r="I102" s="196"/>
      <c r="J102" s="197">
        <f>J186</f>
        <v>0</v>
      </c>
      <c r="K102" s="193"/>
      <c r="L102" s="198"/>
    </row>
    <row r="103" s="1" customFormat="1" ht="21.84" customHeight="1">
      <c r="B103" s="38"/>
      <c r="C103" s="39"/>
      <c r="D103" s="39"/>
      <c r="E103" s="39"/>
      <c r="F103" s="39"/>
      <c r="G103" s="39"/>
      <c r="H103" s="39"/>
      <c r="I103" s="149"/>
      <c r="J103" s="39"/>
      <c r="K103" s="39"/>
      <c r="L103" s="43"/>
    </row>
    <row r="104" s="1" customFormat="1" ht="6.96" customHeight="1">
      <c r="B104" s="61"/>
      <c r="C104" s="62"/>
      <c r="D104" s="62"/>
      <c r="E104" s="62"/>
      <c r="F104" s="62"/>
      <c r="G104" s="62"/>
      <c r="H104" s="62"/>
      <c r="I104" s="182"/>
      <c r="J104" s="62"/>
      <c r="K104" s="62"/>
      <c r="L104" s="43"/>
    </row>
    <row r="108" s="1" customFormat="1" ht="6.96" customHeight="1">
      <c r="B108" s="63"/>
      <c r="C108" s="64"/>
      <c r="D108" s="64"/>
      <c r="E108" s="64"/>
      <c r="F108" s="64"/>
      <c r="G108" s="64"/>
      <c r="H108" s="64"/>
      <c r="I108" s="185"/>
      <c r="J108" s="64"/>
      <c r="K108" s="64"/>
      <c r="L108" s="43"/>
    </row>
    <row r="109" s="1" customFormat="1" ht="24.96" customHeight="1">
      <c r="B109" s="38"/>
      <c r="C109" s="23" t="s">
        <v>150</v>
      </c>
      <c r="D109" s="39"/>
      <c r="E109" s="39"/>
      <c r="F109" s="39"/>
      <c r="G109" s="39"/>
      <c r="H109" s="39"/>
      <c r="I109" s="149"/>
      <c r="J109" s="39"/>
      <c r="K109" s="39"/>
      <c r="L109" s="43"/>
    </row>
    <row r="110" s="1" customFormat="1" ht="6.96" customHeight="1">
      <c r="B110" s="38"/>
      <c r="C110" s="39"/>
      <c r="D110" s="39"/>
      <c r="E110" s="39"/>
      <c r="F110" s="39"/>
      <c r="G110" s="39"/>
      <c r="H110" s="39"/>
      <c r="I110" s="149"/>
      <c r="J110" s="39"/>
      <c r="K110" s="39"/>
      <c r="L110" s="43"/>
    </row>
    <row r="111" s="1" customFormat="1" ht="12" customHeight="1">
      <c r="B111" s="38"/>
      <c r="C111" s="32" t="s">
        <v>16</v>
      </c>
      <c r="D111" s="39"/>
      <c r="E111" s="39"/>
      <c r="F111" s="39"/>
      <c r="G111" s="39"/>
      <c r="H111" s="39"/>
      <c r="I111" s="149"/>
      <c r="J111" s="39"/>
      <c r="K111" s="39"/>
      <c r="L111" s="43"/>
    </row>
    <row r="112" s="1" customFormat="1" ht="16.5" customHeight="1">
      <c r="B112" s="38"/>
      <c r="C112" s="39"/>
      <c r="D112" s="39"/>
      <c r="E112" s="186" t="str">
        <f>E7</f>
        <v>Stavební úpravy a změny užívání domu s pečovatelskou službou na bytový dům p.č. St. 171/1 a 171/2, k.ú. Hanušovice</v>
      </c>
      <c r="F112" s="32"/>
      <c r="G112" s="32"/>
      <c r="H112" s="32"/>
      <c r="I112" s="149"/>
      <c r="J112" s="39"/>
      <c r="K112" s="39"/>
      <c r="L112" s="43"/>
    </row>
    <row r="113" ht="12" customHeight="1">
      <c r="B113" s="21"/>
      <c r="C113" s="32" t="s">
        <v>122</v>
      </c>
      <c r="D113" s="22"/>
      <c r="E113" s="22"/>
      <c r="F113" s="22"/>
      <c r="G113" s="22"/>
      <c r="H113" s="22"/>
      <c r="I113" s="141"/>
      <c r="J113" s="22"/>
      <c r="K113" s="22"/>
      <c r="L113" s="20"/>
    </row>
    <row r="114" s="1" customFormat="1" ht="16.5" customHeight="1">
      <c r="B114" s="38"/>
      <c r="C114" s="39"/>
      <c r="D114" s="39"/>
      <c r="E114" s="186" t="s">
        <v>3513</v>
      </c>
      <c r="F114" s="39"/>
      <c r="G114" s="39"/>
      <c r="H114" s="39"/>
      <c r="I114" s="149"/>
      <c r="J114" s="39"/>
      <c r="K114" s="39"/>
      <c r="L114" s="43"/>
    </row>
    <row r="115" s="1" customFormat="1" ht="12" customHeight="1">
      <c r="B115" s="38"/>
      <c r="C115" s="32" t="s">
        <v>3514</v>
      </c>
      <c r="D115" s="39"/>
      <c r="E115" s="39"/>
      <c r="F115" s="39"/>
      <c r="G115" s="39"/>
      <c r="H115" s="39"/>
      <c r="I115" s="149"/>
      <c r="J115" s="39"/>
      <c r="K115" s="39"/>
      <c r="L115" s="43"/>
    </row>
    <row r="116" s="1" customFormat="1" ht="16.5" customHeight="1">
      <c r="B116" s="38"/>
      <c r="C116" s="39"/>
      <c r="D116" s="39"/>
      <c r="E116" s="71" t="str">
        <f>E11</f>
        <v>02 - Silnoproudá elektroinstalace</v>
      </c>
      <c r="F116" s="39"/>
      <c r="G116" s="39"/>
      <c r="H116" s="39"/>
      <c r="I116" s="149"/>
      <c r="J116" s="39"/>
      <c r="K116" s="39"/>
      <c r="L116" s="43"/>
    </row>
    <row r="117" s="1" customFormat="1" ht="6.96" customHeight="1">
      <c r="B117" s="38"/>
      <c r="C117" s="39"/>
      <c r="D117" s="39"/>
      <c r="E117" s="39"/>
      <c r="F117" s="39"/>
      <c r="G117" s="39"/>
      <c r="H117" s="39"/>
      <c r="I117" s="149"/>
      <c r="J117" s="39"/>
      <c r="K117" s="39"/>
      <c r="L117" s="43"/>
    </row>
    <row r="118" s="1" customFormat="1" ht="12" customHeight="1">
      <c r="B118" s="38"/>
      <c r="C118" s="32" t="s">
        <v>20</v>
      </c>
      <c r="D118" s="39"/>
      <c r="E118" s="39"/>
      <c r="F118" s="27" t="str">
        <f>F14</f>
        <v>Hanušovice</v>
      </c>
      <c r="G118" s="39"/>
      <c r="H118" s="39"/>
      <c r="I118" s="151" t="s">
        <v>22</v>
      </c>
      <c r="J118" s="74" t="str">
        <f>IF(J14="","",J14)</f>
        <v>9. 10. 2019</v>
      </c>
      <c r="K118" s="39"/>
      <c r="L118" s="43"/>
    </row>
    <row r="119" s="1" customFormat="1" ht="6.96" customHeight="1">
      <c r="B119" s="38"/>
      <c r="C119" s="39"/>
      <c r="D119" s="39"/>
      <c r="E119" s="39"/>
      <c r="F119" s="39"/>
      <c r="G119" s="39"/>
      <c r="H119" s="39"/>
      <c r="I119" s="149"/>
      <c r="J119" s="39"/>
      <c r="K119" s="39"/>
      <c r="L119" s="43"/>
    </row>
    <row r="120" s="1" customFormat="1" ht="15.15" customHeight="1">
      <c r="B120" s="38"/>
      <c r="C120" s="32" t="s">
        <v>24</v>
      </c>
      <c r="D120" s="39"/>
      <c r="E120" s="39"/>
      <c r="F120" s="27" t="str">
        <f>E17</f>
        <v xml:space="preserve"> </v>
      </c>
      <c r="G120" s="39"/>
      <c r="H120" s="39"/>
      <c r="I120" s="151" t="s">
        <v>30</v>
      </c>
      <c r="J120" s="36" t="str">
        <f>E23</f>
        <v xml:space="preserve"> </v>
      </c>
      <c r="K120" s="39"/>
      <c r="L120" s="43"/>
    </row>
    <row r="121" s="1" customFormat="1" ht="15.15" customHeight="1">
      <c r="B121" s="38"/>
      <c r="C121" s="32" t="s">
        <v>28</v>
      </c>
      <c r="D121" s="39"/>
      <c r="E121" s="39"/>
      <c r="F121" s="27" t="str">
        <f>IF(E20="","",E20)</f>
        <v>Vyplň údaj</v>
      </c>
      <c r="G121" s="39"/>
      <c r="H121" s="39"/>
      <c r="I121" s="151" t="s">
        <v>32</v>
      </c>
      <c r="J121" s="36" t="str">
        <f>E26</f>
        <v xml:space="preserve"> </v>
      </c>
      <c r="K121" s="39"/>
      <c r="L121" s="43"/>
    </row>
    <row r="122" s="1" customFormat="1" ht="10.32" customHeight="1">
      <c r="B122" s="38"/>
      <c r="C122" s="39"/>
      <c r="D122" s="39"/>
      <c r="E122" s="39"/>
      <c r="F122" s="39"/>
      <c r="G122" s="39"/>
      <c r="H122" s="39"/>
      <c r="I122" s="149"/>
      <c r="J122" s="39"/>
      <c r="K122" s="39"/>
      <c r="L122" s="43"/>
    </row>
    <row r="123" s="10" customFormat="1" ht="29.28" customHeight="1">
      <c r="B123" s="205"/>
      <c r="C123" s="206" t="s">
        <v>151</v>
      </c>
      <c r="D123" s="207" t="s">
        <v>59</v>
      </c>
      <c r="E123" s="207" t="s">
        <v>55</v>
      </c>
      <c r="F123" s="207" t="s">
        <v>56</v>
      </c>
      <c r="G123" s="207" t="s">
        <v>152</v>
      </c>
      <c r="H123" s="207" t="s">
        <v>153</v>
      </c>
      <c r="I123" s="208" t="s">
        <v>154</v>
      </c>
      <c r="J123" s="207" t="s">
        <v>126</v>
      </c>
      <c r="K123" s="209" t="s">
        <v>155</v>
      </c>
      <c r="L123" s="210"/>
      <c r="M123" s="95" t="s">
        <v>1</v>
      </c>
      <c r="N123" s="96" t="s">
        <v>38</v>
      </c>
      <c r="O123" s="96" t="s">
        <v>156</v>
      </c>
      <c r="P123" s="96" t="s">
        <v>157</v>
      </c>
      <c r="Q123" s="96" t="s">
        <v>158</v>
      </c>
      <c r="R123" s="96" t="s">
        <v>159</v>
      </c>
      <c r="S123" s="96" t="s">
        <v>160</v>
      </c>
      <c r="T123" s="97" t="s">
        <v>161</v>
      </c>
    </row>
    <row r="124" s="1" customFormat="1" ht="22.8" customHeight="1">
      <c r="B124" s="38"/>
      <c r="C124" s="102" t="s">
        <v>162</v>
      </c>
      <c r="D124" s="39"/>
      <c r="E124" s="39"/>
      <c r="F124" s="39"/>
      <c r="G124" s="39"/>
      <c r="H124" s="39"/>
      <c r="I124" s="149"/>
      <c r="J124" s="211">
        <f>BK124</f>
        <v>0</v>
      </c>
      <c r="K124" s="39"/>
      <c r="L124" s="43"/>
      <c r="M124" s="98"/>
      <c r="N124" s="99"/>
      <c r="O124" s="99"/>
      <c r="P124" s="212">
        <f>P125+P143+P164+P186</f>
        <v>0</v>
      </c>
      <c r="Q124" s="99"/>
      <c r="R124" s="212">
        <f>R125+R143+R164+R186</f>
        <v>0</v>
      </c>
      <c r="S124" s="99"/>
      <c r="T124" s="213">
        <f>T125+T143+T164+T186</f>
        <v>0</v>
      </c>
      <c r="AT124" s="17" t="s">
        <v>73</v>
      </c>
      <c r="AU124" s="17" t="s">
        <v>128</v>
      </c>
      <c r="BK124" s="214">
        <f>BK125+BK143+BK164+BK186</f>
        <v>0</v>
      </c>
    </row>
    <row r="125" s="11" customFormat="1" ht="25.92" customHeight="1">
      <c r="B125" s="215"/>
      <c r="C125" s="216"/>
      <c r="D125" s="217" t="s">
        <v>73</v>
      </c>
      <c r="E125" s="218" t="s">
        <v>3637</v>
      </c>
      <c r="F125" s="218" t="s">
        <v>3638</v>
      </c>
      <c r="G125" s="216"/>
      <c r="H125" s="216"/>
      <c r="I125" s="219"/>
      <c r="J125" s="220">
        <f>BK125</f>
        <v>0</v>
      </c>
      <c r="K125" s="216"/>
      <c r="L125" s="221"/>
      <c r="M125" s="222"/>
      <c r="N125" s="223"/>
      <c r="O125" s="223"/>
      <c r="P125" s="224">
        <f>SUM(P126:P142)</f>
        <v>0</v>
      </c>
      <c r="Q125" s="223"/>
      <c r="R125" s="224">
        <f>SUM(R126:R142)</f>
        <v>0</v>
      </c>
      <c r="S125" s="223"/>
      <c r="T125" s="225">
        <f>SUM(T126:T142)</f>
        <v>0</v>
      </c>
      <c r="AR125" s="226" t="s">
        <v>82</v>
      </c>
      <c r="AT125" s="227" t="s">
        <v>73</v>
      </c>
      <c r="AU125" s="227" t="s">
        <v>74</v>
      </c>
      <c r="AY125" s="226" t="s">
        <v>165</v>
      </c>
      <c r="BK125" s="228">
        <f>SUM(BK126:BK142)</f>
        <v>0</v>
      </c>
    </row>
    <row r="126" s="1" customFormat="1" ht="24" customHeight="1">
      <c r="B126" s="38"/>
      <c r="C126" s="231" t="s">
        <v>733</v>
      </c>
      <c r="D126" s="231" t="s">
        <v>168</v>
      </c>
      <c r="E126" s="232" t="s">
        <v>3639</v>
      </c>
      <c r="F126" s="233" t="s">
        <v>3640</v>
      </c>
      <c r="G126" s="234" t="s">
        <v>339</v>
      </c>
      <c r="H126" s="235">
        <v>30</v>
      </c>
      <c r="I126" s="236"/>
      <c r="J126" s="237">
        <f>ROUND(I126*H126,2)</f>
        <v>0</v>
      </c>
      <c r="K126" s="233" t="s">
        <v>1</v>
      </c>
      <c r="L126" s="43"/>
      <c r="M126" s="238" t="s">
        <v>1</v>
      </c>
      <c r="N126" s="239" t="s">
        <v>40</v>
      </c>
      <c r="O126" s="86"/>
      <c r="P126" s="240">
        <f>O126*H126</f>
        <v>0</v>
      </c>
      <c r="Q126" s="240">
        <v>0</v>
      </c>
      <c r="R126" s="240">
        <f>Q126*H126</f>
        <v>0</v>
      </c>
      <c r="S126" s="240">
        <v>0</v>
      </c>
      <c r="T126" s="241">
        <f>S126*H126</f>
        <v>0</v>
      </c>
      <c r="AR126" s="242" t="s">
        <v>315</v>
      </c>
      <c r="AT126" s="242" t="s">
        <v>168</v>
      </c>
      <c r="AU126" s="242" t="s">
        <v>82</v>
      </c>
      <c r="AY126" s="17" t="s">
        <v>165</v>
      </c>
      <c r="BE126" s="243">
        <f>IF(N126="základní",J126,0)</f>
        <v>0</v>
      </c>
      <c r="BF126" s="243">
        <f>IF(N126="snížená",J126,0)</f>
        <v>0</v>
      </c>
      <c r="BG126" s="243">
        <f>IF(N126="zákl. přenesená",J126,0)</f>
        <v>0</v>
      </c>
      <c r="BH126" s="243">
        <f>IF(N126="sníž. přenesená",J126,0)</f>
        <v>0</v>
      </c>
      <c r="BI126" s="243">
        <f>IF(N126="nulová",J126,0)</f>
        <v>0</v>
      </c>
      <c r="BJ126" s="17" t="s">
        <v>107</v>
      </c>
      <c r="BK126" s="243">
        <f>ROUND(I126*H126,2)</f>
        <v>0</v>
      </c>
      <c r="BL126" s="17" t="s">
        <v>315</v>
      </c>
      <c r="BM126" s="242" t="s">
        <v>3641</v>
      </c>
    </row>
    <row r="127" s="1" customFormat="1" ht="24" customHeight="1">
      <c r="B127" s="38"/>
      <c r="C127" s="288" t="s">
        <v>737</v>
      </c>
      <c r="D127" s="288" t="s">
        <v>223</v>
      </c>
      <c r="E127" s="289" t="s">
        <v>3642</v>
      </c>
      <c r="F127" s="290" t="s">
        <v>3643</v>
      </c>
      <c r="G127" s="291" t="s">
        <v>339</v>
      </c>
      <c r="H127" s="292">
        <v>30</v>
      </c>
      <c r="I127" s="293"/>
      <c r="J127" s="294">
        <f>ROUND(I127*H127,2)</f>
        <v>0</v>
      </c>
      <c r="K127" s="290" t="s">
        <v>1</v>
      </c>
      <c r="L127" s="295"/>
      <c r="M127" s="296" t="s">
        <v>1</v>
      </c>
      <c r="N127" s="297" t="s">
        <v>40</v>
      </c>
      <c r="O127" s="86"/>
      <c r="P127" s="240">
        <f>O127*H127</f>
        <v>0</v>
      </c>
      <c r="Q127" s="240">
        <v>0</v>
      </c>
      <c r="R127" s="240">
        <f>Q127*H127</f>
        <v>0</v>
      </c>
      <c r="S127" s="240">
        <v>0</v>
      </c>
      <c r="T127" s="241">
        <f>S127*H127</f>
        <v>0</v>
      </c>
      <c r="AR127" s="242" t="s">
        <v>616</v>
      </c>
      <c r="AT127" s="242" t="s">
        <v>223</v>
      </c>
      <c r="AU127" s="242" t="s">
        <v>82</v>
      </c>
      <c r="AY127" s="17" t="s">
        <v>165</v>
      </c>
      <c r="BE127" s="243">
        <f>IF(N127="základní",J127,0)</f>
        <v>0</v>
      </c>
      <c r="BF127" s="243">
        <f>IF(N127="snížená",J127,0)</f>
        <v>0</v>
      </c>
      <c r="BG127" s="243">
        <f>IF(N127="zákl. přenesená",J127,0)</f>
        <v>0</v>
      </c>
      <c r="BH127" s="243">
        <f>IF(N127="sníž. přenesená",J127,0)</f>
        <v>0</v>
      </c>
      <c r="BI127" s="243">
        <f>IF(N127="nulová",J127,0)</f>
        <v>0</v>
      </c>
      <c r="BJ127" s="17" t="s">
        <v>107</v>
      </c>
      <c r="BK127" s="243">
        <f>ROUND(I127*H127,2)</f>
        <v>0</v>
      </c>
      <c r="BL127" s="17" t="s">
        <v>315</v>
      </c>
      <c r="BM127" s="242" t="s">
        <v>3644</v>
      </c>
    </row>
    <row r="128" s="1" customFormat="1" ht="16.5" customHeight="1">
      <c r="B128" s="38"/>
      <c r="C128" s="288" t="s">
        <v>764</v>
      </c>
      <c r="D128" s="288" t="s">
        <v>223</v>
      </c>
      <c r="E128" s="289" t="s">
        <v>3645</v>
      </c>
      <c r="F128" s="290" t="s">
        <v>3646</v>
      </c>
      <c r="G128" s="291" t="s">
        <v>1173</v>
      </c>
      <c r="H128" s="292">
        <v>30</v>
      </c>
      <c r="I128" s="293"/>
      <c r="J128" s="294">
        <f>ROUND(I128*H128,2)</f>
        <v>0</v>
      </c>
      <c r="K128" s="290" t="s">
        <v>1</v>
      </c>
      <c r="L128" s="295"/>
      <c r="M128" s="296" t="s">
        <v>1</v>
      </c>
      <c r="N128" s="297" t="s">
        <v>40</v>
      </c>
      <c r="O128" s="86"/>
      <c r="P128" s="240">
        <f>O128*H128</f>
        <v>0</v>
      </c>
      <c r="Q128" s="240">
        <v>0</v>
      </c>
      <c r="R128" s="240">
        <f>Q128*H128</f>
        <v>0</v>
      </c>
      <c r="S128" s="240">
        <v>0</v>
      </c>
      <c r="T128" s="241">
        <f>S128*H128</f>
        <v>0</v>
      </c>
      <c r="AR128" s="242" t="s">
        <v>616</v>
      </c>
      <c r="AT128" s="242" t="s">
        <v>223</v>
      </c>
      <c r="AU128" s="242" t="s">
        <v>82</v>
      </c>
      <c r="AY128" s="17" t="s">
        <v>165</v>
      </c>
      <c r="BE128" s="243">
        <f>IF(N128="základní",J128,0)</f>
        <v>0</v>
      </c>
      <c r="BF128" s="243">
        <f>IF(N128="snížená",J128,0)</f>
        <v>0</v>
      </c>
      <c r="BG128" s="243">
        <f>IF(N128="zákl. přenesená",J128,0)</f>
        <v>0</v>
      </c>
      <c r="BH128" s="243">
        <f>IF(N128="sníž. přenesená",J128,0)</f>
        <v>0</v>
      </c>
      <c r="BI128" s="243">
        <f>IF(N128="nulová",J128,0)</f>
        <v>0</v>
      </c>
      <c r="BJ128" s="17" t="s">
        <v>107</v>
      </c>
      <c r="BK128" s="243">
        <f>ROUND(I128*H128,2)</f>
        <v>0</v>
      </c>
      <c r="BL128" s="17" t="s">
        <v>315</v>
      </c>
      <c r="BM128" s="242" t="s">
        <v>3647</v>
      </c>
    </row>
    <row r="129" s="1" customFormat="1" ht="16.5" customHeight="1">
      <c r="B129" s="38"/>
      <c r="C129" s="231" t="s">
        <v>659</v>
      </c>
      <c r="D129" s="231" t="s">
        <v>168</v>
      </c>
      <c r="E129" s="232" t="s">
        <v>3648</v>
      </c>
      <c r="F129" s="233" t="s">
        <v>3649</v>
      </c>
      <c r="G129" s="234" t="s">
        <v>214</v>
      </c>
      <c r="H129" s="235">
        <v>20</v>
      </c>
      <c r="I129" s="236"/>
      <c r="J129" s="237">
        <f>ROUND(I129*H129,2)</f>
        <v>0</v>
      </c>
      <c r="K129" s="233" t="s">
        <v>1</v>
      </c>
      <c r="L129" s="43"/>
      <c r="M129" s="238" t="s">
        <v>1</v>
      </c>
      <c r="N129" s="239" t="s">
        <v>40</v>
      </c>
      <c r="O129" s="86"/>
      <c r="P129" s="240">
        <f>O129*H129</f>
        <v>0</v>
      </c>
      <c r="Q129" s="240">
        <v>0</v>
      </c>
      <c r="R129" s="240">
        <f>Q129*H129</f>
        <v>0</v>
      </c>
      <c r="S129" s="240">
        <v>0</v>
      </c>
      <c r="T129" s="241">
        <f>S129*H129</f>
        <v>0</v>
      </c>
      <c r="AR129" s="242" t="s">
        <v>315</v>
      </c>
      <c r="AT129" s="242" t="s">
        <v>168</v>
      </c>
      <c r="AU129" s="242" t="s">
        <v>82</v>
      </c>
      <c r="AY129" s="17" t="s">
        <v>165</v>
      </c>
      <c r="BE129" s="243">
        <f>IF(N129="základní",J129,0)</f>
        <v>0</v>
      </c>
      <c r="BF129" s="243">
        <f>IF(N129="snížená",J129,0)</f>
        <v>0</v>
      </c>
      <c r="BG129" s="243">
        <f>IF(N129="zákl. přenesená",J129,0)</f>
        <v>0</v>
      </c>
      <c r="BH129" s="243">
        <f>IF(N129="sníž. přenesená",J129,0)</f>
        <v>0</v>
      </c>
      <c r="BI129" s="243">
        <f>IF(N129="nulová",J129,0)</f>
        <v>0</v>
      </c>
      <c r="BJ129" s="17" t="s">
        <v>107</v>
      </c>
      <c r="BK129" s="243">
        <f>ROUND(I129*H129,2)</f>
        <v>0</v>
      </c>
      <c r="BL129" s="17" t="s">
        <v>315</v>
      </c>
      <c r="BM129" s="242" t="s">
        <v>3650</v>
      </c>
    </row>
    <row r="130" s="1" customFormat="1" ht="16.5" customHeight="1">
      <c r="B130" s="38"/>
      <c r="C130" s="288" t="s">
        <v>721</v>
      </c>
      <c r="D130" s="288" t="s">
        <v>223</v>
      </c>
      <c r="E130" s="289" t="s">
        <v>3651</v>
      </c>
      <c r="F130" s="290" t="s">
        <v>3652</v>
      </c>
      <c r="G130" s="291" t="s">
        <v>3540</v>
      </c>
      <c r="H130" s="292">
        <v>20</v>
      </c>
      <c r="I130" s="293"/>
      <c r="J130" s="294">
        <f>ROUND(I130*H130,2)</f>
        <v>0</v>
      </c>
      <c r="K130" s="290" t="s">
        <v>1</v>
      </c>
      <c r="L130" s="295"/>
      <c r="M130" s="296" t="s">
        <v>1</v>
      </c>
      <c r="N130" s="297" t="s">
        <v>40</v>
      </c>
      <c r="O130" s="86"/>
      <c r="P130" s="240">
        <f>O130*H130</f>
        <v>0</v>
      </c>
      <c r="Q130" s="240">
        <v>0</v>
      </c>
      <c r="R130" s="240">
        <f>Q130*H130</f>
        <v>0</v>
      </c>
      <c r="S130" s="240">
        <v>0</v>
      </c>
      <c r="T130" s="241">
        <f>S130*H130</f>
        <v>0</v>
      </c>
      <c r="AR130" s="242" t="s">
        <v>616</v>
      </c>
      <c r="AT130" s="242" t="s">
        <v>223</v>
      </c>
      <c r="AU130" s="242" t="s">
        <v>82</v>
      </c>
      <c r="AY130" s="17" t="s">
        <v>165</v>
      </c>
      <c r="BE130" s="243">
        <f>IF(N130="základní",J130,0)</f>
        <v>0</v>
      </c>
      <c r="BF130" s="243">
        <f>IF(N130="snížená",J130,0)</f>
        <v>0</v>
      </c>
      <c r="BG130" s="243">
        <f>IF(N130="zákl. přenesená",J130,0)</f>
        <v>0</v>
      </c>
      <c r="BH130" s="243">
        <f>IF(N130="sníž. přenesená",J130,0)</f>
        <v>0</v>
      </c>
      <c r="BI130" s="243">
        <f>IF(N130="nulová",J130,0)</f>
        <v>0</v>
      </c>
      <c r="BJ130" s="17" t="s">
        <v>107</v>
      </c>
      <c r="BK130" s="243">
        <f>ROUND(I130*H130,2)</f>
        <v>0</v>
      </c>
      <c r="BL130" s="17" t="s">
        <v>315</v>
      </c>
      <c r="BM130" s="242" t="s">
        <v>3653</v>
      </c>
    </row>
    <row r="131" s="1" customFormat="1" ht="24" customHeight="1">
      <c r="B131" s="38"/>
      <c r="C131" s="231" t="s">
        <v>725</v>
      </c>
      <c r="D131" s="231" t="s">
        <v>168</v>
      </c>
      <c r="E131" s="232" t="s">
        <v>3654</v>
      </c>
      <c r="F131" s="233" t="s">
        <v>3655</v>
      </c>
      <c r="G131" s="234" t="s">
        <v>214</v>
      </c>
      <c r="H131" s="235">
        <v>10</v>
      </c>
      <c r="I131" s="236"/>
      <c r="J131" s="237">
        <f>ROUND(I131*H131,2)</f>
        <v>0</v>
      </c>
      <c r="K131" s="233" t="s">
        <v>1</v>
      </c>
      <c r="L131" s="43"/>
      <c r="M131" s="238" t="s">
        <v>1</v>
      </c>
      <c r="N131" s="239" t="s">
        <v>40</v>
      </c>
      <c r="O131" s="86"/>
      <c r="P131" s="240">
        <f>O131*H131</f>
        <v>0</v>
      </c>
      <c r="Q131" s="240">
        <v>0</v>
      </c>
      <c r="R131" s="240">
        <f>Q131*H131</f>
        <v>0</v>
      </c>
      <c r="S131" s="240">
        <v>0</v>
      </c>
      <c r="T131" s="241">
        <f>S131*H131</f>
        <v>0</v>
      </c>
      <c r="AR131" s="242" t="s">
        <v>315</v>
      </c>
      <c r="AT131" s="242" t="s">
        <v>168</v>
      </c>
      <c r="AU131" s="242" t="s">
        <v>82</v>
      </c>
      <c r="AY131" s="17" t="s">
        <v>165</v>
      </c>
      <c r="BE131" s="243">
        <f>IF(N131="základní",J131,0)</f>
        <v>0</v>
      </c>
      <c r="BF131" s="243">
        <f>IF(N131="snížená",J131,0)</f>
        <v>0</v>
      </c>
      <c r="BG131" s="243">
        <f>IF(N131="zákl. přenesená",J131,0)</f>
        <v>0</v>
      </c>
      <c r="BH131" s="243">
        <f>IF(N131="sníž. přenesená",J131,0)</f>
        <v>0</v>
      </c>
      <c r="BI131" s="243">
        <f>IF(N131="nulová",J131,0)</f>
        <v>0</v>
      </c>
      <c r="BJ131" s="17" t="s">
        <v>107</v>
      </c>
      <c r="BK131" s="243">
        <f>ROUND(I131*H131,2)</f>
        <v>0</v>
      </c>
      <c r="BL131" s="17" t="s">
        <v>315</v>
      </c>
      <c r="BM131" s="242" t="s">
        <v>3656</v>
      </c>
    </row>
    <row r="132" s="1" customFormat="1" ht="24" customHeight="1">
      <c r="B132" s="38"/>
      <c r="C132" s="288" t="s">
        <v>729</v>
      </c>
      <c r="D132" s="288" t="s">
        <v>223</v>
      </c>
      <c r="E132" s="289" t="s">
        <v>3657</v>
      </c>
      <c r="F132" s="290" t="s">
        <v>3658</v>
      </c>
      <c r="G132" s="291" t="s">
        <v>3540</v>
      </c>
      <c r="H132" s="292">
        <v>10</v>
      </c>
      <c r="I132" s="293"/>
      <c r="J132" s="294">
        <f>ROUND(I132*H132,2)</f>
        <v>0</v>
      </c>
      <c r="K132" s="290" t="s">
        <v>1</v>
      </c>
      <c r="L132" s="295"/>
      <c r="M132" s="296" t="s">
        <v>1</v>
      </c>
      <c r="N132" s="297" t="s">
        <v>40</v>
      </c>
      <c r="O132" s="86"/>
      <c r="P132" s="240">
        <f>O132*H132</f>
        <v>0</v>
      </c>
      <c r="Q132" s="240">
        <v>0</v>
      </c>
      <c r="R132" s="240">
        <f>Q132*H132</f>
        <v>0</v>
      </c>
      <c r="S132" s="240">
        <v>0</v>
      </c>
      <c r="T132" s="241">
        <f>S132*H132</f>
        <v>0</v>
      </c>
      <c r="AR132" s="242" t="s">
        <v>616</v>
      </c>
      <c r="AT132" s="242" t="s">
        <v>223</v>
      </c>
      <c r="AU132" s="242" t="s">
        <v>82</v>
      </c>
      <c r="AY132" s="17" t="s">
        <v>165</v>
      </c>
      <c r="BE132" s="243">
        <f>IF(N132="základní",J132,0)</f>
        <v>0</v>
      </c>
      <c r="BF132" s="243">
        <f>IF(N132="snížená",J132,0)</f>
        <v>0</v>
      </c>
      <c r="BG132" s="243">
        <f>IF(N132="zákl. přenesená",J132,0)</f>
        <v>0</v>
      </c>
      <c r="BH132" s="243">
        <f>IF(N132="sníž. přenesená",J132,0)</f>
        <v>0</v>
      </c>
      <c r="BI132" s="243">
        <f>IF(N132="nulová",J132,0)</f>
        <v>0</v>
      </c>
      <c r="BJ132" s="17" t="s">
        <v>107</v>
      </c>
      <c r="BK132" s="243">
        <f>ROUND(I132*H132,2)</f>
        <v>0</v>
      </c>
      <c r="BL132" s="17" t="s">
        <v>315</v>
      </c>
      <c r="BM132" s="242" t="s">
        <v>3659</v>
      </c>
    </row>
    <row r="133" s="1" customFormat="1" ht="16.5" customHeight="1">
      <c r="B133" s="38"/>
      <c r="C133" s="231" t="s">
        <v>642</v>
      </c>
      <c r="D133" s="231" t="s">
        <v>168</v>
      </c>
      <c r="E133" s="232" t="s">
        <v>3660</v>
      </c>
      <c r="F133" s="233" t="s">
        <v>3661</v>
      </c>
      <c r="G133" s="234" t="s">
        <v>214</v>
      </c>
      <c r="H133" s="235">
        <v>320</v>
      </c>
      <c r="I133" s="236"/>
      <c r="J133" s="237">
        <f>ROUND(I133*H133,2)</f>
        <v>0</v>
      </c>
      <c r="K133" s="233" t="s">
        <v>1</v>
      </c>
      <c r="L133" s="43"/>
      <c r="M133" s="238" t="s">
        <v>1</v>
      </c>
      <c r="N133" s="239" t="s">
        <v>40</v>
      </c>
      <c r="O133" s="86"/>
      <c r="P133" s="240">
        <f>O133*H133</f>
        <v>0</v>
      </c>
      <c r="Q133" s="240">
        <v>0</v>
      </c>
      <c r="R133" s="240">
        <f>Q133*H133</f>
        <v>0</v>
      </c>
      <c r="S133" s="240">
        <v>0</v>
      </c>
      <c r="T133" s="241">
        <f>S133*H133</f>
        <v>0</v>
      </c>
      <c r="AR133" s="242" t="s">
        <v>315</v>
      </c>
      <c r="AT133" s="242" t="s">
        <v>168</v>
      </c>
      <c r="AU133" s="242" t="s">
        <v>82</v>
      </c>
      <c r="AY133" s="17" t="s">
        <v>165</v>
      </c>
      <c r="BE133" s="243">
        <f>IF(N133="základní",J133,0)</f>
        <v>0</v>
      </c>
      <c r="BF133" s="243">
        <f>IF(N133="snížená",J133,0)</f>
        <v>0</v>
      </c>
      <c r="BG133" s="243">
        <f>IF(N133="zákl. přenesená",J133,0)</f>
        <v>0</v>
      </c>
      <c r="BH133" s="243">
        <f>IF(N133="sníž. přenesená",J133,0)</f>
        <v>0</v>
      </c>
      <c r="BI133" s="243">
        <f>IF(N133="nulová",J133,0)</f>
        <v>0</v>
      </c>
      <c r="BJ133" s="17" t="s">
        <v>107</v>
      </c>
      <c r="BK133" s="243">
        <f>ROUND(I133*H133,2)</f>
        <v>0</v>
      </c>
      <c r="BL133" s="17" t="s">
        <v>315</v>
      </c>
      <c r="BM133" s="242" t="s">
        <v>3662</v>
      </c>
    </row>
    <row r="134" s="1" customFormat="1" ht="36" customHeight="1">
      <c r="B134" s="38"/>
      <c r="C134" s="288" t="s">
        <v>646</v>
      </c>
      <c r="D134" s="288" t="s">
        <v>223</v>
      </c>
      <c r="E134" s="289" t="s">
        <v>3663</v>
      </c>
      <c r="F134" s="290" t="s">
        <v>3664</v>
      </c>
      <c r="G134" s="291" t="s">
        <v>3540</v>
      </c>
      <c r="H134" s="292">
        <v>320</v>
      </c>
      <c r="I134" s="293"/>
      <c r="J134" s="294">
        <f>ROUND(I134*H134,2)</f>
        <v>0</v>
      </c>
      <c r="K134" s="290" t="s">
        <v>1</v>
      </c>
      <c r="L134" s="295"/>
      <c r="M134" s="296" t="s">
        <v>1</v>
      </c>
      <c r="N134" s="297" t="s">
        <v>40</v>
      </c>
      <c r="O134" s="86"/>
      <c r="P134" s="240">
        <f>O134*H134</f>
        <v>0</v>
      </c>
      <c r="Q134" s="240">
        <v>0</v>
      </c>
      <c r="R134" s="240">
        <f>Q134*H134</f>
        <v>0</v>
      </c>
      <c r="S134" s="240">
        <v>0</v>
      </c>
      <c r="T134" s="241">
        <f>S134*H134</f>
        <v>0</v>
      </c>
      <c r="AR134" s="242" t="s">
        <v>616</v>
      </c>
      <c r="AT134" s="242" t="s">
        <v>223</v>
      </c>
      <c r="AU134" s="242" t="s">
        <v>82</v>
      </c>
      <c r="AY134" s="17" t="s">
        <v>165</v>
      </c>
      <c r="BE134" s="243">
        <f>IF(N134="základní",J134,0)</f>
        <v>0</v>
      </c>
      <c r="BF134" s="243">
        <f>IF(N134="snížená",J134,0)</f>
        <v>0</v>
      </c>
      <c r="BG134" s="243">
        <f>IF(N134="zákl. přenesená",J134,0)</f>
        <v>0</v>
      </c>
      <c r="BH134" s="243">
        <f>IF(N134="sníž. přenesená",J134,0)</f>
        <v>0</v>
      </c>
      <c r="BI134" s="243">
        <f>IF(N134="nulová",J134,0)</f>
        <v>0</v>
      </c>
      <c r="BJ134" s="17" t="s">
        <v>107</v>
      </c>
      <c r="BK134" s="243">
        <f>ROUND(I134*H134,2)</f>
        <v>0</v>
      </c>
      <c r="BL134" s="17" t="s">
        <v>315</v>
      </c>
      <c r="BM134" s="242" t="s">
        <v>3665</v>
      </c>
    </row>
    <row r="135" s="1" customFormat="1" ht="16.5" customHeight="1">
      <c r="B135" s="38"/>
      <c r="C135" s="231" t="s">
        <v>650</v>
      </c>
      <c r="D135" s="231" t="s">
        <v>168</v>
      </c>
      <c r="E135" s="232" t="s">
        <v>3666</v>
      </c>
      <c r="F135" s="233" t="s">
        <v>3667</v>
      </c>
      <c r="G135" s="234" t="s">
        <v>214</v>
      </c>
      <c r="H135" s="235">
        <v>65</v>
      </c>
      <c r="I135" s="236"/>
      <c r="J135" s="237">
        <f>ROUND(I135*H135,2)</f>
        <v>0</v>
      </c>
      <c r="K135" s="233" t="s">
        <v>1</v>
      </c>
      <c r="L135" s="43"/>
      <c r="M135" s="238" t="s">
        <v>1</v>
      </c>
      <c r="N135" s="239" t="s">
        <v>40</v>
      </c>
      <c r="O135" s="86"/>
      <c r="P135" s="240">
        <f>O135*H135</f>
        <v>0</v>
      </c>
      <c r="Q135" s="240">
        <v>0</v>
      </c>
      <c r="R135" s="240">
        <f>Q135*H135</f>
        <v>0</v>
      </c>
      <c r="S135" s="240">
        <v>0</v>
      </c>
      <c r="T135" s="241">
        <f>S135*H135</f>
        <v>0</v>
      </c>
      <c r="AR135" s="242" t="s">
        <v>315</v>
      </c>
      <c r="AT135" s="242" t="s">
        <v>168</v>
      </c>
      <c r="AU135" s="242" t="s">
        <v>82</v>
      </c>
      <c r="AY135" s="17" t="s">
        <v>165</v>
      </c>
      <c r="BE135" s="243">
        <f>IF(N135="základní",J135,0)</f>
        <v>0</v>
      </c>
      <c r="BF135" s="243">
        <f>IF(N135="snížená",J135,0)</f>
        <v>0</v>
      </c>
      <c r="BG135" s="243">
        <f>IF(N135="zákl. přenesená",J135,0)</f>
        <v>0</v>
      </c>
      <c r="BH135" s="243">
        <f>IF(N135="sníž. přenesená",J135,0)</f>
        <v>0</v>
      </c>
      <c r="BI135" s="243">
        <f>IF(N135="nulová",J135,0)</f>
        <v>0</v>
      </c>
      <c r="BJ135" s="17" t="s">
        <v>107</v>
      </c>
      <c r="BK135" s="243">
        <f>ROUND(I135*H135,2)</f>
        <v>0</v>
      </c>
      <c r="BL135" s="17" t="s">
        <v>315</v>
      </c>
      <c r="BM135" s="242" t="s">
        <v>3668</v>
      </c>
    </row>
    <row r="136" s="1" customFormat="1" ht="24" customHeight="1">
      <c r="B136" s="38"/>
      <c r="C136" s="288" t="s">
        <v>654</v>
      </c>
      <c r="D136" s="288" t="s">
        <v>223</v>
      </c>
      <c r="E136" s="289" t="s">
        <v>3669</v>
      </c>
      <c r="F136" s="290" t="s">
        <v>3670</v>
      </c>
      <c r="G136" s="291" t="s">
        <v>3540</v>
      </c>
      <c r="H136" s="292">
        <v>65</v>
      </c>
      <c r="I136" s="293"/>
      <c r="J136" s="294">
        <f>ROUND(I136*H136,2)</f>
        <v>0</v>
      </c>
      <c r="K136" s="290" t="s">
        <v>1</v>
      </c>
      <c r="L136" s="295"/>
      <c r="M136" s="296" t="s">
        <v>1</v>
      </c>
      <c r="N136" s="297" t="s">
        <v>40</v>
      </c>
      <c r="O136" s="86"/>
      <c r="P136" s="240">
        <f>O136*H136</f>
        <v>0</v>
      </c>
      <c r="Q136" s="240">
        <v>0</v>
      </c>
      <c r="R136" s="240">
        <f>Q136*H136</f>
        <v>0</v>
      </c>
      <c r="S136" s="240">
        <v>0</v>
      </c>
      <c r="T136" s="241">
        <f>S136*H136</f>
        <v>0</v>
      </c>
      <c r="AR136" s="242" t="s">
        <v>616</v>
      </c>
      <c r="AT136" s="242" t="s">
        <v>223</v>
      </c>
      <c r="AU136" s="242" t="s">
        <v>82</v>
      </c>
      <c r="AY136" s="17" t="s">
        <v>165</v>
      </c>
      <c r="BE136" s="243">
        <f>IF(N136="základní",J136,0)</f>
        <v>0</v>
      </c>
      <c r="BF136" s="243">
        <f>IF(N136="snížená",J136,0)</f>
        <v>0</v>
      </c>
      <c r="BG136" s="243">
        <f>IF(N136="zákl. přenesená",J136,0)</f>
        <v>0</v>
      </c>
      <c r="BH136" s="243">
        <f>IF(N136="sníž. přenesená",J136,0)</f>
        <v>0</v>
      </c>
      <c r="BI136" s="243">
        <f>IF(N136="nulová",J136,0)</f>
        <v>0</v>
      </c>
      <c r="BJ136" s="17" t="s">
        <v>107</v>
      </c>
      <c r="BK136" s="243">
        <f>ROUND(I136*H136,2)</f>
        <v>0</v>
      </c>
      <c r="BL136" s="17" t="s">
        <v>315</v>
      </c>
      <c r="BM136" s="242" t="s">
        <v>3671</v>
      </c>
    </row>
    <row r="137" s="1" customFormat="1" ht="16.5" customHeight="1">
      <c r="B137" s="38"/>
      <c r="C137" s="231" t="s">
        <v>771</v>
      </c>
      <c r="D137" s="231" t="s">
        <v>168</v>
      </c>
      <c r="E137" s="232" t="s">
        <v>3672</v>
      </c>
      <c r="F137" s="233" t="s">
        <v>3673</v>
      </c>
      <c r="G137" s="234" t="s">
        <v>339</v>
      </c>
      <c r="H137" s="235">
        <v>20</v>
      </c>
      <c r="I137" s="236"/>
      <c r="J137" s="237">
        <f>ROUND(I137*H137,2)</f>
        <v>0</v>
      </c>
      <c r="K137" s="233" t="s">
        <v>1</v>
      </c>
      <c r="L137" s="43"/>
      <c r="M137" s="238" t="s">
        <v>1</v>
      </c>
      <c r="N137" s="239" t="s">
        <v>40</v>
      </c>
      <c r="O137" s="86"/>
      <c r="P137" s="240">
        <f>O137*H137</f>
        <v>0</v>
      </c>
      <c r="Q137" s="240">
        <v>0</v>
      </c>
      <c r="R137" s="240">
        <f>Q137*H137</f>
        <v>0</v>
      </c>
      <c r="S137" s="240">
        <v>0</v>
      </c>
      <c r="T137" s="241">
        <f>S137*H137</f>
        <v>0</v>
      </c>
      <c r="AR137" s="242" t="s">
        <v>3674</v>
      </c>
      <c r="AT137" s="242" t="s">
        <v>168</v>
      </c>
      <c r="AU137" s="242" t="s">
        <v>82</v>
      </c>
      <c r="AY137" s="17" t="s">
        <v>165</v>
      </c>
      <c r="BE137" s="243">
        <f>IF(N137="základní",J137,0)</f>
        <v>0</v>
      </c>
      <c r="BF137" s="243">
        <f>IF(N137="snížená",J137,0)</f>
        <v>0</v>
      </c>
      <c r="BG137" s="243">
        <f>IF(N137="zákl. přenesená",J137,0)</f>
        <v>0</v>
      </c>
      <c r="BH137" s="243">
        <f>IF(N137="sníž. přenesená",J137,0)</f>
        <v>0</v>
      </c>
      <c r="BI137" s="243">
        <f>IF(N137="nulová",J137,0)</f>
        <v>0</v>
      </c>
      <c r="BJ137" s="17" t="s">
        <v>107</v>
      </c>
      <c r="BK137" s="243">
        <f>ROUND(I137*H137,2)</f>
        <v>0</v>
      </c>
      <c r="BL137" s="17" t="s">
        <v>3674</v>
      </c>
      <c r="BM137" s="242" t="s">
        <v>3675</v>
      </c>
    </row>
    <row r="138" s="1" customFormat="1" ht="24" customHeight="1">
      <c r="B138" s="38"/>
      <c r="C138" s="288" t="s">
        <v>777</v>
      </c>
      <c r="D138" s="288" t="s">
        <v>223</v>
      </c>
      <c r="E138" s="289" t="s">
        <v>3676</v>
      </c>
      <c r="F138" s="290" t="s">
        <v>3677</v>
      </c>
      <c r="G138" s="291" t="s">
        <v>339</v>
      </c>
      <c r="H138" s="292">
        <v>20</v>
      </c>
      <c r="I138" s="293"/>
      <c r="J138" s="294">
        <f>ROUND(I138*H138,2)</f>
        <v>0</v>
      </c>
      <c r="K138" s="290" t="s">
        <v>1</v>
      </c>
      <c r="L138" s="295"/>
      <c r="M138" s="296" t="s">
        <v>1</v>
      </c>
      <c r="N138" s="297" t="s">
        <v>40</v>
      </c>
      <c r="O138" s="86"/>
      <c r="P138" s="240">
        <f>O138*H138</f>
        <v>0</v>
      </c>
      <c r="Q138" s="240">
        <v>0</v>
      </c>
      <c r="R138" s="240">
        <f>Q138*H138</f>
        <v>0</v>
      </c>
      <c r="S138" s="240">
        <v>0</v>
      </c>
      <c r="T138" s="241">
        <f>S138*H138</f>
        <v>0</v>
      </c>
      <c r="AR138" s="242" t="s">
        <v>3674</v>
      </c>
      <c r="AT138" s="242" t="s">
        <v>223</v>
      </c>
      <c r="AU138" s="242" t="s">
        <v>82</v>
      </c>
      <c r="AY138" s="17" t="s">
        <v>165</v>
      </c>
      <c r="BE138" s="243">
        <f>IF(N138="základní",J138,0)</f>
        <v>0</v>
      </c>
      <c r="BF138" s="243">
        <f>IF(N138="snížená",J138,0)</f>
        <v>0</v>
      </c>
      <c r="BG138" s="243">
        <f>IF(N138="zákl. přenesená",J138,0)</f>
        <v>0</v>
      </c>
      <c r="BH138" s="243">
        <f>IF(N138="sníž. přenesená",J138,0)</f>
        <v>0</v>
      </c>
      <c r="BI138" s="243">
        <f>IF(N138="nulová",J138,0)</f>
        <v>0</v>
      </c>
      <c r="BJ138" s="17" t="s">
        <v>107</v>
      </c>
      <c r="BK138" s="243">
        <f>ROUND(I138*H138,2)</f>
        <v>0</v>
      </c>
      <c r="BL138" s="17" t="s">
        <v>3674</v>
      </c>
      <c r="BM138" s="242" t="s">
        <v>3678</v>
      </c>
    </row>
    <row r="139" s="1" customFormat="1" ht="16.5" customHeight="1">
      <c r="B139" s="38"/>
      <c r="C139" s="288" t="s">
        <v>782</v>
      </c>
      <c r="D139" s="288" t="s">
        <v>223</v>
      </c>
      <c r="E139" s="289" t="s">
        <v>3679</v>
      </c>
      <c r="F139" s="290" t="s">
        <v>3680</v>
      </c>
      <c r="G139" s="291" t="s">
        <v>1173</v>
      </c>
      <c r="H139" s="292">
        <v>40</v>
      </c>
      <c r="I139" s="293"/>
      <c r="J139" s="294">
        <f>ROUND(I139*H139,2)</f>
        <v>0</v>
      </c>
      <c r="K139" s="290" t="s">
        <v>1</v>
      </c>
      <c r="L139" s="295"/>
      <c r="M139" s="296" t="s">
        <v>1</v>
      </c>
      <c r="N139" s="297" t="s">
        <v>40</v>
      </c>
      <c r="O139" s="86"/>
      <c r="P139" s="240">
        <f>O139*H139</f>
        <v>0</v>
      </c>
      <c r="Q139" s="240">
        <v>0</v>
      </c>
      <c r="R139" s="240">
        <f>Q139*H139</f>
        <v>0</v>
      </c>
      <c r="S139" s="240">
        <v>0</v>
      </c>
      <c r="T139" s="241">
        <f>S139*H139</f>
        <v>0</v>
      </c>
      <c r="AR139" s="242" t="s">
        <v>3674</v>
      </c>
      <c r="AT139" s="242" t="s">
        <v>223</v>
      </c>
      <c r="AU139" s="242" t="s">
        <v>82</v>
      </c>
      <c r="AY139" s="17" t="s">
        <v>165</v>
      </c>
      <c r="BE139" s="243">
        <f>IF(N139="základní",J139,0)</f>
        <v>0</v>
      </c>
      <c r="BF139" s="243">
        <f>IF(N139="snížená",J139,0)</f>
        <v>0</v>
      </c>
      <c r="BG139" s="243">
        <f>IF(N139="zákl. přenesená",J139,0)</f>
        <v>0</v>
      </c>
      <c r="BH139" s="243">
        <f>IF(N139="sníž. přenesená",J139,0)</f>
        <v>0</v>
      </c>
      <c r="BI139" s="243">
        <f>IF(N139="nulová",J139,0)</f>
        <v>0</v>
      </c>
      <c r="BJ139" s="17" t="s">
        <v>107</v>
      </c>
      <c r="BK139" s="243">
        <f>ROUND(I139*H139,2)</f>
        <v>0</v>
      </c>
      <c r="BL139" s="17" t="s">
        <v>3674</v>
      </c>
      <c r="BM139" s="242" t="s">
        <v>3681</v>
      </c>
    </row>
    <row r="140" s="13" customFormat="1">
      <c r="B140" s="255"/>
      <c r="C140" s="256"/>
      <c r="D140" s="246" t="s">
        <v>175</v>
      </c>
      <c r="E140" s="257" t="s">
        <v>1</v>
      </c>
      <c r="F140" s="258" t="s">
        <v>3682</v>
      </c>
      <c r="G140" s="256"/>
      <c r="H140" s="259">
        <v>40</v>
      </c>
      <c r="I140" s="260"/>
      <c r="J140" s="256"/>
      <c r="K140" s="256"/>
      <c r="L140" s="261"/>
      <c r="M140" s="262"/>
      <c r="N140" s="263"/>
      <c r="O140" s="263"/>
      <c r="P140" s="263"/>
      <c r="Q140" s="263"/>
      <c r="R140" s="263"/>
      <c r="S140" s="263"/>
      <c r="T140" s="264"/>
      <c r="AT140" s="265" t="s">
        <v>175</v>
      </c>
      <c r="AU140" s="265" t="s">
        <v>82</v>
      </c>
      <c r="AV140" s="13" t="s">
        <v>107</v>
      </c>
      <c r="AW140" s="13" t="s">
        <v>31</v>
      </c>
      <c r="AX140" s="13" t="s">
        <v>82</v>
      </c>
      <c r="AY140" s="265" t="s">
        <v>165</v>
      </c>
    </row>
    <row r="141" s="1" customFormat="1" ht="16.5" customHeight="1">
      <c r="B141" s="38"/>
      <c r="C141" s="288" t="s">
        <v>790</v>
      </c>
      <c r="D141" s="288" t="s">
        <v>223</v>
      </c>
      <c r="E141" s="289" t="s">
        <v>3683</v>
      </c>
      <c r="F141" s="290" t="s">
        <v>3684</v>
      </c>
      <c r="G141" s="291" t="s">
        <v>1173</v>
      </c>
      <c r="H141" s="292">
        <v>10</v>
      </c>
      <c r="I141" s="293"/>
      <c r="J141" s="294">
        <f>ROUND(I141*H141,2)</f>
        <v>0</v>
      </c>
      <c r="K141" s="290" t="s">
        <v>1</v>
      </c>
      <c r="L141" s="295"/>
      <c r="M141" s="296" t="s">
        <v>1</v>
      </c>
      <c r="N141" s="297" t="s">
        <v>40</v>
      </c>
      <c r="O141" s="86"/>
      <c r="P141" s="240">
        <f>O141*H141</f>
        <v>0</v>
      </c>
      <c r="Q141" s="240">
        <v>0</v>
      </c>
      <c r="R141" s="240">
        <f>Q141*H141</f>
        <v>0</v>
      </c>
      <c r="S141" s="240">
        <v>0</v>
      </c>
      <c r="T141" s="241">
        <f>S141*H141</f>
        <v>0</v>
      </c>
      <c r="AR141" s="242" t="s">
        <v>3674</v>
      </c>
      <c r="AT141" s="242" t="s">
        <v>223</v>
      </c>
      <c r="AU141" s="242" t="s">
        <v>82</v>
      </c>
      <c r="AY141" s="17" t="s">
        <v>165</v>
      </c>
      <c r="BE141" s="243">
        <f>IF(N141="základní",J141,0)</f>
        <v>0</v>
      </c>
      <c r="BF141" s="243">
        <f>IF(N141="snížená",J141,0)</f>
        <v>0</v>
      </c>
      <c r="BG141" s="243">
        <f>IF(N141="zákl. přenesená",J141,0)</f>
        <v>0</v>
      </c>
      <c r="BH141" s="243">
        <f>IF(N141="sníž. přenesená",J141,0)</f>
        <v>0</v>
      </c>
      <c r="BI141" s="243">
        <f>IF(N141="nulová",J141,0)</f>
        <v>0</v>
      </c>
      <c r="BJ141" s="17" t="s">
        <v>107</v>
      </c>
      <c r="BK141" s="243">
        <f>ROUND(I141*H141,2)</f>
        <v>0</v>
      </c>
      <c r="BL141" s="17" t="s">
        <v>3674</v>
      </c>
      <c r="BM141" s="242" t="s">
        <v>3685</v>
      </c>
    </row>
    <row r="142" s="13" customFormat="1">
      <c r="B142" s="255"/>
      <c r="C142" s="256"/>
      <c r="D142" s="246" t="s">
        <v>175</v>
      </c>
      <c r="E142" s="257" t="s">
        <v>1</v>
      </c>
      <c r="F142" s="258" t="s">
        <v>3686</v>
      </c>
      <c r="G142" s="256"/>
      <c r="H142" s="259">
        <v>10</v>
      </c>
      <c r="I142" s="260"/>
      <c r="J142" s="256"/>
      <c r="K142" s="256"/>
      <c r="L142" s="261"/>
      <c r="M142" s="262"/>
      <c r="N142" s="263"/>
      <c r="O142" s="263"/>
      <c r="P142" s="263"/>
      <c r="Q142" s="263"/>
      <c r="R142" s="263"/>
      <c r="S142" s="263"/>
      <c r="T142" s="264"/>
      <c r="AT142" s="265" t="s">
        <v>175</v>
      </c>
      <c r="AU142" s="265" t="s">
        <v>82</v>
      </c>
      <c r="AV142" s="13" t="s">
        <v>107</v>
      </c>
      <c r="AW142" s="13" t="s">
        <v>31</v>
      </c>
      <c r="AX142" s="13" t="s">
        <v>82</v>
      </c>
      <c r="AY142" s="265" t="s">
        <v>165</v>
      </c>
    </row>
    <row r="143" s="11" customFormat="1" ht="25.92" customHeight="1">
      <c r="B143" s="215"/>
      <c r="C143" s="216"/>
      <c r="D143" s="217" t="s">
        <v>73</v>
      </c>
      <c r="E143" s="218" t="s">
        <v>3687</v>
      </c>
      <c r="F143" s="218" t="s">
        <v>3688</v>
      </c>
      <c r="G143" s="216"/>
      <c r="H143" s="216"/>
      <c r="I143" s="219"/>
      <c r="J143" s="220">
        <f>BK143</f>
        <v>0</v>
      </c>
      <c r="K143" s="216"/>
      <c r="L143" s="221"/>
      <c r="M143" s="222"/>
      <c r="N143" s="223"/>
      <c r="O143" s="223"/>
      <c r="P143" s="224">
        <f>SUM(P144:P163)</f>
        <v>0</v>
      </c>
      <c r="Q143" s="223"/>
      <c r="R143" s="224">
        <f>SUM(R144:R163)</f>
        <v>0</v>
      </c>
      <c r="S143" s="223"/>
      <c r="T143" s="225">
        <f>SUM(T144:T163)</f>
        <v>0</v>
      </c>
      <c r="AR143" s="226" t="s">
        <v>82</v>
      </c>
      <c r="AT143" s="227" t="s">
        <v>73</v>
      </c>
      <c r="AU143" s="227" t="s">
        <v>74</v>
      </c>
      <c r="AY143" s="226" t="s">
        <v>165</v>
      </c>
      <c r="BK143" s="228">
        <f>SUM(BK144:BK163)</f>
        <v>0</v>
      </c>
    </row>
    <row r="144" s="1" customFormat="1" ht="24" customHeight="1">
      <c r="B144" s="38"/>
      <c r="C144" s="231" t="s">
        <v>1080</v>
      </c>
      <c r="D144" s="231" t="s">
        <v>168</v>
      </c>
      <c r="E144" s="232" t="s">
        <v>3689</v>
      </c>
      <c r="F144" s="233" t="s">
        <v>3690</v>
      </c>
      <c r="G144" s="234" t="s">
        <v>214</v>
      </c>
      <c r="H144" s="235">
        <v>9</v>
      </c>
      <c r="I144" s="236"/>
      <c r="J144" s="237">
        <f>ROUND(I144*H144,2)</f>
        <v>0</v>
      </c>
      <c r="K144" s="233" t="s">
        <v>1</v>
      </c>
      <c r="L144" s="43"/>
      <c r="M144" s="238" t="s">
        <v>1</v>
      </c>
      <c r="N144" s="239" t="s">
        <v>40</v>
      </c>
      <c r="O144" s="86"/>
      <c r="P144" s="240">
        <f>O144*H144</f>
        <v>0</v>
      </c>
      <c r="Q144" s="240">
        <v>0</v>
      </c>
      <c r="R144" s="240">
        <f>Q144*H144</f>
        <v>0</v>
      </c>
      <c r="S144" s="240">
        <v>0</v>
      </c>
      <c r="T144" s="241">
        <f>S144*H144</f>
        <v>0</v>
      </c>
      <c r="AR144" s="242" t="s">
        <v>3674</v>
      </c>
      <c r="AT144" s="242" t="s">
        <v>168</v>
      </c>
      <c r="AU144" s="242" t="s">
        <v>82</v>
      </c>
      <c r="AY144" s="17" t="s">
        <v>165</v>
      </c>
      <c r="BE144" s="243">
        <f>IF(N144="základní",J144,0)</f>
        <v>0</v>
      </c>
      <c r="BF144" s="243">
        <f>IF(N144="snížená",J144,0)</f>
        <v>0</v>
      </c>
      <c r="BG144" s="243">
        <f>IF(N144="zákl. přenesená",J144,0)</f>
        <v>0</v>
      </c>
      <c r="BH144" s="243">
        <f>IF(N144="sníž. přenesená",J144,0)</f>
        <v>0</v>
      </c>
      <c r="BI144" s="243">
        <f>IF(N144="nulová",J144,0)</f>
        <v>0</v>
      </c>
      <c r="BJ144" s="17" t="s">
        <v>107</v>
      </c>
      <c r="BK144" s="243">
        <f>ROUND(I144*H144,2)</f>
        <v>0</v>
      </c>
      <c r="BL144" s="17" t="s">
        <v>3674</v>
      </c>
      <c r="BM144" s="242" t="s">
        <v>3691</v>
      </c>
    </row>
    <row r="145" s="1" customFormat="1" ht="24" customHeight="1">
      <c r="B145" s="38"/>
      <c r="C145" s="288" t="s">
        <v>1084</v>
      </c>
      <c r="D145" s="288" t="s">
        <v>223</v>
      </c>
      <c r="E145" s="289" t="s">
        <v>3692</v>
      </c>
      <c r="F145" s="290" t="s">
        <v>3693</v>
      </c>
      <c r="G145" s="291" t="s">
        <v>1173</v>
      </c>
      <c r="H145" s="292">
        <v>9</v>
      </c>
      <c r="I145" s="293"/>
      <c r="J145" s="294">
        <f>ROUND(I145*H145,2)</f>
        <v>0</v>
      </c>
      <c r="K145" s="290" t="s">
        <v>1</v>
      </c>
      <c r="L145" s="295"/>
      <c r="M145" s="296" t="s">
        <v>1</v>
      </c>
      <c r="N145" s="297" t="s">
        <v>40</v>
      </c>
      <c r="O145" s="86"/>
      <c r="P145" s="240">
        <f>O145*H145</f>
        <v>0</v>
      </c>
      <c r="Q145" s="240">
        <v>0</v>
      </c>
      <c r="R145" s="240">
        <f>Q145*H145</f>
        <v>0</v>
      </c>
      <c r="S145" s="240">
        <v>0</v>
      </c>
      <c r="T145" s="241">
        <f>S145*H145</f>
        <v>0</v>
      </c>
      <c r="AR145" s="242" t="s">
        <v>3674</v>
      </c>
      <c r="AT145" s="242" t="s">
        <v>223</v>
      </c>
      <c r="AU145" s="242" t="s">
        <v>82</v>
      </c>
      <c r="AY145" s="17" t="s">
        <v>165</v>
      </c>
      <c r="BE145" s="243">
        <f>IF(N145="základní",J145,0)</f>
        <v>0</v>
      </c>
      <c r="BF145" s="243">
        <f>IF(N145="snížená",J145,0)</f>
        <v>0</v>
      </c>
      <c r="BG145" s="243">
        <f>IF(N145="zákl. přenesená",J145,0)</f>
        <v>0</v>
      </c>
      <c r="BH145" s="243">
        <f>IF(N145="sníž. přenesená",J145,0)</f>
        <v>0</v>
      </c>
      <c r="BI145" s="243">
        <f>IF(N145="nulová",J145,0)</f>
        <v>0</v>
      </c>
      <c r="BJ145" s="17" t="s">
        <v>107</v>
      </c>
      <c r="BK145" s="243">
        <f>ROUND(I145*H145,2)</f>
        <v>0</v>
      </c>
      <c r="BL145" s="17" t="s">
        <v>3674</v>
      </c>
      <c r="BM145" s="242" t="s">
        <v>3694</v>
      </c>
    </row>
    <row r="146" s="1" customFormat="1" ht="24" customHeight="1">
      <c r="B146" s="38"/>
      <c r="C146" s="231" t="s">
        <v>981</v>
      </c>
      <c r="D146" s="231" t="s">
        <v>168</v>
      </c>
      <c r="E146" s="232" t="s">
        <v>3695</v>
      </c>
      <c r="F146" s="233" t="s">
        <v>3696</v>
      </c>
      <c r="G146" s="234" t="s">
        <v>214</v>
      </c>
      <c r="H146" s="235">
        <v>21</v>
      </c>
      <c r="I146" s="236"/>
      <c r="J146" s="237">
        <f>ROUND(I146*H146,2)</f>
        <v>0</v>
      </c>
      <c r="K146" s="233" t="s">
        <v>1</v>
      </c>
      <c r="L146" s="43"/>
      <c r="M146" s="238" t="s">
        <v>1</v>
      </c>
      <c r="N146" s="239" t="s">
        <v>40</v>
      </c>
      <c r="O146" s="86"/>
      <c r="P146" s="240">
        <f>O146*H146</f>
        <v>0</v>
      </c>
      <c r="Q146" s="240">
        <v>0</v>
      </c>
      <c r="R146" s="240">
        <f>Q146*H146</f>
        <v>0</v>
      </c>
      <c r="S146" s="240">
        <v>0</v>
      </c>
      <c r="T146" s="241">
        <f>S146*H146</f>
        <v>0</v>
      </c>
      <c r="AR146" s="242" t="s">
        <v>3674</v>
      </c>
      <c r="AT146" s="242" t="s">
        <v>168</v>
      </c>
      <c r="AU146" s="242" t="s">
        <v>82</v>
      </c>
      <c r="AY146" s="17" t="s">
        <v>165</v>
      </c>
      <c r="BE146" s="243">
        <f>IF(N146="základní",J146,0)</f>
        <v>0</v>
      </c>
      <c r="BF146" s="243">
        <f>IF(N146="snížená",J146,0)</f>
        <v>0</v>
      </c>
      <c r="BG146" s="243">
        <f>IF(N146="zákl. přenesená",J146,0)</f>
        <v>0</v>
      </c>
      <c r="BH146" s="243">
        <f>IF(N146="sníž. přenesená",J146,0)</f>
        <v>0</v>
      </c>
      <c r="BI146" s="243">
        <f>IF(N146="nulová",J146,0)</f>
        <v>0</v>
      </c>
      <c r="BJ146" s="17" t="s">
        <v>107</v>
      </c>
      <c r="BK146" s="243">
        <f>ROUND(I146*H146,2)</f>
        <v>0</v>
      </c>
      <c r="BL146" s="17" t="s">
        <v>3674</v>
      </c>
      <c r="BM146" s="242" t="s">
        <v>3697</v>
      </c>
    </row>
    <row r="147" s="1" customFormat="1" ht="36" customHeight="1">
      <c r="B147" s="38"/>
      <c r="C147" s="288" t="s">
        <v>986</v>
      </c>
      <c r="D147" s="288" t="s">
        <v>223</v>
      </c>
      <c r="E147" s="289" t="s">
        <v>3698</v>
      </c>
      <c r="F147" s="290" t="s">
        <v>3699</v>
      </c>
      <c r="G147" s="291" t="s">
        <v>1173</v>
      </c>
      <c r="H147" s="292">
        <v>21</v>
      </c>
      <c r="I147" s="293"/>
      <c r="J147" s="294">
        <f>ROUND(I147*H147,2)</f>
        <v>0</v>
      </c>
      <c r="K147" s="290" t="s">
        <v>1</v>
      </c>
      <c r="L147" s="295"/>
      <c r="M147" s="296" t="s">
        <v>1</v>
      </c>
      <c r="N147" s="297" t="s">
        <v>40</v>
      </c>
      <c r="O147" s="86"/>
      <c r="P147" s="240">
        <f>O147*H147</f>
        <v>0</v>
      </c>
      <c r="Q147" s="240">
        <v>0</v>
      </c>
      <c r="R147" s="240">
        <f>Q147*H147</f>
        <v>0</v>
      </c>
      <c r="S147" s="240">
        <v>0</v>
      </c>
      <c r="T147" s="241">
        <f>S147*H147</f>
        <v>0</v>
      </c>
      <c r="AR147" s="242" t="s">
        <v>3674</v>
      </c>
      <c r="AT147" s="242" t="s">
        <v>223</v>
      </c>
      <c r="AU147" s="242" t="s">
        <v>82</v>
      </c>
      <c r="AY147" s="17" t="s">
        <v>165</v>
      </c>
      <c r="BE147" s="243">
        <f>IF(N147="základní",J147,0)</f>
        <v>0</v>
      </c>
      <c r="BF147" s="243">
        <f>IF(N147="snížená",J147,0)</f>
        <v>0</v>
      </c>
      <c r="BG147" s="243">
        <f>IF(N147="zákl. přenesená",J147,0)</f>
        <v>0</v>
      </c>
      <c r="BH147" s="243">
        <f>IF(N147="sníž. přenesená",J147,0)</f>
        <v>0</v>
      </c>
      <c r="BI147" s="243">
        <f>IF(N147="nulová",J147,0)</f>
        <v>0</v>
      </c>
      <c r="BJ147" s="17" t="s">
        <v>107</v>
      </c>
      <c r="BK147" s="243">
        <f>ROUND(I147*H147,2)</f>
        <v>0</v>
      </c>
      <c r="BL147" s="17" t="s">
        <v>3674</v>
      </c>
      <c r="BM147" s="242" t="s">
        <v>3700</v>
      </c>
    </row>
    <row r="148" s="1" customFormat="1" ht="16.5" customHeight="1">
      <c r="B148" s="38"/>
      <c r="C148" s="288" t="s">
        <v>990</v>
      </c>
      <c r="D148" s="288" t="s">
        <v>223</v>
      </c>
      <c r="E148" s="289" t="s">
        <v>3701</v>
      </c>
      <c r="F148" s="290" t="s">
        <v>3702</v>
      </c>
      <c r="G148" s="291" t="s">
        <v>1173</v>
      </c>
      <c r="H148" s="292">
        <v>21</v>
      </c>
      <c r="I148" s="293"/>
      <c r="J148" s="294">
        <f>ROUND(I148*H148,2)</f>
        <v>0</v>
      </c>
      <c r="K148" s="290" t="s">
        <v>1</v>
      </c>
      <c r="L148" s="295"/>
      <c r="M148" s="296" t="s">
        <v>1</v>
      </c>
      <c r="N148" s="297" t="s">
        <v>40</v>
      </c>
      <c r="O148" s="86"/>
      <c r="P148" s="240">
        <f>O148*H148</f>
        <v>0</v>
      </c>
      <c r="Q148" s="240">
        <v>0</v>
      </c>
      <c r="R148" s="240">
        <f>Q148*H148</f>
        <v>0</v>
      </c>
      <c r="S148" s="240">
        <v>0</v>
      </c>
      <c r="T148" s="241">
        <f>S148*H148</f>
        <v>0</v>
      </c>
      <c r="AR148" s="242" t="s">
        <v>3674</v>
      </c>
      <c r="AT148" s="242" t="s">
        <v>223</v>
      </c>
      <c r="AU148" s="242" t="s">
        <v>82</v>
      </c>
      <c r="AY148" s="17" t="s">
        <v>165</v>
      </c>
      <c r="BE148" s="243">
        <f>IF(N148="základní",J148,0)</f>
        <v>0</v>
      </c>
      <c r="BF148" s="243">
        <f>IF(N148="snížená",J148,0)</f>
        <v>0</v>
      </c>
      <c r="BG148" s="243">
        <f>IF(N148="zákl. přenesená",J148,0)</f>
        <v>0</v>
      </c>
      <c r="BH148" s="243">
        <f>IF(N148="sníž. přenesená",J148,0)</f>
        <v>0</v>
      </c>
      <c r="BI148" s="243">
        <f>IF(N148="nulová",J148,0)</f>
        <v>0</v>
      </c>
      <c r="BJ148" s="17" t="s">
        <v>107</v>
      </c>
      <c r="BK148" s="243">
        <f>ROUND(I148*H148,2)</f>
        <v>0</v>
      </c>
      <c r="BL148" s="17" t="s">
        <v>3674</v>
      </c>
      <c r="BM148" s="242" t="s">
        <v>3703</v>
      </c>
    </row>
    <row r="149" s="1" customFormat="1" ht="24" customHeight="1">
      <c r="B149" s="38"/>
      <c r="C149" s="231" t="s">
        <v>1063</v>
      </c>
      <c r="D149" s="231" t="s">
        <v>168</v>
      </c>
      <c r="E149" s="232" t="s">
        <v>3695</v>
      </c>
      <c r="F149" s="233" t="s">
        <v>3696</v>
      </c>
      <c r="G149" s="234" t="s">
        <v>214</v>
      </c>
      <c r="H149" s="235">
        <v>4</v>
      </c>
      <c r="I149" s="236"/>
      <c r="J149" s="237">
        <f>ROUND(I149*H149,2)</f>
        <v>0</v>
      </c>
      <c r="K149" s="233" t="s">
        <v>1</v>
      </c>
      <c r="L149" s="43"/>
      <c r="M149" s="238" t="s">
        <v>1</v>
      </c>
      <c r="N149" s="239" t="s">
        <v>40</v>
      </c>
      <c r="O149" s="86"/>
      <c r="P149" s="240">
        <f>O149*H149</f>
        <v>0</v>
      </c>
      <c r="Q149" s="240">
        <v>0</v>
      </c>
      <c r="R149" s="240">
        <f>Q149*H149</f>
        <v>0</v>
      </c>
      <c r="S149" s="240">
        <v>0</v>
      </c>
      <c r="T149" s="241">
        <f>S149*H149</f>
        <v>0</v>
      </c>
      <c r="AR149" s="242" t="s">
        <v>3674</v>
      </c>
      <c r="AT149" s="242" t="s">
        <v>168</v>
      </c>
      <c r="AU149" s="242" t="s">
        <v>82</v>
      </c>
      <c r="AY149" s="17" t="s">
        <v>165</v>
      </c>
      <c r="BE149" s="243">
        <f>IF(N149="základní",J149,0)</f>
        <v>0</v>
      </c>
      <c r="BF149" s="243">
        <f>IF(N149="snížená",J149,0)</f>
        <v>0</v>
      </c>
      <c r="BG149" s="243">
        <f>IF(N149="zákl. přenesená",J149,0)</f>
        <v>0</v>
      </c>
      <c r="BH149" s="243">
        <f>IF(N149="sníž. přenesená",J149,0)</f>
        <v>0</v>
      </c>
      <c r="BI149" s="243">
        <f>IF(N149="nulová",J149,0)</f>
        <v>0</v>
      </c>
      <c r="BJ149" s="17" t="s">
        <v>107</v>
      </c>
      <c r="BK149" s="243">
        <f>ROUND(I149*H149,2)</f>
        <v>0</v>
      </c>
      <c r="BL149" s="17" t="s">
        <v>3674</v>
      </c>
      <c r="BM149" s="242" t="s">
        <v>3704</v>
      </c>
    </row>
    <row r="150" s="1" customFormat="1" ht="36" customHeight="1">
      <c r="B150" s="38"/>
      <c r="C150" s="288" t="s">
        <v>1076</v>
      </c>
      <c r="D150" s="288" t="s">
        <v>223</v>
      </c>
      <c r="E150" s="289" t="s">
        <v>3705</v>
      </c>
      <c r="F150" s="290" t="s">
        <v>3706</v>
      </c>
      <c r="G150" s="291" t="s">
        <v>1173</v>
      </c>
      <c r="H150" s="292">
        <v>4</v>
      </c>
      <c r="I150" s="293"/>
      <c r="J150" s="294">
        <f>ROUND(I150*H150,2)</f>
        <v>0</v>
      </c>
      <c r="K150" s="290" t="s">
        <v>1</v>
      </c>
      <c r="L150" s="295"/>
      <c r="M150" s="296" t="s">
        <v>1</v>
      </c>
      <c r="N150" s="297" t="s">
        <v>40</v>
      </c>
      <c r="O150" s="86"/>
      <c r="P150" s="240">
        <f>O150*H150</f>
        <v>0</v>
      </c>
      <c r="Q150" s="240">
        <v>0</v>
      </c>
      <c r="R150" s="240">
        <f>Q150*H150</f>
        <v>0</v>
      </c>
      <c r="S150" s="240">
        <v>0</v>
      </c>
      <c r="T150" s="241">
        <f>S150*H150</f>
        <v>0</v>
      </c>
      <c r="AR150" s="242" t="s">
        <v>3674</v>
      </c>
      <c r="AT150" s="242" t="s">
        <v>223</v>
      </c>
      <c r="AU150" s="242" t="s">
        <v>82</v>
      </c>
      <c r="AY150" s="17" t="s">
        <v>165</v>
      </c>
      <c r="BE150" s="243">
        <f>IF(N150="základní",J150,0)</f>
        <v>0</v>
      </c>
      <c r="BF150" s="243">
        <f>IF(N150="snížená",J150,0)</f>
        <v>0</v>
      </c>
      <c r="BG150" s="243">
        <f>IF(N150="zákl. přenesená",J150,0)</f>
        <v>0</v>
      </c>
      <c r="BH150" s="243">
        <f>IF(N150="sníž. přenesená",J150,0)</f>
        <v>0</v>
      </c>
      <c r="BI150" s="243">
        <f>IF(N150="nulová",J150,0)</f>
        <v>0</v>
      </c>
      <c r="BJ150" s="17" t="s">
        <v>107</v>
      </c>
      <c r="BK150" s="243">
        <f>ROUND(I150*H150,2)</f>
        <v>0</v>
      </c>
      <c r="BL150" s="17" t="s">
        <v>3674</v>
      </c>
      <c r="BM150" s="242" t="s">
        <v>3707</v>
      </c>
    </row>
    <row r="151" s="1" customFormat="1" ht="24" customHeight="1">
      <c r="B151" s="38"/>
      <c r="C151" s="231" t="s">
        <v>996</v>
      </c>
      <c r="D151" s="231" t="s">
        <v>168</v>
      </c>
      <c r="E151" s="232" t="s">
        <v>3708</v>
      </c>
      <c r="F151" s="233" t="s">
        <v>3709</v>
      </c>
      <c r="G151" s="234" t="s">
        <v>214</v>
      </c>
      <c r="H151" s="235">
        <v>40</v>
      </c>
      <c r="I151" s="236"/>
      <c r="J151" s="237">
        <f>ROUND(I151*H151,2)</f>
        <v>0</v>
      </c>
      <c r="K151" s="233" t="s">
        <v>1</v>
      </c>
      <c r="L151" s="43"/>
      <c r="M151" s="238" t="s">
        <v>1</v>
      </c>
      <c r="N151" s="239" t="s">
        <v>40</v>
      </c>
      <c r="O151" s="86"/>
      <c r="P151" s="240">
        <f>O151*H151</f>
        <v>0</v>
      </c>
      <c r="Q151" s="240">
        <v>0</v>
      </c>
      <c r="R151" s="240">
        <f>Q151*H151</f>
        <v>0</v>
      </c>
      <c r="S151" s="240">
        <v>0</v>
      </c>
      <c r="T151" s="241">
        <f>S151*H151</f>
        <v>0</v>
      </c>
      <c r="AR151" s="242" t="s">
        <v>3674</v>
      </c>
      <c r="AT151" s="242" t="s">
        <v>168</v>
      </c>
      <c r="AU151" s="242" t="s">
        <v>82</v>
      </c>
      <c r="AY151" s="17" t="s">
        <v>165</v>
      </c>
      <c r="BE151" s="243">
        <f>IF(N151="základní",J151,0)</f>
        <v>0</v>
      </c>
      <c r="BF151" s="243">
        <f>IF(N151="snížená",J151,0)</f>
        <v>0</v>
      </c>
      <c r="BG151" s="243">
        <f>IF(N151="zákl. přenesená",J151,0)</f>
        <v>0</v>
      </c>
      <c r="BH151" s="243">
        <f>IF(N151="sníž. přenesená",J151,0)</f>
        <v>0</v>
      </c>
      <c r="BI151" s="243">
        <f>IF(N151="nulová",J151,0)</f>
        <v>0</v>
      </c>
      <c r="BJ151" s="17" t="s">
        <v>107</v>
      </c>
      <c r="BK151" s="243">
        <f>ROUND(I151*H151,2)</f>
        <v>0</v>
      </c>
      <c r="BL151" s="17" t="s">
        <v>3674</v>
      </c>
      <c r="BM151" s="242" t="s">
        <v>3710</v>
      </c>
    </row>
    <row r="152" s="1" customFormat="1" ht="36" customHeight="1">
      <c r="B152" s="38"/>
      <c r="C152" s="288" t="s">
        <v>1001</v>
      </c>
      <c r="D152" s="288" t="s">
        <v>223</v>
      </c>
      <c r="E152" s="289" t="s">
        <v>3711</v>
      </c>
      <c r="F152" s="290" t="s">
        <v>3712</v>
      </c>
      <c r="G152" s="291" t="s">
        <v>1173</v>
      </c>
      <c r="H152" s="292">
        <v>40</v>
      </c>
      <c r="I152" s="293"/>
      <c r="J152" s="294">
        <f>ROUND(I152*H152,2)</f>
        <v>0</v>
      </c>
      <c r="K152" s="290" t="s">
        <v>1</v>
      </c>
      <c r="L152" s="295"/>
      <c r="M152" s="296" t="s">
        <v>1</v>
      </c>
      <c r="N152" s="297" t="s">
        <v>40</v>
      </c>
      <c r="O152" s="86"/>
      <c r="P152" s="240">
        <f>O152*H152</f>
        <v>0</v>
      </c>
      <c r="Q152" s="240">
        <v>0</v>
      </c>
      <c r="R152" s="240">
        <f>Q152*H152</f>
        <v>0</v>
      </c>
      <c r="S152" s="240">
        <v>0</v>
      </c>
      <c r="T152" s="241">
        <f>S152*H152</f>
        <v>0</v>
      </c>
      <c r="AR152" s="242" t="s">
        <v>3674</v>
      </c>
      <c r="AT152" s="242" t="s">
        <v>223</v>
      </c>
      <c r="AU152" s="242" t="s">
        <v>82</v>
      </c>
      <c r="AY152" s="17" t="s">
        <v>165</v>
      </c>
      <c r="BE152" s="243">
        <f>IF(N152="základní",J152,0)</f>
        <v>0</v>
      </c>
      <c r="BF152" s="243">
        <f>IF(N152="snížená",J152,0)</f>
        <v>0</v>
      </c>
      <c r="BG152" s="243">
        <f>IF(N152="zákl. přenesená",J152,0)</f>
        <v>0</v>
      </c>
      <c r="BH152" s="243">
        <f>IF(N152="sníž. přenesená",J152,0)</f>
        <v>0</v>
      </c>
      <c r="BI152" s="243">
        <f>IF(N152="nulová",J152,0)</f>
        <v>0</v>
      </c>
      <c r="BJ152" s="17" t="s">
        <v>107</v>
      </c>
      <c r="BK152" s="243">
        <f>ROUND(I152*H152,2)</f>
        <v>0</v>
      </c>
      <c r="BL152" s="17" t="s">
        <v>3674</v>
      </c>
      <c r="BM152" s="242" t="s">
        <v>3713</v>
      </c>
    </row>
    <row r="153" s="1" customFormat="1" ht="16.5" customHeight="1">
      <c r="B153" s="38"/>
      <c r="C153" s="288" t="s">
        <v>1006</v>
      </c>
      <c r="D153" s="288" t="s">
        <v>223</v>
      </c>
      <c r="E153" s="289" t="s">
        <v>3701</v>
      </c>
      <c r="F153" s="290" t="s">
        <v>3702</v>
      </c>
      <c r="G153" s="291" t="s">
        <v>1173</v>
      </c>
      <c r="H153" s="292">
        <v>80</v>
      </c>
      <c r="I153" s="293"/>
      <c r="J153" s="294">
        <f>ROUND(I153*H153,2)</f>
        <v>0</v>
      </c>
      <c r="K153" s="290" t="s">
        <v>1</v>
      </c>
      <c r="L153" s="295"/>
      <c r="M153" s="296" t="s">
        <v>1</v>
      </c>
      <c r="N153" s="297" t="s">
        <v>40</v>
      </c>
      <c r="O153" s="86"/>
      <c r="P153" s="240">
        <f>O153*H153</f>
        <v>0</v>
      </c>
      <c r="Q153" s="240">
        <v>0</v>
      </c>
      <c r="R153" s="240">
        <f>Q153*H153</f>
        <v>0</v>
      </c>
      <c r="S153" s="240">
        <v>0</v>
      </c>
      <c r="T153" s="241">
        <f>S153*H153</f>
        <v>0</v>
      </c>
      <c r="AR153" s="242" t="s">
        <v>3674</v>
      </c>
      <c r="AT153" s="242" t="s">
        <v>223</v>
      </c>
      <c r="AU153" s="242" t="s">
        <v>82</v>
      </c>
      <c r="AY153" s="17" t="s">
        <v>165</v>
      </c>
      <c r="BE153" s="243">
        <f>IF(N153="základní",J153,0)</f>
        <v>0</v>
      </c>
      <c r="BF153" s="243">
        <f>IF(N153="snížená",J153,0)</f>
        <v>0</v>
      </c>
      <c r="BG153" s="243">
        <f>IF(N153="zákl. přenesená",J153,0)</f>
        <v>0</v>
      </c>
      <c r="BH153" s="243">
        <f>IF(N153="sníž. přenesená",J153,0)</f>
        <v>0</v>
      </c>
      <c r="BI153" s="243">
        <f>IF(N153="nulová",J153,0)</f>
        <v>0</v>
      </c>
      <c r="BJ153" s="17" t="s">
        <v>107</v>
      </c>
      <c r="BK153" s="243">
        <f>ROUND(I153*H153,2)</f>
        <v>0</v>
      </c>
      <c r="BL153" s="17" t="s">
        <v>3674</v>
      </c>
      <c r="BM153" s="242" t="s">
        <v>3714</v>
      </c>
    </row>
    <row r="154" s="1" customFormat="1" ht="24" customHeight="1">
      <c r="B154" s="38"/>
      <c r="C154" s="231" t="s">
        <v>1088</v>
      </c>
      <c r="D154" s="231" t="s">
        <v>168</v>
      </c>
      <c r="E154" s="232" t="s">
        <v>3715</v>
      </c>
      <c r="F154" s="233" t="s">
        <v>3716</v>
      </c>
      <c r="G154" s="234" t="s">
        <v>214</v>
      </c>
      <c r="H154" s="235">
        <v>3</v>
      </c>
      <c r="I154" s="236"/>
      <c r="J154" s="237">
        <f>ROUND(I154*H154,2)</f>
        <v>0</v>
      </c>
      <c r="K154" s="233" t="s">
        <v>1</v>
      </c>
      <c r="L154" s="43"/>
      <c r="M154" s="238" t="s">
        <v>1</v>
      </c>
      <c r="N154" s="239" t="s">
        <v>40</v>
      </c>
      <c r="O154" s="86"/>
      <c r="P154" s="240">
        <f>O154*H154</f>
        <v>0</v>
      </c>
      <c r="Q154" s="240">
        <v>0</v>
      </c>
      <c r="R154" s="240">
        <f>Q154*H154</f>
        <v>0</v>
      </c>
      <c r="S154" s="240">
        <v>0</v>
      </c>
      <c r="T154" s="241">
        <f>S154*H154</f>
        <v>0</v>
      </c>
      <c r="AR154" s="242" t="s">
        <v>3674</v>
      </c>
      <c r="AT154" s="242" t="s">
        <v>168</v>
      </c>
      <c r="AU154" s="242" t="s">
        <v>82</v>
      </c>
      <c r="AY154" s="17" t="s">
        <v>165</v>
      </c>
      <c r="BE154" s="243">
        <f>IF(N154="základní",J154,0)</f>
        <v>0</v>
      </c>
      <c r="BF154" s="243">
        <f>IF(N154="snížená",J154,0)</f>
        <v>0</v>
      </c>
      <c r="BG154" s="243">
        <f>IF(N154="zákl. přenesená",J154,0)</f>
        <v>0</v>
      </c>
      <c r="BH154" s="243">
        <f>IF(N154="sníž. přenesená",J154,0)</f>
        <v>0</v>
      </c>
      <c r="BI154" s="243">
        <f>IF(N154="nulová",J154,0)</f>
        <v>0</v>
      </c>
      <c r="BJ154" s="17" t="s">
        <v>107</v>
      </c>
      <c r="BK154" s="243">
        <f>ROUND(I154*H154,2)</f>
        <v>0</v>
      </c>
      <c r="BL154" s="17" t="s">
        <v>3674</v>
      </c>
      <c r="BM154" s="242" t="s">
        <v>3717</v>
      </c>
    </row>
    <row r="155" s="1" customFormat="1" ht="24" customHeight="1">
      <c r="B155" s="38"/>
      <c r="C155" s="288" t="s">
        <v>1092</v>
      </c>
      <c r="D155" s="288" t="s">
        <v>223</v>
      </c>
      <c r="E155" s="289" t="s">
        <v>3718</v>
      </c>
      <c r="F155" s="290" t="s">
        <v>3719</v>
      </c>
      <c r="G155" s="291" t="s">
        <v>1173</v>
      </c>
      <c r="H155" s="292">
        <v>3</v>
      </c>
      <c r="I155" s="293"/>
      <c r="J155" s="294">
        <f>ROUND(I155*H155,2)</f>
        <v>0</v>
      </c>
      <c r="K155" s="290" t="s">
        <v>1</v>
      </c>
      <c r="L155" s="295"/>
      <c r="M155" s="296" t="s">
        <v>1</v>
      </c>
      <c r="N155" s="297" t="s">
        <v>40</v>
      </c>
      <c r="O155" s="86"/>
      <c r="P155" s="240">
        <f>O155*H155</f>
        <v>0</v>
      </c>
      <c r="Q155" s="240">
        <v>0</v>
      </c>
      <c r="R155" s="240">
        <f>Q155*H155</f>
        <v>0</v>
      </c>
      <c r="S155" s="240">
        <v>0</v>
      </c>
      <c r="T155" s="241">
        <f>S155*H155</f>
        <v>0</v>
      </c>
      <c r="AR155" s="242" t="s">
        <v>3674</v>
      </c>
      <c r="AT155" s="242" t="s">
        <v>223</v>
      </c>
      <c r="AU155" s="242" t="s">
        <v>82</v>
      </c>
      <c r="AY155" s="17" t="s">
        <v>165</v>
      </c>
      <c r="BE155" s="243">
        <f>IF(N155="základní",J155,0)</f>
        <v>0</v>
      </c>
      <c r="BF155" s="243">
        <f>IF(N155="snížená",J155,0)</f>
        <v>0</v>
      </c>
      <c r="BG155" s="243">
        <f>IF(N155="zákl. přenesená",J155,0)</f>
        <v>0</v>
      </c>
      <c r="BH155" s="243">
        <f>IF(N155="sníž. přenesená",J155,0)</f>
        <v>0</v>
      </c>
      <c r="BI155" s="243">
        <f>IF(N155="nulová",J155,0)</f>
        <v>0</v>
      </c>
      <c r="BJ155" s="17" t="s">
        <v>107</v>
      </c>
      <c r="BK155" s="243">
        <f>ROUND(I155*H155,2)</f>
        <v>0</v>
      </c>
      <c r="BL155" s="17" t="s">
        <v>3674</v>
      </c>
      <c r="BM155" s="242" t="s">
        <v>3720</v>
      </c>
    </row>
    <row r="156" s="1" customFormat="1" ht="24" customHeight="1">
      <c r="B156" s="38"/>
      <c r="C156" s="231" t="s">
        <v>1012</v>
      </c>
      <c r="D156" s="231" t="s">
        <v>168</v>
      </c>
      <c r="E156" s="232" t="s">
        <v>3721</v>
      </c>
      <c r="F156" s="233" t="s">
        <v>3722</v>
      </c>
      <c r="G156" s="234" t="s">
        <v>214</v>
      </c>
      <c r="H156" s="235">
        <v>1</v>
      </c>
      <c r="I156" s="236"/>
      <c r="J156" s="237">
        <f>ROUND(I156*H156,2)</f>
        <v>0</v>
      </c>
      <c r="K156" s="233" t="s">
        <v>1</v>
      </c>
      <c r="L156" s="43"/>
      <c r="M156" s="238" t="s">
        <v>1</v>
      </c>
      <c r="N156" s="239" t="s">
        <v>40</v>
      </c>
      <c r="O156" s="86"/>
      <c r="P156" s="240">
        <f>O156*H156</f>
        <v>0</v>
      </c>
      <c r="Q156" s="240">
        <v>0</v>
      </c>
      <c r="R156" s="240">
        <f>Q156*H156</f>
        <v>0</v>
      </c>
      <c r="S156" s="240">
        <v>0</v>
      </c>
      <c r="T156" s="241">
        <f>S156*H156</f>
        <v>0</v>
      </c>
      <c r="AR156" s="242" t="s">
        <v>3674</v>
      </c>
      <c r="AT156" s="242" t="s">
        <v>168</v>
      </c>
      <c r="AU156" s="242" t="s">
        <v>82</v>
      </c>
      <c r="AY156" s="17" t="s">
        <v>165</v>
      </c>
      <c r="BE156" s="243">
        <f>IF(N156="základní",J156,0)</f>
        <v>0</v>
      </c>
      <c r="BF156" s="243">
        <f>IF(N156="snížená",J156,0)</f>
        <v>0</v>
      </c>
      <c r="BG156" s="243">
        <f>IF(N156="zákl. přenesená",J156,0)</f>
        <v>0</v>
      </c>
      <c r="BH156" s="243">
        <f>IF(N156="sníž. přenesená",J156,0)</f>
        <v>0</v>
      </c>
      <c r="BI156" s="243">
        <f>IF(N156="nulová",J156,0)</f>
        <v>0</v>
      </c>
      <c r="BJ156" s="17" t="s">
        <v>107</v>
      </c>
      <c r="BK156" s="243">
        <f>ROUND(I156*H156,2)</f>
        <v>0</v>
      </c>
      <c r="BL156" s="17" t="s">
        <v>3674</v>
      </c>
      <c r="BM156" s="242" t="s">
        <v>3723</v>
      </c>
    </row>
    <row r="157" s="1" customFormat="1" ht="24" customHeight="1">
      <c r="B157" s="38"/>
      <c r="C157" s="288" t="s">
        <v>1018</v>
      </c>
      <c r="D157" s="288" t="s">
        <v>223</v>
      </c>
      <c r="E157" s="289" t="s">
        <v>3724</v>
      </c>
      <c r="F157" s="290" t="s">
        <v>3725</v>
      </c>
      <c r="G157" s="291" t="s">
        <v>1173</v>
      </c>
      <c r="H157" s="292">
        <v>1</v>
      </c>
      <c r="I157" s="293"/>
      <c r="J157" s="294">
        <f>ROUND(I157*H157,2)</f>
        <v>0</v>
      </c>
      <c r="K157" s="290" t="s">
        <v>1</v>
      </c>
      <c r="L157" s="295"/>
      <c r="M157" s="296" t="s">
        <v>1</v>
      </c>
      <c r="N157" s="297" t="s">
        <v>40</v>
      </c>
      <c r="O157" s="86"/>
      <c r="P157" s="240">
        <f>O157*H157</f>
        <v>0</v>
      </c>
      <c r="Q157" s="240">
        <v>0</v>
      </c>
      <c r="R157" s="240">
        <f>Q157*H157</f>
        <v>0</v>
      </c>
      <c r="S157" s="240">
        <v>0</v>
      </c>
      <c r="T157" s="241">
        <f>S157*H157</f>
        <v>0</v>
      </c>
      <c r="AR157" s="242" t="s">
        <v>3674</v>
      </c>
      <c r="AT157" s="242" t="s">
        <v>223</v>
      </c>
      <c r="AU157" s="242" t="s">
        <v>82</v>
      </c>
      <c r="AY157" s="17" t="s">
        <v>165</v>
      </c>
      <c r="BE157" s="243">
        <f>IF(N157="základní",J157,0)</f>
        <v>0</v>
      </c>
      <c r="BF157" s="243">
        <f>IF(N157="snížená",J157,0)</f>
        <v>0</v>
      </c>
      <c r="BG157" s="243">
        <f>IF(N157="zákl. přenesená",J157,0)</f>
        <v>0</v>
      </c>
      <c r="BH157" s="243">
        <f>IF(N157="sníž. přenesená",J157,0)</f>
        <v>0</v>
      </c>
      <c r="BI157" s="243">
        <f>IF(N157="nulová",J157,0)</f>
        <v>0</v>
      </c>
      <c r="BJ157" s="17" t="s">
        <v>107</v>
      </c>
      <c r="BK157" s="243">
        <f>ROUND(I157*H157,2)</f>
        <v>0</v>
      </c>
      <c r="BL157" s="17" t="s">
        <v>3674</v>
      </c>
      <c r="BM157" s="242" t="s">
        <v>3726</v>
      </c>
    </row>
    <row r="158" s="1" customFormat="1" ht="24" customHeight="1">
      <c r="B158" s="38"/>
      <c r="C158" s="231" t="s">
        <v>1023</v>
      </c>
      <c r="D158" s="231" t="s">
        <v>168</v>
      </c>
      <c r="E158" s="232" t="s">
        <v>3721</v>
      </c>
      <c r="F158" s="233" t="s">
        <v>3722</v>
      </c>
      <c r="G158" s="234" t="s">
        <v>214</v>
      </c>
      <c r="H158" s="235">
        <v>10</v>
      </c>
      <c r="I158" s="236"/>
      <c r="J158" s="237">
        <f>ROUND(I158*H158,2)</f>
        <v>0</v>
      </c>
      <c r="K158" s="233" t="s">
        <v>1</v>
      </c>
      <c r="L158" s="43"/>
      <c r="M158" s="238" t="s">
        <v>1</v>
      </c>
      <c r="N158" s="239" t="s">
        <v>40</v>
      </c>
      <c r="O158" s="86"/>
      <c r="P158" s="240">
        <f>O158*H158</f>
        <v>0</v>
      </c>
      <c r="Q158" s="240">
        <v>0</v>
      </c>
      <c r="R158" s="240">
        <f>Q158*H158</f>
        <v>0</v>
      </c>
      <c r="S158" s="240">
        <v>0</v>
      </c>
      <c r="T158" s="241">
        <f>S158*H158</f>
        <v>0</v>
      </c>
      <c r="AR158" s="242" t="s">
        <v>3674</v>
      </c>
      <c r="AT158" s="242" t="s">
        <v>168</v>
      </c>
      <c r="AU158" s="242" t="s">
        <v>82</v>
      </c>
      <c r="AY158" s="17" t="s">
        <v>165</v>
      </c>
      <c r="BE158" s="243">
        <f>IF(N158="základní",J158,0)</f>
        <v>0</v>
      </c>
      <c r="BF158" s="243">
        <f>IF(N158="snížená",J158,0)</f>
        <v>0</v>
      </c>
      <c r="BG158" s="243">
        <f>IF(N158="zákl. přenesená",J158,0)</f>
        <v>0</v>
      </c>
      <c r="BH158" s="243">
        <f>IF(N158="sníž. přenesená",J158,0)</f>
        <v>0</v>
      </c>
      <c r="BI158" s="243">
        <f>IF(N158="nulová",J158,0)</f>
        <v>0</v>
      </c>
      <c r="BJ158" s="17" t="s">
        <v>107</v>
      </c>
      <c r="BK158" s="243">
        <f>ROUND(I158*H158,2)</f>
        <v>0</v>
      </c>
      <c r="BL158" s="17" t="s">
        <v>3674</v>
      </c>
      <c r="BM158" s="242" t="s">
        <v>3727</v>
      </c>
    </row>
    <row r="159" s="1" customFormat="1" ht="24" customHeight="1">
      <c r="B159" s="38"/>
      <c r="C159" s="288" t="s">
        <v>1031</v>
      </c>
      <c r="D159" s="288" t="s">
        <v>223</v>
      </c>
      <c r="E159" s="289" t="s">
        <v>3728</v>
      </c>
      <c r="F159" s="290" t="s">
        <v>3729</v>
      </c>
      <c r="G159" s="291" t="s">
        <v>1173</v>
      </c>
      <c r="H159" s="292">
        <v>10</v>
      </c>
      <c r="I159" s="293"/>
      <c r="J159" s="294">
        <f>ROUND(I159*H159,2)</f>
        <v>0</v>
      </c>
      <c r="K159" s="290" t="s">
        <v>1</v>
      </c>
      <c r="L159" s="295"/>
      <c r="M159" s="296" t="s">
        <v>1</v>
      </c>
      <c r="N159" s="297" t="s">
        <v>40</v>
      </c>
      <c r="O159" s="86"/>
      <c r="P159" s="240">
        <f>O159*H159</f>
        <v>0</v>
      </c>
      <c r="Q159" s="240">
        <v>0</v>
      </c>
      <c r="R159" s="240">
        <f>Q159*H159</f>
        <v>0</v>
      </c>
      <c r="S159" s="240">
        <v>0</v>
      </c>
      <c r="T159" s="241">
        <f>S159*H159</f>
        <v>0</v>
      </c>
      <c r="AR159" s="242" t="s">
        <v>3674</v>
      </c>
      <c r="AT159" s="242" t="s">
        <v>223</v>
      </c>
      <c r="AU159" s="242" t="s">
        <v>82</v>
      </c>
      <c r="AY159" s="17" t="s">
        <v>165</v>
      </c>
      <c r="BE159" s="243">
        <f>IF(N159="základní",J159,0)</f>
        <v>0</v>
      </c>
      <c r="BF159" s="243">
        <f>IF(N159="snížená",J159,0)</f>
        <v>0</v>
      </c>
      <c r="BG159" s="243">
        <f>IF(N159="zákl. přenesená",J159,0)</f>
        <v>0</v>
      </c>
      <c r="BH159" s="243">
        <f>IF(N159="sníž. přenesená",J159,0)</f>
        <v>0</v>
      </c>
      <c r="BI159" s="243">
        <f>IF(N159="nulová",J159,0)</f>
        <v>0</v>
      </c>
      <c r="BJ159" s="17" t="s">
        <v>107</v>
      </c>
      <c r="BK159" s="243">
        <f>ROUND(I159*H159,2)</f>
        <v>0</v>
      </c>
      <c r="BL159" s="17" t="s">
        <v>3674</v>
      </c>
      <c r="BM159" s="242" t="s">
        <v>3730</v>
      </c>
    </row>
    <row r="160" s="1" customFormat="1" ht="48" customHeight="1">
      <c r="B160" s="38"/>
      <c r="C160" s="288" t="s">
        <v>1037</v>
      </c>
      <c r="D160" s="288" t="s">
        <v>223</v>
      </c>
      <c r="E160" s="289" t="s">
        <v>3731</v>
      </c>
      <c r="F160" s="290" t="s">
        <v>3732</v>
      </c>
      <c r="G160" s="291" t="s">
        <v>3540</v>
      </c>
      <c r="H160" s="292">
        <v>2</v>
      </c>
      <c r="I160" s="293"/>
      <c r="J160" s="294">
        <f>ROUND(I160*H160,2)</f>
        <v>0</v>
      </c>
      <c r="K160" s="290" t="s">
        <v>1</v>
      </c>
      <c r="L160" s="295"/>
      <c r="M160" s="296" t="s">
        <v>1</v>
      </c>
      <c r="N160" s="297" t="s">
        <v>40</v>
      </c>
      <c r="O160" s="86"/>
      <c r="P160" s="240">
        <f>O160*H160</f>
        <v>0</v>
      </c>
      <c r="Q160" s="240">
        <v>0</v>
      </c>
      <c r="R160" s="240">
        <f>Q160*H160</f>
        <v>0</v>
      </c>
      <c r="S160" s="240">
        <v>0</v>
      </c>
      <c r="T160" s="241">
        <f>S160*H160</f>
        <v>0</v>
      </c>
      <c r="AR160" s="242" t="s">
        <v>616</v>
      </c>
      <c r="AT160" s="242" t="s">
        <v>223</v>
      </c>
      <c r="AU160" s="242" t="s">
        <v>82</v>
      </c>
      <c r="AY160" s="17" t="s">
        <v>165</v>
      </c>
      <c r="BE160" s="243">
        <f>IF(N160="základní",J160,0)</f>
        <v>0</v>
      </c>
      <c r="BF160" s="243">
        <f>IF(N160="snížená",J160,0)</f>
        <v>0</v>
      </c>
      <c r="BG160" s="243">
        <f>IF(N160="zákl. přenesená",J160,0)</f>
        <v>0</v>
      </c>
      <c r="BH160" s="243">
        <f>IF(N160="sníž. přenesená",J160,0)</f>
        <v>0</v>
      </c>
      <c r="BI160" s="243">
        <f>IF(N160="nulová",J160,0)</f>
        <v>0</v>
      </c>
      <c r="BJ160" s="17" t="s">
        <v>107</v>
      </c>
      <c r="BK160" s="243">
        <f>ROUND(I160*H160,2)</f>
        <v>0</v>
      </c>
      <c r="BL160" s="17" t="s">
        <v>315</v>
      </c>
      <c r="BM160" s="242" t="s">
        <v>3733</v>
      </c>
    </row>
    <row r="161" s="1" customFormat="1" ht="24" customHeight="1">
      <c r="B161" s="38"/>
      <c r="C161" s="288" t="s">
        <v>1043</v>
      </c>
      <c r="D161" s="288" t="s">
        <v>223</v>
      </c>
      <c r="E161" s="289" t="s">
        <v>3734</v>
      </c>
      <c r="F161" s="290" t="s">
        <v>3735</v>
      </c>
      <c r="G161" s="291" t="s">
        <v>3540</v>
      </c>
      <c r="H161" s="292">
        <v>4</v>
      </c>
      <c r="I161" s="293"/>
      <c r="J161" s="294">
        <f>ROUND(I161*H161,2)</f>
        <v>0</v>
      </c>
      <c r="K161" s="290" t="s">
        <v>1</v>
      </c>
      <c r="L161" s="295"/>
      <c r="M161" s="296" t="s">
        <v>1</v>
      </c>
      <c r="N161" s="297" t="s">
        <v>40</v>
      </c>
      <c r="O161" s="86"/>
      <c r="P161" s="240">
        <f>O161*H161</f>
        <v>0</v>
      </c>
      <c r="Q161" s="240">
        <v>0</v>
      </c>
      <c r="R161" s="240">
        <f>Q161*H161</f>
        <v>0</v>
      </c>
      <c r="S161" s="240">
        <v>0</v>
      </c>
      <c r="T161" s="241">
        <f>S161*H161</f>
        <v>0</v>
      </c>
      <c r="AR161" s="242" t="s">
        <v>616</v>
      </c>
      <c r="AT161" s="242" t="s">
        <v>223</v>
      </c>
      <c r="AU161" s="242" t="s">
        <v>82</v>
      </c>
      <c r="AY161" s="17" t="s">
        <v>165</v>
      </c>
      <c r="BE161" s="243">
        <f>IF(N161="základní",J161,0)</f>
        <v>0</v>
      </c>
      <c r="BF161" s="243">
        <f>IF(N161="snížená",J161,0)</f>
        <v>0</v>
      </c>
      <c r="BG161" s="243">
        <f>IF(N161="zákl. přenesená",J161,0)</f>
        <v>0</v>
      </c>
      <c r="BH161" s="243">
        <f>IF(N161="sníž. přenesená",J161,0)</f>
        <v>0</v>
      </c>
      <c r="BI161" s="243">
        <f>IF(N161="nulová",J161,0)</f>
        <v>0</v>
      </c>
      <c r="BJ161" s="17" t="s">
        <v>107</v>
      </c>
      <c r="BK161" s="243">
        <f>ROUND(I161*H161,2)</f>
        <v>0</v>
      </c>
      <c r="BL161" s="17" t="s">
        <v>315</v>
      </c>
      <c r="BM161" s="242" t="s">
        <v>3736</v>
      </c>
    </row>
    <row r="162" s="1" customFormat="1" ht="48" customHeight="1">
      <c r="B162" s="38"/>
      <c r="C162" s="288" t="s">
        <v>1051</v>
      </c>
      <c r="D162" s="288" t="s">
        <v>223</v>
      </c>
      <c r="E162" s="289" t="s">
        <v>3737</v>
      </c>
      <c r="F162" s="290" t="s">
        <v>3738</v>
      </c>
      <c r="G162" s="291" t="s">
        <v>3540</v>
      </c>
      <c r="H162" s="292">
        <v>1</v>
      </c>
      <c r="I162" s="293"/>
      <c r="J162" s="294">
        <f>ROUND(I162*H162,2)</f>
        <v>0</v>
      </c>
      <c r="K162" s="290" t="s">
        <v>1</v>
      </c>
      <c r="L162" s="295"/>
      <c r="M162" s="296" t="s">
        <v>1</v>
      </c>
      <c r="N162" s="297" t="s">
        <v>40</v>
      </c>
      <c r="O162" s="86"/>
      <c r="P162" s="240">
        <f>O162*H162</f>
        <v>0</v>
      </c>
      <c r="Q162" s="240">
        <v>0</v>
      </c>
      <c r="R162" s="240">
        <f>Q162*H162</f>
        <v>0</v>
      </c>
      <c r="S162" s="240">
        <v>0</v>
      </c>
      <c r="T162" s="241">
        <f>S162*H162</f>
        <v>0</v>
      </c>
      <c r="AR162" s="242" t="s">
        <v>616</v>
      </c>
      <c r="AT162" s="242" t="s">
        <v>223</v>
      </c>
      <c r="AU162" s="242" t="s">
        <v>82</v>
      </c>
      <c r="AY162" s="17" t="s">
        <v>165</v>
      </c>
      <c r="BE162" s="243">
        <f>IF(N162="základní",J162,0)</f>
        <v>0</v>
      </c>
      <c r="BF162" s="243">
        <f>IF(N162="snížená",J162,0)</f>
        <v>0</v>
      </c>
      <c r="BG162" s="243">
        <f>IF(N162="zákl. přenesená",J162,0)</f>
        <v>0</v>
      </c>
      <c r="BH162" s="243">
        <f>IF(N162="sníž. přenesená",J162,0)</f>
        <v>0</v>
      </c>
      <c r="BI162" s="243">
        <f>IF(N162="nulová",J162,0)</f>
        <v>0</v>
      </c>
      <c r="BJ162" s="17" t="s">
        <v>107</v>
      </c>
      <c r="BK162" s="243">
        <f>ROUND(I162*H162,2)</f>
        <v>0</v>
      </c>
      <c r="BL162" s="17" t="s">
        <v>315</v>
      </c>
      <c r="BM162" s="242" t="s">
        <v>3739</v>
      </c>
    </row>
    <row r="163" s="1" customFormat="1" ht="24" customHeight="1">
      <c r="B163" s="38"/>
      <c r="C163" s="288" t="s">
        <v>1057</v>
      </c>
      <c r="D163" s="288" t="s">
        <v>223</v>
      </c>
      <c r="E163" s="289" t="s">
        <v>3734</v>
      </c>
      <c r="F163" s="290" t="s">
        <v>3735</v>
      </c>
      <c r="G163" s="291" t="s">
        <v>3540</v>
      </c>
      <c r="H163" s="292">
        <v>2</v>
      </c>
      <c r="I163" s="293"/>
      <c r="J163" s="294">
        <f>ROUND(I163*H163,2)</f>
        <v>0</v>
      </c>
      <c r="K163" s="290" t="s">
        <v>1</v>
      </c>
      <c r="L163" s="295"/>
      <c r="M163" s="296" t="s">
        <v>1</v>
      </c>
      <c r="N163" s="297" t="s">
        <v>40</v>
      </c>
      <c r="O163" s="86"/>
      <c r="P163" s="240">
        <f>O163*H163</f>
        <v>0</v>
      </c>
      <c r="Q163" s="240">
        <v>0</v>
      </c>
      <c r="R163" s="240">
        <f>Q163*H163</f>
        <v>0</v>
      </c>
      <c r="S163" s="240">
        <v>0</v>
      </c>
      <c r="T163" s="241">
        <f>S163*H163</f>
        <v>0</v>
      </c>
      <c r="AR163" s="242" t="s">
        <v>616</v>
      </c>
      <c r="AT163" s="242" t="s">
        <v>223</v>
      </c>
      <c r="AU163" s="242" t="s">
        <v>82</v>
      </c>
      <c r="AY163" s="17" t="s">
        <v>165</v>
      </c>
      <c r="BE163" s="243">
        <f>IF(N163="základní",J163,0)</f>
        <v>0</v>
      </c>
      <c r="BF163" s="243">
        <f>IF(N163="snížená",J163,0)</f>
        <v>0</v>
      </c>
      <c r="BG163" s="243">
        <f>IF(N163="zákl. přenesená",J163,0)</f>
        <v>0</v>
      </c>
      <c r="BH163" s="243">
        <f>IF(N163="sníž. přenesená",J163,0)</f>
        <v>0</v>
      </c>
      <c r="BI163" s="243">
        <f>IF(N163="nulová",J163,0)</f>
        <v>0</v>
      </c>
      <c r="BJ163" s="17" t="s">
        <v>107</v>
      </c>
      <c r="BK163" s="243">
        <f>ROUND(I163*H163,2)</f>
        <v>0</v>
      </c>
      <c r="BL163" s="17" t="s">
        <v>315</v>
      </c>
      <c r="BM163" s="242" t="s">
        <v>3740</v>
      </c>
    </row>
    <row r="164" s="11" customFormat="1" ht="25.92" customHeight="1">
      <c r="B164" s="215"/>
      <c r="C164" s="216"/>
      <c r="D164" s="217" t="s">
        <v>73</v>
      </c>
      <c r="E164" s="218" t="s">
        <v>3741</v>
      </c>
      <c r="F164" s="218" t="s">
        <v>3742</v>
      </c>
      <c r="G164" s="216"/>
      <c r="H164" s="216"/>
      <c r="I164" s="219"/>
      <c r="J164" s="220">
        <f>BK164</f>
        <v>0</v>
      </c>
      <c r="K164" s="216"/>
      <c r="L164" s="221"/>
      <c r="M164" s="222"/>
      <c r="N164" s="223"/>
      <c r="O164" s="223"/>
      <c r="P164" s="224">
        <f>SUM(P165:P185)</f>
        <v>0</v>
      </c>
      <c r="Q164" s="223"/>
      <c r="R164" s="224">
        <f>SUM(R165:R185)</f>
        <v>0</v>
      </c>
      <c r="S164" s="223"/>
      <c r="T164" s="225">
        <f>SUM(T165:T185)</f>
        <v>0</v>
      </c>
      <c r="AR164" s="226" t="s">
        <v>82</v>
      </c>
      <c r="AT164" s="227" t="s">
        <v>73</v>
      </c>
      <c r="AU164" s="227" t="s">
        <v>74</v>
      </c>
      <c r="AY164" s="226" t="s">
        <v>165</v>
      </c>
      <c r="BK164" s="228">
        <f>SUM(BK165:BK185)</f>
        <v>0</v>
      </c>
    </row>
    <row r="165" s="1" customFormat="1" ht="24" customHeight="1">
      <c r="B165" s="38"/>
      <c r="C165" s="231" t="s">
        <v>820</v>
      </c>
      <c r="D165" s="231" t="s">
        <v>168</v>
      </c>
      <c r="E165" s="232" t="s">
        <v>3743</v>
      </c>
      <c r="F165" s="233" t="s">
        <v>3744</v>
      </c>
      <c r="G165" s="234" t="s">
        <v>214</v>
      </c>
      <c r="H165" s="235">
        <v>41</v>
      </c>
      <c r="I165" s="236"/>
      <c r="J165" s="237">
        <f>ROUND(I165*H165,2)</f>
        <v>0</v>
      </c>
      <c r="K165" s="233" t="s">
        <v>1</v>
      </c>
      <c r="L165" s="43"/>
      <c r="M165" s="238" t="s">
        <v>1</v>
      </c>
      <c r="N165" s="239" t="s">
        <v>40</v>
      </c>
      <c r="O165" s="86"/>
      <c r="P165" s="240">
        <f>O165*H165</f>
        <v>0</v>
      </c>
      <c r="Q165" s="240">
        <v>0</v>
      </c>
      <c r="R165" s="240">
        <f>Q165*H165</f>
        <v>0</v>
      </c>
      <c r="S165" s="240">
        <v>0</v>
      </c>
      <c r="T165" s="241">
        <f>S165*H165</f>
        <v>0</v>
      </c>
      <c r="AR165" s="242" t="s">
        <v>3674</v>
      </c>
      <c r="AT165" s="242" t="s">
        <v>168</v>
      </c>
      <c r="AU165" s="242" t="s">
        <v>82</v>
      </c>
      <c r="AY165" s="17" t="s">
        <v>165</v>
      </c>
      <c r="BE165" s="243">
        <f>IF(N165="základní",J165,0)</f>
        <v>0</v>
      </c>
      <c r="BF165" s="243">
        <f>IF(N165="snížená",J165,0)</f>
        <v>0</v>
      </c>
      <c r="BG165" s="243">
        <f>IF(N165="zákl. přenesená",J165,0)</f>
        <v>0</v>
      </c>
      <c r="BH165" s="243">
        <f>IF(N165="sníž. přenesená",J165,0)</f>
        <v>0</v>
      </c>
      <c r="BI165" s="243">
        <f>IF(N165="nulová",J165,0)</f>
        <v>0</v>
      </c>
      <c r="BJ165" s="17" t="s">
        <v>107</v>
      </c>
      <c r="BK165" s="243">
        <f>ROUND(I165*H165,2)</f>
        <v>0</v>
      </c>
      <c r="BL165" s="17" t="s">
        <v>3674</v>
      </c>
      <c r="BM165" s="242" t="s">
        <v>3745</v>
      </c>
    </row>
    <row r="166" s="1" customFormat="1" ht="24" customHeight="1">
      <c r="B166" s="38"/>
      <c r="C166" s="288" t="s">
        <v>825</v>
      </c>
      <c r="D166" s="288" t="s">
        <v>223</v>
      </c>
      <c r="E166" s="289" t="s">
        <v>3746</v>
      </c>
      <c r="F166" s="290" t="s">
        <v>3747</v>
      </c>
      <c r="G166" s="291" t="s">
        <v>1173</v>
      </c>
      <c r="H166" s="292">
        <v>41</v>
      </c>
      <c r="I166" s="293"/>
      <c r="J166" s="294">
        <f>ROUND(I166*H166,2)</f>
        <v>0</v>
      </c>
      <c r="K166" s="290" t="s">
        <v>1</v>
      </c>
      <c r="L166" s="295"/>
      <c r="M166" s="296" t="s">
        <v>1</v>
      </c>
      <c r="N166" s="297" t="s">
        <v>40</v>
      </c>
      <c r="O166" s="86"/>
      <c r="P166" s="240">
        <f>O166*H166</f>
        <v>0</v>
      </c>
      <c r="Q166" s="240">
        <v>0</v>
      </c>
      <c r="R166" s="240">
        <f>Q166*H166</f>
        <v>0</v>
      </c>
      <c r="S166" s="240">
        <v>0</v>
      </c>
      <c r="T166" s="241">
        <f>S166*H166</f>
        <v>0</v>
      </c>
      <c r="AR166" s="242" t="s">
        <v>3674</v>
      </c>
      <c r="AT166" s="242" t="s">
        <v>223</v>
      </c>
      <c r="AU166" s="242" t="s">
        <v>82</v>
      </c>
      <c r="AY166" s="17" t="s">
        <v>165</v>
      </c>
      <c r="BE166" s="243">
        <f>IF(N166="základní",J166,0)</f>
        <v>0</v>
      </c>
      <c r="BF166" s="243">
        <f>IF(N166="snížená",J166,0)</f>
        <v>0</v>
      </c>
      <c r="BG166" s="243">
        <f>IF(N166="zákl. přenesená",J166,0)</f>
        <v>0</v>
      </c>
      <c r="BH166" s="243">
        <f>IF(N166="sníž. přenesená",J166,0)</f>
        <v>0</v>
      </c>
      <c r="BI166" s="243">
        <f>IF(N166="nulová",J166,0)</f>
        <v>0</v>
      </c>
      <c r="BJ166" s="17" t="s">
        <v>107</v>
      </c>
      <c r="BK166" s="243">
        <f>ROUND(I166*H166,2)</f>
        <v>0</v>
      </c>
      <c r="BL166" s="17" t="s">
        <v>3674</v>
      </c>
      <c r="BM166" s="242" t="s">
        <v>3748</v>
      </c>
    </row>
    <row r="167" s="1" customFormat="1" ht="24" customHeight="1">
      <c r="B167" s="38"/>
      <c r="C167" s="231" t="s">
        <v>795</v>
      </c>
      <c r="D167" s="231" t="s">
        <v>168</v>
      </c>
      <c r="E167" s="232" t="s">
        <v>3749</v>
      </c>
      <c r="F167" s="233" t="s">
        <v>3750</v>
      </c>
      <c r="G167" s="234" t="s">
        <v>214</v>
      </c>
      <c r="H167" s="235">
        <v>22</v>
      </c>
      <c r="I167" s="236"/>
      <c r="J167" s="237">
        <f>ROUND(I167*H167,2)</f>
        <v>0</v>
      </c>
      <c r="K167" s="233" t="s">
        <v>1</v>
      </c>
      <c r="L167" s="43"/>
      <c r="M167" s="238" t="s">
        <v>1</v>
      </c>
      <c r="N167" s="239" t="s">
        <v>40</v>
      </c>
      <c r="O167" s="86"/>
      <c r="P167" s="240">
        <f>O167*H167</f>
        <v>0</v>
      </c>
      <c r="Q167" s="240">
        <v>0</v>
      </c>
      <c r="R167" s="240">
        <f>Q167*H167</f>
        <v>0</v>
      </c>
      <c r="S167" s="240">
        <v>0</v>
      </c>
      <c r="T167" s="241">
        <f>S167*H167</f>
        <v>0</v>
      </c>
      <c r="AR167" s="242" t="s">
        <v>315</v>
      </c>
      <c r="AT167" s="242" t="s">
        <v>168</v>
      </c>
      <c r="AU167" s="242" t="s">
        <v>82</v>
      </c>
      <c r="AY167" s="17" t="s">
        <v>165</v>
      </c>
      <c r="BE167" s="243">
        <f>IF(N167="základní",J167,0)</f>
        <v>0</v>
      </c>
      <c r="BF167" s="243">
        <f>IF(N167="snížená",J167,0)</f>
        <v>0</v>
      </c>
      <c r="BG167" s="243">
        <f>IF(N167="zákl. přenesená",J167,0)</f>
        <v>0</v>
      </c>
      <c r="BH167" s="243">
        <f>IF(N167="sníž. přenesená",J167,0)</f>
        <v>0</v>
      </c>
      <c r="BI167" s="243">
        <f>IF(N167="nulová",J167,0)</f>
        <v>0</v>
      </c>
      <c r="BJ167" s="17" t="s">
        <v>107</v>
      </c>
      <c r="BK167" s="243">
        <f>ROUND(I167*H167,2)</f>
        <v>0</v>
      </c>
      <c r="BL167" s="17" t="s">
        <v>315</v>
      </c>
      <c r="BM167" s="242" t="s">
        <v>3751</v>
      </c>
    </row>
    <row r="168" s="1" customFormat="1" ht="24" customHeight="1">
      <c r="B168" s="38"/>
      <c r="C168" s="288" t="s">
        <v>805</v>
      </c>
      <c r="D168" s="288" t="s">
        <v>223</v>
      </c>
      <c r="E168" s="289" t="s">
        <v>3752</v>
      </c>
      <c r="F168" s="290" t="s">
        <v>3753</v>
      </c>
      <c r="G168" s="291" t="s">
        <v>1173</v>
      </c>
      <c r="H168" s="292">
        <v>22</v>
      </c>
      <c r="I168" s="293"/>
      <c r="J168" s="294">
        <f>ROUND(I168*H168,2)</f>
        <v>0</v>
      </c>
      <c r="K168" s="290" t="s">
        <v>1</v>
      </c>
      <c r="L168" s="295"/>
      <c r="M168" s="296" t="s">
        <v>1</v>
      </c>
      <c r="N168" s="297" t="s">
        <v>40</v>
      </c>
      <c r="O168" s="86"/>
      <c r="P168" s="240">
        <f>O168*H168</f>
        <v>0</v>
      </c>
      <c r="Q168" s="240">
        <v>0</v>
      </c>
      <c r="R168" s="240">
        <f>Q168*H168</f>
        <v>0</v>
      </c>
      <c r="S168" s="240">
        <v>0</v>
      </c>
      <c r="T168" s="241">
        <f>S168*H168</f>
        <v>0</v>
      </c>
      <c r="AR168" s="242" t="s">
        <v>226</v>
      </c>
      <c r="AT168" s="242" t="s">
        <v>223</v>
      </c>
      <c r="AU168" s="242" t="s">
        <v>82</v>
      </c>
      <c r="AY168" s="17" t="s">
        <v>165</v>
      </c>
      <c r="BE168" s="243">
        <f>IF(N168="základní",J168,0)</f>
        <v>0</v>
      </c>
      <c r="BF168" s="243">
        <f>IF(N168="snížená",J168,0)</f>
        <v>0</v>
      </c>
      <c r="BG168" s="243">
        <f>IF(N168="zákl. přenesená",J168,0)</f>
        <v>0</v>
      </c>
      <c r="BH168" s="243">
        <f>IF(N168="sníž. přenesená",J168,0)</f>
        <v>0</v>
      </c>
      <c r="BI168" s="243">
        <f>IF(N168="nulová",J168,0)</f>
        <v>0</v>
      </c>
      <c r="BJ168" s="17" t="s">
        <v>107</v>
      </c>
      <c r="BK168" s="243">
        <f>ROUND(I168*H168,2)</f>
        <v>0</v>
      </c>
      <c r="BL168" s="17" t="s">
        <v>173</v>
      </c>
      <c r="BM168" s="242" t="s">
        <v>3754</v>
      </c>
    </row>
    <row r="169" s="1" customFormat="1" ht="24" customHeight="1">
      <c r="B169" s="38"/>
      <c r="C169" s="231" t="s">
        <v>810</v>
      </c>
      <c r="D169" s="231" t="s">
        <v>168</v>
      </c>
      <c r="E169" s="232" t="s">
        <v>3755</v>
      </c>
      <c r="F169" s="233" t="s">
        <v>3756</v>
      </c>
      <c r="G169" s="234" t="s">
        <v>214</v>
      </c>
      <c r="H169" s="235">
        <v>41</v>
      </c>
      <c r="I169" s="236"/>
      <c r="J169" s="237">
        <f>ROUND(I169*H169,2)</f>
        <v>0</v>
      </c>
      <c r="K169" s="233" t="s">
        <v>1</v>
      </c>
      <c r="L169" s="43"/>
      <c r="M169" s="238" t="s">
        <v>1</v>
      </c>
      <c r="N169" s="239" t="s">
        <v>40</v>
      </c>
      <c r="O169" s="86"/>
      <c r="P169" s="240">
        <f>O169*H169</f>
        <v>0</v>
      </c>
      <c r="Q169" s="240">
        <v>0</v>
      </c>
      <c r="R169" s="240">
        <f>Q169*H169</f>
        <v>0</v>
      </c>
      <c r="S169" s="240">
        <v>0</v>
      </c>
      <c r="T169" s="241">
        <f>S169*H169</f>
        <v>0</v>
      </c>
      <c r="AR169" s="242" t="s">
        <v>315</v>
      </c>
      <c r="AT169" s="242" t="s">
        <v>168</v>
      </c>
      <c r="AU169" s="242" t="s">
        <v>82</v>
      </c>
      <c r="AY169" s="17" t="s">
        <v>165</v>
      </c>
      <c r="BE169" s="243">
        <f>IF(N169="základní",J169,0)</f>
        <v>0</v>
      </c>
      <c r="BF169" s="243">
        <f>IF(N169="snížená",J169,0)</f>
        <v>0</v>
      </c>
      <c r="BG169" s="243">
        <f>IF(N169="zákl. přenesená",J169,0)</f>
        <v>0</v>
      </c>
      <c r="BH169" s="243">
        <f>IF(N169="sníž. přenesená",J169,0)</f>
        <v>0</v>
      </c>
      <c r="BI169" s="243">
        <f>IF(N169="nulová",J169,0)</f>
        <v>0</v>
      </c>
      <c r="BJ169" s="17" t="s">
        <v>107</v>
      </c>
      <c r="BK169" s="243">
        <f>ROUND(I169*H169,2)</f>
        <v>0</v>
      </c>
      <c r="BL169" s="17" t="s">
        <v>315</v>
      </c>
      <c r="BM169" s="242" t="s">
        <v>3757</v>
      </c>
    </row>
    <row r="170" s="1" customFormat="1" ht="24" customHeight="1">
      <c r="B170" s="38"/>
      <c r="C170" s="288" t="s">
        <v>815</v>
      </c>
      <c r="D170" s="288" t="s">
        <v>223</v>
      </c>
      <c r="E170" s="289" t="s">
        <v>3758</v>
      </c>
      <c r="F170" s="290" t="s">
        <v>3759</v>
      </c>
      <c r="G170" s="291" t="s">
        <v>3540</v>
      </c>
      <c r="H170" s="292">
        <v>41</v>
      </c>
      <c r="I170" s="293"/>
      <c r="J170" s="294">
        <f>ROUND(I170*H170,2)</f>
        <v>0</v>
      </c>
      <c r="K170" s="290" t="s">
        <v>1</v>
      </c>
      <c r="L170" s="295"/>
      <c r="M170" s="296" t="s">
        <v>1</v>
      </c>
      <c r="N170" s="297" t="s">
        <v>40</v>
      </c>
      <c r="O170" s="86"/>
      <c r="P170" s="240">
        <f>O170*H170</f>
        <v>0</v>
      </c>
      <c r="Q170" s="240">
        <v>0</v>
      </c>
      <c r="R170" s="240">
        <f>Q170*H170</f>
        <v>0</v>
      </c>
      <c r="S170" s="240">
        <v>0</v>
      </c>
      <c r="T170" s="241">
        <f>S170*H170</f>
        <v>0</v>
      </c>
      <c r="AR170" s="242" t="s">
        <v>616</v>
      </c>
      <c r="AT170" s="242" t="s">
        <v>223</v>
      </c>
      <c r="AU170" s="242" t="s">
        <v>82</v>
      </c>
      <c r="AY170" s="17" t="s">
        <v>165</v>
      </c>
      <c r="BE170" s="243">
        <f>IF(N170="základní",J170,0)</f>
        <v>0</v>
      </c>
      <c r="BF170" s="243">
        <f>IF(N170="snížená",J170,0)</f>
        <v>0</v>
      </c>
      <c r="BG170" s="243">
        <f>IF(N170="zákl. přenesená",J170,0)</f>
        <v>0</v>
      </c>
      <c r="BH170" s="243">
        <f>IF(N170="sníž. přenesená",J170,0)</f>
        <v>0</v>
      </c>
      <c r="BI170" s="243">
        <f>IF(N170="nulová",J170,0)</f>
        <v>0</v>
      </c>
      <c r="BJ170" s="17" t="s">
        <v>107</v>
      </c>
      <c r="BK170" s="243">
        <f>ROUND(I170*H170,2)</f>
        <v>0</v>
      </c>
      <c r="BL170" s="17" t="s">
        <v>315</v>
      </c>
      <c r="BM170" s="242" t="s">
        <v>3760</v>
      </c>
    </row>
    <row r="171" s="1" customFormat="1" ht="24" customHeight="1">
      <c r="B171" s="38"/>
      <c r="C171" s="231" t="s">
        <v>835</v>
      </c>
      <c r="D171" s="231" t="s">
        <v>168</v>
      </c>
      <c r="E171" s="232" t="s">
        <v>3761</v>
      </c>
      <c r="F171" s="233" t="s">
        <v>3762</v>
      </c>
      <c r="G171" s="234" t="s">
        <v>214</v>
      </c>
      <c r="H171" s="235">
        <v>12</v>
      </c>
      <c r="I171" s="236"/>
      <c r="J171" s="237">
        <f>ROUND(I171*H171,2)</f>
        <v>0</v>
      </c>
      <c r="K171" s="233" t="s">
        <v>1</v>
      </c>
      <c r="L171" s="43"/>
      <c r="M171" s="238" t="s">
        <v>1</v>
      </c>
      <c r="N171" s="239" t="s">
        <v>40</v>
      </c>
      <c r="O171" s="86"/>
      <c r="P171" s="240">
        <f>O171*H171</f>
        <v>0</v>
      </c>
      <c r="Q171" s="240">
        <v>0</v>
      </c>
      <c r="R171" s="240">
        <f>Q171*H171</f>
        <v>0</v>
      </c>
      <c r="S171" s="240">
        <v>0</v>
      </c>
      <c r="T171" s="241">
        <f>S171*H171</f>
        <v>0</v>
      </c>
      <c r="AR171" s="242" t="s">
        <v>315</v>
      </c>
      <c r="AT171" s="242" t="s">
        <v>168</v>
      </c>
      <c r="AU171" s="242" t="s">
        <v>82</v>
      </c>
      <c r="AY171" s="17" t="s">
        <v>165</v>
      </c>
      <c r="BE171" s="243">
        <f>IF(N171="základní",J171,0)</f>
        <v>0</v>
      </c>
      <c r="BF171" s="243">
        <f>IF(N171="snížená",J171,0)</f>
        <v>0</v>
      </c>
      <c r="BG171" s="243">
        <f>IF(N171="zákl. přenesená",J171,0)</f>
        <v>0</v>
      </c>
      <c r="BH171" s="243">
        <f>IF(N171="sníž. přenesená",J171,0)</f>
        <v>0</v>
      </c>
      <c r="BI171" s="243">
        <f>IF(N171="nulová",J171,0)</f>
        <v>0</v>
      </c>
      <c r="BJ171" s="17" t="s">
        <v>107</v>
      </c>
      <c r="BK171" s="243">
        <f>ROUND(I171*H171,2)</f>
        <v>0</v>
      </c>
      <c r="BL171" s="17" t="s">
        <v>315</v>
      </c>
      <c r="BM171" s="242" t="s">
        <v>3763</v>
      </c>
    </row>
    <row r="172" s="1" customFormat="1" ht="24" customHeight="1">
      <c r="B172" s="38"/>
      <c r="C172" s="288" t="s">
        <v>839</v>
      </c>
      <c r="D172" s="288" t="s">
        <v>223</v>
      </c>
      <c r="E172" s="289" t="s">
        <v>3764</v>
      </c>
      <c r="F172" s="290" t="s">
        <v>3765</v>
      </c>
      <c r="G172" s="291" t="s">
        <v>1173</v>
      </c>
      <c r="H172" s="292">
        <v>12</v>
      </c>
      <c r="I172" s="293"/>
      <c r="J172" s="294">
        <f>ROUND(I172*H172,2)</f>
        <v>0</v>
      </c>
      <c r="K172" s="290" t="s">
        <v>1</v>
      </c>
      <c r="L172" s="295"/>
      <c r="M172" s="296" t="s">
        <v>1</v>
      </c>
      <c r="N172" s="297" t="s">
        <v>40</v>
      </c>
      <c r="O172" s="86"/>
      <c r="P172" s="240">
        <f>O172*H172</f>
        <v>0</v>
      </c>
      <c r="Q172" s="240">
        <v>0</v>
      </c>
      <c r="R172" s="240">
        <f>Q172*H172</f>
        <v>0</v>
      </c>
      <c r="S172" s="240">
        <v>0</v>
      </c>
      <c r="T172" s="241">
        <f>S172*H172</f>
        <v>0</v>
      </c>
      <c r="AR172" s="242" t="s">
        <v>616</v>
      </c>
      <c r="AT172" s="242" t="s">
        <v>223</v>
      </c>
      <c r="AU172" s="242" t="s">
        <v>82</v>
      </c>
      <c r="AY172" s="17" t="s">
        <v>165</v>
      </c>
      <c r="BE172" s="243">
        <f>IF(N172="základní",J172,0)</f>
        <v>0</v>
      </c>
      <c r="BF172" s="243">
        <f>IF(N172="snížená",J172,0)</f>
        <v>0</v>
      </c>
      <c r="BG172" s="243">
        <f>IF(N172="zákl. přenesená",J172,0)</f>
        <v>0</v>
      </c>
      <c r="BH172" s="243">
        <f>IF(N172="sníž. přenesená",J172,0)</f>
        <v>0</v>
      </c>
      <c r="BI172" s="243">
        <f>IF(N172="nulová",J172,0)</f>
        <v>0</v>
      </c>
      <c r="BJ172" s="17" t="s">
        <v>107</v>
      </c>
      <c r="BK172" s="243">
        <f>ROUND(I172*H172,2)</f>
        <v>0</v>
      </c>
      <c r="BL172" s="17" t="s">
        <v>315</v>
      </c>
      <c r="BM172" s="242" t="s">
        <v>3766</v>
      </c>
    </row>
    <row r="173" s="1" customFormat="1" ht="24" customHeight="1">
      <c r="B173" s="38"/>
      <c r="C173" s="231" t="s">
        <v>929</v>
      </c>
      <c r="D173" s="231" t="s">
        <v>168</v>
      </c>
      <c r="E173" s="232" t="s">
        <v>3767</v>
      </c>
      <c r="F173" s="233" t="s">
        <v>3768</v>
      </c>
      <c r="G173" s="234" t="s">
        <v>214</v>
      </c>
      <c r="H173" s="235">
        <v>2</v>
      </c>
      <c r="I173" s="236"/>
      <c r="J173" s="237">
        <f>ROUND(I173*H173,2)</f>
        <v>0</v>
      </c>
      <c r="K173" s="233" t="s">
        <v>1</v>
      </c>
      <c r="L173" s="43"/>
      <c r="M173" s="238" t="s">
        <v>1</v>
      </c>
      <c r="N173" s="239" t="s">
        <v>40</v>
      </c>
      <c r="O173" s="86"/>
      <c r="P173" s="240">
        <f>O173*H173</f>
        <v>0</v>
      </c>
      <c r="Q173" s="240">
        <v>0</v>
      </c>
      <c r="R173" s="240">
        <f>Q173*H173</f>
        <v>0</v>
      </c>
      <c r="S173" s="240">
        <v>0</v>
      </c>
      <c r="T173" s="241">
        <f>S173*H173</f>
        <v>0</v>
      </c>
      <c r="AR173" s="242" t="s">
        <v>3674</v>
      </c>
      <c r="AT173" s="242" t="s">
        <v>168</v>
      </c>
      <c r="AU173" s="242" t="s">
        <v>82</v>
      </c>
      <c r="AY173" s="17" t="s">
        <v>165</v>
      </c>
      <c r="BE173" s="243">
        <f>IF(N173="základní",J173,0)</f>
        <v>0</v>
      </c>
      <c r="BF173" s="243">
        <f>IF(N173="snížená",J173,0)</f>
        <v>0</v>
      </c>
      <c r="BG173" s="243">
        <f>IF(N173="zákl. přenesená",J173,0)</f>
        <v>0</v>
      </c>
      <c r="BH173" s="243">
        <f>IF(N173="sníž. přenesená",J173,0)</f>
        <v>0</v>
      </c>
      <c r="BI173" s="243">
        <f>IF(N173="nulová",J173,0)</f>
        <v>0</v>
      </c>
      <c r="BJ173" s="17" t="s">
        <v>107</v>
      </c>
      <c r="BK173" s="243">
        <f>ROUND(I173*H173,2)</f>
        <v>0</v>
      </c>
      <c r="BL173" s="17" t="s">
        <v>3674</v>
      </c>
      <c r="BM173" s="242" t="s">
        <v>3769</v>
      </c>
    </row>
    <row r="174" s="1" customFormat="1" ht="24" customHeight="1">
      <c r="B174" s="38"/>
      <c r="C174" s="288" t="s">
        <v>934</v>
      </c>
      <c r="D174" s="288" t="s">
        <v>223</v>
      </c>
      <c r="E174" s="289" t="s">
        <v>3770</v>
      </c>
      <c r="F174" s="290" t="s">
        <v>3771</v>
      </c>
      <c r="G174" s="291" t="s">
        <v>1173</v>
      </c>
      <c r="H174" s="292">
        <v>2</v>
      </c>
      <c r="I174" s="293"/>
      <c r="J174" s="294">
        <f>ROUND(I174*H174,2)</f>
        <v>0</v>
      </c>
      <c r="K174" s="290" t="s">
        <v>1</v>
      </c>
      <c r="L174" s="295"/>
      <c r="M174" s="296" t="s">
        <v>1</v>
      </c>
      <c r="N174" s="297" t="s">
        <v>40</v>
      </c>
      <c r="O174" s="86"/>
      <c r="P174" s="240">
        <f>O174*H174</f>
        <v>0</v>
      </c>
      <c r="Q174" s="240">
        <v>0</v>
      </c>
      <c r="R174" s="240">
        <f>Q174*H174</f>
        <v>0</v>
      </c>
      <c r="S174" s="240">
        <v>0</v>
      </c>
      <c r="T174" s="241">
        <f>S174*H174</f>
        <v>0</v>
      </c>
      <c r="AR174" s="242" t="s">
        <v>3674</v>
      </c>
      <c r="AT174" s="242" t="s">
        <v>223</v>
      </c>
      <c r="AU174" s="242" t="s">
        <v>82</v>
      </c>
      <c r="AY174" s="17" t="s">
        <v>165</v>
      </c>
      <c r="BE174" s="243">
        <f>IF(N174="základní",J174,0)</f>
        <v>0</v>
      </c>
      <c r="BF174" s="243">
        <f>IF(N174="snížená",J174,0)</f>
        <v>0</v>
      </c>
      <c r="BG174" s="243">
        <f>IF(N174="zákl. přenesená",J174,0)</f>
        <v>0</v>
      </c>
      <c r="BH174" s="243">
        <f>IF(N174="sníž. přenesená",J174,0)</f>
        <v>0</v>
      </c>
      <c r="BI174" s="243">
        <f>IF(N174="nulová",J174,0)</f>
        <v>0</v>
      </c>
      <c r="BJ174" s="17" t="s">
        <v>107</v>
      </c>
      <c r="BK174" s="243">
        <f>ROUND(I174*H174,2)</f>
        <v>0</v>
      </c>
      <c r="BL174" s="17" t="s">
        <v>3674</v>
      </c>
      <c r="BM174" s="242" t="s">
        <v>3772</v>
      </c>
    </row>
    <row r="175" s="1" customFormat="1" ht="24" customHeight="1">
      <c r="B175" s="38"/>
      <c r="C175" s="231" t="s">
        <v>860</v>
      </c>
      <c r="D175" s="231" t="s">
        <v>168</v>
      </c>
      <c r="E175" s="232" t="s">
        <v>3773</v>
      </c>
      <c r="F175" s="233" t="s">
        <v>3774</v>
      </c>
      <c r="G175" s="234" t="s">
        <v>214</v>
      </c>
      <c r="H175" s="235">
        <v>69</v>
      </c>
      <c r="I175" s="236"/>
      <c r="J175" s="237">
        <f>ROUND(I175*H175,2)</f>
        <v>0</v>
      </c>
      <c r="K175" s="233" t="s">
        <v>1</v>
      </c>
      <c r="L175" s="43"/>
      <c r="M175" s="238" t="s">
        <v>1</v>
      </c>
      <c r="N175" s="239" t="s">
        <v>40</v>
      </c>
      <c r="O175" s="86"/>
      <c r="P175" s="240">
        <f>O175*H175</f>
        <v>0</v>
      </c>
      <c r="Q175" s="240">
        <v>0</v>
      </c>
      <c r="R175" s="240">
        <f>Q175*H175</f>
        <v>0</v>
      </c>
      <c r="S175" s="240">
        <v>0</v>
      </c>
      <c r="T175" s="241">
        <f>S175*H175</f>
        <v>0</v>
      </c>
      <c r="AR175" s="242" t="s">
        <v>3674</v>
      </c>
      <c r="AT175" s="242" t="s">
        <v>168</v>
      </c>
      <c r="AU175" s="242" t="s">
        <v>82</v>
      </c>
      <c r="AY175" s="17" t="s">
        <v>165</v>
      </c>
      <c r="BE175" s="243">
        <f>IF(N175="základní",J175,0)</f>
        <v>0</v>
      </c>
      <c r="BF175" s="243">
        <f>IF(N175="snížená",J175,0)</f>
        <v>0</v>
      </c>
      <c r="BG175" s="243">
        <f>IF(N175="zákl. přenesená",J175,0)</f>
        <v>0</v>
      </c>
      <c r="BH175" s="243">
        <f>IF(N175="sníž. přenesená",J175,0)</f>
        <v>0</v>
      </c>
      <c r="BI175" s="243">
        <f>IF(N175="nulová",J175,0)</f>
        <v>0</v>
      </c>
      <c r="BJ175" s="17" t="s">
        <v>107</v>
      </c>
      <c r="BK175" s="243">
        <f>ROUND(I175*H175,2)</f>
        <v>0</v>
      </c>
      <c r="BL175" s="17" t="s">
        <v>3674</v>
      </c>
      <c r="BM175" s="242" t="s">
        <v>3775</v>
      </c>
    </row>
    <row r="176" s="1" customFormat="1" ht="24" customHeight="1">
      <c r="B176" s="38"/>
      <c r="C176" s="288" t="s">
        <v>864</v>
      </c>
      <c r="D176" s="288" t="s">
        <v>223</v>
      </c>
      <c r="E176" s="289" t="s">
        <v>3776</v>
      </c>
      <c r="F176" s="290" t="s">
        <v>3777</v>
      </c>
      <c r="G176" s="291" t="s">
        <v>1173</v>
      </c>
      <c r="H176" s="292">
        <v>69</v>
      </c>
      <c r="I176" s="293"/>
      <c r="J176" s="294">
        <f>ROUND(I176*H176,2)</f>
        <v>0</v>
      </c>
      <c r="K176" s="290" t="s">
        <v>1</v>
      </c>
      <c r="L176" s="295"/>
      <c r="M176" s="296" t="s">
        <v>1</v>
      </c>
      <c r="N176" s="297" t="s">
        <v>40</v>
      </c>
      <c r="O176" s="86"/>
      <c r="P176" s="240">
        <f>O176*H176</f>
        <v>0</v>
      </c>
      <c r="Q176" s="240">
        <v>0</v>
      </c>
      <c r="R176" s="240">
        <f>Q176*H176</f>
        <v>0</v>
      </c>
      <c r="S176" s="240">
        <v>0</v>
      </c>
      <c r="T176" s="241">
        <f>S176*H176</f>
        <v>0</v>
      </c>
      <c r="AR176" s="242" t="s">
        <v>3674</v>
      </c>
      <c r="AT176" s="242" t="s">
        <v>223</v>
      </c>
      <c r="AU176" s="242" t="s">
        <v>82</v>
      </c>
      <c r="AY176" s="17" t="s">
        <v>165</v>
      </c>
      <c r="BE176" s="243">
        <f>IF(N176="základní",J176,0)</f>
        <v>0</v>
      </c>
      <c r="BF176" s="243">
        <f>IF(N176="snížená",J176,0)</f>
        <v>0</v>
      </c>
      <c r="BG176" s="243">
        <f>IF(N176="zákl. přenesená",J176,0)</f>
        <v>0</v>
      </c>
      <c r="BH176" s="243">
        <f>IF(N176="sníž. přenesená",J176,0)</f>
        <v>0</v>
      </c>
      <c r="BI176" s="243">
        <f>IF(N176="nulová",J176,0)</f>
        <v>0</v>
      </c>
      <c r="BJ176" s="17" t="s">
        <v>107</v>
      </c>
      <c r="BK176" s="243">
        <f>ROUND(I176*H176,2)</f>
        <v>0</v>
      </c>
      <c r="BL176" s="17" t="s">
        <v>3674</v>
      </c>
      <c r="BM176" s="242" t="s">
        <v>3778</v>
      </c>
    </row>
    <row r="177" s="1" customFormat="1" ht="24" customHeight="1">
      <c r="B177" s="38"/>
      <c r="C177" s="231" t="s">
        <v>846</v>
      </c>
      <c r="D177" s="231" t="s">
        <v>168</v>
      </c>
      <c r="E177" s="232" t="s">
        <v>3779</v>
      </c>
      <c r="F177" s="233" t="s">
        <v>3780</v>
      </c>
      <c r="G177" s="234" t="s">
        <v>214</v>
      </c>
      <c r="H177" s="235">
        <v>112</v>
      </c>
      <c r="I177" s="236"/>
      <c r="J177" s="237">
        <f>ROUND(I177*H177,2)</f>
        <v>0</v>
      </c>
      <c r="K177" s="233" t="s">
        <v>1</v>
      </c>
      <c r="L177" s="43"/>
      <c r="M177" s="238" t="s">
        <v>1</v>
      </c>
      <c r="N177" s="239" t="s">
        <v>40</v>
      </c>
      <c r="O177" s="86"/>
      <c r="P177" s="240">
        <f>O177*H177</f>
        <v>0</v>
      </c>
      <c r="Q177" s="240">
        <v>0</v>
      </c>
      <c r="R177" s="240">
        <f>Q177*H177</f>
        <v>0</v>
      </c>
      <c r="S177" s="240">
        <v>0</v>
      </c>
      <c r="T177" s="241">
        <f>S177*H177</f>
        <v>0</v>
      </c>
      <c r="AR177" s="242" t="s">
        <v>315</v>
      </c>
      <c r="AT177" s="242" t="s">
        <v>168</v>
      </c>
      <c r="AU177" s="242" t="s">
        <v>82</v>
      </c>
      <c r="AY177" s="17" t="s">
        <v>165</v>
      </c>
      <c r="BE177" s="243">
        <f>IF(N177="základní",J177,0)</f>
        <v>0</v>
      </c>
      <c r="BF177" s="243">
        <f>IF(N177="snížená",J177,0)</f>
        <v>0</v>
      </c>
      <c r="BG177" s="243">
        <f>IF(N177="zákl. přenesená",J177,0)</f>
        <v>0</v>
      </c>
      <c r="BH177" s="243">
        <f>IF(N177="sníž. přenesená",J177,0)</f>
        <v>0</v>
      </c>
      <c r="BI177" s="243">
        <f>IF(N177="nulová",J177,0)</f>
        <v>0</v>
      </c>
      <c r="BJ177" s="17" t="s">
        <v>107</v>
      </c>
      <c r="BK177" s="243">
        <f>ROUND(I177*H177,2)</f>
        <v>0</v>
      </c>
      <c r="BL177" s="17" t="s">
        <v>315</v>
      </c>
      <c r="BM177" s="242" t="s">
        <v>3781</v>
      </c>
    </row>
    <row r="178" s="1" customFormat="1" ht="16.5" customHeight="1">
      <c r="B178" s="38"/>
      <c r="C178" s="288" t="s">
        <v>850</v>
      </c>
      <c r="D178" s="288" t="s">
        <v>223</v>
      </c>
      <c r="E178" s="289" t="s">
        <v>3782</v>
      </c>
      <c r="F178" s="290" t="s">
        <v>3783</v>
      </c>
      <c r="G178" s="291" t="s">
        <v>1173</v>
      </c>
      <c r="H178" s="292">
        <v>112</v>
      </c>
      <c r="I178" s="293"/>
      <c r="J178" s="294">
        <f>ROUND(I178*H178,2)</f>
        <v>0</v>
      </c>
      <c r="K178" s="290" t="s">
        <v>1</v>
      </c>
      <c r="L178" s="295"/>
      <c r="M178" s="296" t="s">
        <v>1</v>
      </c>
      <c r="N178" s="297" t="s">
        <v>40</v>
      </c>
      <c r="O178" s="86"/>
      <c r="P178" s="240">
        <f>O178*H178</f>
        <v>0</v>
      </c>
      <c r="Q178" s="240">
        <v>0</v>
      </c>
      <c r="R178" s="240">
        <f>Q178*H178</f>
        <v>0</v>
      </c>
      <c r="S178" s="240">
        <v>0</v>
      </c>
      <c r="T178" s="241">
        <f>S178*H178</f>
        <v>0</v>
      </c>
      <c r="AR178" s="242" t="s">
        <v>616</v>
      </c>
      <c r="AT178" s="242" t="s">
        <v>223</v>
      </c>
      <c r="AU178" s="242" t="s">
        <v>82</v>
      </c>
      <c r="AY178" s="17" t="s">
        <v>165</v>
      </c>
      <c r="BE178" s="243">
        <f>IF(N178="základní",J178,0)</f>
        <v>0</v>
      </c>
      <c r="BF178" s="243">
        <f>IF(N178="snížená",J178,0)</f>
        <v>0</v>
      </c>
      <c r="BG178" s="243">
        <f>IF(N178="zákl. přenesená",J178,0)</f>
        <v>0</v>
      </c>
      <c r="BH178" s="243">
        <f>IF(N178="sníž. přenesená",J178,0)</f>
        <v>0</v>
      </c>
      <c r="BI178" s="243">
        <f>IF(N178="nulová",J178,0)</f>
        <v>0</v>
      </c>
      <c r="BJ178" s="17" t="s">
        <v>107</v>
      </c>
      <c r="BK178" s="243">
        <f>ROUND(I178*H178,2)</f>
        <v>0</v>
      </c>
      <c r="BL178" s="17" t="s">
        <v>315</v>
      </c>
      <c r="BM178" s="242" t="s">
        <v>3784</v>
      </c>
    </row>
    <row r="179" s="1" customFormat="1" ht="24" customHeight="1">
      <c r="B179" s="38"/>
      <c r="C179" s="231" t="s">
        <v>579</v>
      </c>
      <c r="D179" s="231" t="s">
        <v>168</v>
      </c>
      <c r="E179" s="232" t="s">
        <v>3785</v>
      </c>
      <c r="F179" s="233" t="s">
        <v>3786</v>
      </c>
      <c r="G179" s="234" t="s">
        <v>214</v>
      </c>
      <c r="H179" s="235">
        <v>9</v>
      </c>
      <c r="I179" s="236"/>
      <c r="J179" s="237">
        <f>ROUND(I179*H179,2)</f>
        <v>0</v>
      </c>
      <c r="K179" s="233" t="s">
        <v>1</v>
      </c>
      <c r="L179" s="43"/>
      <c r="M179" s="238" t="s">
        <v>1</v>
      </c>
      <c r="N179" s="239" t="s">
        <v>40</v>
      </c>
      <c r="O179" s="86"/>
      <c r="P179" s="240">
        <f>O179*H179</f>
        <v>0</v>
      </c>
      <c r="Q179" s="240">
        <v>0</v>
      </c>
      <c r="R179" s="240">
        <f>Q179*H179</f>
        <v>0</v>
      </c>
      <c r="S179" s="240">
        <v>0</v>
      </c>
      <c r="T179" s="241">
        <f>S179*H179</f>
        <v>0</v>
      </c>
      <c r="AR179" s="242" t="s">
        <v>3674</v>
      </c>
      <c r="AT179" s="242" t="s">
        <v>168</v>
      </c>
      <c r="AU179" s="242" t="s">
        <v>82</v>
      </c>
      <c r="AY179" s="17" t="s">
        <v>165</v>
      </c>
      <c r="BE179" s="243">
        <f>IF(N179="základní",J179,0)</f>
        <v>0</v>
      </c>
      <c r="BF179" s="243">
        <f>IF(N179="snížená",J179,0)</f>
        <v>0</v>
      </c>
      <c r="BG179" s="243">
        <f>IF(N179="zákl. přenesená",J179,0)</f>
        <v>0</v>
      </c>
      <c r="BH179" s="243">
        <f>IF(N179="sníž. přenesená",J179,0)</f>
        <v>0</v>
      </c>
      <c r="BI179" s="243">
        <f>IF(N179="nulová",J179,0)</f>
        <v>0</v>
      </c>
      <c r="BJ179" s="17" t="s">
        <v>107</v>
      </c>
      <c r="BK179" s="243">
        <f>ROUND(I179*H179,2)</f>
        <v>0</v>
      </c>
      <c r="BL179" s="17" t="s">
        <v>3674</v>
      </c>
      <c r="BM179" s="242" t="s">
        <v>3787</v>
      </c>
    </row>
    <row r="180" s="1" customFormat="1" ht="24" customHeight="1">
      <c r="B180" s="38"/>
      <c r="C180" s="288" t="s">
        <v>925</v>
      </c>
      <c r="D180" s="288" t="s">
        <v>223</v>
      </c>
      <c r="E180" s="289" t="s">
        <v>3788</v>
      </c>
      <c r="F180" s="290" t="s">
        <v>3789</v>
      </c>
      <c r="G180" s="291" t="s">
        <v>1173</v>
      </c>
      <c r="H180" s="292">
        <v>9</v>
      </c>
      <c r="I180" s="293"/>
      <c r="J180" s="294">
        <f>ROUND(I180*H180,2)</f>
        <v>0</v>
      </c>
      <c r="K180" s="290" t="s">
        <v>1</v>
      </c>
      <c r="L180" s="295"/>
      <c r="M180" s="296" t="s">
        <v>1</v>
      </c>
      <c r="N180" s="297" t="s">
        <v>40</v>
      </c>
      <c r="O180" s="86"/>
      <c r="P180" s="240">
        <f>O180*H180</f>
        <v>0</v>
      </c>
      <c r="Q180" s="240">
        <v>0</v>
      </c>
      <c r="R180" s="240">
        <f>Q180*H180</f>
        <v>0</v>
      </c>
      <c r="S180" s="240">
        <v>0</v>
      </c>
      <c r="T180" s="241">
        <f>S180*H180</f>
        <v>0</v>
      </c>
      <c r="AR180" s="242" t="s">
        <v>3674</v>
      </c>
      <c r="AT180" s="242" t="s">
        <v>223</v>
      </c>
      <c r="AU180" s="242" t="s">
        <v>82</v>
      </c>
      <c r="AY180" s="17" t="s">
        <v>165</v>
      </c>
      <c r="BE180" s="243">
        <f>IF(N180="základní",J180,0)</f>
        <v>0</v>
      </c>
      <c r="BF180" s="243">
        <f>IF(N180="snížená",J180,0)</f>
        <v>0</v>
      </c>
      <c r="BG180" s="243">
        <f>IF(N180="zákl. přenesená",J180,0)</f>
        <v>0</v>
      </c>
      <c r="BH180" s="243">
        <f>IF(N180="sníž. přenesená",J180,0)</f>
        <v>0</v>
      </c>
      <c r="BI180" s="243">
        <f>IF(N180="nulová",J180,0)</f>
        <v>0</v>
      </c>
      <c r="BJ180" s="17" t="s">
        <v>107</v>
      </c>
      <c r="BK180" s="243">
        <f>ROUND(I180*H180,2)</f>
        <v>0</v>
      </c>
      <c r="BL180" s="17" t="s">
        <v>3674</v>
      </c>
      <c r="BM180" s="242" t="s">
        <v>3790</v>
      </c>
    </row>
    <row r="181" s="1" customFormat="1" ht="24" customHeight="1">
      <c r="B181" s="38"/>
      <c r="C181" s="231" t="s">
        <v>940</v>
      </c>
      <c r="D181" s="231" t="s">
        <v>168</v>
      </c>
      <c r="E181" s="232" t="s">
        <v>3785</v>
      </c>
      <c r="F181" s="233" t="s">
        <v>3786</v>
      </c>
      <c r="G181" s="234" t="s">
        <v>214</v>
      </c>
      <c r="H181" s="235">
        <v>3</v>
      </c>
      <c r="I181" s="236"/>
      <c r="J181" s="237">
        <f>ROUND(I181*H181,2)</f>
        <v>0</v>
      </c>
      <c r="K181" s="233" t="s">
        <v>1</v>
      </c>
      <c r="L181" s="43"/>
      <c r="M181" s="238" t="s">
        <v>1</v>
      </c>
      <c r="N181" s="239" t="s">
        <v>40</v>
      </c>
      <c r="O181" s="86"/>
      <c r="P181" s="240">
        <f>O181*H181</f>
        <v>0</v>
      </c>
      <c r="Q181" s="240">
        <v>0</v>
      </c>
      <c r="R181" s="240">
        <f>Q181*H181</f>
        <v>0</v>
      </c>
      <c r="S181" s="240">
        <v>0</v>
      </c>
      <c r="T181" s="241">
        <f>S181*H181</f>
        <v>0</v>
      </c>
      <c r="AR181" s="242" t="s">
        <v>315</v>
      </c>
      <c r="AT181" s="242" t="s">
        <v>168</v>
      </c>
      <c r="AU181" s="242" t="s">
        <v>82</v>
      </c>
      <c r="AY181" s="17" t="s">
        <v>165</v>
      </c>
      <c r="BE181" s="243">
        <f>IF(N181="základní",J181,0)</f>
        <v>0</v>
      </c>
      <c r="BF181" s="243">
        <f>IF(N181="snížená",J181,0)</f>
        <v>0</v>
      </c>
      <c r="BG181" s="243">
        <f>IF(N181="zákl. přenesená",J181,0)</f>
        <v>0</v>
      </c>
      <c r="BH181" s="243">
        <f>IF(N181="sníž. přenesená",J181,0)</f>
        <v>0</v>
      </c>
      <c r="BI181" s="243">
        <f>IF(N181="nulová",J181,0)</f>
        <v>0</v>
      </c>
      <c r="BJ181" s="17" t="s">
        <v>107</v>
      </c>
      <c r="BK181" s="243">
        <f>ROUND(I181*H181,2)</f>
        <v>0</v>
      </c>
      <c r="BL181" s="17" t="s">
        <v>315</v>
      </c>
      <c r="BM181" s="242" t="s">
        <v>3791</v>
      </c>
    </row>
    <row r="182" s="1" customFormat="1" ht="36" customHeight="1">
      <c r="B182" s="38"/>
      <c r="C182" s="288" t="s">
        <v>948</v>
      </c>
      <c r="D182" s="288" t="s">
        <v>223</v>
      </c>
      <c r="E182" s="289" t="s">
        <v>3792</v>
      </c>
      <c r="F182" s="290" t="s">
        <v>3793</v>
      </c>
      <c r="G182" s="291" t="s">
        <v>1173</v>
      </c>
      <c r="H182" s="292">
        <v>3</v>
      </c>
      <c r="I182" s="293"/>
      <c r="J182" s="294">
        <f>ROUND(I182*H182,2)</f>
        <v>0</v>
      </c>
      <c r="K182" s="290" t="s">
        <v>1</v>
      </c>
      <c r="L182" s="295"/>
      <c r="M182" s="296" t="s">
        <v>1</v>
      </c>
      <c r="N182" s="297" t="s">
        <v>40</v>
      </c>
      <c r="O182" s="86"/>
      <c r="P182" s="240">
        <f>O182*H182</f>
        <v>0</v>
      </c>
      <c r="Q182" s="240">
        <v>0</v>
      </c>
      <c r="R182" s="240">
        <f>Q182*H182</f>
        <v>0</v>
      </c>
      <c r="S182" s="240">
        <v>0</v>
      </c>
      <c r="T182" s="241">
        <f>S182*H182</f>
        <v>0</v>
      </c>
      <c r="AR182" s="242" t="s">
        <v>616</v>
      </c>
      <c r="AT182" s="242" t="s">
        <v>223</v>
      </c>
      <c r="AU182" s="242" t="s">
        <v>82</v>
      </c>
      <c r="AY182" s="17" t="s">
        <v>165</v>
      </c>
      <c r="BE182" s="243">
        <f>IF(N182="základní",J182,0)</f>
        <v>0</v>
      </c>
      <c r="BF182" s="243">
        <f>IF(N182="snížená",J182,0)</f>
        <v>0</v>
      </c>
      <c r="BG182" s="243">
        <f>IF(N182="zákl. přenesená",J182,0)</f>
        <v>0</v>
      </c>
      <c r="BH182" s="243">
        <f>IF(N182="sníž. přenesená",J182,0)</f>
        <v>0</v>
      </c>
      <c r="BI182" s="243">
        <f>IF(N182="nulová",J182,0)</f>
        <v>0</v>
      </c>
      <c r="BJ182" s="17" t="s">
        <v>107</v>
      </c>
      <c r="BK182" s="243">
        <f>ROUND(I182*H182,2)</f>
        <v>0</v>
      </c>
      <c r="BL182" s="17" t="s">
        <v>315</v>
      </c>
      <c r="BM182" s="242" t="s">
        <v>3794</v>
      </c>
    </row>
    <row r="183" s="1" customFormat="1" ht="24" customHeight="1">
      <c r="B183" s="38"/>
      <c r="C183" s="288" t="s">
        <v>952</v>
      </c>
      <c r="D183" s="288" t="s">
        <v>223</v>
      </c>
      <c r="E183" s="289" t="s">
        <v>3795</v>
      </c>
      <c r="F183" s="290" t="s">
        <v>3796</v>
      </c>
      <c r="G183" s="291" t="s">
        <v>3797</v>
      </c>
      <c r="H183" s="292">
        <v>237</v>
      </c>
      <c r="I183" s="293"/>
      <c r="J183" s="294">
        <f>ROUND(I183*H183,2)</f>
        <v>0</v>
      </c>
      <c r="K183" s="290" t="s">
        <v>1</v>
      </c>
      <c r="L183" s="295"/>
      <c r="M183" s="296" t="s">
        <v>1</v>
      </c>
      <c r="N183" s="297" t="s">
        <v>40</v>
      </c>
      <c r="O183" s="86"/>
      <c r="P183" s="240">
        <f>O183*H183</f>
        <v>0</v>
      </c>
      <c r="Q183" s="240">
        <v>0</v>
      </c>
      <c r="R183" s="240">
        <f>Q183*H183</f>
        <v>0</v>
      </c>
      <c r="S183" s="240">
        <v>0</v>
      </c>
      <c r="T183" s="241">
        <f>S183*H183</f>
        <v>0</v>
      </c>
      <c r="AR183" s="242" t="s">
        <v>3674</v>
      </c>
      <c r="AT183" s="242" t="s">
        <v>223</v>
      </c>
      <c r="AU183" s="242" t="s">
        <v>82</v>
      </c>
      <c r="AY183" s="17" t="s">
        <v>165</v>
      </c>
      <c r="BE183" s="243">
        <f>IF(N183="základní",J183,0)</f>
        <v>0</v>
      </c>
      <c r="BF183" s="243">
        <f>IF(N183="snížená",J183,0)</f>
        <v>0</v>
      </c>
      <c r="BG183" s="243">
        <f>IF(N183="zákl. přenesená",J183,0)</f>
        <v>0</v>
      </c>
      <c r="BH183" s="243">
        <f>IF(N183="sníž. přenesená",J183,0)</f>
        <v>0</v>
      </c>
      <c r="BI183" s="243">
        <f>IF(N183="nulová",J183,0)</f>
        <v>0</v>
      </c>
      <c r="BJ183" s="17" t="s">
        <v>107</v>
      </c>
      <c r="BK183" s="243">
        <f>ROUND(I183*H183,2)</f>
        <v>0</v>
      </c>
      <c r="BL183" s="17" t="s">
        <v>3674</v>
      </c>
      <c r="BM183" s="242" t="s">
        <v>3798</v>
      </c>
    </row>
    <row r="184" s="1" customFormat="1" ht="16.5" customHeight="1">
      <c r="B184" s="38"/>
      <c r="C184" s="231" t="s">
        <v>957</v>
      </c>
      <c r="D184" s="231" t="s">
        <v>168</v>
      </c>
      <c r="E184" s="232" t="s">
        <v>3799</v>
      </c>
      <c r="F184" s="233" t="s">
        <v>3800</v>
      </c>
      <c r="G184" s="234" t="s">
        <v>214</v>
      </c>
      <c r="H184" s="235">
        <v>9</v>
      </c>
      <c r="I184" s="236"/>
      <c r="J184" s="237">
        <f>ROUND(I184*H184,2)</f>
        <v>0</v>
      </c>
      <c r="K184" s="233" t="s">
        <v>1</v>
      </c>
      <c r="L184" s="43"/>
      <c r="M184" s="238" t="s">
        <v>1</v>
      </c>
      <c r="N184" s="239" t="s">
        <v>40</v>
      </c>
      <c r="O184" s="86"/>
      <c r="P184" s="240">
        <f>O184*H184</f>
        <v>0</v>
      </c>
      <c r="Q184" s="240">
        <v>0</v>
      </c>
      <c r="R184" s="240">
        <f>Q184*H184</f>
        <v>0</v>
      </c>
      <c r="S184" s="240">
        <v>0</v>
      </c>
      <c r="T184" s="241">
        <f>S184*H184</f>
        <v>0</v>
      </c>
      <c r="AR184" s="242" t="s">
        <v>3674</v>
      </c>
      <c r="AT184" s="242" t="s">
        <v>168</v>
      </c>
      <c r="AU184" s="242" t="s">
        <v>82</v>
      </c>
      <c r="AY184" s="17" t="s">
        <v>165</v>
      </c>
      <c r="BE184" s="243">
        <f>IF(N184="základní",J184,0)</f>
        <v>0</v>
      </c>
      <c r="BF184" s="243">
        <f>IF(N184="snížená",J184,0)</f>
        <v>0</v>
      </c>
      <c r="BG184" s="243">
        <f>IF(N184="zákl. přenesená",J184,0)</f>
        <v>0</v>
      </c>
      <c r="BH184" s="243">
        <f>IF(N184="sníž. přenesená",J184,0)</f>
        <v>0</v>
      </c>
      <c r="BI184" s="243">
        <f>IF(N184="nulová",J184,0)</f>
        <v>0</v>
      </c>
      <c r="BJ184" s="17" t="s">
        <v>107</v>
      </c>
      <c r="BK184" s="243">
        <f>ROUND(I184*H184,2)</f>
        <v>0</v>
      </c>
      <c r="BL184" s="17" t="s">
        <v>3674</v>
      </c>
      <c r="BM184" s="242" t="s">
        <v>3801</v>
      </c>
    </row>
    <row r="185" s="1" customFormat="1" ht="24" customHeight="1">
      <c r="B185" s="38"/>
      <c r="C185" s="288" t="s">
        <v>961</v>
      </c>
      <c r="D185" s="288" t="s">
        <v>223</v>
      </c>
      <c r="E185" s="289" t="s">
        <v>3802</v>
      </c>
      <c r="F185" s="290" t="s">
        <v>3803</v>
      </c>
      <c r="G185" s="291" t="s">
        <v>1173</v>
      </c>
      <c r="H185" s="292">
        <v>9</v>
      </c>
      <c r="I185" s="293"/>
      <c r="J185" s="294">
        <f>ROUND(I185*H185,2)</f>
        <v>0</v>
      </c>
      <c r="K185" s="290" t="s">
        <v>1</v>
      </c>
      <c r="L185" s="295"/>
      <c r="M185" s="296" t="s">
        <v>1</v>
      </c>
      <c r="N185" s="297" t="s">
        <v>40</v>
      </c>
      <c r="O185" s="86"/>
      <c r="P185" s="240">
        <f>O185*H185</f>
        <v>0</v>
      </c>
      <c r="Q185" s="240">
        <v>0</v>
      </c>
      <c r="R185" s="240">
        <f>Q185*H185</f>
        <v>0</v>
      </c>
      <c r="S185" s="240">
        <v>0</v>
      </c>
      <c r="T185" s="241">
        <f>S185*H185</f>
        <v>0</v>
      </c>
      <c r="AR185" s="242" t="s">
        <v>3674</v>
      </c>
      <c r="AT185" s="242" t="s">
        <v>223</v>
      </c>
      <c r="AU185" s="242" t="s">
        <v>82</v>
      </c>
      <c r="AY185" s="17" t="s">
        <v>165</v>
      </c>
      <c r="BE185" s="243">
        <f>IF(N185="základní",J185,0)</f>
        <v>0</v>
      </c>
      <c r="BF185" s="243">
        <f>IF(N185="snížená",J185,0)</f>
        <v>0</v>
      </c>
      <c r="BG185" s="243">
        <f>IF(N185="zákl. přenesená",J185,0)</f>
        <v>0</v>
      </c>
      <c r="BH185" s="243">
        <f>IF(N185="sníž. přenesená",J185,0)</f>
        <v>0</v>
      </c>
      <c r="BI185" s="243">
        <f>IF(N185="nulová",J185,0)</f>
        <v>0</v>
      </c>
      <c r="BJ185" s="17" t="s">
        <v>107</v>
      </c>
      <c r="BK185" s="243">
        <f>ROUND(I185*H185,2)</f>
        <v>0</v>
      </c>
      <c r="BL185" s="17" t="s">
        <v>3674</v>
      </c>
      <c r="BM185" s="242" t="s">
        <v>3804</v>
      </c>
    </row>
    <row r="186" s="11" customFormat="1" ht="25.92" customHeight="1">
      <c r="B186" s="215"/>
      <c r="C186" s="216"/>
      <c r="D186" s="217" t="s">
        <v>73</v>
      </c>
      <c r="E186" s="218" t="s">
        <v>3805</v>
      </c>
      <c r="F186" s="218" t="s">
        <v>3806</v>
      </c>
      <c r="G186" s="216"/>
      <c r="H186" s="216"/>
      <c r="I186" s="219"/>
      <c r="J186" s="220">
        <f>BK186</f>
        <v>0</v>
      </c>
      <c r="K186" s="216"/>
      <c r="L186" s="221"/>
      <c r="M186" s="222"/>
      <c r="N186" s="223"/>
      <c r="O186" s="223"/>
      <c r="P186" s="224">
        <f>SUM(P187:P223)</f>
        <v>0</v>
      </c>
      <c r="Q186" s="223"/>
      <c r="R186" s="224">
        <f>SUM(R187:R223)</f>
        <v>0</v>
      </c>
      <c r="S186" s="223"/>
      <c r="T186" s="225">
        <f>SUM(T187:T223)</f>
        <v>0</v>
      </c>
      <c r="AR186" s="226" t="s">
        <v>107</v>
      </c>
      <c r="AT186" s="227" t="s">
        <v>73</v>
      </c>
      <c r="AU186" s="227" t="s">
        <v>74</v>
      </c>
      <c r="AY186" s="226" t="s">
        <v>165</v>
      </c>
      <c r="BK186" s="228">
        <f>SUM(BK187:BK223)</f>
        <v>0</v>
      </c>
    </row>
    <row r="187" s="1" customFormat="1" ht="24" customHeight="1">
      <c r="B187" s="38"/>
      <c r="C187" s="231" t="s">
        <v>233</v>
      </c>
      <c r="D187" s="231" t="s">
        <v>168</v>
      </c>
      <c r="E187" s="232" t="s">
        <v>3807</v>
      </c>
      <c r="F187" s="233" t="s">
        <v>3808</v>
      </c>
      <c r="G187" s="234" t="s">
        <v>339</v>
      </c>
      <c r="H187" s="235">
        <v>320</v>
      </c>
      <c r="I187" s="236"/>
      <c r="J187" s="237">
        <f>ROUND(I187*H187,2)</f>
        <v>0</v>
      </c>
      <c r="K187" s="233" t="s">
        <v>1</v>
      </c>
      <c r="L187" s="43"/>
      <c r="M187" s="238" t="s">
        <v>1</v>
      </c>
      <c r="N187" s="239" t="s">
        <v>40</v>
      </c>
      <c r="O187" s="86"/>
      <c r="P187" s="240">
        <f>O187*H187</f>
        <v>0</v>
      </c>
      <c r="Q187" s="240">
        <v>0</v>
      </c>
      <c r="R187" s="240">
        <f>Q187*H187</f>
        <v>0</v>
      </c>
      <c r="S187" s="240">
        <v>0</v>
      </c>
      <c r="T187" s="241">
        <f>S187*H187</f>
        <v>0</v>
      </c>
      <c r="AR187" s="242" t="s">
        <v>315</v>
      </c>
      <c r="AT187" s="242" t="s">
        <v>168</v>
      </c>
      <c r="AU187" s="242" t="s">
        <v>82</v>
      </c>
      <c r="AY187" s="17" t="s">
        <v>165</v>
      </c>
      <c r="BE187" s="243">
        <f>IF(N187="základní",J187,0)</f>
        <v>0</v>
      </c>
      <c r="BF187" s="243">
        <f>IF(N187="snížená",J187,0)</f>
        <v>0</v>
      </c>
      <c r="BG187" s="243">
        <f>IF(N187="zákl. přenesená",J187,0)</f>
        <v>0</v>
      </c>
      <c r="BH187" s="243">
        <f>IF(N187="sníž. přenesená",J187,0)</f>
        <v>0</v>
      </c>
      <c r="BI187" s="243">
        <f>IF(N187="nulová",J187,0)</f>
        <v>0</v>
      </c>
      <c r="BJ187" s="17" t="s">
        <v>107</v>
      </c>
      <c r="BK187" s="243">
        <f>ROUND(I187*H187,2)</f>
        <v>0</v>
      </c>
      <c r="BL187" s="17" t="s">
        <v>315</v>
      </c>
      <c r="BM187" s="242" t="s">
        <v>3809</v>
      </c>
    </row>
    <row r="188" s="1" customFormat="1" ht="16.5" customHeight="1">
      <c r="B188" s="38"/>
      <c r="C188" s="288" t="s">
        <v>238</v>
      </c>
      <c r="D188" s="288" t="s">
        <v>223</v>
      </c>
      <c r="E188" s="289" t="s">
        <v>3810</v>
      </c>
      <c r="F188" s="290" t="s">
        <v>3811</v>
      </c>
      <c r="G188" s="291" t="s">
        <v>339</v>
      </c>
      <c r="H188" s="292">
        <v>320</v>
      </c>
      <c r="I188" s="293"/>
      <c r="J188" s="294">
        <f>ROUND(I188*H188,2)</f>
        <v>0</v>
      </c>
      <c r="K188" s="290" t="s">
        <v>1</v>
      </c>
      <c r="L188" s="295"/>
      <c r="M188" s="296" t="s">
        <v>1</v>
      </c>
      <c r="N188" s="297" t="s">
        <v>40</v>
      </c>
      <c r="O188" s="86"/>
      <c r="P188" s="240">
        <f>O188*H188</f>
        <v>0</v>
      </c>
      <c r="Q188" s="240">
        <v>0</v>
      </c>
      <c r="R188" s="240">
        <f>Q188*H188</f>
        <v>0</v>
      </c>
      <c r="S188" s="240">
        <v>0</v>
      </c>
      <c r="T188" s="241">
        <f>S188*H188</f>
        <v>0</v>
      </c>
      <c r="AR188" s="242" t="s">
        <v>616</v>
      </c>
      <c r="AT188" s="242" t="s">
        <v>223</v>
      </c>
      <c r="AU188" s="242" t="s">
        <v>82</v>
      </c>
      <c r="AY188" s="17" t="s">
        <v>165</v>
      </c>
      <c r="BE188" s="243">
        <f>IF(N188="základní",J188,0)</f>
        <v>0</v>
      </c>
      <c r="BF188" s="243">
        <f>IF(N188="snížená",J188,0)</f>
        <v>0</v>
      </c>
      <c r="BG188" s="243">
        <f>IF(N188="zákl. přenesená",J188,0)</f>
        <v>0</v>
      </c>
      <c r="BH188" s="243">
        <f>IF(N188="sníž. přenesená",J188,0)</f>
        <v>0</v>
      </c>
      <c r="BI188" s="243">
        <f>IF(N188="nulová",J188,0)</f>
        <v>0</v>
      </c>
      <c r="BJ188" s="17" t="s">
        <v>107</v>
      </c>
      <c r="BK188" s="243">
        <f>ROUND(I188*H188,2)</f>
        <v>0</v>
      </c>
      <c r="BL188" s="17" t="s">
        <v>315</v>
      </c>
      <c r="BM188" s="242" t="s">
        <v>3812</v>
      </c>
    </row>
    <row r="189" s="1" customFormat="1" ht="24" customHeight="1">
      <c r="B189" s="38"/>
      <c r="C189" s="231" t="s">
        <v>226</v>
      </c>
      <c r="D189" s="231" t="s">
        <v>168</v>
      </c>
      <c r="E189" s="232" t="s">
        <v>3807</v>
      </c>
      <c r="F189" s="233" t="s">
        <v>3808</v>
      </c>
      <c r="G189" s="234" t="s">
        <v>339</v>
      </c>
      <c r="H189" s="235">
        <v>45</v>
      </c>
      <c r="I189" s="236"/>
      <c r="J189" s="237">
        <f>ROUND(I189*H189,2)</f>
        <v>0</v>
      </c>
      <c r="K189" s="233" t="s">
        <v>1</v>
      </c>
      <c r="L189" s="43"/>
      <c r="M189" s="238" t="s">
        <v>1</v>
      </c>
      <c r="N189" s="239" t="s">
        <v>40</v>
      </c>
      <c r="O189" s="86"/>
      <c r="P189" s="240">
        <f>O189*H189</f>
        <v>0</v>
      </c>
      <c r="Q189" s="240">
        <v>0</v>
      </c>
      <c r="R189" s="240">
        <f>Q189*H189</f>
        <v>0</v>
      </c>
      <c r="S189" s="240">
        <v>0</v>
      </c>
      <c r="T189" s="241">
        <f>S189*H189</f>
        <v>0</v>
      </c>
      <c r="AR189" s="242" t="s">
        <v>315</v>
      </c>
      <c r="AT189" s="242" t="s">
        <v>168</v>
      </c>
      <c r="AU189" s="242" t="s">
        <v>82</v>
      </c>
      <c r="AY189" s="17" t="s">
        <v>165</v>
      </c>
      <c r="BE189" s="243">
        <f>IF(N189="základní",J189,0)</f>
        <v>0</v>
      </c>
      <c r="BF189" s="243">
        <f>IF(N189="snížená",J189,0)</f>
        <v>0</v>
      </c>
      <c r="BG189" s="243">
        <f>IF(N189="zákl. přenesená",J189,0)</f>
        <v>0</v>
      </c>
      <c r="BH189" s="243">
        <f>IF(N189="sníž. přenesená",J189,0)</f>
        <v>0</v>
      </c>
      <c r="BI189" s="243">
        <f>IF(N189="nulová",J189,0)</f>
        <v>0</v>
      </c>
      <c r="BJ189" s="17" t="s">
        <v>107</v>
      </c>
      <c r="BK189" s="243">
        <f>ROUND(I189*H189,2)</f>
        <v>0</v>
      </c>
      <c r="BL189" s="17" t="s">
        <v>315</v>
      </c>
      <c r="BM189" s="242" t="s">
        <v>3813</v>
      </c>
    </row>
    <row r="190" s="1" customFormat="1" ht="16.5" customHeight="1">
      <c r="B190" s="38"/>
      <c r="C190" s="288" t="s">
        <v>251</v>
      </c>
      <c r="D190" s="288" t="s">
        <v>223</v>
      </c>
      <c r="E190" s="289" t="s">
        <v>3814</v>
      </c>
      <c r="F190" s="290" t="s">
        <v>3815</v>
      </c>
      <c r="G190" s="291" t="s">
        <v>339</v>
      </c>
      <c r="H190" s="292">
        <v>45</v>
      </c>
      <c r="I190" s="293"/>
      <c r="J190" s="294">
        <f>ROUND(I190*H190,2)</f>
        <v>0</v>
      </c>
      <c r="K190" s="290" t="s">
        <v>1</v>
      </c>
      <c r="L190" s="295"/>
      <c r="M190" s="296" t="s">
        <v>1</v>
      </c>
      <c r="N190" s="297" t="s">
        <v>40</v>
      </c>
      <c r="O190" s="86"/>
      <c r="P190" s="240">
        <f>O190*H190</f>
        <v>0</v>
      </c>
      <c r="Q190" s="240">
        <v>0</v>
      </c>
      <c r="R190" s="240">
        <f>Q190*H190</f>
        <v>0</v>
      </c>
      <c r="S190" s="240">
        <v>0</v>
      </c>
      <c r="T190" s="241">
        <f>S190*H190</f>
        <v>0</v>
      </c>
      <c r="AR190" s="242" t="s">
        <v>616</v>
      </c>
      <c r="AT190" s="242" t="s">
        <v>223</v>
      </c>
      <c r="AU190" s="242" t="s">
        <v>82</v>
      </c>
      <c r="AY190" s="17" t="s">
        <v>165</v>
      </c>
      <c r="BE190" s="243">
        <f>IF(N190="základní",J190,0)</f>
        <v>0</v>
      </c>
      <c r="BF190" s="243">
        <f>IF(N190="snížená",J190,0)</f>
        <v>0</v>
      </c>
      <c r="BG190" s="243">
        <f>IF(N190="zákl. přenesená",J190,0)</f>
        <v>0</v>
      </c>
      <c r="BH190" s="243">
        <f>IF(N190="sníž. přenesená",J190,0)</f>
        <v>0</v>
      </c>
      <c r="BI190" s="243">
        <f>IF(N190="nulová",J190,0)</f>
        <v>0</v>
      </c>
      <c r="BJ190" s="17" t="s">
        <v>107</v>
      </c>
      <c r="BK190" s="243">
        <f>ROUND(I190*H190,2)</f>
        <v>0</v>
      </c>
      <c r="BL190" s="17" t="s">
        <v>315</v>
      </c>
      <c r="BM190" s="242" t="s">
        <v>3816</v>
      </c>
    </row>
    <row r="191" s="1" customFormat="1" ht="24" customHeight="1">
      <c r="B191" s="38"/>
      <c r="C191" s="231" t="s">
        <v>256</v>
      </c>
      <c r="D191" s="231" t="s">
        <v>168</v>
      </c>
      <c r="E191" s="232" t="s">
        <v>3807</v>
      </c>
      <c r="F191" s="233" t="s">
        <v>3808</v>
      </c>
      <c r="G191" s="234" t="s">
        <v>339</v>
      </c>
      <c r="H191" s="235">
        <v>280</v>
      </c>
      <c r="I191" s="236"/>
      <c r="J191" s="237">
        <f>ROUND(I191*H191,2)</f>
        <v>0</v>
      </c>
      <c r="K191" s="233" t="s">
        <v>1</v>
      </c>
      <c r="L191" s="43"/>
      <c r="M191" s="238" t="s">
        <v>1</v>
      </c>
      <c r="N191" s="239" t="s">
        <v>40</v>
      </c>
      <c r="O191" s="86"/>
      <c r="P191" s="240">
        <f>O191*H191</f>
        <v>0</v>
      </c>
      <c r="Q191" s="240">
        <v>0</v>
      </c>
      <c r="R191" s="240">
        <f>Q191*H191</f>
        <v>0</v>
      </c>
      <c r="S191" s="240">
        <v>0</v>
      </c>
      <c r="T191" s="241">
        <f>S191*H191</f>
        <v>0</v>
      </c>
      <c r="AR191" s="242" t="s">
        <v>315</v>
      </c>
      <c r="AT191" s="242" t="s">
        <v>168</v>
      </c>
      <c r="AU191" s="242" t="s">
        <v>82</v>
      </c>
      <c r="AY191" s="17" t="s">
        <v>165</v>
      </c>
      <c r="BE191" s="243">
        <f>IF(N191="základní",J191,0)</f>
        <v>0</v>
      </c>
      <c r="BF191" s="243">
        <f>IF(N191="snížená",J191,0)</f>
        <v>0</v>
      </c>
      <c r="BG191" s="243">
        <f>IF(N191="zákl. přenesená",J191,0)</f>
        <v>0</v>
      </c>
      <c r="BH191" s="243">
        <f>IF(N191="sníž. přenesená",J191,0)</f>
        <v>0</v>
      </c>
      <c r="BI191" s="243">
        <f>IF(N191="nulová",J191,0)</f>
        <v>0</v>
      </c>
      <c r="BJ191" s="17" t="s">
        <v>107</v>
      </c>
      <c r="BK191" s="243">
        <f>ROUND(I191*H191,2)</f>
        <v>0</v>
      </c>
      <c r="BL191" s="17" t="s">
        <v>315</v>
      </c>
      <c r="BM191" s="242" t="s">
        <v>3817</v>
      </c>
    </row>
    <row r="192" s="1" customFormat="1" ht="16.5" customHeight="1">
      <c r="B192" s="38"/>
      <c r="C192" s="288" t="s">
        <v>263</v>
      </c>
      <c r="D192" s="288" t="s">
        <v>223</v>
      </c>
      <c r="E192" s="289" t="s">
        <v>3818</v>
      </c>
      <c r="F192" s="290" t="s">
        <v>3819</v>
      </c>
      <c r="G192" s="291" t="s">
        <v>339</v>
      </c>
      <c r="H192" s="292">
        <v>280</v>
      </c>
      <c r="I192" s="293"/>
      <c r="J192" s="294">
        <f>ROUND(I192*H192,2)</f>
        <v>0</v>
      </c>
      <c r="K192" s="290" t="s">
        <v>1</v>
      </c>
      <c r="L192" s="295"/>
      <c r="M192" s="296" t="s">
        <v>1</v>
      </c>
      <c r="N192" s="297" t="s">
        <v>40</v>
      </c>
      <c r="O192" s="86"/>
      <c r="P192" s="240">
        <f>O192*H192</f>
        <v>0</v>
      </c>
      <c r="Q192" s="240">
        <v>0</v>
      </c>
      <c r="R192" s="240">
        <f>Q192*H192</f>
        <v>0</v>
      </c>
      <c r="S192" s="240">
        <v>0</v>
      </c>
      <c r="T192" s="241">
        <f>S192*H192</f>
        <v>0</v>
      </c>
      <c r="AR192" s="242" t="s">
        <v>616</v>
      </c>
      <c r="AT192" s="242" t="s">
        <v>223</v>
      </c>
      <c r="AU192" s="242" t="s">
        <v>82</v>
      </c>
      <c r="AY192" s="17" t="s">
        <v>165</v>
      </c>
      <c r="BE192" s="243">
        <f>IF(N192="základní",J192,0)</f>
        <v>0</v>
      </c>
      <c r="BF192" s="243">
        <f>IF(N192="snížená",J192,0)</f>
        <v>0</v>
      </c>
      <c r="BG192" s="243">
        <f>IF(N192="zákl. přenesená",J192,0)</f>
        <v>0</v>
      </c>
      <c r="BH192" s="243">
        <f>IF(N192="sníž. přenesená",J192,0)</f>
        <v>0</v>
      </c>
      <c r="BI192" s="243">
        <f>IF(N192="nulová",J192,0)</f>
        <v>0</v>
      </c>
      <c r="BJ192" s="17" t="s">
        <v>107</v>
      </c>
      <c r="BK192" s="243">
        <f>ROUND(I192*H192,2)</f>
        <v>0</v>
      </c>
      <c r="BL192" s="17" t="s">
        <v>315</v>
      </c>
      <c r="BM192" s="242" t="s">
        <v>3820</v>
      </c>
    </row>
    <row r="193" s="1" customFormat="1" ht="24" customHeight="1">
      <c r="B193" s="38"/>
      <c r="C193" s="231" t="s">
        <v>282</v>
      </c>
      <c r="D193" s="231" t="s">
        <v>168</v>
      </c>
      <c r="E193" s="232" t="s">
        <v>3821</v>
      </c>
      <c r="F193" s="233" t="s">
        <v>3822</v>
      </c>
      <c r="G193" s="234" t="s">
        <v>339</v>
      </c>
      <c r="H193" s="235">
        <v>100</v>
      </c>
      <c r="I193" s="236"/>
      <c r="J193" s="237">
        <f>ROUND(I193*H193,2)</f>
        <v>0</v>
      </c>
      <c r="K193" s="233" t="s">
        <v>1</v>
      </c>
      <c r="L193" s="43"/>
      <c r="M193" s="238" t="s">
        <v>1</v>
      </c>
      <c r="N193" s="239" t="s">
        <v>40</v>
      </c>
      <c r="O193" s="86"/>
      <c r="P193" s="240">
        <f>O193*H193</f>
        <v>0</v>
      </c>
      <c r="Q193" s="240">
        <v>0</v>
      </c>
      <c r="R193" s="240">
        <f>Q193*H193</f>
        <v>0</v>
      </c>
      <c r="S193" s="240">
        <v>0</v>
      </c>
      <c r="T193" s="241">
        <f>S193*H193</f>
        <v>0</v>
      </c>
      <c r="AR193" s="242" t="s">
        <v>315</v>
      </c>
      <c r="AT193" s="242" t="s">
        <v>168</v>
      </c>
      <c r="AU193" s="242" t="s">
        <v>82</v>
      </c>
      <c r="AY193" s="17" t="s">
        <v>165</v>
      </c>
      <c r="BE193" s="243">
        <f>IF(N193="základní",J193,0)</f>
        <v>0</v>
      </c>
      <c r="BF193" s="243">
        <f>IF(N193="snížená",J193,0)</f>
        <v>0</v>
      </c>
      <c r="BG193" s="243">
        <f>IF(N193="zákl. přenesená",J193,0)</f>
        <v>0</v>
      </c>
      <c r="BH193" s="243">
        <f>IF(N193="sníž. přenesená",J193,0)</f>
        <v>0</v>
      </c>
      <c r="BI193" s="243">
        <f>IF(N193="nulová",J193,0)</f>
        <v>0</v>
      </c>
      <c r="BJ193" s="17" t="s">
        <v>107</v>
      </c>
      <c r="BK193" s="243">
        <f>ROUND(I193*H193,2)</f>
        <v>0</v>
      </c>
      <c r="BL193" s="17" t="s">
        <v>315</v>
      </c>
      <c r="BM193" s="242" t="s">
        <v>3823</v>
      </c>
    </row>
    <row r="194" s="1" customFormat="1" ht="16.5" customHeight="1">
      <c r="B194" s="38"/>
      <c r="C194" s="288" t="s">
        <v>293</v>
      </c>
      <c r="D194" s="288" t="s">
        <v>223</v>
      </c>
      <c r="E194" s="289" t="s">
        <v>3824</v>
      </c>
      <c r="F194" s="290" t="s">
        <v>3825</v>
      </c>
      <c r="G194" s="291" t="s">
        <v>339</v>
      </c>
      <c r="H194" s="292">
        <v>100</v>
      </c>
      <c r="I194" s="293"/>
      <c r="J194" s="294">
        <f>ROUND(I194*H194,2)</f>
        <v>0</v>
      </c>
      <c r="K194" s="290" t="s">
        <v>1</v>
      </c>
      <c r="L194" s="295"/>
      <c r="M194" s="296" t="s">
        <v>1</v>
      </c>
      <c r="N194" s="297" t="s">
        <v>40</v>
      </c>
      <c r="O194" s="86"/>
      <c r="P194" s="240">
        <f>O194*H194</f>
        <v>0</v>
      </c>
      <c r="Q194" s="240">
        <v>0</v>
      </c>
      <c r="R194" s="240">
        <f>Q194*H194</f>
        <v>0</v>
      </c>
      <c r="S194" s="240">
        <v>0</v>
      </c>
      <c r="T194" s="241">
        <f>S194*H194</f>
        <v>0</v>
      </c>
      <c r="AR194" s="242" t="s">
        <v>616</v>
      </c>
      <c r="AT194" s="242" t="s">
        <v>223</v>
      </c>
      <c r="AU194" s="242" t="s">
        <v>82</v>
      </c>
      <c r="AY194" s="17" t="s">
        <v>165</v>
      </c>
      <c r="BE194" s="243">
        <f>IF(N194="základní",J194,0)</f>
        <v>0</v>
      </c>
      <c r="BF194" s="243">
        <f>IF(N194="snížená",J194,0)</f>
        <v>0</v>
      </c>
      <c r="BG194" s="243">
        <f>IF(N194="zákl. přenesená",J194,0)</f>
        <v>0</v>
      </c>
      <c r="BH194" s="243">
        <f>IF(N194="sníž. přenesená",J194,0)</f>
        <v>0</v>
      </c>
      <c r="BI194" s="243">
        <f>IF(N194="nulová",J194,0)</f>
        <v>0</v>
      </c>
      <c r="BJ194" s="17" t="s">
        <v>107</v>
      </c>
      <c r="BK194" s="243">
        <f>ROUND(I194*H194,2)</f>
        <v>0</v>
      </c>
      <c r="BL194" s="17" t="s">
        <v>315</v>
      </c>
      <c r="BM194" s="242" t="s">
        <v>3826</v>
      </c>
    </row>
    <row r="195" s="1" customFormat="1" ht="24" customHeight="1">
      <c r="B195" s="38"/>
      <c r="C195" s="231" t="s">
        <v>616</v>
      </c>
      <c r="D195" s="231" t="s">
        <v>168</v>
      </c>
      <c r="E195" s="232" t="s">
        <v>3827</v>
      </c>
      <c r="F195" s="233" t="s">
        <v>3828</v>
      </c>
      <c r="G195" s="234" t="s">
        <v>339</v>
      </c>
      <c r="H195" s="235">
        <v>20</v>
      </c>
      <c r="I195" s="236"/>
      <c r="J195" s="237">
        <f>ROUND(I195*H195,2)</f>
        <v>0</v>
      </c>
      <c r="K195" s="233" t="s">
        <v>1</v>
      </c>
      <c r="L195" s="43"/>
      <c r="M195" s="238" t="s">
        <v>1</v>
      </c>
      <c r="N195" s="239" t="s">
        <v>40</v>
      </c>
      <c r="O195" s="86"/>
      <c r="P195" s="240">
        <f>O195*H195</f>
        <v>0</v>
      </c>
      <c r="Q195" s="240">
        <v>0</v>
      </c>
      <c r="R195" s="240">
        <f>Q195*H195</f>
        <v>0</v>
      </c>
      <c r="S195" s="240">
        <v>0</v>
      </c>
      <c r="T195" s="241">
        <f>S195*H195</f>
        <v>0</v>
      </c>
      <c r="AR195" s="242" t="s">
        <v>3674</v>
      </c>
      <c r="AT195" s="242" t="s">
        <v>168</v>
      </c>
      <c r="AU195" s="242" t="s">
        <v>82</v>
      </c>
      <c r="AY195" s="17" t="s">
        <v>165</v>
      </c>
      <c r="BE195" s="243">
        <f>IF(N195="základní",J195,0)</f>
        <v>0</v>
      </c>
      <c r="BF195" s="243">
        <f>IF(N195="snížená",J195,0)</f>
        <v>0</v>
      </c>
      <c r="BG195" s="243">
        <f>IF(N195="zákl. přenesená",J195,0)</f>
        <v>0</v>
      </c>
      <c r="BH195" s="243">
        <f>IF(N195="sníž. přenesená",J195,0)</f>
        <v>0</v>
      </c>
      <c r="BI195" s="243">
        <f>IF(N195="nulová",J195,0)</f>
        <v>0</v>
      </c>
      <c r="BJ195" s="17" t="s">
        <v>107</v>
      </c>
      <c r="BK195" s="243">
        <f>ROUND(I195*H195,2)</f>
        <v>0</v>
      </c>
      <c r="BL195" s="17" t="s">
        <v>3674</v>
      </c>
      <c r="BM195" s="242" t="s">
        <v>3829</v>
      </c>
    </row>
    <row r="196" s="1" customFormat="1" ht="16.5" customHeight="1">
      <c r="B196" s="38"/>
      <c r="C196" s="288" t="s">
        <v>620</v>
      </c>
      <c r="D196" s="288" t="s">
        <v>223</v>
      </c>
      <c r="E196" s="289" t="s">
        <v>3830</v>
      </c>
      <c r="F196" s="290" t="s">
        <v>3831</v>
      </c>
      <c r="G196" s="291" t="s">
        <v>339</v>
      </c>
      <c r="H196" s="292">
        <v>20</v>
      </c>
      <c r="I196" s="293"/>
      <c r="J196" s="294">
        <f>ROUND(I196*H196,2)</f>
        <v>0</v>
      </c>
      <c r="K196" s="290" t="s">
        <v>1</v>
      </c>
      <c r="L196" s="295"/>
      <c r="M196" s="296" t="s">
        <v>1</v>
      </c>
      <c r="N196" s="297" t="s">
        <v>40</v>
      </c>
      <c r="O196" s="86"/>
      <c r="P196" s="240">
        <f>O196*H196</f>
        <v>0</v>
      </c>
      <c r="Q196" s="240">
        <v>0</v>
      </c>
      <c r="R196" s="240">
        <f>Q196*H196</f>
        <v>0</v>
      </c>
      <c r="S196" s="240">
        <v>0</v>
      </c>
      <c r="T196" s="241">
        <f>S196*H196</f>
        <v>0</v>
      </c>
      <c r="AR196" s="242" t="s">
        <v>3674</v>
      </c>
      <c r="AT196" s="242" t="s">
        <v>223</v>
      </c>
      <c r="AU196" s="242" t="s">
        <v>82</v>
      </c>
      <c r="AY196" s="17" t="s">
        <v>165</v>
      </c>
      <c r="BE196" s="243">
        <f>IF(N196="základní",J196,0)</f>
        <v>0</v>
      </c>
      <c r="BF196" s="243">
        <f>IF(N196="snížená",J196,0)</f>
        <v>0</v>
      </c>
      <c r="BG196" s="243">
        <f>IF(N196="zákl. přenesená",J196,0)</f>
        <v>0</v>
      </c>
      <c r="BH196" s="243">
        <f>IF(N196="sníž. přenesená",J196,0)</f>
        <v>0</v>
      </c>
      <c r="BI196" s="243">
        <f>IF(N196="nulová",J196,0)</f>
        <v>0</v>
      </c>
      <c r="BJ196" s="17" t="s">
        <v>107</v>
      </c>
      <c r="BK196" s="243">
        <f>ROUND(I196*H196,2)</f>
        <v>0</v>
      </c>
      <c r="BL196" s="17" t="s">
        <v>3674</v>
      </c>
      <c r="BM196" s="242" t="s">
        <v>3832</v>
      </c>
    </row>
    <row r="197" s="1" customFormat="1" ht="24" customHeight="1">
      <c r="B197" s="38"/>
      <c r="C197" s="231" t="s">
        <v>624</v>
      </c>
      <c r="D197" s="231" t="s">
        <v>168</v>
      </c>
      <c r="E197" s="232" t="s">
        <v>3827</v>
      </c>
      <c r="F197" s="233" t="s">
        <v>3828</v>
      </c>
      <c r="G197" s="234" t="s">
        <v>339</v>
      </c>
      <c r="H197" s="235">
        <v>44</v>
      </c>
      <c r="I197" s="236"/>
      <c r="J197" s="237">
        <f>ROUND(I197*H197,2)</f>
        <v>0</v>
      </c>
      <c r="K197" s="233" t="s">
        <v>1</v>
      </c>
      <c r="L197" s="43"/>
      <c r="M197" s="238" t="s">
        <v>1</v>
      </c>
      <c r="N197" s="239" t="s">
        <v>40</v>
      </c>
      <c r="O197" s="86"/>
      <c r="P197" s="240">
        <f>O197*H197</f>
        <v>0</v>
      </c>
      <c r="Q197" s="240">
        <v>0</v>
      </c>
      <c r="R197" s="240">
        <f>Q197*H197</f>
        <v>0</v>
      </c>
      <c r="S197" s="240">
        <v>0</v>
      </c>
      <c r="T197" s="241">
        <f>S197*H197</f>
        <v>0</v>
      </c>
      <c r="AR197" s="242" t="s">
        <v>315</v>
      </c>
      <c r="AT197" s="242" t="s">
        <v>168</v>
      </c>
      <c r="AU197" s="242" t="s">
        <v>82</v>
      </c>
      <c r="AY197" s="17" t="s">
        <v>165</v>
      </c>
      <c r="BE197" s="243">
        <f>IF(N197="základní",J197,0)</f>
        <v>0</v>
      </c>
      <c r="BF197" s="243">
        <f>IF(N197="snížená",J197,0)</f>
        <v>0</v>
      </c>
      <c r="BG197" s="243">
        <f>IF(N197="zákl. přenesená",J197,0)</f>
        <v>0</v>
      </c>
      <c r="BH197" s="243">
        <f>IF(N197="sníž. přenesená",J197,0)</f>
        <v>0</v>
      </c>
      <c r="BI197" s="243">
        <f>IF(N197="nulová",J197,0)</f>
        <v>0</v>
      </c>
      <c r="BJ197" s="17" t="s">
        <v>107</v>
      </c>
      <c r="BK197" s="243">
        <f>ROUND(I197*H197,2)</f>
        <v>0</v>
      </c>
      <c r="BL197" s="17" t="s">
        <v>315</v>
      </c>
      <c r="BM197" s="242" t="s">
        <v>3833</v>
      </c>
    </row>
    <row r="198" s="1" customFormat="1" ht="16.5" customHeight="1">
      <c r="B198" s="38"/>
      <c r="C198" s="288" t="s">
        <v>628</v>
      </c>
      <c r="D198" s="288" t="s">
        <v>223</v>
      </c>
      <c r="E198" s="289" t="s">
        <v>3834</v>
      </c>
      <c r="F198" s="290" t="s">
        <v>3835</v>
      </c>
      <c r="G198" s="291" t="s">
        <v>339</v>
      </c>
      <c r="H198" s="292">
        <v>44</v>
      </c>
      <c r="I198" s="293"/>
      <c r="J198" s="294">
        <f>ROUND(I198*H198,2)</f>
        <v>0</v>
      </c>
      <c r="K198" s="290" t="s">
        <v>1</v>
      </c>
      <c r="L198" s="295"/>
      <c r="M198" s="296" t="s">
        <v>1</v>
      </c>
      <c r="N198" s="297" t="s">
        <v>40</v>
      </c>
      <c r="O198" s="86"/>
      <c r="P198" s="240">
        <f>O198*H198</f>
        <v>0</v>
      </c>
      <c r="Q198" s="240">
        <v>0</v>
      </c>
      <c r="R198" s="240">
        <f>Q198*H198</f>
        <v>0</v>
      </c>
      <c r="S198" s="240">
        <v>0</v>
      </c>
      <c r="T198" s="241">
        <f>S198*H198</f>
        <v>0</v>
      </c>
      <c r="AR198" s="242" t="s">
        <v>616</v>
      </c>
      <c r="AT198" s="242" t="s">
        <v>223</v>
      </c>
      <c r="AU198" s="242" t="s">
        <v>82</v>
      </c>
      <c r="AY198" s="17" t="s">
        <v>165</v>
      </c>
      <c r="BE198" s="243">
        <f>IF(N198="základní",J198,0)</f>
        <v>0</v>
      </c>
      <c r="BF198" s="243">
        <f>IF(N198="snížená",J198,0)</f>
        <v>0</v>
      </c>
      <c r="BG198" s="243">
        <f>IF(N198="zákl. přenesená",J198,0)</f>
        <v>0</v>
      </c>
      <c r="BH198" s="243">
        <f>IF(N198="sníž. přenesená",J198,0)</f>
        <v>0</v>
      </c>
      <c r="BI198" s="243">
        <f>IF(N198="nulová",J198,0)</f>
        <v>0</v>
      </c>
      <c r="BJ198" s="17" t="s">
        <v>107</v>
      </c>
      <c r="BK198" s="243">
        <f>ROUND(I198*H198,2)</f>
        <v>0</v>
      </c>
      <c r="BL198" s="17" t="s">
        <v>315</v>
      </c>
      <c r="BM198" s="242" t="s">
        <v>3836</v>
      </c>
    </row>
    <row r="199" s="1" customFormat="1" ht="24" customHeight="1">
      <c r="B199" s="38"/>
      <c r="C199" s="231" t="s">
        <v>632</v>
      </c>
      <c r="D199" s="231" t="s">
        <v>168</v>
      </c>
      <c r="E199" s="232" t="s">
        <v>3827</v>
      </c>
      <c r="F199" s="233" t="s">
        <v>3828</v>
      </c>
      <c r="G199" s="234" t="s">
        <v>339</v>
      </c>
      <c r="H199" s="235">
        <v>24</v>
      </c>
      <c r="I199" s="236"/>
      <c r="J199" s="237">
        <f>ROUND(I199*H199,2)</f>
        <v>0</v>
      </c>
      <c r="K199" s="233" t="s">
        <v>1</v>
      </c>
      <c r="L199" s="43"/>
      <c r="M199" s="238" t="s">
        <v>1</v>
      </c>
      <c r="N199" s="239" t="s">
        <v>40</v>
      </c>
      <c r="O199" s="86"/>
      <c r="P199" s="240">
        <f>O199*H199</f>
        <v>0</v>
      </c>
      <c r="Q199" s="240">
        <v>0</v>
      </c>
      <c r="R199" s="240">
        <f>Q199*H199</f>
        <v>0</v>
      </c>
      <c r="S199" s="240">
        <v>0</v>
      </c>
      <c r="T199" s="241">
        <f>S199*H199</f>
        <v>0</v>
      </c>
      <c r="AR199" s="242" t="s">
        <v>315</v>
      </c>
      <c r="AT199" s="242" t="s">
        <v>168</v>
      </c>
      <c r="AU199" s="242" t="s">
        <v>82</v>
      </c>
      <c r="AY199" s="17" t="s">
        <v>165</v>
      </c>
      <c r="BE199" s="243">
        <f>IF(N199="základní",J199,0)</f>
        <v>0</v>
      </c>
      <c r="BF199" s="243">
        <f>IF(N199="snížená",J199,0)</f>
        <v>0</v>
      </c>
      <c r="BG199" s="243">
        <f>IF(N199="zákl. přenesená",J199,0)</f>
        <v>0</v>
      </c>
      <c r="BH199" s="243">
        <f>IF(N199="sníž. přenesená",J199,0)</f>
        <v>0</v>
      </c>
      <c r="BI199" s="243">
        <f>IF(N199="nulová",J199,0)</f>
        <v>0</v>
      </c>
      <c r="BJ199" s="17" t="s">
        <v>107</v>
      </c>
      <c r="BK199" s="243">
        <f>ROUND(I199*H199,2)</f>
        <v>0</v>
      </c>
      <c r="BL199" s="17" t="s">
        <v>315</v>
      </c>
      <c r="BM199" s="242" t="s">
        <v>3837</v>
      </c>
    </row>
    <row r="200" s="1" customFormat="1" ht="16.5" customHeight="1">
      <c r="B200" s="38"/>
      <c r="C200" s="288" t="s">
        <v>638</v>
      </c>
      <c r="D200" s="288" t="s">
        <v>223</v>
      </c>
      <c r="E200" s="289" t="s">
        <v>3838</v>
      </c>
      <c r="F200" s="290" t="s">
        <v>3839</v>
      </c>
      <c r="G200" s="291" t="s">
        <v>339</v>
      </c>
      <c r="H200" s="292">
        <v>24</v>
      </c>
      <c r="I200" s="293"/>
      <c r="J200" s="294">
        <f>ROUND(I200*H200,2)</f>
        <v>0</v>
      </c>
      <c r="K200" s="290" t="s">
        <v>1</v>
      </c>
      <c r="L200" s="295"/>
      <c r="M200" s="296" t="s">
        <v>1</v>
      </c>
      <c r="N200" s="297" t="s">
        <v>40</v>
      </c>
      <c r="O200" s="86"/>
      <c r="P200" s="240">
        <f>O200*H200</f>
        <v>0</v>
      </c>
      <c r="Q200" s="240">
        <v>0</v>
      </c>
      <c r="R200" s="240">
        <f>Q200*H200</f>
        <v>0</v>
      </c>
      <c r="S200" s="240">
        <v>0</v>
      </c>
      <c r="T200" s="241">
        <f>S200*H200</f>
        <v>0</v>
      </c>
      <c r="AR200" s="242" t="s">
        <v>616</v>
      </c>
      <c r="AT200" s="242" t="s">
        <v>223</v>
      </c>
      <c r="AU200" s="242" t="s">
        <v>82</v>
      </c>
      <c r="AY200" s="17" t="s">
        <v>165</v>
      </c>
      <c r="BE200" s="243">
        <f>IF(N200="základní",J200,0)</f>
        <v>0</v>
      </c>
      <c r="BF200" s="243">
        <f>IF(N200="snížená",J200,0)</f>
        <v>0</v>
      </c>
      <c r="BG200" s="243">
        <f>IF(N200="zákl. přenesená",J200,0)</f>
        <v>0</v>
      </c>
      <c r="BH200" s="243">
        <f>IF(N200="sníž. přenesená",J200,0)</f>
        <v>0</v>
      </c>
      <c r="BI200" s="243">
        <f>IF(N200="nulová",J200,0)</f>
        <v>0</v>
      </c>
      <c r="BJ200" s="17" t="s">
        <v>107</v>
      </c>
      <c r="BK200" s="243">
        <f>ROUND(I200*H200,2)</f>
        <v>0</v>
      </c>
      <c r="BL200" s="17" t="s">
        <v>315</v>
      </c>
      <c r="BM200" s="242" t="s">
        <v>3840</v>
      </c>
    </row>
    <row r="201" s="1" customFormat="1" ht="24" customHeight="1">
      <c r="B201" s="38"/>
      <c r="C201" s="231" t="s">
        <v>526</v>
      </c>
      <c r="D201" s="231" t="s">
        <v>168</v>
      </c>
      <c r="E201" s="232" t="s">
        <v>3841</v>
      </c>
      <c r="F201" s="233" t="s">
        <v>3842</v>
      </c>
      <c r="G201" s="234" t="s">
        <v>339</v>
      </c>
      <c r="H201" s="235">
        <v>988</v>
      </c>
      <c r="I201" s="236"/>
      <c r="J201" s="237">
        <f>ROUND(I201*H201,2)</f>
        <v>0</v>
      </c>
      <c r="K201" s="233" t="s">
        <v>1</v>
      </c>
      <c r="L201" s="43"/>
      <c r="M201" s="238" t="s">
        <v>1</v>
      </c>
      <c r="N201" s="239" t="s">
        <v>40</v>
      </c>
      <c r="O201" s="86"/>
      <c r="P201" s="240">
        <f>O201*H201</f>
        <v>0</v>
      </c>
      <c r="Q201" s="240">
        <v>0</v>
      </c>
      <c r="R201" s="240">
        <f>Q201*H201</f>
        <v>0</v>
      </c>
      <c r="S201" s="240">
        <v>0</v>
      </c>
      <c r="T201" s="241">
        <f>S201*H201</f>
        <v>0</v>
      </c>
      <c r="AR201" s="242" t="s">
        <v>315</v>
      </c>
      <c r="AT201" s="242" t="s">
        <v>168</v>
      </c>
      <c r="AU201" s="242" t="s">
        <v>82</v>
      </c>
      <c r="AY201" s="17" t="s">
        <v>165</v>
      </c>
      <c r="BE201" s="243">
        <f>IF(N201="základní",J201,0)</f>
        <v>0</v>
      </c>
      <c r="BF201" s="243">
        <f>IF(N201="snížená",J201,0)</f>
        <v>0</v>
      </c>
      <c r="BG201" s="243">
        <f>IF(N201="zákl. přenesená",J201,0)</f>
        <v>0</v>
      </c>
      <c r="BH201" s="243">
        <f>IF(N201="sníž. přenesená",J201,0)</f>
        <v>0</v>
      </c>
      <c r="BI201" s="243">
        <f>IF(N201="nulová",J201,0)</f>
        <v>0</v>
      </c>
      <c r="BJ201" s="17" t="s">
        <v>107</v>
      </c>
      <c r="BK201" s="243">
        <f>ROUND(I201*H201,2)</f>
        <v>0</v>
      </c>
      <c r="BL201" s="17" t="s">
        <v>315</v>
      </c>
      <c r="BM201" s="242" t="s">
        <v>3843</v>
      </c>
    </row>
    <row r="202" s="1" customFormat="1" ht="16.5" customHeight="1">
      <c r="B202" s="38"/>
      <c r="C202" s="288" t="s">
        <v>543</v>
      </c>
      <c r="D202" s="288" t="s">
        <v>223</v>
      </c>
      <c r="E202" s="289" t="s">
        <v>3844</v>
      </c>
      <c r="F202" s="290" t="s">
        <v>3845</v>
      </c>
      <c r="G202" s="291" t="s">
        <v>339</v>
      </c>
      <c r="H202" s="292">
        <v>988</v>
      </c>
      <c r="I202" s="293"/>
      <c r="J202" s="294">
        <f>ROUND(I202*H202,2)</f>
        <v>0</v>
      </c>
      <c r="K202" s="290" t="s">
        <v>1</v>
      </c>
      <c r="L202" s="295"/>
      <c r="M202" s="296" t="s">
        <v>1</v>
      </c>
      <c r="N202" s="297" t="s">
        <v>40</v>
      </c>
      <c r="O202" s="86"/>
      <c r="P202" s="240">
        <f>O202*H202</f>
        <v>0</v>
      </c>
      <c r="Q202" s="240">
        <v>0</v>
      </c>
      <c r="R202" s="240">
        <f>Q202*H202</f>
        <v>0</v>
      </c>
      <c r="S202" s="240">
        <v>0</v>
      </c>
      <c r="T202" s="241">
        <f>S202*H202</f>
        <v>0</v>
      </c>
      <c r="AR202" s="242" t="s">
        <v>616</v>
      </c>
      <c r="AT202" s="242" t="s">
        <v>223</v>
      </c>
      <c r="AU202" s="242" t="s">
        <v>82</v>
      </c>
      <c r="AY202" s="17" t="s">
        <v>165</v>
      </c>
      <c r="BE202" s="243">
        <f>IF(N202="základní",J202,0)</f>
        <v>0</v>
      </c>
      <c r="BF202" s="243">
        <f>IF(N202="snížená",J202,0)</f>
        <v>0</v>
      </c>
      <c r="BG202" s="243">
        <f>IF(N202="zákl. přenesená",J202,0)</f>
        <v>0</v>
      </c>
      <c r="BH202" s="243">
        <f>IF(N202="sníž. přenesená",J202,0)</f>
        <v>0</v>
      </c>
      <c r="BI202" s="243">
        <f>IF(N202="nulová",J202,0)</f>
        <v>0</v>
      </c>
      <c r="BJ202" s="17" t="s">
        <v>107</v>
      </c>
      <c r="BK202" s="243">
        <f>ROUND(I202*H202,2)</f>
        <v>0</v>
      </c>
      <c r="BL202" s="17" t="s">
        <v>315</v>
      </c>
      <c r="BM202" s="242" t="s">
        <v>3846</v>
      </c>
    </row>
    <row r="203" s="1" customFormat="1" ht="24" customHeight="1">
      <c r="B203" s="38"/>
      <c r="C203" s="231" t="s">
        <v>557</v>
      </c>
      <c r="D203" s="231" t="s">
        <v>168</v>
      </c>
      <c r="E203" s="232" t="s">
        <v>3841</v>
      </c>
      <c r="F203" s="233" t="s">
        <v>3842</v>
      </c>
      <c r="G203" s="234" t="s">
        <v>339</v>
      </c>
      <c r="H203" s="235">
        <v>780</v>
      </c>
      <c r="I203" s="236"/>
      <c r="J203" s="237">
        <f>ROUND(I203*H203,2)</f>
        <v>0</v>
      </c>
      <c r="K203" s="233" t="s">
        <v>1</v>
      </c>
      <c r="L203" s="43"/>
      <c r="M203" s="238" t="s">
        <v>1</v>
      </c>
      <c r="N203" s="239" t="s">
        <v>40</v>
      </c>
      <c r="O203" s="86"/>
      <c r="P203" s="240">
        <f>O203*H203</f>
        <v>0</v>
      </c>
      <c r="Q203" s="240">
        <v>0</v>
      </c>
      <c r="R203" s="240">
        <f>Q203*H203</f>
        <v>0</v>
      </c>
      <c r="S203" s="240">
        <v>0</v>
      </c>
      <c r="T203" s="241">
        <f>S203*H203</f>
        <v>0</v>
      </c>
      <c r="AR203" s="242" t="s">
        <v>315</v>
      </c>
      <c r="AT203" s="242" t="s">
        <v>168</v>
      </c>
      <c r="AU203" s="242" t="s">
        <v>82</v>
      </c>
      <c r="AY203" s="17" t="s">
        <v>165</v>
      </c>
      <c r="BE203" s="243">
        <f>IF(N203="základní",J203,0)</f>
        <v>0</v>
      </c>
      <c r="BF203" s="243">
        <f>IF(N203="snížená",J203,0)</f>
        <v>0</v>
      </c>
      <c r="BG203" s="243">
        <f>IF(N203="zákl. přenesená",J203,0)</f>
        <v>0</v>
      </c>
      <c r="BH203" s="243">
        <f>IF(N203="sníž. přenesená",J203,0)</f>
        <v>0</v>
      </c>
      <c r="BI203" s="243">
        <f>IF(N203="nulová",J203,0)</f>
        <v>0</v>
      </c>
      <c r="BJ203" s="17" t="s">
        <v>107</v>
      </c>
      <c r="BK203" s="243">
        <f>ROUND(I203*H203,2)</f>
        <v>0</v>
      </c>
      <c r="BL203" s="17" t="s">
        <v>315</v>
      </c>
      <c r="BM203" s="242" t="s">
        <v>3847</v>
      </c>
    </row>
    <row r="204" s="1" customFormat="1" ht="16.5" customHeight="1">
      <c r="B204" s="38"/>
      <c r="C204" s="288" t="s">
        <v>574</v>
      </c>
      <c r="D204" s="288" t="s">
        <v>223</v>
      </c>
      <c r="E204" s="289" t="s">
        <v>3848</v>
      </c>
      <c r="F204" s="290" t="s">
        <v>3849</v>
      </c>
      <c r="G204" s="291" t="s">
        <v>339</v>
      </c>
      <c r="H204" s="292">
        <v>780</v>
      </c>
      <c r="I204" s="293"/>
      <c r="J204" s="294">
        <f>ROUND(I204*H204,2)</f>
        <v>0</v>
      </c>
      <c r="K204" s="290" t="s">
        <v>1</v>
      </c>
      <c r="L204" s="295"/>
      <c r="M204" s="296" t="s">
        <v>1</v>
      </c>
      <c r="N204" s="297" t="s">
        <v>40</v>
      </c>
      <c r="O204" s="86"/>
      <c r="P204" s="240">
        <f>O204*H204</f>
        <v>0</v>
      </c>
      <c r="Q204" s="240">
        <v>0</v>
      </c>
      <c r="R204" s="240">
        <f>Q204*H204</f>
        <v>0</v>
      </c>
      <c r="S204" s="240">
        <v>0</v>
      </c>
      <c r="T204" s="241">
        <f>S204*H204</f>
        <v>0</v>
      </c>
      <c r="AR204" s="242" t="s">
        <v>616</v>
      </c>
      <c r="AT204" s="242" t="s">
        <v>223</v>
      </c>
      <c r="AU204" s="242" t="s">
        <v>82</v>
      </c>
      <c r="AY204" s="17" t="s">
        <v>165</v>
      </c>
      <c r="BE204" s="243">
        <f>IF(N204="základní",J204,0)</f>
        <v>0</v>
      </c>
      <c r="BF204" s="243">
        <f>IF(N204="snížená",J204,0)</f>
        <v>0</v>
      </c>
      <c r="BG204" s="243">
        <f>IF(N204="zákl. přenesená",J204,0)</f>
        <v>0</v>
      </c>
      <c r="BH204" s="243">
        <f>IF(N204="sníž. přenesená",J204,0)</f>
        <v>0</v>
      </c>
      <c r="BI204" s="243">
        <f>IF(N204="nulová",J204,0)</f>
        <v>0</v>
      </c>
      <c r="BJ204" s="17" t="s">
        <v>107</v>
      </c>
      <c r="BK204" s="243">
        <f>ROUND(I204*H204,2)</f>
        <v>0</v>
      </c>
      <c r="BL204" s="17" t="s">
        <v>315</v>
      </c>
      <c r="BM204" s="242" t="s">
        <v>3850</v>
      </c>
    </row>
    <row r="205" s="1" customFormat="1" ht="24" customHeight="1">
      <c r="B205" s="38"/>
      <c r="C205" s="231" t="s">
        <v>375</v>
      </c>
      <c r="D205" s="231" t="s">
        <v>168</v>
      </c>
      <c r="E205" s="232" t="s">
        <v>3851</v>
      </c>
      <c r="F205" s="233" t="s">
        <v>3852</v>
      </c>
      <c r="G205" s="234" t="s">
        <v>339</v>
      </c>
      <c r="H205" s="235">
        <v>1452</v>
      </c>
      <c r="I205" s="236"/>
      <c r="J205" s="237">
        <f>ROUND(I205*H205,2)</f>
        <v>0</v>
      </c>
      <c r="K205" s="233" t="s">
        <v>1</v>
      </c>
      <c r="L205" s="43"/>
      <c r="M205" s="238" t="s">
        <v>1</v>
      </c>
      <c r="N205" s="239" t="s">
        <v>40</v>
      </c>
      <c r="O205" s="86"/>
      <c r="P205" s="240">
        <f>O205*H205</f>
        <v>0</v>
      </c>
      <c r="Q205" s="240">
        <v>0</v>
      </c>
      <c r="R205" s="240">
        <f>Q205*H205</f>
        <v>0</v>
      </c>
      <c r="S205" s="240">
        <v>0</v>
      </c>
      <c r="T205" s="241">
        <f>S205*H205</f>
        <v>0</v>
      </c>
      <c r="AR205" s="242" t="s">
        <v>315</v>
      </c>
      <c r="AT205" s="242" t="s">
        <v>168</v>
      </c>
      <c r="AU205" s="242" t="s">
        <v>82</v>
      </c>
      <c r="AY205" s="17" t="s">
        <v>165</v>
      </c>
      <c r="BE205" s="243">
        <f>IF(N205="základní",J205,0)</f>
        <v>0</v>
      </c>
      <c r="BF205" s="243">
        <f>IF(N205="snížená",J205,0)</f>
        <v>0</v>
      </c>
      <c r="BG205" s="243">
        <f>IF(N205="zákl. přenesená",J205,0)</f>
        <v>0</v>
      </c>
      <c r="BH205" s="243">
        <f>IF(N205="sníž. přenesená",J205,0)</f>
        <v>0</v>
      </c>
      <c r="BI205" s="243">
        <f>IF(N205="nulová",J205,0)</f>
        <v>0</v>
      </c>
      <c r="BJ205" s="17" t="s">
        <v>107</v>
      </c>
      <c r="BK205" s="243">
        <f>ROUND(I205*H205,2)</f>
        <v>0</v>
      </c>
      <c r="BL205" s="17" t="s">
        <v>315</v>
      </c>
      <c r="BM205" s="242" t="s">
        <v>3853</v>
      </c>
    </row>
    <row r="206" s="1" customFormat="1" ht="16.5" customHeight="1">
      <c r="B206" s="38"/>
      <c r="C206" s="288" t="s">
        <v>514</v>
      </c>
      <c r="D206" s="288" t="s">
        <v>223</v>
      </c>
      <c r="E206" s="289" t="s">
        <v>3854</v>
      </c>
      <c r="F206" s="290" t="s">
        <v>3855</v>
      </c>
      <c r="G206" s="291" t="s">
        <v>339</v>
      </c>
      <c r="H206" s="292">
        <v>1452</v>
      </c>
      <c r="I206" s="293"/>
      <c r="J206" s="294">
        <f>ROUND(I206*H206,2)</f>
        <v>0</v>
      </c>
      <c r="K206" s="290" t="s">
        <v>1</v>
      </c>
      <c r="L206" s="295"/>
      <c r="M206" s="296" t="s">
        <v>1</v>
      </c>
      <c r="N206" s="297" t="s">
        <v>40</v>
      </c>
      <c r="O206" s="86"/>
      <c r="P206" s="240">
        <f>O206*H206</f>
        <v>0</v>
      </c>
      <c r="Q206" s="240">
        <v>0</v>
      </c>
      <c r="R206" s="240">
        <f>Q206*H206</f>
        <v>0</v>
      </c>
      <c r="S206" s="240">
        <v>0</v>
      </c>
      <c r="T206" s="241">
        <f>S206*H206</f>
        <v>0</v>
      </c>
      <c r="AR206" s="242" t="s">
        <v>616</v>
      </c>
      <c r="AT206" s="242" t="s">
        <v>223</v>
      </c>
      <c r="AU206" s="242" t="s">
        <v>82</v>
      </c>
      <c r="AY206" s="17" t="s">
        <v>165</v>
      </c>
      <c r="BE206" s="243">
        <f>IF(N206="základní",J206,0)</f>
        <v>0</v>
      </c>
      <c r="BF206" s="243">
        <f>IF(N206="snížená",J206,0)</f>
        <v>0</v>
      </c>
      <c r="BG206" s="243">
        <f>IF(N206="zákl. přenesená",J206,0)</f>
        <v>0</v>
      </c>
      <c r="BH206" s="243">
        <f>IF(N206="sníž. přenesená",J206,0)</f>
        <v>0</v>
      </c>
      <c r="BI206" s="243">
        <f>IF(N206="nulová",J206,0)</f>
        <v>0</v>
      </c>
      <c r="BJ206" s="17" t="s">
        <v>107</v>
      </c>
      <c r="BK206" s="243">
        <f>ROUND(I206*H206,2)</f>
        <v>0</v>
      </c>
      <c r="BL206" s="17" t="s">
        <v>315</v>
      </c>
      <c r="BM206" s="242" t="s">
        <v>3856</v>
      </c>
    </row>
    <row r="207" s="1" customFormat="1" ht="24" customHeight="1">
      <c r="B207" s="38"/>
      <c r="C207" s="231" t="s">
        <v>315</v>
      </c>
      <c r="D207" s="231" t="s">
        <v>168</v>
      </c>
      <c r="E207" s="232" t="s">
        <v>3857</v>
      </c>
      <c r="F207" s="233" t="s">
        <v>3858</v>
      </c>
      <c r="G207" s="234" t="s">
        <v>339</v>
      </c>
      <c r="H207" s="235">
        <v>268</v>
      </c>
      <c r="I207" s="236"/>
      <c r="J207" s="237">
        <f>ROUND(I207*H207,2)</f>
        <v>0</v>
      </c>
      <c r="K207" s="233" t="s">
        <v>1</v>
      </c>
      <c r="L207" s="43"/>
      <c r="M207" s="238" t="s">
        <v>1</v>
      </c>
      <c r="N207" s="239" t="s">
        <v>40</v>
      </c>
      <c r="O207" s="86"/>
      <c r="P207" s="240">
        <f>O207*H207</f>
        <v>0</v>
      </c>
      <c r="Q207" s="240">
        <v>0</v>
      </c>
      <c r="R207" s="240">
        <f>Q207*H207</f>
        <v>0</v>
      </c>
      <c r="S207" s="240">
        <v>0</v>
      </c>
      <c r="T207" s="241">
        <f>S207*H207</f>
        <v>0</v>
      </c>
      <c r="AR207" s="242" t="s">
        <v>315</v>
      </c>
      <c r="AT207" s="242" t="s">
        <v>168</v>
      </c>
      <c r="AU207" s="242" t="s">
        <v>82</v>
      </c>
      <c r="AY207" s="17" t="s">
        <v>165</v>
      </c>
      <c r="BE207" s="243">
        <f>IF(N207="základní",J207,0)</f>
        <v>0</v>
      </c>
      <c r="BF207" s="243">
        <f>IF(N207="snížená",J207,0)</f>
        <v>0</v>
      </c>
      <c r="BG207" s="243">
        <f>IF(N207="zákl. přenesená",J207,0)</f>
        <v>0</v>
      </c>
      <c r="BH207" s="243">
        <f>IF(N207="sníž. přenesená",J207,0)</f>
        <v>0</v>
      </c>
      <c r="BI207" s="243">
        <f>IF(N207="nulová",J207,0)</f>
        <v>0</v>
      </c>
      <c r="BJ207" s="17" t="s">
        <v>107</v>
      </c>
      <c r="BK207" s="243">
        <f>ROUND(I207*H207,2)</f>
        <v>0</v>
      </c>
      <c r="BL207" s="17" t="s">
        <v>315</v>
      </c>
      <c r="BM207" s="242" t="s">
        <v>3859</v>
      </c>
    </row>
    <row r="208" s="1" customFormat="1" ht="16.5" customHeight="1">
      <c r="B208" s="38"/>
      <c r="C208" s="288" t="s">
        <v>331</v>
      </c>
      <c r="D208" s="288" t="s">
        <v>223</v>
      </c>
      <c r="E208" s="289" t="s">
        <v>3860</v>
      </c>
      <c r="F208" s="290" t="s">
        <v>3861</v>
      </c>
      <c r="G208" s="291" t="s">
        <v>339</v>
      </c>
      <c r="H208" s="292">
        <v>268</v>
      </c>
      <c r="I208" s="293"/>
      <c r="J208" s="294">
        <f>ROUND(I208*H208,2)</f>
        <v>0</v>
      </c>
      <c r="K208" s="290" t="s">
        <v>1</v>
      </c>
      <c r="L208" s="295"/>
      <c r="M208" s="296" t="s">
        <v>1</v>
      </c>
      <c r="N208" s="297" t="s">
        <v>40</v>
      </c>
      <c r="O208" s="86"/>
      <c r="P208" s="240">
        <f>O208*H208</f>
        <v>0</v>
      </c>
      <c r="Q208" s="240">
        <v>0</v>
      </c>
      <c r="R208" s="240">
        <f>Q208*H208</f>
        <v>0</v>
      </c>
      <c r="S208" s="240">
        <v>0</v>
      </c>
      <c r="T208" s="241">
        <f>S208*H208</f>
        <v>0</v>
      </c>
      <c r="AR208" s="242" t="s">
        <v>616</v>
      </c>
      <c r="AT208" s="242" t="s">
        <v>223</v>
      </c>
      <c r="AU208" s="242" t="s">
        <v>82</v>
      </c>
      <c r="AY208" s="17" t="s">
        <v>165</v>
      </c>
      <c r="BE208" s="243">
        <f>IF(N208="základní",J208,0)</f>
        <v>0</v>
      </c>
      <c r="BF208" s="243">
        <f>IF(N208="snížená",J208,0)</f>
        <v>0</v>
      </c>
      <c r="BG208" s="243">
        <f>IF(N208="zákl. přenesená",J208,0)</f>
        <v>0</v>
      </c>
      <c r="BH208" s="243">
        <f>IF(N208="sníž. přenesená",J208,0)</f>
        <v>0</v>
      </c>
      <c r="BI208" s="243">
        <f>IF(N208="nulová",J208,0)</f>
        <v>0</v>
      </c>
      <c r="BJ208" s="17" t="s">
        <v>107</v>
      </c>
      <c r="BK208" s="243">
        <f>ROUND(I208*H208,2)</f>
        <v>0</v>
      </c>
      <c r="BL208" s="17" t="s">
        <v>315</v>
      </c>
      <c r="BM208" s="242" t="s">
        <v>3862</v>
      </c>
    </row>
    <row r="209" s="1" customFormat="1" ht="24" customHeight="1">
      <c r="B209" s="38"/>
      <c r="C209" s="231" t="s">
        <v>357</v>
      </c>
      <c r="D209" s="231" t="s">
        <v>168</v>
      </c>
      <c r="E209" s="232" t="s">
        <v>3863</v>
      </c>
      <c r="F209" s="233" t="s">
        <v>3864</v>
      </c>
      <c r="G209" s="234" t="s">
        <v>339</v>
      </c>
      <c r="H209" s="235">
        <v>150</v>
      </c>
      <c r="I209" s="236"/>
      <c r="J209" s="237">
        <f>ROUND(I209*H209,2)</f>
        <v>0</v>
      </c>
      <c r="K209" s="233" t="s">
        <v>1</v>
      </c>
      <c r="L209" s="43"/>
      <c r="M209" s="238" t="s">
        <v>1</v>
      </c>
      <c r="N209" s="239" t="s">
        <v>40</v>
      </c>
      <c r="O209" s="86"/>
      <c r="P209" s="240">
        <f>O209*H209</f>
        <v>0</v>
      </c>
      <c r="Q209" s="240">
        <v>0</v>
      </c>
      <c r="R209" s="240">
        <f>Q209*H209</f>
        <v>0</v>
      </c>
      <c r="S209" s="240">
        <v>0</v>
      </c>
      <c r="T209" s="241">
        <f>S209*H209</f>
        <v>0</v>
      </c>
      <c r="AR209" s="242" t="s">
        <v>315</v>
      </c>
      <c r="AT209" s="242" t="s">
        <v>168</v>
      </c>
      <c r="AU209" s="242" t="s">
        <v>82</v>
      </c>
      <c r="AY209" s="17" t="s">
        <v>165</v>
      </c>
      <c r="BE209" s="243">
        <f>IF(N209="základní",J209,0)</f>
        <v>0</v>
      </c>
      <c r="BF209" s="243">
        <f>IF(N209="snížená",J209,0)</f>
        <v>0</v>
      </c>
      <c r="BG209" s="243">
        <f>IF(N209="zákl. přenesená",J209,0)</f>
        <v>0</v>
      </c>
      <c r="BH209" s="243">
        <f>IF(N209="sníž. přenesená",J209,0)</f>
        <v>0</v>
      </c>
      <c r="BI209" s="243">
        <f>IF(N209="nulová",J209,0)</f>
        <v>0</v>
      </c>
      <c r="BJ209" s="17" t="s">
        <v>107</v>
      </c>
      <c r="BK209" s="243">
        <f>ROUND(I209*H209,2)</f>
        <v>0</v>
      </c>
      <c r="BL209" s="17" t="s">
        <v>315</v>
      </c>
      <c r="BM209" s="242" t="s">
        <v>3865</v>
      </c>
    </row>
    <row r="210" s="1" customFormat="1" ht="16.5" customHeight="1">
      <c r="B210" s="38"/>
      <c r="C210" s="288" t="s">
        <v>7</v>
      </c>
      <c r="D210" s="288" t="s">
        <v>223</v>
      </c>
      <c r="E210" s="289" t="s">
        <v>3866</v>
      </c>
      <c r="F210" s="290" t="s">
        <v>3867</v>
      </c>
      <c r="G210" s="291" t="s">
        <v>339</v>
      </c>
      <c r="H210" s="292">
        <v>150</v>
      </c>
      <c r="I210" s="293"/>
      <c r="J210" s="294">
        <f>ROUND(I210*H210,2)</f>
        <v>0</v>
      </c>
      <c r="K210" s="290" t="s">
        <v>1</v>
      </c>
      <c r="L210" s="295"/>
      <c r="M210" s="296" t="s">
        <v>1</v>
      </c>
      <c r="N210" s="297" t="s">
        <v>40</v>
      </c>
      <c r="O210" s="86"/>
      <c r="P210" s="240">
        <f>O210*H210</f>
        <v>0</v>
      </c>
      <c r="Q210" s="240">
        <v>0</v>
      </c>
      <c r="R210" s="240">
        <f>Q210*H210</f>
        <v>0</v>
      </c>
      <c r="S210" s="240">
        <v>0</v>
      </c>
      <c r="T210" s="241">
        <f>S210*H210</f>
        <v>0</v>
      </c>
      <c r="AR210" s="242" t="s">
        <v>616</v>
      </c>
      <c r="AT210" s="242" t="s">
        <v>223</v>
      </c>
      <c r="AU210" s="242" t="s">
        <v>82</v>
      </c>
      <c r="AY210" s="17" t="s">
        <v>165</v>
      </c>
      <c r="BE210" s="243">
        <f>IF(N210="základní",J210,0)</f>
        <v>0</v>
      </c>
      <c r="BF210" s="243">
        <f>IF(N210="snížená",J210,0)</f>
        <v>0</v>
      </c>
      <c r="BG210" s="243">
        <f>IF(N210="zákl. přenesená",J210,0)</f>
        <v>0</v>
      </c>
      <c r="BH210" s="243">
        <f>IF(N210="sníž. přenesená",J210,0)</f>
        <v>0</v>
      </c>
      <c r="BI210" s="243">
        <f>IF(N210="nulová",J210,0)</f>
        <v>0</v>
      </c>
      <c r="BJ210" s="17" t="s">
        <v>107</v>
      </c>
      <c r="BK210" s="243">
        <f>ROUND(I210*H210,2)</f>
        <v>0</v>
      </c>
      <c r="BL210" s="17" t="s">
        <v>315</v>
      </c>
      <c r="BM210" s="242" t="s">
        <v>3868</v>
      </c>
    </row>
    <row r="211" s="1" customFormat="1" ht="24" customHeight="1">
      <c r="B211" s="38"/>
      <c r="C211" s="231" t="s">
        <v>336</v>
      </c>
      <c r="D211" s="231" t="s">
        <v>168</v>
      </c>
      <c r="E211" s="232" t="s">
        <v>3869</v>
      </c>
      <c r="F211" s="233" t="s">
        <v>3870</v>
      </c>
      <c r="G211" s="234" t="s">
        <v>339</v>
      </c>
      <c r="H211" s="235">
        <v>222</v>
      </c>
      <c r="I211" s="236"/>
      <c r="J211" s="237">
        <f>ROUND(I211*H211,2)</f>
        <v>0</v>
      </c>
      <c r="K211" s="233" t="s">
        <v>1</v>
      </c>
      <c r="L211" s="43"/>
      <c r="M211" s="238" t="s">
        <v>1</v>
      </c>
      <c r="N211" s="239" t="s">
        <v>40</v>
      </c>
      <c r="O211" s="86"/>
      <c r="P211" s="240">
        <f>O211*H211</f>
        <v>0</v>
      </c>
      <c r="Q211" s="240">
        <v>0</v>
      </c>
      <c r="R211" s="240">
        <f>Q211*H211</f>
        <v>0</v>
      </c>
      <c r="S211" s="240">
        <v>0</v>
      </c>
      <c r="T211" s="241">
        <f>S211*H211</f>
        <v>0</v>
      </c>
      <c r="AR211" s="242" t="s">
        <v>3674</v>
      </c>
      <c r="AT211" s="242" t="s">
        <v>168</v>
      </c>
      <c r="AU211" s="242" t="s">
        <v>82</v>
      </c>
      <c r="AY211" s="17" t="s">
        <v>165</v>
      </c>
      <c r="BE211" s="243">
        <f>IF(N211="základní",J211,0)</f>
        <v>0</v>
      </c>
      <c r="BF211" s="243">
        <f>IF(N211="snížená",J211,0)</f>
        <v>0</v>
      </c>
      <c r="BG211" s="243">
        <f>IF(N211="zákl. přenesená",J211,0)</f>
        <v>0</v>
      </c>
      <c r="BH211" s="243">
        <f>IF(N211="sníž. přenesená",J211,0)</f>
        <v>0</v>
      </c>
      <c r="BI211" s="243">
        <f>IF(N211="nulová",J211,0)</f>
        <v>0</v>
      </c>
      <c r="BJ211" s="17" t="s">
        <v>107</v>
      </c>
      <c r="BK211" s="243">
        <f>ROUND(I211*H211,2)</f>
        <v>0</v>
      </c>
      <c r="BL211" s="17" t="s">
        <v>3674</v>
      </c>
      <c r="BM211" s="242" t="s">
        <v>3871</v>
      </c>
    </row>
    <row r="212" s="1" customFormat="1" ht="16.5" customHeight="1">
      <c r="B212" s="38"/>
      <c r="C212" s="288" t="s">
        <v>349</v>
      </c>
      <c r="D212" s="288" t="s">
        <v>223</v>
      </c>
      <c r="E212" s="289" t="s">
        <v>3872</v>
      </c>
      <c r="F212" s="290" t="s">
        <v>3873</v>
      </c>
      <c r="G212" s="291" t="s">
        <v>339</v>
      </c>
      <c r="H212" s="292">
        <v>222</v>
      </c>
      <c r="I212" s="293"/>
      <c r="J212" s="294">
        <f>ROUND(I212*H212,2)</f>
        <v>0</v>
      </c>
      <c r="K212" s="290" t="s">
        <v>1</v>
      </c>
      <c r="L212" s="295"/>
      <c r="M212" s="296" t="s">
        <v>1</v>
      </c>
      <c r="N212" s="297" t="s">
        <v>40</v>
      </c>
      <c r="O212" s="86"/>
      <c r="P212" s="240">
        <f>O212*H212</f>
        <v>0</v>
      </c>
      <c r="Q212" s="240">
        <v>0</v>
      </c>
      <c r="R212" s="240">
        <f>Q212*H212</f>
        <v>0</v>
      </c>
      <c r="S212" s="240">
        <v>0</v>
      </c>
      <c r="T212" s="241">
        <f>S212*H212</f>
        <v>0</v>
      </c>
      <c r="AR212" s="242" t="s">
        <v>3674</v>
      </c>
      <c r="AT212" s="242" t="s">
        <v>223</v>
      </c>
      <c r="AU212" s="242" t="s">
        <v>82</v>
      </c>
      <c r="AY212" s="17" t="s">
        <v>165</v>
      </c>
      <c r="BE212" s="243">
        <f>IF(N212="základní",J212,0)</f>
        <v>0</v>
      </c>
      <c r="BF212" s="243">
        <f>IF(N212="snížená",J212,0)</f>
        <v>0</v>
      </c>
      <c r="BG212" s="243">
        <f>IF(N212="zákl. přenesená",J212,0)</f>
        <v>0</v>
      </c>
      <c r="BH212" s="243">
        <f>IF(N212="sníž. přenesená",J212,0)</f>
        <v>0</v>
      </c>
      <c r="BI212" s="243">
        <f>IF(N212="nulová",J212,0)</f>
        <v>0</v>
      </c>
      <c r="BJ212" s="17" t="s">
        <v>107</v>
      </c>
      <c r="BK212" s="243">
        <f>ROUND(I212*H212,2)</f>
        <v>0</v>
      </c>
      <c r="BL212" s="17" t="s">
        <v>3674</v>
      </c>
      <c r="BM212" s="242" t="s">
        <v>3874</v>
      </c>
    </row>
    <row r="213" s="1" customFormat="1" ht="24" customHeight="1">
      <c r="B213" s="38"/>
      <c r="C213" s="231" t="s">
        <v>299</v>
      </c>
      <c r="D213" s="231" t="s">
        <v>168</v>
      </c>
      <c r="E213" s="232" t="s">
        <v>3875</v>
      </c>
      <c r="F213" s="233" t="s">
        <v>3876</v>
      </c>
      <c r="G213" s="234" t="s">
        <v>339</v>
      </c>
      <c r="H213" s="235">
        <v>12</v>
      </c>
      <c r="I213" s="236"/>
      <c r="J213" s="237">
        <f>ROUND(I213*H213,2)</f>
        <v>0</v>
      </c>
      <c r="K213" s="233" t="s">
        <v>1</v>
      </c>
      <c r="L213" s="43"/>
      <c r="M213" s="238" t="s">
        <v>1</v>
      </c>
      <c r="N213" s="239" t="s">
        <v>40</v>
      </c>
      <c r="O213" s="86"/>
      <c r="P213" s="240">
        <f>O213*H213</f>
        <v>0</v>
      </c>
      <c r="Q213" s="240">
        <v>0</v>
      </c>
      <c r="R213" s="240">
        <f>Q213*H213</f>
        <v>0</v>
      </c>
      <c r="S213" s="240">
        <v>0</v>
      </c>
      <c r="T213" s="241">
        <f>S213*H213</f>
        <v>0</v>
      </c>
      <c r="AR213" s="242" t="s">
        <v>315</v>
      </c>
      <c r="AT213" s="242" t="s">
        <v>168</v>
      </c>
      <c r="AU213" s="242" t="s">
        <v>82</v>
      </c>
      <c r="AY213" s="17" t="s">
        <v>165</v>
      </c>
      <c r="BE213" s="243">
        <f>IF(N213="základní",J213,0)</f>
        <v>0</v>
      </c>
      <c r="BF213" s="243">
        <f>IF(N213="snížená",J213,0)</f>
        <v>0</v>
      </c>
      <c r="BG213" s="243">
        <f>IF(N213="zákl. přenesená",J213,0)</f>
        <v>0</v>
      </c>
      <c r="BH213" s="243">
        <f>IF(N213="sníž. přenesená",J213,0)</f>
        <v>0</v>
      </c>
      <c r="BI213" s="243">
        <f>IF(N213="nulová",J213,0)</f>
        <v>0</v>
      </c>
      <c r="BJ213" s="17" t="s">
        <v>107</v>
      </c>
      <c r="BK213" s="243">
        <f>ROUND(I213*H213,2)</f>
        <v>0</v>
      </c>
      <c r="BL213" s="17" t="s">
        <v>315</v>
      </c>
      <c r="BM213" s="242" t="s">
        <v>3877</v>
      </c>
    </row>
    <row r="214" s="1" customFormat="1" ht="16.5" customHeight="1">
      <c r="B214" s="38"/>
      <c r="C214" s="288" t="s">
        <v>8</v>
      </c>
      <c r="D214" s="288" t="s">
        <v>223</v>
      </c>
      <c r="E214" s="289" t="s">
        <v>3878</v>
      </c>
      <c r="F214" s="290" t="s">
        <v>3879</v>
      </c>
      <c r="G214" s="291" t="s">
        <v>223</v>
      </c>
      <c r="H214" s="292">
        <v>12</v>
      </c>
      <c r="I214" s="293"/>
      <c r="J214" s="294">
        <f>ROUND(I214*H214,2)</f>
        <v>0</v>
      </c>
      <c r="K214" s="290" t="s">
        <v>1</v>
      </c>
      <c r="L214" s="295"/>
      <c r="M214" s="296" t="s">
        <v>1</v>
      </c>
      <c r="N214" s="297" t="s">
        <v>40</v>
      </c>
      <c r="O214" s="86"/>
      <c r="P214" s="240">
        <f>O214*H214</f>
        <v>0</v>
      </c>
      <c r="Q214" s="240">
        <v>0</v>
      </c>
      <c r="R214" s="240">
        <f>Q214*H214</f>
        <v>0</v>
      </c>
      <c r="S214" s="240">
        <v>0</v>
      </c>
      <c r="T214" s="241">
        <f>S214*H214</f>
        <v>0</v>
      </c>
      <c r="AR214" s="242" t="s">
        <v>616</v>
      </c>
      <c r="AT214" s="242" t="s">
        <v>223</v>
      </c>
      <c r="AU214" s="242" t="s">
        <v>82</v>
      </c>
      <c r="AY214" s="17" t="s">
        <v>165</v>
      </c>
      <c r="BE214" s="243">
        <f>IF(N214="základní",J214,0)</f>
        <v>0</v>
      </c>
      <c r="BF214" s="243">
        <f>IF(N214="snížená",J214,0)</f>
        <v>0</v>
      </c>
      <c r="BG214" s="243">
        <f>IF(N214="zákl. přenesená",J214,0)</f>
        <v>0</v>
      </c>
      <c r="BH214" s="243">
        <f>IF(N214="sníž. přenesená",J214,0)</f>
        <v>0</v>
      </c>
      <c r="BI214" s="243">
        <f>IF(N214="nulová",J214,0)</f>
        <v>0</v>
      </c>
      <c r="BJ214" s="17" t="s">
        <v>107</v>
      </c>
      <c r="BK214" s="243">
        <f>ROUND(I214*H214,2)</f>
        <v>0</v>
      </c>
      <c r="BL214" s="17" t="s">
        <v>315</v>
      </c>
      <c r="BM214" s="242" t="s">
        <v>3880</v>
      </c>
    </row>
    <row r="215" s="1" customFormat="1" ht="24" customHeight="1">
      <c r="B215" s="38"/>
      <c r="C215" s="231" t="s">
        <v>580</v>
      </c>
      <c r="D215" s="231" t="s">
        <v>168</v>
      </c>
      <c r="E215" s="232" t="s">
        <v>3881</v>
      </c>
      <c r="F215" s="233" t="s">
        <v>3882</v>
      </c>
      <c r="G215" s="234" t="s">
        <v>339</v>
      </c>
      <c r="H215" s="235">
        <v>80</v>
      </c>
      <c r="I215" s="236"/>
      <c r="J215" s="237">
        <f>ROUND(I215*H215,2)</f>
        <v>0</v>
      </c>
      <c r="K215" s="233" t="s">
        <v>1</v>
      </c>
      <c r="L215" s="43"/>
      <c r="M215" s="238" t="s">
        <v>1</v>
      </c>
      <c r="N215" s="239" t="s">
        <v>40</v>
      </c>
      <c r="O215" s="86"/>
      <c r="P215" s="240">
        <f>O215*H215</f>
        <v>0</v>
      </c>
      <c r="Q215" s="240">
        <v>0</v>
      </c>
      <c r="R215" s="240">
        <f>Q215*H215</f>
        <v>0</v>
      </c>
      <c r="S215" s="240">
        <v>0</v>
      </c>
      <c r="T215" s="241">
        <f>S215*H215</f>
        <v>0</v>
      </c>
      <c r="AR215" s="242" t="s">
        <v>315</v>
      </c>
      <c r="AT215" s="242" t="s">
        <v>168</v>
      </c>
      <c r="AU215" s="242" t="s">
        <v>82</v>
      </c>
      <c r="AY215" s="17" t="s">
        <v>165</v>
      </c>
      <c r="BE215" s="243">
        <f>IF(N215="základní",J215,0)</f>
        <v>0</v>
      </c>
      <c r="BF215" s="243">
        <f>IF(N215="snížená",J215,0)</f>
        <v>0</v>
      </c>
      <c r="BG215" s="243">
        <f>IF(N215="zákl. přenesená",J215,0)</f>
        <v>0</v>
      </c>
      <c r="BH215" s="243">
        <f>IF(N215="sníž. přenesená",J215,0)</f>
        <v>0</v>
      </c>
      <c r="BI215" s="243">
        <f>IF(N215="nulová",J215,0)</f>
        <v>0</v>
      </c>
      <c r="BJ215" s="17" t="s">
        <v>107</v>
      </c>
      <c r="BK215" s="243">
        <f>ROUND(I215*H215,2)</f>
        <v>0</v>
      </c>
      <c r="BL215" s="17" t="s">
        <v>315</v>
      </c>
      <c r="BM215" s="242" t="s">
        <v>3883</v>
      </c>
    </row>
    <row r="216" s="1" customFormat="1" ht="16.5" customHeight="1">
      <c r="B216" s="38"/>
      <c r="C216" s="288" t="s">
        <v>601</v>
      </c>
      <c r="D216" s="288" t="s">
        <v>223</v>
      </c>
      <c r="E216" s="289" t="s">
        <v>3884</v>
      </c>
      <c r="F216" s="290" t="s">
        <v>3885</v>
      </c>
      <c r="G216" s="291" t="s">
        <v>339</v>
      </c>
      <c r="H216" s="292">
        <v>80</v>
      </c>
      <c r="I216" s="293"/>
      <c r="J216" s="294">
        <f>ROUND(I216*H216,2)</f>
        <v>0</v>
      </c>
      <c r="K216" s="290" t="s">
        <v>1</v>
      </c>
      <c r="L216" s="295"/>
      <c r="M216" s="296" t="s">
        <v>1</v>
      </c>
      <c r="N216" s="297" t="s">
        <v>40</v>
      </c>
      <c r="O216" s="86"/>
      <c r="P216" s="240">
        <f>O216*H216</f>
        <v>0</v>
      </c>
      <c r="Q216" s="240">
        <v>0</v>
      </c>
      <c r="R216" s="240">
        <f>Q216*H216</f>
        <v>0</v>
      </c>
      <c r="S216" s="240">
        <v>0</v>
      </c>
      <c r="T216" s="241">
        <f>S216*H216</f>
        <v>0</v>
      </c>
      <c r="AR216" s="242" t="s">
        <v>616</v>
      </c>
      <c r="AT216" s="242" t="s">
        <v>223</v>
      </c>
      <c r="AU216" s="242" t="s">
        <v>82</v>
      </c>
      <c r="AY216" s="17" t="s">
        <v>165</v>
      </c>
      <c r="BE216" s="243">
        <f>IF(N216="základní",J216,0)</f>
        <v>0</v>
      </c>
      <c r="BF216" s="243">
        <f>IF(N216="snížená",J216,0)</f>
        <v>0</v>
      </c>
      <c r="BG216" s="243">
        <f>IF(N216="zákl. přenesená",J216,0)</f>
        <v>0</v>
      </c>
      <c r="BH216" s="243">
        <f>IF(N216="sníž. přenesená",J216,0)</f>
        <v>0</v>
      </c>
      <c r="BI216" s="243">
        <f>IF(N216="nulová",J216,0)</f>
        <v>0</v>
      </c>
      <c r="BJ216" s="17" t="s">
        <v>107</v>
      </c>
      <c r="BK216" s="243">
        <f>ROUND(I216*H216,2)</f>
        <v>0</v>
      </c>
      <c r="BL216" s="17" t="s">
        <v>315</v>
      </c>
      <c r="BM216" s="242" t="s">
        <v>3886</v>
      </c>
    </row>
    <row r="217" s="1" customFormat="1" ht="24" customHeight="1">
      <c r="B217" s="38"/>
      <c r="C217" s="231" t="s">
        <v>607</v>
      </c>
      <c r="D217" s="231" t="s">
        <v>168</v>
      </c>
      <c r="E217" s="232" t="s">
        <v>3881</v>
      </c>
      <c r="F217" s="233" t="s">
        <v>3882</v>
      </c>
      <c r="G217" s="234" t="s">
        <v>339</v>
      </c>
      <c r="H217" s="235">
        <v>170</v>
      </c>
      <c r="I217" s="236"/>
      <c r="J217" s="237">
        <f>ROUND(I217*H217,2)</f>
        <v>0</v>
      </c>
      <c r="K217" s="233" t="s">
        <v>1</v>
      </c>
      <c r="L217" s="43"/>
      <c r="M217" s="238" t="s">
        <v>1</v>
      </c>
      <c r="N217" s="239" t="s">
        <v>40</v>
      </c>
      <c r="O217" s="86"/>
      <c r="P217" s="240">
        <f>O217*H217</f>
        <v>0</v>
      </c>
      <c r="Q217" s="240">
        <v>0</v>
      </c>
      <c r="R217" s="240">
        <f>Q217*H217</f>
        <v>0</v>
      </c>
      <c r="S217" s="240">
        <v>0</v>
      </c>
      <c r="T217" s="241">
        <f>S217*H217</f>
        <v>0</v>
      </c>
      <c r="AR217" s="242" t="s">
        <v>315</v>
      </c>
      <c r="AT217" s="242" t="s">
        <v>168</v>
      </c>
      <c r="AU217" s="242" t="s">
        <v>82</v>
      </c>
      <c r="AY217" s="17" t="s">
        <v>165</v>
      </c>
      <c r="BE217" s="243">
        <f>IF(N217="základní",J217,0)</f>
        <v>0</v>
      </c>
      <c r="BF217" s="243">
        <f>IF(N217="snížená",J217,0)</f>
        <v>0</v>
      </c>
      <c r="BG217" s="243">
        <f>IF(N217="zákl. přenesená",J217,0)</f>
        <v>0</v>
      </c>
      <c r="BH217" s="243">
        <f>IF(N217="sníž. přenesená",J217,0)</f>
        <v>0</v>
      </c>
      <c r="BI217" s="243">
        <f>IF(N217="nulová",J217,0)</f>
        <v>0</v>
      </c>
      <c r="BJ217" s="17" t="s">
        <v>107</v>
      </c>
      <c r="BK217" s="243">
        <f>ROUND(I217*H217,2)</f>
        <v>0</v>
      </c>
      <c r="BL217" s="17" t="s">
        <v>315</v>
      </c>
      <c r="BM217" s="242" t="s">
        <v>3887</v>
      </c>
    </row>
    <row r="218" s="1" customFormat="1" ht="16.5" customHeight="1">
      <c r="B218" s="38"/>
      <c r="C218" s="288" t="s">
        <v>612</v>
      </c>
      <c r="D218" s="288" t="s">
        <v>223</v>
      </c>
      <c r="E218" s="289" t="s">
        <v>3888</v>
      </c>
      <c r="F218" s="290" t="s">
        <v>3889</v>
      </c>
      <c r="G218" s="291" t="s">
        <v>339</v>
      </c>
      <c r="H218" s="292">
        <v>170</v>
      </c>
      <c r="I218" s="293"/>
      <c r="J218" s="294">
        <f>ROUND(I218*H218,2)</f>
        <v>0</v>
      </c>
      <c r="K218" s="290" t="s">
        <v>1</v>
      </c>
      <c r="L218" s="295"/>
      <c r="M218" s="296" t="s">
        <v>1</v>
      </c>
      <c r="N218" s="297" t="s">
        <v>40</v>
      </c>
      <c r="O218" s="86"/>
      <c r="P218" s="240">
        <f>O218*H218</f>
        <v>0</v>
      </c>
      <c r="Q218" s="240">
        <v>0</v>
      </c>
      <c r="R218" s="240">
        <f>Q218*H218</f>
        <v>0</v>
      </c>
      <c r="S218" s="240">
        <v>0</v>
      </c>
      <c r="T218" s="241">
        <f>S218*H218</f>
        <v>0</v>
      </c>
      <c r="AR218" s="242" t="s">
        <v>616</v>
      </c>
      <c r="AT218" s="242" t="s">
        <v>223</v>
      </c>
      <c r="AU218" s="242" t="s">
        <v>82</v>
      </c>
      <c r="AY218" s="17" t="s">
        <v>165</v>
      </c>
      <c r="BE218" s="243">
        <f>IF(N218="základní",J218,0)</f>
        <v>0</v>
      </c>
      <c r="BF218" s="243">
        <f>IF(N218="snížená",J218,0)</f>
        <v>0</v>
      </c>
      <c r="BG218" s="243">
        <f>IF(N218="zákl. přenesená",J218,0)</f>
        <v>0</v>
      </c>
      <c r="BH218" s="243">
        <f>IF(N218="sníž. přenesená",J218,0)</f>
        <v>0</v>
      </c>
      <c r="BI218" s="243">
        <f>IF(N218="nulová",J218,0)</f>
        <v>0</v>
      </c>
      <c r="BJ218" s="17" t="s">
        <v>107</v>
      </c>
      <c r="BK218" s="243">
        <f>ROUND(I218*H218,2)</f>
        <v>0</v>
      </c>
      <c r="BL218" s="17" t="s">
        <v>315</v>
      </c>
      <c r="BM218" s="242" t="s">
        <v>3890</v>
      </c>
    </row>
    <row r="219" s="1" customFormat="1" ht="24" customHeight="1">
      <c r="B219" s="38"/>
      <c r="C219" s="231" t="s">
        <v>82</v>
      </c>
      <c r="D219" s="231" t="s">
        <v>168</v>
      </c>
      <c r="E219" s="232" t="s">
        <v>3891</v>
      </c>
      <c r="F219" s="233" t="s">
        <v>3892</v>
      </c>
      <c r="G219" s="234" t="s">
        <v>214</v>
      </c>
      <c r="H219" s="235">
        <v>1240</v>
      </c>
      <c r="I219" s="236"/>
      <c r="J219" s="237">
        <f>ROUND(I219*H219,2)</f>
        <v>0</v>
      </c>
      <c r="K219" s="233" t="s">
        <v>1</v>
      </c>
      <c r="L219" s="43"/>
      <c r="M219" s="238" t="s">
        <v>1</v>
      </c>
      <c r="N219" s="239" t="s">
        <v>40</v>
      </c>
      <c r="O219" s="86"/>
      <c r="P219" s="240">
        <f>O219*H219</f>
        <v>0</v>
      </c>
      <c r="Q219" s="240">
        <v>0</v>
      </c>
      <c r="R219" s="240">
        <f>Q219*H219</f>
        <v>0</v>
      </c>
      <c r="S219" s="240">
        <v>0</v>
      </c>
      <c r="T219" s="241">
        <f>S219*H219</f>
        <v>0</v>
      </c>
      <c r="AR219" s="242" t="s">
        <v>82</v>
      </c>
      <c r="AT219" s="242" t="s">
        <v>168</v>
      </c>
      <c r="AU219" s="242" t="s">
        <v>82</v>
      </c>
      <c r="AY219" s="17" t="s">
        <v>165</v>
      </c>
      <c r="BE219" s="243">
        <f>IF(N219="základní",J219,0)</f>
        <v>0</v>
      </c>
      <c r="BF219" s="243">
        <f>IF(N219="snížená",J219,0)</f>
        <v>0</v>
      </c>
      <c r="BG219" s="243">
        <f>IF(N219="zákl. přenesená",J219,0)</f>
        <v>0</v>
      </c>
      <c r="BH219" s="243">
        <f>IF(N219="sníž. přenesená",J219,0)</f>
        <v>0</v>
      </c>
      <c r="BI219" s="243">
        <f>IF(N219="nulová",J219,0)</f>
        <v>0</v>
      </c>
      <c r="BJ219" s="17" t="s">
        <v>107</v>
      </c>
      <c r="BK219" s="243">
        <f>ROUND(I219*H219,2)</f>
        <v>0</v>
      </c>
      <c r="BL219" s="17" t="s">
        <v>82</v>
      </c>
      <c r="BM219" s="242" t="s">
        <v>3893</v>
      </c>
    </row>
    <row r="220" s="1" customFormat="1" ht="24" customHeight="1">
      <c r="B220" s="38"/>
      <c r="C220" s="231" t="s">
        <v>107</v>
      </c>
      <c r="D220" s="231" t="s">
        <v>168</v>
      </c>
      <c r="E220" s="232" t="s">
        <v>3894</v>
      </c>
      <c r="F220" s="233" t="s">
        <v>3895</v>
      </c>
      <c r="G220" s="234" t="s">
        <v>214</v>
      </c>
      <c r="H220" s="235">
        <v>85</v>
      </c>
      <c r="I220" s="236"/>
      <c r="J220" s="237">
        <f>ROUND(I220*H220,2)</f>
        <v>0</v>
      </c>
      <c r="K220" s="233" t="s">
        <v>1</v>
      </c>
      <c r="L220" s="43"/>
      <c r="M220" s="238" t="s">
        <v>1</v>
      </c>
      <c r="N220" s="239" t="s">
        <v>40</v>
      </c>
      <c r="O220" s="86"/>
      <c r="P220" s="240">
        <f>O220*H220</f>
        <v>0</v>
      </c>
      <c r="Q220" s="240">
        <v>0</v>
      </c>
      <c r="R220" s="240">
        <f>Q220*H220</f>
        <v>0</v>
      </c>
      <c r="S220" s="240">
        <v>0</v>
      </c>
      <c r="T220" s="241">
        <f>S220*H220</f>
        <v>0</v>
      </c>
      <c r="AR220" s="242" t="s">
        <v>82</v>
      </c>
      <c r="AT220" s="242" t="s">
        <v>168</v>
      </c>
      <c r="AU220" s="242" t="s">
        <v>82</v>
      </c>
      <c r="AY220" s="17" t="s">
        <v>165</v>
      </c>
      <c r="BE220" s="243">
        <f>IF(N220="základní",J220,0)</f>
        <v>0</v>
      </c>
      <c r="BF220" s="243">
        <f>IF(N220="snížená",J220,0)</f>
        <v>0</v>
      </c>
      <c r="BG220" s="243">
        <f>IF(N220="zákl. přenesená",J220,0)</f>
        <v>0</v>
      </c>
      <c r="BH220" s="243">
        <f>IF(N220="sníž. přenesená",J220,0)</f>
        <v>0</v>
      </c>
      <c r="BI220" s="243">
        <f>IF(N220="nulová",J220,0)</f>
        <v>0</v>
      </c>
      <c r="BJ220" s="17" t="s">
        <v>107</v>
      </c>
      <c r="BK220" s="243">
        <f>ROUND(I220*H220,2)</f>
        <v>0</v>
      </c>
      <c r="BL220" s="17" t="s">
        <v>82</v>
      </c>
      <c r="BM220" s="242" t="s">
        <v>3896</v>
      </c>
    </row>
    <row r="221" s="1" customFormat="1" ht="24" customHeight="1">
      <c r="B221" s="38"/>
      <c r="C221" s="231" t="s">
        <v>166</v>
      </c>
      <c r="D221" s="231" t="s">
        <v>168</v>
      </c>
      <c r="E221" s="232" t="s">
        <v>3897</v>
      </c>
      <c r="F221" s="233" t="s">
        <v>3898</v>
      </c>
      <c r="G221" s="234" t="s">
        <v>214</v>
      </c>
      <c r="H221" s="235">
        <v>42</v>
      </c>
      <c r="I221" s="236"/>
      <c r="J221" s="237">
        <f>ROUND(I221*H221,2)</f>
        <v>0</v>
      </c>
      <c r="K221" s="233" t="s">
        <v>1</v>
      </c>
      <c r="L221" s="43"/>
      <c r="M221" s="238" t="s">
        <v>1</v>
      </c>
      <c r="N221" s="239" t="s">
        <v>40</v>
      </c>
      <c r="O221" s="86"/>
      <c r="P221" s="240">
        <f>O221*H221</f>
        <v>0</v>
      </c>
      <c r="Q221" s="240">
        <v>0</v>
      </c>
      <c r="R221" s="240">
        <f>Q221*H221</f>
        <v>0</v>
      </c>
      <c r="S221" s="240">
        <v>0</v>
      </c>
      <c r="T221" s="241">
        <f>S221*H221</f>
        <v>0</v>
      </c>
      <c r="AR221" s="242" t="s">
        <v>82</v>
      </c>
      <c r="AT221" s="242" t="s">
        <v>168</v>
      </c>
      <c r="AU221" s="242" t="s">
        <v>82</v>
      </c>
      <c r="AY221" s="17" t="s">
        <v>165</v>
      </c>
      <c r="BE221" s="243">
        <f>IF(N221="základní",J221,0)</f>
        <v>0</v>
      </c>
      <c r="BF221" s="243">
        <f>IF(N221="snížená",J221,0)</f>
        <v>0</v>
      </c>
      <c r="BG221" s="243">
        <f>IF(N221="zákl. přenesená",J221,0)</f>
        <v>0</v>
      </c>
      <c r="BH221" s="243">
        <f>IF(N221="sníž. přenesená",J221,0)</f>
        <v>0</v>
      </c>
      <c r="BI221" s="243">
        <f>IF(N221="nulová",J221,0)</f>
        <v>0</v>
      </c>
      <c r="BJ221" s="17" t="s">
        <v>107</v>
      </c>
      <c r="BK221" s="243">
        <f>ROUND(I221*H221,2)</f>
        <v>0</v>
      </c>
      <c r="BL221" s="17" t="s">
        <v>82</v>
      </c>
      <c r="BM221" s="242" t="s">
        <v>3899</v>
      </c>
    </row>
    <row r="222" s="1" customFormat="1" ht="24" customHeight="1">
      <c r="B222" s="38"/>
      <c r="C222" s="231" t="s">
        <v>173</v>
      </c>
      <c r="D222" s="231" t="s">
        <v>168</v>
      </c>
      <c r="E222" s="232" t="s">
        <v>3900</v>
      </c>
      <c r="F222" s="233" t="s">
        <v>3901</v>
      </c>
      <c r="G222" s="234" t="s">
        <v>214</v>
      </c>
      <c r="H222" s="235">
        <v>24</v>
      </c>
      <c r="I222" s="236"/>
      <c r="J222" s="237">
        <f>ROUND(I222*H222,2)</f>
        <v>0</v>
      </c>
      <c r="K222" s="233" t="s">
        <v>1</v>
      </c>
      <c r="L222" s="43"/>
      <c r="M222" s="238" t="s">
        <v>1</v>
      </c>
      <c r="N222" s="239" t="s">
        <v>40</v>
      </c>
      <c r="O222" s="86"/>
      <c r="P222" s="240">
        <f>O222*H222</f>
        <v>0</v>
      </c>
      <c r="Q222" s="240">
        <v>0</v>
      </c>
      <c r="R222" s="240">
        <f>Q222*H222</f>
        <v>0</v>
      </c>
      <c r="S222" s="240">
        <v>0</v>
      </c>
      <c r="T222" s="241">
        <f>S222*H222</f>
        <v>0</v>
      </c>
      <c r="AR222" s="242" t="s">
        <v>82</v>
      </c>
      <c r="AT222" s="242" t="s">
        <v>168</v>
      </c>
      <c r="AU222" s="242" t="s">
        <v>82</v>
      </c>
      <c r="AY222" s="17" t="s">
        <v>165</v>
      </c>
      <c r="BE222" s="243">
        <f>IF(N222="základní",J222,0)</f>
        <v>0</v>
      </c>
      <c r="BF222" s="243">
        <f>IF(N222="snížená",J222,0)</f>
        <v>0</v>
      </c>
      <c r="BG222" s="243">
        <f>IF(N222="zákl. přenesená",J222,0)</f>
        <v>0</v>
      </c>
      <c r="BH222" s="243">
        <f>IF(N222="sníž. přenesená",J222,0)</f>
        <v>0</v>
      </c>
      <c r="BI222" s="243">
        <f>IF(N222="nulová",J222,0)</f>
        <v>0</v>
      </c>
      <c r="BJ222" s="17" t="s">
        <v>107</v>
      </c>
      <c r="BK222" s="243">
        <f>ROUND(I222*H222,2)</f>
        <v>0</v>
      </c>
      <c r="BL222" s="17" t="s">
        <v>82</v>
      </c>
      <c r="BM222" s="242" t="s">
        <v>3902</v>
      </c>
    </row>
    <row r="223" s="1" customFormat="1" ht="24" customHeight="1">
      <c r="B223" s="38"/>
      <c r="C223" s="231" t="s">
        <v>229</v>
      </c>
      <c r="D223" s="231" t="s">
        <v>168</v>
      </c>
      <c r="E223" s="232" t="s">
        <v>3903</v>
      </c>
      <c r="F223" s="233" t="s">
        <v>3904</v>
      </c>
      <c r="G223" s="234" t="s">
        <v>214</v>
      </c>
      <c r="H223" s="235">
        <v>20</v>
      </c>
      <c r="I223" s="236"/>
      <c r="J223" s="237">
        <f>ROUND(I223*H223,2)</f>
        <v>0</v>
      </c>
      <c r="K223" s="233" t="s">
        <v>1</v>
      </c>
      <c r="L223" s="43"/>
      <c r="M223" s="302" t="s">
        <v>1</v>
      </c>
      <c r="N223" s="303" t="s">
        <v>40</v>
      </c>
      <c r="O223" s="304"/>
      <c r="P223" s="305">
        <f>O223*H223</f>
        <v>0</v>
      </c>
      <c r="Q223" s="305">
        <v>0</v>
      </c>
      <c r="R223" s="305">
        <f>Q223*H223</f>
        <v>0</v>
      </c>
      <c r="S223" s="305">
        <v>0</v>
      </c>
      <c r="T223" s="306">
        <f>S223*H223</f>
        <v>0</v>
      </c>
      <c r="AR223" s="242" t="s">
        <v>82</v>
      </c>
      <c r="AT223" s="242" t="s">
        <v>168</v>
      </c>
      <c r="AU223" s="242" t="s">
        <v>82</v>
      </c>
      <c r="AY223" s="17" t="s">
        <v>165</v>
      </c>
      <c r="BE223" s="243">
        <f>IF(N223="základní",J223,0)</f>
        <v>0</v>
      </c>
      <c r="BF223" s="243">
        <f>IF(N223="snížená",J223,0)</f>
        <v>0</v>
      </c>
      <c r="BG223" s="243">
        <f>IF(N223="zákl. přenesená",J223,0)</f>
        <v>0</v>
      </c>
      <c r="BH223" s="243">
        <f>IF(N223="sníž. přenesená",J223,0)</f>
        <v>0</v>
      </c>
      <c r="BI223" s="243">
        <f>IF(N223="nulová",J223,0)</f>
        <v>0</v>
      </c>
      <c r="BJ223" s="17" t="s">
        <v>107</v>
      </c>
      <c r="BK223" s="243">
        <f>ROUND(I223*H223,2)</f>
        <v>0</v>
      </c>
      <c r="BL223" s="17" t="s">
        <v>82</v>
      </c>
      <c r="BM223" s="242" t="s">
        <v>3905</v>
      </c>
    </row>
    <row r="224" s="1" customFormat="1" ht="6.96" customHeight="1">
      <c r="B224" s="61"/>
      <c r="C224" s="62"/>
      <c r="D224" s="62"/>
      <c r="E224" s="62"/>
      <c r="F224" s="62"/>
      <c r="G224" s="62"/>
      <c r="H224" s="62"/>
      <c r="I224" s="182"/>
      <c r="J224" s="62"/>
      <c r="K224" s="62"/>
      <c r="L224" s="43"/>
    </row>
  </sheetData>
  <sheetProtection sheet="1" autoFilter="0" formatColumns="0" formatRows="0" objects="1" scenarios="1" spinCount="100000" saltValue="+ewjJXZxRHO4bXEHnznr7nxkOp3+y7I+5WhzuioBLrwd0DuN7tuGqKyjZ0AtoQuxgbhjQgFyrwrzPWiGWzZLIA==" hashValue="7EU3DZAaiZazpOIduwNozi7DqKz9yqABBf+XQlTr1JUfNbUDD4Bf9w9rkDqdr7rex/67O1FEslYUNi693XBv2w==" algorithmName="SHA-512" password="CC35"/>
  <autoFilter ref="C123:K223"/>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41"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112</v>
      </c>
    </row>
    <row r="3" ht="6.96" customHeight="1">
      <c r="B3" s="142"/>
      <c r="C3" s="143"/>
      <c r="D3" s="143"/>
      <c r="E3" s="143"/>
      <c r="F3" s="143"/>
      <c r="G3" s="143"/>
      <c r="H3" s="143"/>
      <c r="I3" s="144"/>
      <c r="J3" s="143"/>
      <c r="K3" s="143"/>
      <c r="L3" s="20"/>
      <c r="AT3" s="17" t="s">
        <v>82</v>
      </c>
    </row>
    <row r="4" ht="24.96" customHeight="1">
      <c r="B4" s="20"/>
      <c r="D4" s="145" t="s">
        <v>121</v>
      </c>
      <c r="L4" s="20"/>
      <c r="M4" s="146" t="s">
        <v>10</v>
      </c>
      <c r="AT4" s="17" t="s">
        <v>4</v>
      </c>
    </row>
    <row r="5" ht="6.96" customHeight="1">
      <c r="B5" s="20"/>
      <c r="L5" s="20"/>
    </row>
    <row r="6" ht="12" customHeight="1">
      <c r="B6" s="20"/>
      <c r="D6" s="147" t="s">
        <v>16</v>
      </c>
      <c r="L6" s="20"/>
    </row>
    <row r="7" ht="16.5" customHeight="1">
      <c r="B7" s="20"/>
      <c r="E7" s="148" t="str">
        <f>'Rekapitulace stavby'!K6</f>
        <v>Stavební úpravy a změny užívání domu s pečovatelskou službou na bytový dům p.č. St. 171/1 a 171/2, k.ú. Hanušovice</v>
      </c>
      <c r="F7" s="147"/>
      <c r="G7" s="147"/>
      <c r="H7" s="147"/>
      <c r="L7" s="20"/>
    </row>
    <row r="8" ht="12" customHeight="1">
      <c r="B8" s="20"/>
      <c r="D8" s="147" t="s">
        <v>122</v>
      </c>
      <c r="L8" s="20"/>
    </row>
    <row r="9" s="1" customFormat="1" ht="16.5" customHeight="1">
      <c r="B9" s="43"/>
      <c r="E9" s="148" t="s">
        <v>3513</v>
      </c>
      <c r="F9" s="1"/>
      <c r="G9" s="1"/>
      <c r="H9" s="1"/>
      <c r="I9" s="149"/>
      <c r="L9" s="43"/>
    </row>
    <row r="10" s="1" customFormat="1" ht="12" customHeight="1">
      <c r="B10" s="43"/>
      <c r="D10" s="147" t="s">
        <v>3514</v>
      </c>
      <c r="I10" s="149"/>
      <c r="L10" s="43"/>
    </row>
    <row r="11" s="1" customFormat="1" ht="36.96" customHeight="1">
      <c r="B11" s="43"/>
      <c r="E11" s="150" t="s">
        <v>3906</v>
      </c>
      <c r="F11" s="1"/>
      <c r="G11" s="1"/>
      <c r="H11" s="1"/>
      <c r="I11" s="149"/>
      <c r="L11" s="43"/>
    </row>
    <row r="12" s="1" customFormat="1">
      <c r="B12" s="43"/>
      <c r="I12" s="149"/>
      <c r="L12" s="43"/>
    </row>
    <row r="13" s="1" customFormat="1" ht="12" customHeight="1">
      <c r="B13" s="43"/>
      <c r="D13" s="147" t="s">
        <v>18</v>
      </c>
      <c r="F13" s="136" t="s">
        <v>1</v>
      </c>
      <c r="I13" s="151" t="s">
        <v>19</v>
      </c>
      <c r="J13" s="136" t="s">
        <v>1</v>
      </c>
      <c r="L13" s="43"/>
    </row>
    <row r="14" s="1" customFormat="1" ht="12" customHeight="1">
      <c r="B14" s="43"/>
      <c r="D14" s="147" t="s">
        <v>20</v>
      </c>
      <c r="F14" s="136" t="s">
        <v>21</v>
      </c>
      <c r="I14" s="151" t="s">
        <v>22</v>
      </c>
      <c r="J14" s="152" t="str">
        <f>'Rekapitulace stavby'!AN8</f>
        <v>9. 10. 2019</v>
      </c>
      <c r="L14" s="43"/>
    </row>
    <row r="15" s="1" customFormat="1" ht="10.8" customHeight="1">
      <c r="B15" s="43"/>
      <c r="I15" s="149"/>
      <c r="L15" s="43"/>
    </row>
    <row r="16" s="1" customFormat="1" ht="12" customHeight="1">
      <c r="B16" s="43"/>
      <c r="D16" s="147" t="s">
        <v>24</v>
      </c>
      <c r="I16" s="151" t="s">
        <v>25</v>
      </c>
      <c r="J16" s="136" t="str">
        <f>IF('Rekapitulace stavby'!AN10="","",'Rekapitulace stavby'!AN10)</f>
        <v/>
      </c>
      <c r="L16" s="43"/>
    </row>
    <row r="17" s="1" customFormat="1" ht="18" customHeight="1">
      <c r="B17" s="43"/>
      <c r="E17" s="136" t="str">
        <f>IF('Rekapitulace stavby'!E11="","",'Rekapitulace stavby'!E11)</f>
        <v xml:space="preserve"> </v>
      </c>
      <c r="I17" s="151" t="s">
        <v>27</v>
      </c>
      <c r="J17" s="136" t="str">
        <f>IF('Rekapitulace stavby'!AN11="","",'Rekapitulace stavby'!AN11)</f>
        <v/>
      </c>
      <c r="L17" s="43"/>
    </row>
    <row r="18" s="1" customFormat="1" ht="6.96" customHeight="1">
      <c r="B18" s="43"/>
      <c r="I18" s="149"/>
      <c r="L18" s="43"/>
    </row>
    <row r="19" s="1" customFormat="1" ht="12" customHeight="1">
      <c r="B19" s="43"/>
      <c r="D19" s="147" t="s">
        <v>28</v>
      </c>
      <c r="I19" s="151" t="s">
        <v>25</v>
      </c>
      <c r="J19" s="33" t="str">
        <f>'Rekapitulace stavby'!AN13</f>
        <v>Vyplň údaj</v>
      </c>
      <c r="L19" s="43"/>
    </row>
    <row r="20" s="1" customFormat="1" ht="18" customHeight="1">
      <c r="B20" s="43"/>
      <c r="E20" s="33" t="str">
        <f>'Rekapitulace stavby'!E14</f>
        <v>Vyplň údaj</v>
      </c>
      <c r="F20" s="136"/>
      <c r="G20" s="136"/>
      <c r="H20" s="136"/>
      <c r="I20" s="151" t="s">
        <v>27</v>
      </c>
      <c r="J20" s="33" t="str">
        <f>'Rekapitulace stavby'!AN14</f>
        <v>Vyplň údaj</v>
      </c>
      <c r="L20" s="43"/>
    </row>
    <row r="21" s="1" customFormat="1" ht="6.96" customHeight="1">
      <c r="B21" s="43"/>
      <c r="I21" s="149"/>
      <c r="L21" s="43"/>
    </row>
    <row r="22" s="1" customFormat="1" ht="12" customHeight="1">
      <c r="B22" s="43"/>
      <c r="D22" s="147" t="s">
        <v>30</v>
      </c>
      <c r="I22" s="151" t="s">
        <v>25</v>
      </c>
      <c r="J22" s="136" t="str">
        <f>IF('Rekapitulace stavby'!AN16="","",'Rekapitulace stavby'!AN16)</f>
        <v/>
      </c>
      <c r="L22" s="43"/>
    </row>
    <row r="23" s="1" customFormat="1" ht="18" customHeight="1">
      <c r="B23" s="43"/>
      <c r="E23" s="136" t="str">
        <f>IF('Rekapitulace stavby'!E17="","",'Rekapitulace stavby'!E17)</f>
        <v xml:space="preserve"> </v>
      </c>
      <c r="I23" s="151" t="s">
        <v>27</v>
      </c>
      <c r="J23" s="136" t="str">
        <f>IF('Rekapitulace stavby'!AN17="","",'Rekapitulace stavby'!AN17)</f>
        <v/>
      </c>
      <c r="L23" s="43"/>
    </row>
    <row r="24" s="1" customFormat="1" ht="6.96" customHeight="1">
      <c r="B24" s="43"/>
      <c r="I24" s="149"/>
      <c r="L24" s="43"/>
    </row>
    <row r="25" s="1" customFormat="1" ht="12" customHeight="1">
      <c r="B25" s="43"/>
      <c r="D25" s="147" t="s">
        <v>32</v>
      </c>
      <c r="I25" s="151" t="s">
        <v>25</v>
      </c>
      <c r="J25" s="136" t="str">
        <f>IF('Rekapitulace stavby'!AN19="","",'Rekapitulace stavby'!AN19)</f>
        <v/>
      </c>
      <c r="L25" s="43"/>
    </row>
    <row r="26" s="1" customFormat="1" ht="18" customHeight="1">
      <c r="B26" s="43"/>
      <c r="E26" s="136" t="str">
        <f>IF('Rekapitulace stavby'!E20="","",'Rekapitulace stavby'!E20)</f>
        <v xml:space="preserve"> </v>
      </c>
      <c r="I26" s="151" t="s">
        <v>27</v>
      </c>
      <c r="J26" s="136" t="str">
        <f>IF('Rekapitulace stavby'!AN20="","",'Rekapitulace stavby'!AN20)</f>
        <v/>
      </c>
      <c r="L26" s="43"/>
    </row>
    <row r="27" s="1" customFormat="1" ht="6.96" customHeight="1">
      <c r="B27" s="43"/>
      <c r="I27" s="149"/>
      <c r="L27" s="43"/>
    </row>
    <row r="28" s="1" customFormat="1" ht="12" customHeight="1">
      <c r="B28" s="43"/>
      <c r="D28" s="147" t="s">
        <v>33</v>
      </c>
      <c r="I28" s="149"/>
      <c r="L28" s="43"/>
    </row>
    <row r="29" s="7" customFormat="1" ht="16.5" customHeight="1">
      <c r="B29" s="153"/>
      <c r="E29" s="154" t="s">
        <v>1</v>
      </c>
      <c r="F29" s="154"/>
      <c r="G29" s="154"/>
      <c r="H29" s="154"/>
      <c r="I29" s="155"/>
      <c r="L29" s="153"/>
    </row>
    <row r="30" s="1" customFormat="1" ht="6.96" customHeight="1">
      <c r="B30" s="43"/>
      <c r="I30" s="149"/>
      <c r="L30" s="43"/>
    </row>
    <row r="31" s="1" customFormat="1" ht="6.96" customHeight="1">
      <c r="B31" s="43"/>
      <c r="D31" s="78"/>
      <c r="E31" s="78"/>
      <c r="F31" s="78"/>
      <c r="G31" s="78"/>
      <c r="H31" s="78"/>
      <c r="I31" s="156"/>
      <c r="J31" s="78"/>
      <c r="K31" s="78"/>
      <c r="L31" s="43"/>
    </row>
    <row r="32" s="1" customFormat="1" ht="25.44" customHeight="1">
      <c r="B32" s="43"/>
      <c r="D32" s="157" t="s">
        <v>34</v>
      </c>
      <c r="I32" s="149"/>
      <c r="J32" s="158">
        <f>ROUND(J126, 2)</f>
        <v>0</v>
      </c>
      <c r="L32" s="43"/>
    </row>
    <row r="33" s="1" customFormat="1" ht="6.96" customHeight="1">
      <c r="B33" s="43"/>
      <c r="D33" s="78"/>
      <c r="E33" s="78"/>
      <c r="F33" s="78"/>
      <c r="G33" s="78"/>
      <c r="H33" s="78"/>
      <c r="I33" s="156"/>
      <c r="J33" s="78"/>
      <c r="K33" s="78"/>
      <c r="L33" s="43"/>
    </row>
    <row r="34" s="1" customFormat="1" ht="14.4" customHeight="1">
      <c r="B34" s="43"/>
      <c r="F34" s="159" t="s">
        <v>36</v>
      </c>
      <c r="I34" s="160" t="s">
        <v>35</v>
      </c>
      <c r="J34" s="159" t="s">
        <v>37</v>
      </c>
      <c r="L34" s="43"/>
    </row>
    <row r="35" s="1" customFormat="1" ht="14.4" customHeight="1">
      <c r="B35" s="43"/>
      <c r="D35" s="161" t="s">
        <v>38</v>
      </c>
      <c r="E35" s="147" t="s">
        <v>39</v>
      </c>
      <c r="F35" s="162">
        <f>ROUND((SUM(BE126:BE181)),  2)</f>
        <v>0</v>
      </c>
      <c r="I35" s="163">
        <v>0.20999999999999999</v>
      </c>
      <c r="J35" s="162">
        <f>ROUND(((SUM(BE126:BE181))*I35),  2)</f>
        <v>0</v>
      </c>
      <c r="L35" s="43"/>
    </row>
    <row r="36" s="1" customFormat="1" ht="14.4" customHeight="1">
      <c r="B36" s="43"/>
      <c r="E36" s="147" t="s">
        <v>40</v>
      </c>
      <c r="F36" s="162">
        <f>ROUND((SUM(BF126:BF181)),  2)</f>
        <v>0</v>
      </c>
      <c r="I36" s="163">
        <v>0.14999999999999999</v>
      </c>
      <c r="J36" s="162">
        <f>ROUND(((SUM(BF126:BF181))*I36),  2)</f>
        <v>0</v>
      </c>
      <c r="L36" s="43"/>
    </row>
    <row r="37" hidden="1" s="1" customFormat="1" ht="14.4" customHeight="1">
      <c r="B37" s="43"/>
      <c r="E37" s="147" t="s">
        <v>41</v>
      </c>
      <c r="F37" s="162">
        <f>ROUND((SUM(BG126:BG181)),  2)</f>
        <v>0</v>
      </c>
      <c r="I37" s="163">
        <v>0.20999999999999999</v>
      </c>
      <c r="J37" s="162">
        <f>0</f>
        <v>0</v>
      </c>
      <c r="L37" s="43"/>
    </row>
    <row r="38" hidden="1" s="1" customFormat="1" ht="14.4" customHeight="1">
      <c r="B38" s="43"/>
      <c r="E38" s="147" t="s">
        <v>42</v>
      </c>
      <c r="F38" s="162">
        <f>ROUND((SUM(BH126:BH181)),  2)</f>
        <v>0</v>
      </c>
      <c r="I38" s="163">
        <v>0.14999999999999999</v>
      </c>
      <c r="J38" s="162">
        <f>0</f>
        <v>0</v>
      </c>
      <c r="L38" s="43"/>
    </row>
    <row r="39" hidden="1" s="1" customFormat="1" ht="14.4" customHeight="1">
      <c r="B39" s="43"/>
      <c r="E39" s="147" t="s">
        <v>43</v>
      </c>
      <c r="F39" s="162">
        <f>ROUND((SUM(BI126:BI181)),  2)</f>
        <v>0</v>
      </c>
      <c r="I39" s="163">
        <v>0</v>
      </c>
      <c r="J39" s="162">
        <f>0</f>
        <v>0</v>
      </c>
      <c r="L39" s="43"/>
    </row>
    <row r="40" s="1" customFormat="1" ht="6.96" customHeight="1">
      <c r="B40" s="43"/>
      <c r="I40" s="149"/>
      <c r="L40" s="43"/>
    </row>
    <row r="41" s="1" customFormat="1" ht="25.44" customHeight="1">
      <c r="B41" s="43"/>
      <c r="C41" s="164"/>
      <c r="D41" s="165" t="s">
        <v>44</v>
      </c>
      <c r="E41" s="166"/>
      <c r="F41" s="166"/>
      <c r="G41" s="167" t="s">
        <v>45</v>
      </c>
      <c r="H41" s="168" t="s">
        <v>46</v>
      </c>
      <c r="I41" s="169"/>
      <c r="J41" s="170">
        <f>SUM(J32:J39)</f>
        <v>0</v>
      </c>
      <c r="K41" s="171"/>
      <c r="L41" s="43"/>
    </row>
    <row r="42" s="1" customFormat="1" ht="14.4" customHeight="1">
      <c r="B42" s="43"/>
      <c r="I42" s="149"/>
      <c r="L42" s="43"/>
    </row>
    <row r="43" ht="14.4" customHeight="1">
      <c r="B43" s="20"/>
      <c r="L43" s="20"/>
    </row>
    <row r="44" ht="14.4" customHeight="1">
      <c r="B44" s="20"/>
      <c r="L44" s="20"/>
    </row>
    <row r="45" ht="14.4" customHeight="1">
      <c r="B45" s="20"/>
      <c r="L45" s="20"/>
    </row>
    <row r="46" ht="14.4" customHeight="1">
      <c r="B46" s="20"/>
      <c r="L46" s="20"/>
    </row>
    <row r="47" ht="14.4" customHeight="1">
      <c r="B47" s="20"/>
      <c r="L47" s="20"/>
    </row>
    <row r="48" ht="14.4" customHeight="1">
      <c r="B48" s="20"/>
      <c r="L48" s="20"/>
    </row>
    <row r="49" ht="14.4" customHeight="1">
      <c r="B49" s="20"/>
      <c r="L49" s="20"/>
    </row>
    <row r="50" s="1" customFormat="1" ht="14.4" customHeight="1">
      <c r="B50" s="43"/>
      <c r="D50" s="172" t="s">
        <v>47</v>
      </c>
      <c r="E50" s="173"/>
      <c r="F50" s="173"/>
      <c r="G50" s="172" t="s">
        <v>48</v>
      </c>
      <c r="H50" s="173"/>
      <c r="I50" s="174"/>
      <c r="J50" s="173"/>
      <c r="K50" s="173"/>
      <c r="L50" s="4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1" customFormat="1">
      <c r="B61" s="43"/>
      <c r="D61" s="175" t="s">
        <v>49</v>
      </c>
      <c r="E61" s="176"/>
      <c r="F61" s="177" t="s">
        <v>50</v>
      </c>
      <c r="G61" s="175" t="s">
        <v>49</v>
      </c>
      <c r="H61" s="176"/>
      <c r="I61" s="178"/>
      <c r="J61" s="179" t="s">
        <v>50</v>
      </c>
      <c r="K61" s="176"/>
      <c r="L61" s="43"/>
    </row>
    <row r="62">
      <c r="B62" s="20"/>
      <c r="L62" s="20"/>
    </row>
    <row r="63">
      <c r="B63" s="20"/>
      <c r="L63" s="20"/>
    </row>
    <row r="64">
      <c r="B64" s="20"/>
      <c r="L64" s="20"/>
    </row>
    <row r="65" s="1" customFormat="1">
      <c r="B65" s="43"/>
      <c r="D65" s="172" t="s">
        <v>51</v>
      </c>
      <c r="E65" s="173"/>
      <c r="F65" s="173"/>
      <c r="G65" s="172" t="s">
        <v>52</v>
      </c>
      <c r="H65" s="173"/>
      <c r="I65" s="174"/>
      <c r="J65" s="173"/>
      <c r="K65" s="173"/>
      <c r="L65" s="43"/>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1" customFormat="1">
      <c r="B76" s="43"/>
      <c r="D76" s="175" t="s">
        <v>49</v>
      </c>
      <c r="E76" s="176"/>
      <c r="F76" s="177" t="s">
        <v>50</v>
      </c>
      <c r="G76" s="175" t="s">
        <v>49</v>
      </c>
      <c r="H76" s="176"/>
      <c r="I76" s="178"/>
      <c r="J76" s="179" t="s">
        <v>50</v>
      </c>
      <c r="K76" s="176"/>
      <c r="L76" s="43"/>
    </row>
    <row r="77" s="1" customFormat="1" ht="14.4" customHeight="1">
      <c r="B77" s="180"/>
      <c r="C77" s="181"/>
      <c r="D77" s="181"/>
      <c r="E77" s="181"/>
      <c r="F77" s="181"/>
      <c r="G77" s="181"/>
      <c r="H77" s="181"/>
      <c r="I77" s="182"/>
      <c r="J77" s="181"/>
      <c r="K77" s="181"/>
      <c r="L77" s="43"/>
    </row>
    <row r="81" s="1" customFormat="1" ht="6.96" customHeight="1">
      <c r="B81" s="183"/>
      <c r="C81" s="184"/>
      <c r="D81" s="184"/>
      <c r="E81" s="184"/>
      <c r="F81" s="184"/>
      <c r="G81" s="184"/>
      <c r="H81" s="184"/>
      <c r="I81" s="185"/>
      <c r="J81" s="184"/>
      <c r="K81" s="184"/>
      <c r="L81" s="43"/>
    </row>
    <row r="82" s="1" customFormat="1" ht="24.96" customHeight="1">
      <c r="B82" s="38"/>
      <c r="C82" s="23" t="s">
        <v>124</v>
      </c>
      <c r="D82" s="39"/>
      <c r="E82" s="39"/>
      <c r="F82" s="39"/>
      <c r="G82" s="39"/>
      <c r="H82" s="39"/>
      <c r="I82" s="149"/>
      <c r="J82" s="39"/>
      <c r="K82" s="39"/>
      <c r="L82" s="43"/>
    </row>
    <row r="83" s="1" customFormat="1" ht="6.96" customHeight="1">
      <c r="B83" s="38"/>
      <c r="C83" s="39"/>
      <c r="D83" s="39"/>
      <c r="E83" s="39"/>
      <c r="F83" s="39"/>
      <c r="G83" s="39"/>
      <c r="H83" s="39"/>
      <c r="I83" s="149"/>
      <c r="J83" s="39"/>
      <c r="K83" s="39"/>
      <c r="L83" s="43"/>
    </row>
    <row r="84" s="1" customFormat="1" ht="12" customHeight="1">
      <c r="B84" s="38"/>
      <c r="C84" s="32" t="s">
        <v>16</v>
      </c>
      <c r="D84" s="39"/>
      <c r="E84" s="39"/>
      <c r="F84" s="39"/>
      <c r="G84" s="39"/>
      <c r="H84" s="39"/>
      <c r="I84" s="149"/>
      <c r="J84" s="39"/>
      <c r="K84" s="39"/>
      <c r="L84" s="43"/>
    </row>
    <row r="85" s="1" customFormat="1" ht="16.5" customHeight="1">
      <c r="B85" s="38"/>
      <c r="C85" s="39"/>
      <c r="D85" s="39"/>
      <c r="E85" s="186" t="str">
        <f>E7</f>
        <v>Stavební úpravy a změny užívání domu s pečovatelskou službou na bytový dům p.č. St. 171/1 a 171/2, k.ú. Hanušovice</v>
      </c>
      <c r="F85" s="32"/>
      <c r="G85" s="32"/>
      <c r="H85" s="32"/>
      <c r="I85" s="149"/>
      <c r="J85" s="39"/>
      <c r="K85" s="39"/>
      <c r="L85" s="43"/>
    </row>
    <row r="86" ht="12" customHeight="1">
      <c r="B86" s="21"/>
      <c r="C86" s="32" t="s">
        <v>122</v>
      </c>
      <c r="D86" s="22"/>
      <c r="E86" s="22"/>
      <c r="F86" s="22"/>
      <c r="G86" s="22"/>
      <c r="H86" s="22"/>
      <c r="I86" s="141"/>
      <c r="J86" s="22"/>
      <c r="K86" s="22"/>
      <c r="L86" s="20"/>
    </row>
    <row r="87" s="1" customFormat="1" ht="16.5" customHeight="1">
      <c r="B87" s="38"/>
      <c r="C87" s="39"/>
      <c r="D87" s="39"/>
      <c r="E87" s="186" t="s">
        <v>3513</v>
      </c>
      <c r="F87" s="39"/>
      <c r="G87" s="39"/>
      <c r="H87" s="39"/>
      <c r="I87" s="149"/>
      <c r="J87" s="39"/>
      <c r="K87" s="39"/>
      <c r="L87" s="43"/>
    </row>
    <row r="88" s="1" customFormat="1" ht="12" customHeight="1">
      <c r="B88" s="38"/>
      <c r="C88" s="32" t="s">
        <v>3514</v>
      </c>
      <c r="D88" s="39"/>
      <c r="E88" s="39"/>
      <c r="F88" s="39"/>
      <c r="G88" s="39"/>
      <c r="H88" s="39"/>
      <c r="I88" s="149"/>
      <c r="J88" s="39"/>
      <c r="K88" s="39"/>
      <c r="L88" s="43"/>
    </row>
    <row r="89" s="1" customFormat="1" ht="16.5" customHeight="1">
      <c r="B89" s="38"/>
      <c r="C89" s="39"/>
      <c r="D89" s="39"/>
      <c r="E89" s="71" t="str">
        <f>E11</f>
        <v>03 - Slaboproudá elektroinstalace</v>
      </c>
      <c r="F89" s="39"/>
      <c r="G89" s="39"/>
      <c r="H89" s="39"/>
      <c r="I89" s="149"/>
      <c r="J89" s="39"/>
      <c r="K89" s="39"/>
      <c r="L89" s="43"/>
    </row>
    <row r="90" s="1" customFormat="1" ht="6.96" customHeight="1">
      <c r="B90" s="38"/>
      <c r="C90" s="39"/>
      <c r="D90" s="39"/>
      <c r="E90" s="39"/>
      <c r="F90" s="39"/>
      <c r="G90" s="39"/>
      <c r="H90" s="39"/>
      <c r="I90" s="149"/>
      <c r="J90" s="39"/>
      <c r="K90" s="39"/>
      <c r="L90" s="43"/>
    </row>
    <row r="91" s="1" customFormat="1" ht="12" customHeight="1">
      <c r="B91" s="38"/>
      <c r="C91" s="32" t="s">
        <v>20</v>
      </c>
      <c r="D91" s="39"/>
      <c r="E91" s="39"/>
      <c r="F91" s="27" t="str">
        <f>F14</f>
        <v>Hanušovice</v>
      </c>
      <c r="G91" s="39"/>
      <c r="H91" s="39"/>
      <c r="I91" s="151" t="s">
        <v>22</v>
      </c>
      <c r="J91" s="74" t="str">
        <f>IF(J14="","",J14)</f>
        <v>9. 10. 2019</v>
      </c>
      <c r="K91" s="39"/>
      <c r="L91" s="43"/>
    </row>
    <row r="92" s="1" customFormat="1" ht="6.96" customHeight="1">
      <c r="B92" s="38"/>
      <c r="C92" s="39"/>
      <c r="D92" s="39"/>
      <c r="E92" s="39"/>
      <c r="F92" s="39"/>
      <c r="G92" s="39"/>
      <c r="H92" s="39"/>
      <c r="I92" s="149"/>
      <c r="J92" s="39"/>
      <c r="K92" s="39"/>
      <c r="L92" s="43"/>
    </row>
    <row r="93" s="1" customFormat="1" ht="15.15" customHeight="1">
      <c r="B93" s="38"/>
      <c r="C93" s="32" t="s">
        <v>24</v>
      </c>
      <c r="D93" s="39"/>
      <c r="E93" s="39"/>
      <c r="F93" s="27" t="str">
        <f>E17</f>
        <v xml:space="preserve"> </v>
      </c>
      <c r="G93" s="39"/>
      <c r="H93" s="39"/>
      <c r="I93" s="151" t="s">
        <v>30</v>
      </c>
      <c r="J93" s="36" t="str">
        <f>E23</f>
        <v xml:space="preserve"> </v>
      </c>
      <c r="K93" s="39"/>
      <c r="L93" s="43"/>
    </row>
    <row r="94" s="1" customFormat="1" ht="15.15" customHeight="1">
      <c r="B94" s="38"/>
      <c r="C94" s="32" t="s">
        <v>28</v>
      </c>
      <c r="D94" s="39"/>
      <c r="E94" s="39"/>
      <c r="F94" s="27" t="str">
        <f>IF(E20="","",E20)</f>
        <v>Vyplň údaj</v>
      </c>
      <c r="G94" s="39"/>
      <c r="H94" s="39"/>
      <c r="I94" s="151" t="s">
        <v>32</v>
      </c>
      <c r="J94" s="36" t="str">
        <f>E26</f>
        <v xml:space="preserve"> </v>
      </c>
      <c r="K94" s="39"/>
      <c r="L94" s="43"/>
    </row>
    <row r="95" s="1" customFormat="1" ht="10.32" customHeight="1">
      <c r="B95" s="38"/>
      <c r="C95" s="39"/>
      <c r="D95" s="39"/>
      <c r="E95" s="39"/>
      <c r="F95" s="39"/>
      <c r="G95" s="39"/>
      <c r="H95" s="39"/>
      <c r="I95" s="149"/>
      <c r="J95" s="39"/>
      <c r="K95" s="39"/>
      <c r="L95" s="43"/>
    </row>
    <row r="96" s="1" customFormat="1" ht="29.28" customHeight="1">
      <c r="B96" s="38"/>
      <c r="C96" s="187" t="s">
        <v>125</v>
      </c>
      <c r="D96" s="188"/>
      <c r="E96" s="188"/>
      <c r="F96" s="188"/>
      <c r="G96" s="188"/>
      <c r="H96" s="188"/>
      <c r="I96" s="189"/>
      <c r="J96" s="190" t="s">
        <v>126</v>
      </c>
      <c r="K96" s="188"/>
      <c r="L96" s="43"/>
    </row>
    <row r="97" s="1" customFormat="1" ht="10.32" customHeight="1">
      <c r="B97" s="38"/>
      <c r="C97" s="39"/>
      <c r="D97" s="39"/>
      <c r="E97" s="39"/>
      <c r="F97" s="39"/>
      <c r="G97" s="39"/>
      <c r="H97" s="39"/>
      <c r="I97" s="149"/>
      <c r="J97" s="39"/>
      <c r="K97" s="39"/>
      <c r="L97" s="43"/>
    </row>
    <row r="98" s="1" customFormat="1" ht="22.8" customHeight="1">
      <c r="B98" s="38"/>
      <c r="C98" s="191" t="s">
        <v>127</v>
      </c>
      <c r="D98" s="39"/>
      <c r="E98" s="39"/>
      <c r="F98" s="39"/>
      <c r="G98" s="39"/>
      <c r="H98" s="39"/>
      <c r="I98" s="149"/>
      <c r="J98" s="105">
        <f>J126</f>
        <v>0</v>
      </c>
      <c r="K98" s="39"/>
      <c r="L98" s="43"/>
      <c r="AU98" s="17" t="s">
        <v>128</v>
      </c>
    </row>
    <row r="99" s="8" customFormat="1" ht="24.96" customHeight="1">
      <c r="B99" s="192"/>
      <c r="C99" s="193"/>
      <c r="D99" s="194" t="s">
        <v>3907</v>
      </c>
      <c r="E99" s="195"/>
      <c r="F99" s="195"/>
      <c r="G99" s="195"/>
      <c r="H99" s="195"/>
      <c r="I99" s="196"/>
      <c r="J99" s="197">
        <f>J127</f>
        <v>0</v>
      </c>
      <c r="K99" s="193"/>
      <c r="L99" s="198"/>
    </row>
    <row r="100" s="9" customFormat="1" ht="19.92" customHeight="1">
      <c r="B100" s="199"/>
      <c r="C100" s="128"/>
      <c r="D100" s="200" t="s">
        <v>3908</v>
      </c>
      <c r="E100" s="201"/>
      <c r="F100" s="201"/>
      <c r="G100" s="201"/>
      <c r="H100" s="201"/>
      <c r="I100" s="202"/>
      <c r="J100" s="203">
        <f>J128</f>
        <v>0</v>
      </c>
      <c r="K100" s="128"/>
      <c r="L100" s="204"/>
    </row>
    <row r="101" s="8" customFormat="1" ht="24.96" customHeight="1">
      <c r="B101" s="192"/>
      <c r="C101" s="193"/>
      <c r="D101" s="194" t="s">
        <v>3909</v>
      </c>
      <c r="E101" s="195"/>
      <c r="F101" s="195"/>
      <c r="G101" s="195"/>
      <c r="H101" s="195"/>
      <c r="I101" s="196"/>
      <c r="J101" s="197">
        <f>J147</f>
        <v>0</v>
      </c>
      <c r="K101" s="193"/>
      <c r="L101" s="198"/>
    </row>
    <row r="102" s="8" customFormat="1" ht="24.96" customHeight="1">
      <c r="B102" s="192"/>
      <c r="C102" s="193"/>
      <c r="D102" s="194" t="s">
        <v>3910</v>
      </c>
      <c r="E102" s="195"/>
      <c r="F102" s="195"/>
      <c r="G102" s="195"/>
      <c r="H102" s="195"/>
      <c r="I102" s="196"/>
      <c r="J102" s="197">
        <f>J157</f>
        <v>0</v>
      </c>
      <c r="K102" s="193"/>
      <c r="L102" s="198"/>
    </row>
    <row r="103" s="9" customFormat="1" ht="19.92" customHeight="1">
      <c r="B103" s="199"/>
      <c r="C103" s="128"/>
      <c r="D103" s="200" t="s">
        <v>3911</v>
      </c>
      <c r="E103" s="201"/>
      <c r="F103" s="201"/>
      <c r="G103" s="201"/>
      <c r="H103" s="201"/>
      <c r="I103" s="202"/>
      <c r="J103" s="203">
        <f>J169</f>
        <v>0</v>
      </c>
      <c r="K103" s="128"/>
      <c r="L103" s="204"/>
    </row>
    <row r="104" s="8" customFormat="1" ht="24.96" customHeight="1">
      <c r="B104" s="192"/>
      <c r="C104" s="193"/>
      <c r="D104" s="194" t="s">
        <v>3912</v>
      </c>
      <c r="E104" s="195"/>
      <c r="F104" s="195"/>
      <c r="G104" s="195"/>
      <c r="H104" s="195"/>
      <c r="I104" s="196"/>
      <c r="J104" s="197">
        <f>J176</f>
        <v>0</v>
      </c>
      <c r="K104" s="193"/>
      <c r="L104" s="198"/>
    </row>
    <row r="105" s="1" customFormat="1" ht="21.84" customHeight="1">
      <c r="B105" s="38"/>
      <c r="C105" s="39"/>
      <c r="D105" s="39"/>
      <c r="E105" s="39"/>
      <c r="F105" s="39"/>
      <c r="G105" s="39"/>
      <c r="H105" s="39"/>
      <c r="I105" s="149"/>
      <c r="J105" s="39"/>
      <c r="K105" s="39"/>
      <c r="L105" s="43"/>
    </row>
    <row r="106" s="1" customFormat="1" ht="6.96" customHeight="1">
      <c r="B106" s="61"/>
      <c r="C106" s="62"/>
      <c r="D106" s="62"/>
      <c r="E106" s="62"/>
      <c r="F106" s="62"/>
      <c r="G106" s="62"/>
      <c r="H106" s="62"/>
      <c r="I106" s="182"/>
      <c r="J106" s="62"/>
      <c r="K106" s="62"/>
      <c r="L106" s="43"/>
    </row>
    <row r="110" s="1" customFormat="1" ht="6.96" customHeight="1">
      <c r="B110" s="63"/>
      <c r="C110" s="64"/>
      <c r="D110" s="64"/>
      <c r="E110" s="64"/>
      <c r="F110" s="64"/>
      <c r="G110" s="64"/>
      <c r="H110" s="64"/>
      <c r="I110" s="185"/>
      <c r="J110" s="64"/>
      <c r="K110" s="64"/>
      <c r="L110" s="43"/>
    </row>
    <row r="111" s="1" customFormat="1" ht="24.96" customHeight="1">
      <c r="B111" s="38"/>
      <c r="C111" s="23" t="s">
        <v>150</v>
      </c>
      <c r="D111" s="39"/>
      <c r="E111" s="39"/>
      <c r="F111" s="39"/>
      <c r="G111" s="39"/>
      <c r="H111" s="39"/>
      <c r="I111" s="149"/>
      <c r="J111" s="39"/>
      <c r="K111" s="39"/>
      <c r="L111" s="43"/>
    </row>
    <row r="112" s="1" customFormat="1" ht="6.96" customHeight="1">
      <c r="B112" s="38"/>
      <c r="C112" s="39"/>
      <c r="D112" s="39"/>
      <c r="E112" s="39"/>
      <c r="F112" s="39"/>
      <c r="G112" s="39"/>
      <c r="H112" s="39"/>
      <c r="I112" s="149"/>
      <c r="J112" s="39"/>
      <c r="K112" s="39"/>
      <c r="L112" s="43"/>
    </row>
    <row r="113" s="1" customFormat="1" ht="12" customHeight="1">
      <c r="B113" s="38"/>
      <c r="C113" s="32" t="s">
        <v>16</v>
      </c>
      <c r="D113" s="39"/>
      <c r="E113" s="39"/>
      <c r="F113" s="39"/>
      <c r="G113" s="39"/>
      <c r="H113" s="39"/>
      <c r="I113" s="149"/>
      <c r="J113" s="39"/>
      <c r="K113" s="39"/>
      <c r="L113" s="43"/>
    </row>
    <row r="114" s="1" customFormat="1" ht="16.5" customHeight="1">
      <c r="B114" s="38"/>
      <c r="C114" s="39"/>
      <c r="D114" s="39"/>
      <c r="E114" s="186" t="str">
        <f>E7</f>
        <v>Stavební úpravy a změny užívání domu s pečovatelskou službou na bytový dům p.č. St. 171/1 a 171/2, k.ú. Hanušovice</v>
      </c>
      <c r="F114" s="32"/>
      <c r="G114" s="32"/>
      <c r="H114" s="32"/>
      <c r="I114" s="149"/>
      <c r="J114" s="39"/>
      <c r="K114" s="39"/>
      <c r="L114" s="43"/>
    </row>
    <row r="115" ht="12" customHeight="1">
      <c r="B115" s="21"/>
      <c r="C115" s="32" t="s">
        <v>122</v>
      </c>
      <c r="D115" s="22"/>
      <c r="E115" s="22"/>
      <c r="F115" s="22"/>
      <c r="G115" s="22"/>
      <c r="H115" s="22"/>
      <c r="I115" s="141"/>
      <c r="J115" s="22"/>
      <c r="K115" s="22"/>
      <c r="L115" s="20"/>
    </row>
    <row r="116" s="1" customFormat="1" ht="16.5" customHeight="1">
      <c r="B116" s="38"/>
      <c r="C116" s="39"/>
      <c r="D116" s="39"/>
      <c r="E116" s="186" t="s">
        <v>3513</v>
      </c>
      <c r="F116" s="39"/>
      <c r="G116" s="39"/>
      <c r="H116" s="39"/>
      <c r="I116" s="149"/>
      <c r="J116" s="39"/>
      <c r="K116" s="39"/>
      <c r="L116" s="43"/>
    </row>
    <row r="117" s="1" customFormat="1" ht="12" customHeight="1">
      <c r="B117" s="38"/>
      <c r="C117" s="32" t="s">
        <v>3514</v>
      </c>
      <c r="D117" s="39"/>
      <c r="E117" s="39"/>
      <c r="F117" s="39"/>
      <c r="G117" s="39"/>
      <c r="H117" s="39"/>
      <c r="I117" s="149"/>
      <c r="J117" s="39"/>
      <c r="K117" s="39"/>
      <c r="L117" s="43"/>
    </row>
    <row r="118" s="1" customFormat="1" ht="16.5" customHeight="1">
      <c r="B118" s="38"/>
      <c r="C118" s="39"/>
      <c r="D118" s="39"/>
      <c r="E118" s="71" t="str">
        <f>E11</f>
        <v>03 - Slaboproudá elektroinstalace</v>
      </c>
      <c r="F118" s="39"/>
      <c r="G118" s="39"/>
      <c r="H118" s="39"/>
      <c r="I118" s="149"/>
      <c r="J118" s="39"/>
      <c r="K118" s="39"/>
      <c r="L118" s="43"/>
    </row>
    <row r="119" s="1" customFormat="1" ht="6.96" customHeight="1">
      <c r="B119" s="38"/>
      <c r="C119" s="39"/>
      <c r="D119" s="39"/>
      <c r="E119" s="39"/>
      <c r="F119" s="39"/>
      <c r="G119" s="39"/>
      <c r="H119" s="39"/>
      <c r="I119" s="149"/>
      <c r="J119" s="39"/>
      <c r="K119" s="39"/>
      <c r="L119" s="43"/>
    </row>
    <row r="120" s="1" customFormat="1" ht="12" customHeight="1">
      <c r="B120" s="38"/>
      <c r="C120" s="32" t="s">
        <v>20</v>
      </c>
      <c r="D120" s="39"/>
      <c r="E120" s="39"/>
      <c r="F120" s="27" t="str">
        <f>F14</f>
        <v>Hanušovice</v>
      </c>
      <c r="G120" s="39"/>
      <c r="H120" s="39"/>
      <c r="I120" s="151" t="s">
        <v>22</v>
      </c>
      <c r="J120" s="74" t="str">
        <f>IF(J14="","",J14)</f>
        <v>9. 10. 2019</v>
      </c>
      <c r="K120" s="39"/>
      <c r="L120" s="43"/>
    </row>
    <row r="121" s="1" customFormat="1" ht="6.96" customHeight="1">
      <c r="B121" s="38"/>
      <c r="C121" s="39"/>
      <c r="D121" s="39"/>
      <c r="E121" s="39"/>
      <c r="F121" s="39"/>
      <c r="G121" s="39"/>
      <c r="H121" s="39"/>
      <c r="I121" s="149"/>
      <c r="J121" s="39"/>
      <c r="K121" s="39"/>
      <c r="L121" s="43"/>
    </row>
    <row r="122" s="1" customFormat="1" ht="15.15" customHeight="1">
      <c r="B122" s="38"/>
      <c r="C122" s="32" t="s">
        <v>24</v>
      </c>
      <c r="D122" s="39"/>
      <c r="E122" s="39"/>
      <c r="F122" s="27" t="str">
        <f>E17</f>
        <v xml:space="preserve"> </v>
      </c>
      <c r="G122" s="39"/>
      <c r="H122" s="39"/>
      <c r="I122" s="151" t="s">
        <v>30</v>
      </c>
      <c r="J122" s="36" t="str">
        <f>E23</f>
        <v xml:space="preserve"> </v>
      </c>
      <c r="K122" s="39"/>
      <c r="L122" s="43"/>
    </row>
    <row r="123" s="1" customFormat="1" ht="15.15" customHeight="1">
      <c r="B123" s="38"/>
      <c r="C123" s="32" t="s">
        <v>28</v>
      </c>
      <c r="D123" s="39"/>
      <c r="E123" s="39"/>
      <c r="F123" s="27" t="str">
        <f>IF(E20="","",E20)</f>
        <v>Vyplň údaj</v>
      </c>
      <c r="G123" s="39"/>
      <c r="H123" s="39"/>
      <c r="I123" s="151" t="s">
        <v>32</v>
      </c>
      <c r="J123" s="36" t="str">
        <f>E26</f>
        <v xml:space="preserve"> </v>
      </c>
      <c r="K123" s="39"/>
      <c r="L123" s="43"/>
    </row>
    <row r="124" s="1" customFormat="1" ht="10.32" customHeight="1">
      <c r="B124" s="38"/>
      <c r="C124" s="39"/>
      <c r="D124" s="39"/>
      <c r="E124" s="39"/>
      <c r="F124" s="39"/>
      <c r="G124" s="39"/>
      <c r="H124" s="39"/>
      <c r="I124" s="149"/>
      <c r="J124" s="39"/>
      <c r="K124" s="39"/>
      <c r="L124" s="43"/>
    </row>
    <row r="125" s="10" customFormat="1" ht="29.28" customHeight="1">
      <c r="B125" s="205"/>
      <c r="C125" s="206" t="s">
        <v>151</v>
      </c>
      <c r="D125" s="207" t="s">
        <v>59</v>
      </c>
      <c r="E125" s="207" t="s">
        <v>55</v>
      </c>
      <c r="F125" s="207" t="s">
        <v>56</v>
      </c>
      <c r="G125" s="207" t="s">
        <v>152</v>
      </c>
      <c r="H125" s="207" t="s">
        <v>153</v>
      </c>
      <c r="I125" s="208" t="s">
        <v>154</v>
      </c>
      <c r="J125" s="207" t="s">
        <v>126</v>
      </c>
      <c r="K125" s="209" t="s">
        <v>155</v>
      </c>
      <c r="L125" s="210"/>
      <c r="M125" s="95" t="s">
        <v>1</v>
      </c>
      <c r="N125" s="96" t="s">
        <v>38</v>
      </c>
      <c r="O125" s="96" t="s">
        <v>156</v>
      </c>
      <c r="P125" s="96" t="s">
        <v>157</v>
      </c>
      <c r="Q125" s="96" t="s">
        <v>158</v>
      </c>
      <c r="R125" s="96" t="s">
        <v>159</v>
      </c>
      <c r="S125" s="96" t="s">
        <v>160</v>
      </c>
      <c r="T125" s="97" t="s">
        <v>161</v>
      </c>
    </row>
    <row r="126" s="1" customFormat="1" ht="22.8" customHeight="1">
      <c r="B126" s="38"/>
      <c r="C126" s="102" t="s">
        <v>162</v>
      </c>
      <c r="D126" s="39"/>
      <c r="E126" s="39"/>
      <c r="F126" s="39"/>
      <c r="G126" s="39"/>
      <c r="H126" s="39"/>
      <c r="I126" s="149"/>
      <c r="J126" s="211">
        <f>BK126</f>
        <v>0</v>
      </c>
      <c r="K126" s="39"/>
      <c r="L126" s="43"/>
      <c r="M126" s="98"/>
      <c r="N126" s="99"/>
      <c r="O126" s="99"/>
      <c r="P126" s="212">
        <f>P127+P147+P157+P176</f>
        <v>0</v>
      </c>
      <c r="Q126" s="99"/>
      <c r="R126" s="212">
        <f>R127+R147+R157+R176</f>
        <v>0.00032000000000000003</v>
      </c>
      <c r="S126" s="99"/>
      <c r="T126" s="213">
        <f>T127+T147+T157+T176</f>
        <v>0</v>
      </c>
      <c r="AT126" s="17" t="s">
        <v>73</v>
      </c>
      <c r="AU126" s="17" t="s">
        <v>128</v>
      </c>
      <c r="BK126" s="214">
        <f>BK127+BK147+BK157+BK176</f>
        <v>0</v>
      </c>
    </row>
    <row r="127" s="11" customFormat="1" ht="25.92" customHeight="1">
      <c r="B127" s="215"/>
      <c r="C127" s="216"/>
      <c r="D127" s="217" t="s">
        <v>73</v>
      </c>
      <c r="E127" s="218" t="s">
        <v>79</v>
      </c>
      <c r="F127" s="218" t="s">
        <v>3913</v>
      </c>
      <c r="G127" s="216"/>
      <c r="H127" s="216"/>
      <c r="I127" s="219"/>
      <c r="J127" s="220">
        <f>BK127</f>
        <v>0</v>
      </c>
      <c r="K127" s="216"/>
      <c r="L127" s="221"/>
      <c r="M127" s="222"/>
      <c r="N127" s="223"/>
      <c r="O127" s="223"/>
      <c r="P127" s="224">
        <f>P128</f>
        <v>0</v>
      </c>
      <c r="Q127" s="223"/>
      <c r="R127" s="224">
        <f>R128</f>
        <v>0.00032000000000000003</v>
      </c>
      <c r="S127" s="223"/>
      <c r="T127" s="225">
        <f>T128</f>
        <v>0</v>
      </c>
      <c r="AR127" s="226" t="s">
        <v>82</v>
      </c>
      <c r="AT127" s="227" t="s">
        <v>73</v>
      </c>
      <c r="AU127" s="227" t="s">
        <v>74</v>
      </c>
      <c r="AY127" s="226" t="s">
        <v>165</v>
      </c>
      <c r="BK127" s="228">
        <f>BK128</f>
        <v>0</v>
      </c>
    </row>
    <row r="128" s="11" customFormat="1" ht="22.8" customHeight="1">
      <c r="B128" s="215"/>
      <c r="C128" s="216"/>
      <c r="D128" s="217" t="s">
        <v>73</v>
      </c>
      <c r="E128" s="229" t="s">
        <v>3914</v>
      </c>
      <c r="F128" s="229" t="s">
        <v>3915</v>
      </c>
      <c r="G128" s="216"/>
      <c r="H128" s="216"/>
      <c r="I128" s="219"/>
      <c r="J128" s="230">
        <f>BK128</f>
        <v>0</v>
      </c>
      <c r="K128" s="216"/>
      <c r="L128" s="221"/>
      <c r="M128" s="222"/>
      <c r="N128" s="223"/>
      <c r="O128" s="223"/>
      <c r="P128" s="224">
        <f>SUM(P129:P146)</f>
        <v>0</v>
      </c>
      <c r="Q128" s="223"/>
      <c r="R128" s="224">
        <f>SUM(R129:R146)</f>
        <v>0.00032000000000000003</v>
      </c>
      <c r="S128" s="223"/>
      <c r="T128" s="225">
        <f>SUM(T129:T146)</f>
        <v>0</v>
      </c>
      <c r="AR128" s="226" t="s">
        <v>82</v>
      </c>
      <c r="AT128" s="227" t="s">
        <v>73</v>
      </c>
      <c r="AU128" s="227" t="s">
        <v>82</v>
      </c>
      <c r="AY128" s="226" t="s">
        <v>165</v>
      </c>
      <c r="BK128" s="228">
        <f>SUM(BK129:BK146)</f>
        <v>0</v>
      </c>
    </row>
    <row r="129" s="1" customFormat="1" ht="24" customHeight="1">
      <c r="B129" s="38"/>
      <c r="C129" s="231" t="s">
        <v>82</v>
      </c>
      <c r="D129" s="231" t="s">
        <v>168</v>
      </c>
      <c r="E129" s="232" t="s">
        <v>3916</v>
      </c>
      <c r="F129" s="233" t="s">
        <v>3917</v>
      </c>
      <c r="G129" s="234" t="s">
        <v>214</v>
      </c>
      <c r="H129" s="235">
        <v>8</v>
      </c>
      <c r="I129" s="236"/>
      <c r="J129" s="237">
        <f>ROUND(I129*H129,2)</f>
        <v>0</v>
      </c>
      <c r="K129" s="233" t="s">
        <v>1</v>
      </c>
      <c r="L129" s="43"/>
      <c r="M129" s="238" t="s">
        <v>1</v>
      </c>
      <c r="N129" s="239" t="s">
        <v>40</v>
      </c>
      <c r="O129" s="86"/>
      <c r="P129" s="240">
        <f>O129*H129</f>
        <v>0</v>
      </c>
      <c r="Q129" s="240">
        <v>4.0000000000000003E-05</v>
      </c>
      <c r="R129" s="240">
        <f>Q129*H129</f>
        <v>0.00032000000000000003</v>
      </c>
      <c r="S129" s="240">
        <v>0</v>
      </c>
      <c r="T129" s="241">
        <f>S129*H129</f>
        <v>0</v>
      </c>
      <c r="AR129" s="242" t="s">
        <v>864</v>
      </c>
      <c r="AT129" s="242" t="s">
        <v>168</v>
      </c>
      <c r="AU129" s="242" t="s">
        <v>107</v>
      </c>
      <c r="AY129" s="17" t="s">
        <v>165</v>
      </c>
      <c r="BE129" s="243">
        <f>IF(N129="základní",J129,0)</f>
        <v>0</v>
      </c>
      <c r="BF129" s="243">
        <f>IF(N129="snížená",J129,0)</f>
        <v>0</v>
      </c>
      <c r="BG129" s="243">
        <f>IF(N129="zákl. přenesená",J129,0)</f>
        <v>0</v>
      </c>
      <c r="BH129" s="243">
        <f>IF(N129="sníž. přenesená",J129,0)</f>
        <v>0</v>
      </c>
      <c r="BI129" s="243">
        <f>IF(N129="nulová",J129,0)</f>
        <v>0</v>
      </c>
      <c r="BJ129" s="17" t="s">
        <v>107</v>
      </c>
      <c r="BK129" s="243">
        <f>ROUND(I129*H129,2)</f>
        <v>0</v>
      </c>
      <c r="BL129" s="17" t="s">
        <v>864</v>
      </c>
      <c r="BM129" s="242" t="s">
        <v>3918</v>
      </c>
    </row>
    <row r="130" s="1" customFormat="1" ht="24" customHeight="1">
      <c r="B130" s="38"/>
      <c r="C130" s="231" t="s">
        <v>229</v>
      </c>
      <c r="D130" s="231" t="s">
        <v>168</v>
      </c>
      <c r="E130" s="232" t="s">
        <v>3919</v>
      </c>
      <c r="F130" s="233" t="s">
        <v>3920</v>
      </c>
      <c r="G130" s="234" t="s">
        <v>214</v>
      </c>
      <c r="H130" s="235">
        <v>1</v>
      </c>
      <c r="I130" s="236"/>
      <c r="J130" s="237">
        <f>ROUND(I130*H130,2)</f>
        <v>0</v>
      </c>
      <c r="K130" s="233" t="s">
        <v>1</v>
      </c>
      <c r="L130" s="43"/>
      <c r="M130" s="238" t="s">
        <v>1</v>
      </c>
      <c r="N130" s="239" t="s">
        <v>40</v>
      </c>
      <c r="O130" s="86"/>
      <c r="P130" s="240">
        <f>O130*H130</f>
        <v>0</v>
      </c>
      <c r="Q130" s="240">
        <v>0</v>
      </c>
      <c r="R130" s="240">
        <f>Q130*H130</f>
        <v>0</v>
      </c>
      <c r="S130" s="240">
        <v>0</v>
      </c>
      <c r="T130" s="241">
        <f>S130*H130</f>
        <v>0</v>
      </c>
      <c r="AR130" s="242" t="s">
        <v>864</v>
      </c>
      <c r="AT130" s="242" t="s">
        <v>168</v>
      </c>
      <c r="AU130" s="242" t="s">
        <v>107</v>
      </c>
      <c r="AY130" s="17" t="s">
        <v>165</v>
      </c>
      <c r="BE130" s="243">
        <f>IF(N130="základní",J130,0)</f>
        <v>0</v>
      </c>
      <c r="BF130" s="243">
        <f>IF(N130="snížená",J130,0)</f>
        <v>0</v>
      </c>
      <c r="BG130" s="243">
        <f>IF(N130="zákl. přenesená",J130,0)</f>
        <v>0</v>
      </c>
      <c r="BH130" s="243">
        <f>IF(N130="sníž. přenesená",J130,0)</f>
        <v>0</v>
      </c>
      <c r="BI130" s="243">
        <f>IF(N130="nulová",J130,0)</f>
        <v>0</v>
      </c>
      <c r="BJ130" s="17" t="s">
        <v>107</v>
      </c>
      <c r="BK130" s="243">
        <f>ROUND(I130*H130,2)</f>
        <v>0</v>
      </c>
      <c r="BL130" s="17" t="s">
        <v>864</v>
      </c>
      <c r="BM130" s="242" t="s">
        <v>3921</v>
      </c>
    </row>
    <row r="131" s="1" customFormat="1" ht="24" customHeight="1">
      <c r="B131" s="38"/>
      <c r="C131" s="288" t="s">
        <v>233</v>
      </c>
      <c r="D131" s="288" t="s">
        <v>223</v>
      </c>
      <c r="E131" s="289" t="s">
        <v>3922</v>
      </c>
      <c r="F131" s="290" t="s">
        <v>3923</v>
      </c>
      <c r="G131" s="291" t="s">
        <v>3540</v>
      </c>
      <c r="H131" s="292">
        <v>1</v>
      </c>
      <c r="I131" s="293"/>
      <c r="J131" s="294">
        <f>ROUND(I131*H131,2)</f>
        <v>0</v>
      </c>
      <c r="K131" s="290" t="s">
        <v>1</v>
      </c>
      <c r="L131" s="295"/>
      <c r="M131" s="296" t="s">
        <v>1</v>
      </c>
      <c r="N131" s="297" t="s">
        <v>40</v>
      </c>
      <c r="O131" s="86"/>
      <c r="P131" s="240">
        <f>O131*H131</f>
        <v>0</v>
      </c>
      <c r="Q131" s="240">
        <v>0</v>
      </c>
      <c r="R131" s="240">
        <f>Q131*H131</f>
        <v>0</v>
      </c>
      <c r="S131" s="240">
        <v>0</v>
      </c>
      <c r="T131" s="241">
        <f>S131*H131</f>
        <v>0</v>
      </c>
      <c r="AR131" s="242" t="s">
        <v>616</v>
      </c>
      <c r="AT131" s="242" t="s">
        <v>223</v>
      </c>
      <c r="AU131" s="242" t="s">
        <v>107</v>
      </c>
      <c r="AY131" s="17" t="s">
        <v>165</v>
      </c>
      <c r="BE131" s="243">
        <f>IF(N131="základní",J131,0)</f>
        <v>0</v>
      </c>
      <c r="BF131" s="243">
        <f>IF(N131="snížená",J131,0)</f>
        <v>0</v>
      </c>
      <c r="BG131" s="243">
        <f>IF(N131="zákl. přenesená",J131,0)</f>
        <v>0</v>
      </c>
      <c r="BH131" s="243">
        <f>IF(N131="sníž. přenesená",J131,0)</f>
        <v>0</v>
      </c>
      <c r="BI131" s="243">
        <f>IF(N131="nulová",J131,0)</f>
        <v>0</v>
      </c>
      <c r="BJ131" s="17" t="s">
        <v>107</v>
      </c>
      <c r="BK131" s="243">
        <f>ROUND(I131*H131,2)</f>
        <v>0</v>
      </c>
      <c r="BL131" s="17" t="s">
        <v>315</v>
      </c>
      <c r="BM131" s="242" t="s">
        <v>3924</v>
      </c>
    </row>
    <row r="132" s="1" customFormat="1" ht="24" customHeight="1">
      <c r="B132" s="38"/>
      <c r="C132" s="288" t="s">
        <v>238</v>
      </c>
      <c r="D132" s="288" t="s">
        <v>223</v>
      </c>
      <c r="E132" s="289" t="s">
        <v>3925</v>
      </c>
      <c r="F132" s="290" t="s">
        <v>3926</v>
      </c>
      <c r="G132" s="291" t="s">
        <v>3540</v>
      </c>
      <c r="H132" s="292">
        <v>1</v>
      </c>
      <c r="I132" s="293"/>
      <c r="J132" s="294">
        <f>ROUND(I132*H132,2)</f>
        <v>0</v>
      </c>
      <c r="K132" s="290" t="s">
        <v>1</v>
      </c>
      <c r="L132" s="295"/>
      <c r="M132" s="296" t="s">
        <v>1</v>
      </c>
      <c r="N132" s="297" t="s">
        <v>40</v>
      </c>
      <c r="O132" s="86"/>
      <c r="P132" s="240">
        <f>O132*H132</f>
        <v>0</v>
      </c>
      <c r="Q132" s="240">
        <v>0</v>
      </c>
      <c r="R132" s="240">
        <f>Q132*H132</f>
        <v>0</v>
      </c>
      <c r="S132" s="240">
        <v>0</v>
      </c>
      <c r="T132" s="241">
        <f>S132*H132</f>
        <v>0</v>
      </c>
      <c r="AR132" s="242" t="s">
        <v>616</v>
      </c>
      <c r="AT132" s="242" t="s">
        <v>223</v>
      </c>
      <c r="AU132" s="242" t="s">
        <v>107</v>
      </c>
      <c r="AY132" s="17" t="s">
        <v>165</v>
      </c>
      <c r="BE132" s="243">
        <f>IF(N132="základní",J132,0)</f>
        <v>0</v>
      </c>
      <c r="BF132" s="243">
        <f>IF(N132="snížená",J132,0)</f>
        <v>0</v>
      </c>
      <c r="BG132" s="243">
        <f>IF(N132="zákl. přenesená",J132,0)</f>
        <v>0</v>
      </c>
      <c r="BH132" s="243">
        <f>IF(N132="sníž. přenesená",J132,0)</f>
        <v>0</v>
      </c>
      <c r="BI132" s="243">
        <f>IF(N132="nulová",J132,0)</f>
        <v>0</v>
      </c>
      <c r="BJ132" s="17" t="s">
        <v>107</v>
      </c>
      <c r="BK132" s="243">
        <f>ROUND(I132*H132,2)</f>
        <v>0</v>
      </c>
      <c r="BL132" s="17" t="s">
        <v>315</v>
      </c>
      <c r="BM132" s="242" t="s">
        <v>3927</v>
      </c>
    </row>
    <row r="133" s="1" customFormat="1" ht="24" customHeight="1">
      <c r="B133" s="38"/>
      <c r="C133" s="288" t="s">
        <v>226</v>
      </c>
      <c r="D133" s="288" t="s">
        <v>223</v>
      </c>
      <c r="E133" s="289" t="s">
        <v>3928</v>
      </c>
      <c r="F133" s="290" t="s">
        <v>3929</v>
      </c>
      <c r="G133" s="291" t="s">
        <v>3540</v>
      </c>
      <c r="H133" s="292">
        <v>1</v>
      </c>
      <c r="I133" s="293"/>
      <c r="J133" s="294">
        <f>ROUND(I133*H133,2)</f>
        <v>0</v>
      </c>
      <c r="K133" s="290" t="s">
        <v>1</v>
      </c>
      <c r="L133" s="295"/>
      <c r="M133" s="296" t="s">
        <v>1</v>
      </c>
      <c r="N133" s="297" t="s">
        <v>40</v>
      </c>
      <c r="O133" s="86"/>
      <c r="P133" s="240">
        <f>O133*H133</f>
        <v>0</v>
      </c>
      <c r="Q133" s="240">
        <v>0</v>
      </c>
      <c r="R133" s="240">
        <f>Q133*H133</f>
        <v>0</v>
      </c>
      <c r="S133" s="240">
        <v>0</v>
      </c>
      <c r="T133" s="241">
        <f>S133*H133</f>
        <v>0</v>
      </c>
      <c r="AR133" s="242" t="s">
        <v>616</v>
      </c>
      <c r="AT133" s="242" t="s">
        <v>223</v>
      </c>
      <c r="AU133" s="242" t="s">
        <v>107</v>
      </c>
      <c r="AY133" s="17" t="s">
        <v>165</v>
      </c>
      <c r="BE133" s="243">
        <f>IF(N133="základní",J133,0)</f>
        <v>0</v>
      </c>
      <c r="BF133" s="243">
        <f>IF(N133="snížená",J133,0)</f>
        <v>0</v>
      </c>
      <c r="BG133" s="243">
        <f>IF(N133="zákl. přenesená",J133,0)</f>
        <v>0</v>
      </c>
      <c r="BH133" s="243">
        <f>IF(N133="sníž. přenesená",J133,0)</f>
        <v>0</v>
      </c>
      <c r="BI133" s="243">
        <f>IF(N133="nulová",J133,0)</f>
        <v>0</v>
      </c>
      <c r="BJ133" s="17" t="s">
        <v>107</v>
      </c>
      <c r="BK133" s="243">
        <f>ROUND(I133*H133,2)</f>
        <v>0</v>
      </c>
      <c r="BL133" s="17" t="s">
        <v>315</v>
      </c>
      <c r="BM133" s="242" t="s">
        <v>3930</v>
      </c>
    </row>
    <row r="134" s="1" customFormat="1" ht="24" customHeight="1">
      <c r="B134" s="38"/>
      <c r="C134" s="288" t="s">
        <v>251</v>
      </c>
      <c r="D134" s="288" t="s">
        <v>223</v>
      </c>
      <c r="E134" s="289" t="s">
        <v>3931</v>
      </c>
      <c r="F134" s="290" t="s">
        <v>3932</v>
      </c>
      <c r="G134" s="291" t="s">
        <v>1173</v>
      </c>
      <c r="H134" s="292">
        <v>5</v>
      </c>
      <c r="I134" s="293"/>
      <c r="J134" s="294">
        <f>ROUND(I134*H134,2)</f>
        <v>0</v>
      </c>
      <c r="K134" s="290" t="s">
        <v>1</v>
      </c>
      <c r="L134" s="295"/>
      <c r="M134" s="296" t="s">
        <v>1</v>
      </c>
      <c r="N134" s="297" t="s">
        <v>40</v>
      </c>
      <c r="O134" s="86"/>
      <c r="P134" s="240">
        <f>O134*H134</f>
        <v>0</v>
      </c>
      <c r="Q134" s="240">
        <v>0</v>
      </c>
      <c r="R134" s="240">
        <f>Q134*H134</f>
        <v>0</v>
      </c>
      <c r="S134" s="240">
        <v>0</v>
      </c>
      <c r="T134" s="241">
        <f>S134*H134</f>
        <v>0</v>
      </c>
      <c r="AR134" s="242" t="s">
        <v>616</v>
      </c>
      <c r="AT134" s="242" t="s">
        <v>223</v>
      </c>
      <c r="AU134" s="242" t="s">
        <v>107</v>
      </c>
      <c r="AY134" s="17" t="s">
        <v>165</v>
      </c>
      <c r="BE134" s="243">
        <f>IF(N134="základní",J134,0)</f>
        <v>0</v>
      </c>
      <c r="BF134" s="243">
        <f>IF(N134="snížená",J134,0)</f>
        <v>0</v>
      </c>
      <c r="BG134" s="243">
        <f>IF(N134="zákl. přenesená",J134,0)</f>
        <v>0</v>
      </c>
      <c r="BH134" s="243">
        <f>IF(N134="sníž. přenesená",J134,0)</f>
        <v>0</v>
      </c>
      <c r="BI134" s="243">
        <f>IF(N134="nulová",J134,0)</f>
        <v>0</v>
      </c>
      <c r="BJ134" s="17" t="s">
        <v>107</v>
      </c>
      <c r="BK134" s="243">
        <f>ROUND(I134*H134,2)</f>
        <v>0</v>
      </c>
      <c r="BL134" s="17" t="s">
        <v>315</v>
      </c>
      <c r="BM134" s="242" t="s">
        <v>3933</v>
      </c>
    </row>
    <row r="135" s="1" customFormat="1" ht="36" customHeight="1">
      <c r="B135" s="38"/>
      <c r="C135" s="288" t="s">
        <v>256</v>
      </c>
      <c r="D135" s="288" t="s">
        <v>223</v>
      </c>
      <c r="E135" s="289" t="s">
        <v>3934</v>
      </c>
      <c r="F135" s="290" t="s">
        <v>3935</v>
      </c>
      <c r="G135" s="291" t="s">
        <v>3540</v>
      </c>
      <c r="H135" s="292">
        <v>1</v>
      </c>
      <c r="I135" s="293"/>
      <c r="J135" s="294">
        <f>ROUND(I135*H135,2)</f>
        <v>0</v>
      </c>
      <c r="K135" s="290" t="s">
        <v>1</v>
      </c>
      <c r="L135" s="295"/>
      <c r="M135" s="296" t="s">
        <v>1</v>
      </c>
      <c r="N135" s="297" t="s">
        <v>40</v>
      </c>
      <c r="O135" s="86"/>
      <c r="P135" s="240">
        <f>O135*H135</f>
        <v>0</v>
      </c>
      <c r="Q135" s="240">
        <v>0</v>
      </c>
      <c r="R135" s="240">
        <f>Q135*H135</f>
        <v>0</v>
      </c>
      <c r="S135" s="240">
        <v>0</v>
      </c>
      <c r="T135" s="241">
        <f>S135*H135</f>
        <v>0</v>
      </c>
      <c r="AR135" s="242" t="s">
        <v>616</v>
      </c>
      <c r="AT135" s="242" t="s">
        <v>223</v>
      </c>
      <c r="AU135" s="242" t="s">
        <v>107</v>
      </c>
      <c r="AY135" s="17" t="s">
        <v>165</v>
      </c>
      <c r="BE135" s="243">
        <f>IF(N135="základní",J135,0)</f>
        <v>0</v>
      </c>
      <c r="BF135" s="243">
        <f>IF(N135="snížená",J135,0)</f>
        <v>0</v>
      </c>
      <c r="BG135" s="243">
        <f>IF(N135="zákl. přenesená",J135,0)</f>
        <v>0</v>
      </c>
      <c r="BH135" s="243">
        <f>IF(N135="sníž. přenesená",J135,0)</f>
        <v>0</v>
      </c>
      <c r="BI135" s="243">
        <f>IF(N135="nulová",J135,0)</f>
        <v>0</v>
      </c>
      <c r="BJ135" s="17" t="s">
        <v>107</v>
      </c>
      <c r="BK135" s="243">
        <f>ROUND(I135*H135,2)</f>
        <v>0</v>
      </c>
      <c r="BL135" s="17" t="s">
        <v>315</v>
      </c>
      <c r="BM135" s="242" t="s">
        <v>3936</v>
      </c>
    </row>
    <row r="136" s="1" customFormat="1" ht="48" customHeight="1">
      <c r="B136" s="38"/>
      <c r="C136" s="288" t="s">
        <v>263</v>
      </c>
      <c r="D136" s="288" t="s">
        <v>223</v>
      </c>
      <c r="E136" s="289" t="s">
        <v>3937</v>
      </c>
      <c r="F136" s="290" t="s">
        <v>3938</v>
      </c>
      <c r="G136" s="291" t="s">
        <v>3540</v>
      </c>
      <c r="H136" s="292">
        <v>1</v>
      </c>
      <c r="I136" s="293"/>
      <c r="J136" s="294">
        <f>ROUND(I136*H136,2)</f>
        <v>0</v>
      </c>
      <c r="K136" s="290" t="s">
        <v>1</v>
      </c>
      <c r="L136" s="295"/>
      <c r="M136" s="296" t="s">
        <v>1</v>
      </c>
      <c r="N136" s="297" t="s">
        <v>40</v>
      </c>
      <c r="O136" s="86"/>
      <c r="P136" s="240">
        <f>O136*H136</f>
        <v>0</v>
      </c>
      <c r="Q136" s="240">
        <v>0</v>
      </c>
      <c r="R136" s="240">
        <f>Q136*H136</f>
        <v>0</v>
      </c>
      <c r="S136" s="240">
        <v>0</v>
      </c>
      <c r="T136" s="241">
        <f>S136*H136</f>
        <v>0</v>
      </c>
      <c r="AR136" s="242" t="s">
        <v>616</v>
      </c>
      <c r="AT136" s="242" t="s">
        <v>223</v>
      </c>
      <c r="AU136" s="242" t="s">
        <v>107</v>
      </c>
      <c r="AY136" s="17" t="s">
        <v>165</v>
      </c>
      <c r="BE136" s="243">
        <f>IF(N136="základní",J136,0)</f>
        <v>0</v>
      </c>
      <c r="BF136" s="243">
        <f>IF(N136="snížená",J136,0)</f>
        <v>0</v>
      </c>
      <c r="BG136" s="243">
        <f>IF(N136="zákl. přenesená",J136,0)</f>
        <v>0</v>
      </c>
      <c r="BH136" s="243">
        <f>IF(N136="sníž. přenesená",J136,0)</f>
        <v>0</v>
      </c>
      <c r="BI136" s="243">
        <f>IF(N136="nulová",J136,0)</f>
        <v>0</v>
      </c>
      <c r="BJ136" s="17" t="s">
        <v>107</v>
      </c>
      <c r="BK136" s="243">
        <f>ROUND(I136*H136,2)</f>
        <v>0</v>
      </c>
      <c r="BL136" s="17" t="s">
        <v>315</v>
      </c>
      <c r="BM136" s="242" t="s">
        <v>3939</v>
      </c>
    </row>
    <row r="137" s="1" customFormat="1" ht="24" customHeight="1">
      <c r="B137" s="38"/>
      <c r="C137" s="288" t="s">
        <v>282</v>
      </c>
      <c r="D137" s="288" t="s">
        <v>223</v>
      </c>
      <c r="E137" s="289" t="s">
        <v>3940</v>
      </c>
      <c r="F137" s="290" t="s">
        <v>3941</v>
      </c>
      <c r="G137" s="291" t="s">
        <v>3540</v>
      </c>
      <c r="H137" s="292">
        <v>1</v>
      </c>
      <c r="I137" s="293"/>
      <c r="J137" s="294">
        <f>ROUND(I137*H137,2)</f>
        <v>0</v>
      </c>
      <c r="K137" s="290" t="s">
        <v>1</v>
      </c>
      <c r="L137" s="295"/>
      <c r="M137" s="296" t="s">
        <v>1</v>
      </c>
      <c r="N137" s="297" t="s">
        <v>40</v>
      </c>
      <c r="O137" s="86"/>
      <c r="P137" s="240">
        <f>O137*H137</f>
        <v>0</v>
      </c>
      <c r="Q137" s="240">
        <v>0</v>
      </c>
      <c r="R137" s="240">
        <f>Q137*H137</f>
        <v>0</v>
      </c>
      <c r="S137" s="240">
        <v>0</v>
      </c>
      <c r="T137" s="241">
        <f>S137*H137</f>
        <v>0</v>
      </c>
      <c r="AR137" s="242" t="s">
        <v>616</v>
      </c>
      <c r="AT137" s="242" t="s">
        <v>223</v>
      </c>
      <c r="AU137" s="242" t="s">
        <v>107</v>
      </c>
      <c r="AY137" s="17" t="s">
        <v>165</v>
      </c>
      <c r="BE137" s="243">
        <f>IF(N137="základní",J137,0)</f>
        <v>0</v>
      </c>
      <c r="BF137" s="243">
        <f>IF(N137="snížená",J137,0)</f>
        <v>0</v>
      </c>
      <c r="BG137" s="243">
        <f>IF(N137="zákl. přenesená",J137,0)</f>
        <v>0</v>
      </c>
      <c r="BH137" s="243">
        <f>IF(N137="sníž. přenesená",J137,0)</f>
        <v>0</v>
      </c>
      <c r="BI137" s="243">
        <f>IF(N137="nulová",J137,0)</f>
        <v>0</v>
      </c>
      <c r="BJ137" s="17" t="s">
        <v>107</v>
      </c>
      <c r="BK137" s="243">
        <f>ROUND(I137*H137,2)</f>
        <v>0</v>
      </c>
      <c r="BL137" s="17" t="s">
        <v>315</v>
      </c>
      <c r="BM137" s="242" t="s">
        <v>3942</v>
      </c>
    </row>
    <row r="138" s="1" customFormat="1" ht="48" customHeight="1">
      <c r="B138" s="38"/>
      <c r="C138" s="288" t="s">
        <v>293</v>
      </c>
      <c r="D138" s="288" t="s">
        <v>223</v>
      </c>
      <c r="E138" s="289" t="s">
        <v>3943</v>
      </c>
      <c r="F138" s="290" t="s">
        <v>3944</v>
      </c>
      <c r="G138" s="291" t="s">
        <v>1173</v>
      </c>
      <c r="H138" s="292">
        <v>1</v>
      </c>
      <c r="I138" s="293"/>
      <c r="J138" s="294">
        <f>ROUND(I138*H138,2)</f>
        <v>0</v>
      </c>
      <c r="K138" s="290" t="s">
        <v>1</v>
      </c>
      <c r="L138" s="295"/>
      <c r="M138" s="296" t="s">
        <v>1</v>
      </c>
      <c r="N138" s="297" t="s">
        <v>40</v>
      </c>
      <c r="O138" s="86"/>
      <c r="P138" s="240">
        <f>O138*H138</f>
        <v>0</v>
      </c>
      <c r="Q138" s="240">
        <v>0</v>
      </c>
      <c r="R138" s="240">
        <f>Q138*H138</f>
        <v>0</v>
      </c>
      <c r="S138" s="240">
        <v>0</v>
      </c>
      <c r="T138" s="241">
        <f>S138*H138</f>
        <v>0</v>
      </c>
      <c r="AR138" s="242" t="s">
        <v>616</v>
      </c>
      <c r="AT138" s="242" t="s">
        <v>223</v>
      </c>
      <c r="AU138" s="242" t="s">
        <v>107</v>
      </c>
      <c r="AY138" s="17" t="s">
        <v>165</v>
      </c>
      <c r="BE138" s="243">
        <f>IF(N138="základní",J138,0)</f>
        <v>0</v>
      </c>
      <c r="BF138" s="243">
        <f>IF(N138="snížená",J138,0)</f>
        <v>0</v>
      </c>
      <c r="BG138" s="243">
        <f>IF(N138="zákl. přenesená",J138,0)</f>
        <v>0</v>
      </c>
      <c r="BH138" s="243">
        <f>IF(N138="sníž. přenesená",J138,0)</f>
        <v>0</v>
      </c>
      <c r="BI138" s="243">
        <f>IF(N138="nulová",J138,0)</f>
        <v>0</v>
      </c>
      <c r="BJ138" s="17" t="s">
        <v>107</v>
      </c>
      <c r="BK138" s="243">
        <f>ROUND(I138*H138,2)</f>
        <v>0</v>
      </c>
      <c r="BL138" s="17" t="s">
        <v>315</v>
      </c>
      <c r="BM138" s="242" t="s">
        <v>3945</v>
      </c>
    </row>
    <row r="139" s="1" customFormat="1" ht="36" customHeight="1">
      <c r="B139" s="38"/>
      <c r="C139" s="288" t="s">
        <v>299</v>
      </c>
      <c r="D139" s="288" t="s">
        <v>223</v>
      </c>
      <c r="E139" s="289" t="s">
        <v>3946</v>
      </c>
      <c r="F139" s="290" t="s">
        <v>3947</v>
      </c>
      <c r="G139" s="291" t="s">
        <v>3540</v>
      </c>
      <c r="H139" s="292">
        <v>1</v>
      </c>
      <c r="I139" s="293"/>
      <c r="J139" s="294">
        <f>ROUND(I139*H139,2)</f>
        <v>0</v>
      </c>
      <c r="K139" s="290" t="s">
        <v>1</v>
      </c>
      <c r="L139" s="295"/>
      <c r="M139" s="296" t="s">
        <v>1</v>
      </c>
      <c r="N139" s="297" t="s">
        <v>40</v>
      </c>
      <c r="O139" s="86"/>
      <c r="P139" s="240">
        <f>O139*H139</f>
        <v>0</v>
      </c>
      <c r="Q139" s="240">
        <v>0</v>
      </c>
      <c r="R139" s="240">
        <f>Q139*H139</f>
        <v>0</v>
      </c>
      <c r="S139" s="240">
        <v>0</v>
      </c>
      <c r="T139" s="241">
        <f>S139*H139</f>
        <v>0</v>
      </c>
      <c r="AR139" s="242" t="s">
        <v>616</v>
      </c>
      <c r="AT139" s="242" t="s">
        <v>223</v>
      </c>
      <c r="AU139" s="242" t="s">
        <v>107</v>
      </c>
      <c r="AY139" s="17" t="s">
        <v>165</v>
      </c>
      <c r="BE139" s="243">
        <f>IF(N139="základní",J139,0)</f>
        <v>0</v>
      </c>
      <c r="BF139" s="243">
        <f>IF(N139="snížená",J139,0)</f>
        <v>0</v>
      </c>
      <c r="BG139" s="243">
        <f>IF(N139="zákl. přenesená",J139,0)</f>
        <v>0</v>
      </c>
      <c r="BH139" s="243">
        <f>IF(N139="sníž. přenesená",J139,0)</f>
        <v>0</v>
      </c>
      <c r="BI139" s="243">
        <f>IF(N139="nulová",J139,0)</f>
        <v>0</v>
      </c>
      <c r="BJ139" s="17" t="s">
        <v>107</v>
      </c>
      <c r="BK139" s="243">
        <f>ROUND(I139*H139,2)</f>
        <v>0</v>
      </c>
      <c r="BL139" s="17" t="s">
        <v>315</v>
      </c>
      <c r="BM139" s="242" t="s">
        <v>3948</v>
      </c>
    </row>
    <row r="140" s="1" customFormat="1" ht="24" customHeight="1">
      <c r="B140" s="38"/>
      <c r="C140" s="231" t="s">
        <v>107</v>
      </c>
      <c r="D140" s="231" t="s">
        <v>168</v>
      </c>
      <c r="E140" s="232" t="s">
        <v>3949</v>
      </c>
      <c r="F140" s="233" t="s">
        <v>3950</v>
      </c>
      <c r="G140" s="234" t="s">
        <v>214</v>
      </c>
      <c r="H140" s="235">
        <v>1</v>
      </c>
      <c r="I140" s="236"/>
      <c r="J140" s="237">
        <f>ROUND(I140*H140,2)</f>
        <v>0</v>
      </c>
      <c r="K140" s="233" t="s">
        <v>1</v>
      </c>
      <c r="L140" s="43"/>
      <c r="M140" s="238" t="s">
        <v>1</v>
      </c>
      <c r="N140" s="239" t="s">
        <v>40</v>
      </c>
      <c r="O140" s="86"/>
      <c r="P140" s="240">
        <f>O140*H140</f>
        <v>0</v>
      </c>
      <c r="Q140" s="240">
        <v>0</v>
      </c>
      <c r="R140" s="240">
        <f>Q140*H140</f>
        <v>0</v>
      </c>
      <c r="S140" s="240">
        <v>0</v>
      </c>
      <c r="T140" s="241">
        <f>S140*H140</f>
        <v>0</v>
      </c>
      <c r="AR140" s="242" t="s">
        <v>173</v>
      </c>
      <c r="AT140" s="242" t="s">
        <v>168</v>
      </c>
      <c r="AU140" s="242" t="s">
        <v>107</v>
      </c>
      <c r="AY140" s="17" t="s">
        <v>165</v>
      </c>
      <c r="BE140" s="243">
        <f>IF(N140="základní",J140,0)</f>
        <v>0</v>
      </c>
      <c r="BF140" s="243">
        <f>IF(N140="snížená",J140,0)</f>
        <v>0</v>
      </c>
      <c r="BG140" s="243">
        <f>IF(N140="zákl. přenesená",J140,0)</f>
        <v>0</v>
      </c>
      <c r="BH140" s="243">
        <f>IF(N140="sníž. přenesená",J140,0)</f>
        <v>0</v>
      </c>
      <c r="BI140" s="243">
        <f>IF(N140="nulová",J140,0)</f>
        <v>0</v>
      </c>
      <c r="BJ140" s="17" t="s">
        <v>107</v>
      </c>
      <c r="BK140" s="243">
        <f>ROUND(I140*H140,2)</f>
        <v>0</v>
      </c>
      <c r="BL140" s="17" t="s">
        <v>173</v>
      </c>
      <c r="BM140" s="242" t="s">
        <v>3951</v>
      </c>
    </row>
    <row r="141" s="1" customFormat="1" ht="24" customHeight="1">
      <c r="B141" s="38"/>
      <c r="C141" s="231" t="s">
        <v>8</v>
      </c>
      <c r="D141" s="231" t="s">
        <v>168</v>
      </c>
      <c r="E141" s="232" t="s">
        <v>3952</v>
      </c>
      <c r="F141" s="233" t="s">
        <v>3953</v>
      </c>
      <c r="G141" s="234" t="s">
        <v>214</v>
      </c>
      <c r="H141" s="235">
        <v>4</v>
      </c>
      <c r="I141" s="236"/>
      <c r="J141" s="237">
        <f>ROUND(I141*H141,2)</f>
        <v>0</v>
      </c>
      <c r="K141" s="233" t="s">
        <v>1</v>
      </c>
      <c r="L141" s="43"/>
      <c r="M141" s="238" t="s">
        <v>1</v>
      </c>
      <c r="N141" s="239" t="s">
        <v>40</v>
      </c>
      <c r="O141" s="86"/>
      <c r="P141" s="240">
        <f>O141*H141</f>
        <v>0</v>
      </c>
      <c r="Q141" s="240">
        <v>0</v>
      </c>
      <c r="R141" s="240">
        <f>Q141*H141</f>
        <v>0</v>
      </c>
      <c r="S141" s="240">
        <v>0</v>
      </c>
      <c r="T141" s="241">
        <f>S141*H141</f>
        <v>0</v>
      </c>
      <c r="AR141" s="242" t="s">
        <v>173</v>
      </c>
      <c r="AT141" s="242" t="s">
        <v>168</v>
      </c>
      <c r="AU141" s="242" t="s">
        <v>107</v>
      </c>
      <c r="AY141" s="17" t="s">
        <v>165</v>
      </c>
      <c r="BE141" s="243">
        <f>IF(N141="základní",J141,0)</f>
        <v>0</v>
      </c>
      <c r="BF141" s="243">
        <f>IF(N141="snížená",J141,0)</f>
        <v>0</v>
      </c>
      <c r="BG141" s="243">
        <f>IF(N141="zákl. přenesená",J141,0)</f>
        <v>0</v>
      </c>
      <c r="BH141" s="243">
        <f>IF(N141="sníž. přenesená",J141,0)</f>
        <v>0</v>
      </c>
      <c r="BI141" s="243">
        <f>IF(N141="nulová",J141,0)</f>
        <v>0</v>
      </c>
      <c r="BJ141" s="17" t="s">
        <v>107</v>
      </c>
      <c r="BK141" s="243">
        <f>ROUND(I141*H141,2)</f>
        <v>0</v>
      </c>
      <c r="BL141" s="17" t="s">
        <v>173</v>
      </c>
      <c r="BM141" s="242" t="s">
        <v>3954</v>
      </c>
    </row>
    <row r="142" s="1" customFormat="1" ht="48" customHeight="1">
      <c r="B142" s="38"/>
      <c r="C142" s="288" t="s">
        <v>315</v>
      </c>
      <c r="D142" s="288" t="s">
        <v>223</v>
      </c>
      <c r="E142" s="289" t="s">
        <v>3955</v>
      </c>
      <c r="F142" s="290" t="s">
        <v>3956</v>
      </c>
      <c r="G142" s="291" t="s">
        <v>1173</v>
      </c>
      <c r="H142" s="292">
        <v>4</v>
      </c>
      <c r="I142" s="293"/>
      <c r="J142" s="294">
        <f>ROUND(I142*H142,2)</f>
        <v>0</v>
      </c>
      <c r="K142" s="290" t="s">
        <v>1</v>
      </c>
      <c r="L142" s="295"/>
      <c r="M142" s="296" t="s">
        <v>1</v>
      </c>
      <c r="N142" s="297" t="s">
        <v>40</v>
      </c>
      <c r="O142" s="86"/>
      <c r="P142" s="240">
        <f>O142*H142</f>
        <v>0</v>
      </c>
      <c r="Q142" s="240">
        <v>0</v>
      </c>
      <c r="R142" s="240">
        <f>Q142*H142</f>
        <v>0</v>
      </c>
      <c r="S142" s="240">
        <v>0</v>
      </c>
      <c r="T142" s="241">
        <f>S142*H142</f>
        <v>0</v>
      </c>
      <c r="AR142" s="242" t="s">
        <v>226</v>
      </c>
      <c r="AT142" s="242" t="s">
        <v>223</v>
      </c>
      <c r="AU142" s="242" t="s">
        <v>107</v>
      </c>
      <c r="AY142" s="17" t="s">
        <v>165</v>
      </c>
      <c r="BE142" s="243">
        <f>IF(N142="základní",J142,0)</f>
        <v>0</v>
      </c>
      <c r="BF142" s="243">
        <f>IF(N142="snížená",J142,0)</f>
        <v>0</v>
      </c>
      <c r="BG142" s="243">
        <f>IF(N142="zákl. přenesená",J142,0)</f>
        <v>0</v>
      </c>
      <c r="BH142" s="243">
        <f>IF(N142="sníž. přenesená",J142,0)</f>
        <v>0</v>
      </c>
      <c r="BI142" s="243">
        <f>IF(N142="nulová",J142,0)</f>
        <v>0</v>
      </c>
      <c r="BJ142" s="17" t="s">
        <v>107</v>
      </c>
      <c r="BK142" s="243">
        <f>ROUND(I142*H142,2)</f>
        <v>0</v>
      </c>
      <c r="BL142" s="17" t="s">
        <v>173</v>
      </c>
      <c r="BM142" s="242" t="s">
        <v>3957</v>
      </c>
    </row>
    <row r="143" s="1" customFormat="1" ht="16.5" customHeight="1">
      <c r="B143" s="38"/>
      <c r="C143" s="231" t="s">
        <v>331</v>
      </c>
      <c r="D143" s="231" t="s">
        <v>168</v>
      </c>
      <c r="E143" s="232" t="s">
        <v>3958</v>
      </c>
      <c r="F143" s="233" t="s">
        <v>3959</v>
      </c>
      <c r="G143" s="234" t="s">
        <v>214</v>
      </c>
      <c r="H143" s="235">
        <v>1</v>
      </c>
      <c r="I143" s="236"/>
      <c r="J143" s="237">
        <f>ROUND(I143*H143,2)</f>
        <v>0</v>
      </c>
      <c r="K143" s="233" t="s">
        <v>1</v>
      </c>
      <c r="L143" s="43"/>
      <c r="M143" s="238" t="s">
        <v>1</v>
      </c>
      <c r="N143" s="239" t="s">
        <v>40</v>
      </c>
      <c r="O143" s="86"/>
      <c r="P143" s="240">
        <f>O143*H143</f>
        <v>0</v>
      </c>
      <c r="Q143" s="240">
        <v>0</v>
      </c>
      <c r="R143" s="240">
        <f>Q143*H143</f>
        <v>0</v>
      </c>
      <c r="S143" s="240">
        <v>0</v>
      </c>
      <c r="T143" s="241">
        <f>S143*H143</f>
        <v>0</v>
      </c>
      <c r="AR143" s="242" t="s">
        <v>173</v>
      </c>
      <c r="AT143" s="242" t="s">
        <v>168</v>
      </c>
      <c r="AU143" s="242" t="s">
        <v>107</v>
      </c>
      <c r="AY143" s="17" t="s">
        <v>165</v>
      </c>
      <c r="BE143" s="243">
        <f>IF(N143="základní",J143,0)</f>
        <v>0</v>
      </c>
      <c r="BF143" s="243">
        <f>IF(N143="snížená",J143,0)</f>
        <v>0</v>
      </c>
      <c r="BG143" s="243">
        <f>IF(N143="zákl. přenesená",J143,0)</f>
        <v>0</v>
      </c>
      <c r="BH143" s="243">
        <f>IF(N143="sníž. přenesená",J143,0)</f>
        <v>0</v>
      </c>
      <c r="BI143" s="243">
        <f>IF(N143="nulová",J143,0)</f>
        <v>0</v>
      </c>
      <c r="BJ143" s="17" t="s">
        <v>107</v>
      </c>
      <c r="BK143" s="243">
        <f>ROUND(I143*H143,2)</f>
        <v>0</v>
      </c>
      <c r="BL143" s="17" t="s">
        <v>173</v>
      </c>
      <c r="BM143" s="242" t="s">
        <v>3960</v>
      </c>
    </row>
    <row r="144" s="1" customFormat="1" ht="24" customHeight="1">
      <c r="B144" s="38"/>
      <c r="C144" s="288" t="s">
        <v>336</v>
      </c>
      <c r="D144" s="288" t="s">
        <v>223</v>
      </c>
      <c r="E144" s="289" t="s">
        <v>3961</v>
      </c>
      <c r="F144" s="290" t="s">
        <v>3962</v>
      </c>
      <c r="G144" s="291" t="s">
        <v>1173</v>
      </c>
      <c r="H144" s="292">
        <v>1</v>
      </c>
      <c r="I144" s="293"/>
      <c r="J144" s="294">
        <f>ROUND(I144*H144,2)</f>
        <v>0</v>
      </c>
      <c r="K144" s="290" t="s">
        <v>1</v>
      </c>
      <c r="L144" s="295"/>
      <c r="M144" s="296" t="s">
        <v>1</v>
      </c>
      <c r="N144" s="297" t="s">
        <v>40</v>
      </c>
      <c r="O144" s="86"/>
      <c r="P144" s="240">
        <f>O144*H144</f>
        <v>0</v>
      </c>
      <c r="Q144" s="240">
        <v>0</v>
      </c>
      <c r="R144" s="240">
        <f>Q144*H144</f>
        <v>0</v>
      </c>
      <c r="S144" s="240">
        <v>0</v>
      </c>
      <c r="T144" s="241">
        <f>S144*H144</f>
        <v>0</v>
      </c>
      <c r="AR144" s="242" t="s">
        <v>226</v>
      </c>
      <c r="AT144" s="242" t="s">
        <v>223</v>
      </c>
      <c r="AU144" s="242" t="s">
        <v>107</v>
      </c>
      <c r="AY144" s="17" t="s">
        <v>165</v>
      </c>
      <c r="BE144" s="243">
        <f>IF(N144="základní",J144,0)</f>
        <v>0</v>
      </c>
      <c r="BF144" s="243">
        <f>IF(N144="snížená",J144,0)</f>
        <v>0</v>
      </c>
      <c r="BG144" s="243">
        <f>IF(N144="zákl. přenesená",J144,0)</f>
        <v>0</v>
      </c>
      <c r="BH144" s="243">
        <f>IF(N144="sníž. přenesená",J144,0)</f>
        <v>0</v>
      </c>
      <c r="BI144" s="243">
        <f>IF(N144="nulová",J144,0)</f>
        <v>0</v>
      </c>
      <c r="BJ144" s="17" t="s">
        <v>107</v>
      </c>
      <c r="BK144" s="243">
        <f>ROUND(I144*H144,2)</f>
        <v>0</v>
      </c>
      <c r="BL144" s="17" t="s">
        <v>173</v>
      </c>
      <c r="BM144" s="242" t="s">
        <v>3963</v>
      </c>
    </row>
    <row r="145" s="1" customFormat="1" ht="16.5" customHeight="1">
      <c r="B145" s="38"/>
      <c r="C145" s="231" t="s">
        <v>166</v>
      </c>
      <c r="D145" s="231" t="s">
        <v>168</v>
      </c>
      <c r="E145" s="232" t="s">
        <v>3964</v>
      </c>
      <c r="F145" s="233" t="s">
        <v>3965</v>
      </c>
      <c r="G145" s="234" t="s">
        <v>214</v>
      </c>
      <c r="H145" s="235">
        <v>8</v>
      </c>
      <c r="I145" s="236"/>
      <c r="J145" s="237">
        <f>ROUND(I145*H145,2)</f>
        <v>0</v>
      </c>
      <c r="K145" s="233" t="s">
        <v>1</v>
      </c>
      <c r="L145" s="43"/>
      <c r="M145" s="238" t="s">
        <v>1</v>
      </c>
      <c r="N145" s="239" t="s">
        <v>40</v>
      </c>
      <c r="O145" s="86"/>
      <c r="P145" s="240">
        <f>O145*H145</f>
        <v>0</v>
      </c>
      <c r="Q145" s="240">
        <v>0</v>
      </c>
      <c r="R145" s="240">
        <f>Q145*H145</f>
        <v>0</v>
      </c>
      <c r="S145" s="240">
        <v>0</v>
      </c>
      <c r="T145" s="241">
        <f>S145*H145</f>
        <v>0</v>
      </c>
      <c r="AR145" s="242" t="s">
        <v>864</v>
      </c>
      <c r="AT145" s="242" t="s">
        <v>168</v>
      </c>
      <c r="AU145" s="242" t="s">
        <v>107</v>
      </c>
      <c r="AY145" s="17" t="s">
        <v>165</v>
      </c>
      <c r="BE145" s="243">
        <f>IF(N145="základní",J145,0)</f>
        <v>0</v>
      </c>
      <c r="BF145" s="243">
        <f>IF(N145="snížená",J145,0)</f>
        <v>0</v>
      </c>
      <c r="BG145" s="243">
        <f>IF(N145="zákl. přenesená",J145,0)</f>
        <v>0</v>
      </c>
      <c r="BH145" s="243">
        <f>IF(N145="sníž. přenesená",J145,0)</f>
        <v>0</v>
      </c>
      <c r="BI145" s="243">
        <f>IF(N145="nulová",J145,0)</f>
        <v>0</v>
      </c>
      <c r="BJ145" s="17" t="s">
        <v>107</v>
      </c>
      <c r="BK145" s="243">
        <f>ROUND(I145*H145,2)</f>
        <v>0</v>
      </c>
      <c r="BL145" s="17" t="s">
        <v>864</v>
      </c>
      <c r="BM145" s="242" t="s">
        <v>3966</v>
      </c>
    </row>
    <row r="146" s="1" customFormat="1" ht="24" customHeight="1">
      <c r="B146" s="38"/>
      <c r="C146" s="288" t="s">
        <v>173</v>
      </c>
      <c r="D146" s="288" t="s">
        <v>223</v>
      </c>
      <c r="E146" s="289" t="s">
        <v>3967</v>
      </c>
      <c r="F146" s="290" t="s">
        <v>3968</v>
      </c>
      <c r="G146" s="291" t="s">
        <v>3540</v>
      </c>
      <c r="H146" s="292">
        <v>8</v>
      </c>
      <c r="I146" s="293"/>
      <c r="J146" s="294">
        <f>ROUND(I146*H146,2)</f>
        <v>0</v>
      </c>
      <c r="K146" s="290" t="s">
        <v>1</v>
      </c>
      <c r="L146" s="295"/>
      <c r="M146" s="296" t="s">
        <v>1</v>
      </c>
      <c r="N146" s="297" t="s">
        <v>40</v>
      </c>
      <c r="O146" s="86"/>
      <c r="P146" s="240">
        <f>O146*H146</f>
        <v>0</v>
      </c>
      <c r="Q146" s="240">
        <v>0</v>
      </c>
      <c r="R146" s="240">
        <f>Q146*H146</f>
        <v>0</v>
      </c>
      <c r="S146" s="240">
        <v>0</v>
      </c>
      <c r="T146" s="241">
        <f>S146*H146</f>
        <v>0</v>
      </c>
      <c r="AR146" s="242" t="s">
        <v>616</v>
      </c>
      <c r="AT146" s="242" t="s">
        <v>223</v>
      </c>
      <c r="AU146" s="242" t="s">
        <v>107</v>
      </c>
      <c r="AY146" s="17" t="s">
        <v>165</v>
      </c>
      <c r="BE146" s="243">
        <f>IF(N146="základní",J146,0)</f>
        <v>0</v>
      </c>
      <c r="BF146" s="243">
        <f>IF(N146="snížená",J146,0)</f>
        <v>0</v>
      </c>
      <c r="BG146" s="243">
        <f>IF(N146="zákl. přenesená",J146,0)</f>
        <v>0</v>
      </c>
      <c r="BH146" s="243">
        <f>IF(N146="sníž. přenesená",J146,0)</f>
        <v>0</v>
      </c>
      <c r="BI146" s="243">
        <f>IF(N146="nulová",J146,0)</f>
        <v>0</v>
      </c>
      <c r="BJ146" s="17" t="s">
        <v>107</v>
      </c>
      <c r="BK146" s="243">
        <f>ROUND(I146*H146,2)</f>
        <v>0</v>
      </c>
      <c r="BL146" s="17" t="s">
        <v>315</v>
      </c>
      <c r="BM146" s="242" t="s">
        <v>3969</v>
      </c>
    </row>
    <row r="147" s="11" customFormat="1" ht="25.92" customHeight="1">
      <c r="B147" s="215"/>
      <c r="C147" s="216"/>
      <c r="D147" s="217" t="s">
        <v>73</v>
      </c>
      <c r="E147" s="218" t="s">
        <v>84</v>
      </c>
      <c r="F147" s="218" t="s">
        <v>3970</v>
      </c>
      <c r="G147" s="216"/>
      <c r="H147" s="216"/>
      <c r="I147" s="219"/>
      <c r="J147" s="220">
        <f>BK147</f>
        <v>0</v>
      </c>
      <c r="K147" s="216"/>
      <c r="L147" s="221"/>
      <c r="M147" s="222"/>
      <c r="N147" s="223"/>
      <c r="O147" s="223"/>
      <c r="P147" s="224">
        <f>SUM(P148:P156)</f>
        <v>0</v>
      </c>
      <c r="Q147" s="223"/>
      <c r="R147" s="224">
        <f>SUM(R148:R156)</f>
        <v>0</v>
      </c>
      <c r="S147" s="223"/>
      <c r="T147" s="225">
        <f>SUM(T148:T156)</f>
        <v>0</v>
      </c>
      <c r="AR147" s="226" t="s">
        <v>82</v>
      </c>
      <c r="AT147" s="227" t="s">
        <v>73</v>
      </c>
      <c r="AU147" s="227" t="s">
        <v>74</v>
      </c>
      <c r="AY147" s="226" t="s">
        <v>165</v>
      </c>
      <c r="BK147" s="228">
        <f>SUM(BK148:BK156)</f>
        <v>0</v>
      </c>
    </row>
    <row r="148" s="1" customFormat="1" ht="24" customHeight="1">
      <c r="B148" s="38"/>
      <c r="C148" s="231" t="s">
        <v>543</v>
      </c>
      <c r="D148" s="231" t="s">
        <v>168</v>
      </c>
      <c r="E148" s="232" t="s">
        <v>3971</v>
      </c>
      <c r="F148" s="233" t="s">
        <v>3972</v>
      </c>
      <c r="G148" s="234" t="s">
        <v>339</v>
      </c>
      <c r="H148" s="235">
        <v>450</v>
      </c>
      <c r="I148" s="236"/>
      <c r="J148" s="237">
        <f>ROUND(I148*H148,2)</f>
        <v>0</v>
      </c>
      <c r="K148" s="233" t="s">
        <v>1</v>
      </c>
      <c r="L148" s="43"/>
      <c r="M148" s="238" t="s">
        <v>1</v>
      </c>
      <c r="N148" s="239" t="s">
        <v>40</v>
      </c>
      <c r="O148" s="86"/>
      <c r="P148" s="240">
        <f>O148*H148</f>
        <v>0</v>
      </c>
      <c r="Q148" s="240">
        <v>0</v>
      </c>
      <c r="R148" s="240">
        <f>Q148*H148</f>
        <v>0</v>
      </c>
      <c r="S148" s="240">
        <v>0</v>
      </c>
      <c r="T148" s="241">
        <f>S148*H148</f>
        <v>0</v>
      </c>
      <c r="AR148" s="242" t="s">
        <v>315</v>
      </c>
      <c r="AT148" s="242" t="s">
        <v>168</v>
      </c>
      <c r="AU148" s="242" t="s">
        <v>82</v>
      </c>
      <c r="AY148" s="17" t="s">
        <v>165</v>
      </c>
      <c r="BE148" s="243">
        <f>IF(N148="základní",J148,0)</f>
        <v>0</v>
      </c>
      <c r="BF148" s="243">
        <f>IF(N148="snížená",J148,0)</f>
        <v>0</v>
      </c>
      <c r="BG148" s="243">
        <f>IF(N148="zákl. přenesená",J148,0)</f>
        <v>0</v>
      </c>
      <c r="BH148" s="243">
        <f>IF(N148="sníž. přenesená",J148,0)</f>
        <v>0</v>
      </c>
      <c r="BI148" s="243">
        <f>IF(N148="nulová",J148,0)</f>
        <v>0</v>
      </c>
      <c r="BJ148" s="17" t="s">
        <v>107</v>
      </c>
      <c r="BK148" s="243">
        <f>ROUND(I148*H148,2)</f>
        <v>0</v>
      </c>
      <c r="BL148" s="17" t="s">
        <v>315</v>
      </c>
      <c r="BM148" s="242" t="s">
        <v>3973</v>
      </c>
    </row>
    <row r="149" s="1" customFormat="1" ht="48" customHeight="1">
      <c r="B149" s="38"/>
      <c r="C149" s="288" t="s">
        <v>557</v>
      </c>
      <c r="D149" s="288" t="s">
        <v>223</v>
      </c>
      <c r="E149" s="289" t="s">
        <v>3974</v>
      </c>
      <c r="F149" s="290" t="s">
        <v>3975</v>
      </c>
      <c r="G149" s="291" t="s">
        <v>339</v>
      </c>
      <c r="H149" s="292">
        <v>450</v>
      </c>
      <c r="I149" s="293"/>
      <c r="J149" s="294">
        <f>ROUND(I149*H149,2)</f>
        <v>0</v>
      </c>
      <c r="K149" s="290" t="s">
        <v>1</v>
      </c>
      <c r="L149" s="295"/>
      <c r="M149" s="296" t="s">
        <v>1</v>
      </c>
      <c r="N149" s="297" t="s">
        <v>40</v>
      </c>
      <c r="O149" s="86"/>
      <c r="P149" s="240">
        <f>O149*H149</f>
        <v>0</v>
      </c>
      <c r="Q149" s="240">
        <v>0</v>
      </c>
      <c r="R149" s="240">
        <f>Q149*H149</f>
        <v>0</v>
      </c>
      <c r="S149" s="240">
        <v>0</v>
      </c>
      <c r="T149" s="241">
        <f>S149*H149</f>
        <v>0</v>
      </c>
      <c r="AR149" s="242" t="s">
        <v>616</v>
      </c>
      <c r="AT149" s="242" t="s">
        <v>223</v>
      </c>
      <c r="AU149" s="242" t="s">
        <v>82</v>
      </c>
      <c r="AY149" s="17" t="s">
        <v>165</v>
      </c>
      <c r="BE149" s="243">
        <f>IF(N149="základní",J149,0)</f>
        <v>0</v>
      </c>
      <c r="BF149" s="243">
        <f>IF(N149="snížená",J149,0)</f>
        <v>0</v>
      </c>
      <c r="BG149" s="243">
        <f>IF(N149="zákl. přenesená",J149,0)</f>
        <v>0</v>
      </c>
      <c r="BH149" s="243">
        <f>IF(N149="sníž. přenesená",J149,0)</f>
        <v>0</v>
      </c>
      <c r="BI149" s="243">
        <f>IF(N149="nulová",J149,0)</f>
        <v>0</v>
      </c>
      <c r="BJ149" s="17" t="s">
        <v>107</v>
      </c>
      <c r="BK149" s="243">
        <f>ROUND(I149*H149,2)</f>
        <v>0</v>
      </c>
      <c r="BL149" s="17" t="s">
        <v>315</v>
      </c>
      <c r="BM149" s="242" t="s">
        <v>3976</v>
      </c>
    </row>
    <row r="150" s="1" customFormat="1" ht="24" customHeight="1">
      <c r="B150" s="38"/>
      <c r="C150" s="231" t="s">
        <v>574</v>
      </c>
      <c r="D150" s="231" t="s">
        <v>168</v>
      </c>
      <c r="E150" s="232" t="s">
        <v>3977</v>
      </c>
      <c r="F150" s="233" t="s">
        <v>3978</v>
      </c>
      <c r="G150" s="234" t="s">
        <v>214</v>
      </c>
      <c r="H150" s="235">
        <v>1</v>
      </c>
      <c r="I150" s="236"/>
      <c r="J150" s="237">
        <f>ROUND(I150*H150,2)</f>
        <v>0</v>
      </c>
      <c r="K150" s="233" t="s">
        <v>1</v>
      </c>
      <c r="L150" s="43"/>
      <c r="M150" s="238" t="s">
        <v>1</v>
      </c>
      <c r="N150" s="239" t="s">
        <v>40</v>
      </c>
      <c r="O150" s="86"/>
      <c r="P150" s="240">
        <f>O150*H150</f>
        <v>0</v>
      </c>
      <c r="Q150" s="240">
        <v>0</v>
      </c>
      <c r="R150" s="240">
        <f>Q150*H150</f>
        <v>0</v>
      </c>
      <c r="S150" s="240">
        <v>0</v>
      </c>
      <c r="T150" s="241">
        <f>S150*H150</f>
        <v>0</v>
      </c>
      <c r="AR150" s="242" t="s">
        <v>173</v>
      </c>
      <c r="AT150" s="242" t="s">
        <v>168</v>
      </c>
      <c r="AU150" s="242" t="s">
        <v>82</v>
      </c>
      <c r="AY150" s="17" t="s">
        <v>165</v>
      </c>
      <c r="BE150" s="243">
        <f>IF(N150="základní",J150,0)</f>
        <v>0</v>
      </c>
      <c r="BF150" s="243">
        <f>IF(N150="snížená",J150,0)</f>
        <v>0</v>
      </c>
      <c r="BG150" s="243">
        <f>IF(N150="zákl. přenesená",J150,0)</f>
        <v>0</v>
      </c>
      <c r="BH150" s="243">
        <f>IF(N150="sníž. přenesená",J150,0)</f>
        <v>0</v>
      </c>
      <c r="BI150" s="243">
        <f>IF(N150="nulová",J150,0)</f>
        <v>0</v>
      </c>
      <c r="BJ150" s="17" t="s">
        <v>107</v>
      </c>
      <c r="BK150" s="243">
        <f>ROUND(I150*H150,2)</f>
        <v>0</v>
      </c>
      <c r="BL150" s="17" t="s">
        <v>173</v>
      </c>
      <c r="BM150" s="242" t="s">
        <v>3979</v>
      </c>
    </row>
    <row r="151" s="1" customFormat="1" ht="24" customHeight="1">
      <c r="B151" s="38"/>
      <c r="C151" s="288" t="s">
        <v>580</v>
      </c>
      <c r="D151" s="288" t="s">
        <v>223</v>
      </c>
      <c r="E151" s="289" t="s">
        <v>3980</v>
      </c>
      <c r="F151" s="290" t="s">
        <v>3981</v>
      </c>
      <c r="G151" s="291" t="s">
        <v>1173</v>
      </c>
      <c r="H151" s="292">
        <v>1</v>
      </c>
      <c r="I151" s="293"/>
      <c r="J151" s="294">
        <f>ROUND(I151*H151,2)</f>
        <v>0</v>
      </c>
      <c r="K151" s="290" t="s">
        <v>1</v>
      </c>
      <c r="L151" s="295"/>
      <c r="M151" s="296" t="s">
        <v>1</v>
      </c>
      <c r="N151" s="297" t="s">
        <v>40</v>
      </c>
      <c r="O151" s="86"/>
      <c r="P151" s="240">
        <f>O151*H151</f>
        <v>0</v>
      </c>
      <c r="Q151" s="240">
        <v>0</v>
      </c>
      <c r="R151" s="240">
        <f>Q151*H151</f>
        <v>0</v>
      </c>
      <c r="S151" s="240">
        <v>0</v>
      </c>
      <c r="T151" s="241">
        <f>S151*H151</f>
        <v>0</v>
      </c>
      <c r="AR151" s="242" t="s">
        <v>226</v>
      </c>
      <c r="AT151" s="242" t="s">
        <v>223</v>
      </c>
      <c r="AU151" s="242" t="s">
        <v>82</v>
      </c>
      <c r="AY151" s="17" t="s">
        <v>165</v>
      </c>
      <c r="BE151" s="243">
        <f>IF(N151="základní",J151,0)</f>
        <v>0</v>
      </c>
      <c r="BF151" s="243">
        <f>IF(N151="snížená",J151,0)</f>
        <v>0</v>
      </c>
      <c r="BG151" s="243">
        <f>IF(N151="zákl. přenesená",J151,0)</f>
        <v>0</v>
      </c>
      <c r="BH151" s="243">
        <f>IF(N151="sníž. přenesená",J151,0)</f>
        <v>0</v>
      </c>
      <c r="BI151" s="243">
        <f>IF(N151="nulová",J151,0)</f>
        <v>0</v>
      </c>
      <c r="BJ151" s="17" t="s">
        <v>107</v>
      </c>
      <c r="BK151" s="243">
        <f>ROUND(I151*H151,2)</f>
        <v>0</v>
      </c>
      <c r="BL151" s="17" t="s">
        <v>173</v>
      </c>
      <c r="BM151" s="242" t="s">
        <v>3982</v>
      </c>
    </row>
    <row r="152" s="1" customFormat="1" ht="36" customHeight="1">
      <c r="B152" s="38"/>
      <c r="C152" s="288" t="s">
        <v>601</v>
      </c>
      <c r="D152" s="288" t="s">
        <v>223</v>
      </c>
      <c r="E152" s="289" t="s">
        <v>3983</v>
      </c>
      <c r="F152" s="290" t="s">
        <v>3984</v>
      </c>
      <c r="G152" s="291" t="s">
        <v>1173</v>
      </c>
      <c r="H152" s="292">
        <v>1</v>
      </c>
      <c r="I152" s="293"/>
      <c r="J152" s="294">
        <f>ROUND(I152*H152,2)</f>
        <v>0</v>
      </c>
      <c r="K152" s="290" t="s">
        <v>1</v>
      </c>
      <c r="L152" s="295"/>
      <c r="M152" s="296" t="s">
        <v>1</v>
      </c>
      <c r="N152" s="297" t="s">
        <v>40</v>
      </c>
      <c r="O152" s="86"/>
      <c r="P152" s="240">
        <f>O152*H152</f>
        <v>0</v>
      </c>
      <c r="Q152" s="240">
        <v>0</v>
      </c>
      <c r="R152" s="240">
        <f>Q152*H152</f>
        <v>0</v>
      </c>
      <c r="S152" s="240">
        <v>0</v>
      </c>
      <c r="T152" s="241">
        <f>S152*H152</f>
        <v>0</v>
      </c>
      <c r="AR152" s="242" t="s">
        <v>226</v>
      </c>
      <c r="AT152" s="242" t="s">
        <v>223</v>
      </c>
      <c r="AU152" s="242" t="s">
        <v>82</v>
      </c>
      <c r="AY152" s="17" t="s">
        <v>165</v>
      </c>
      <c r="BE152" s="243">
        <f>IF(N152="základní",J152,0)</f>
        <v>0</v>
      </c>
      <c r="BF152" s="243">
        <f>IF(N152="snížená",J152,0)</f>
        <v>0</v>
      </c>
      <c r="BG152" s="243">
        <f>IF(N152="zákl. přenesená",J152,0)</f>
        <v>0</v>
      </c>
      <c r="BH152" s="243">
        <f>IF(N152="sníž. přenesená",J152,0)</f>
        <v>0</v>
      </c>
      <c r="BI152" s="243">
        <f>IF(N152="nulová",J152,0)</f>
        <v>0</v>
      </c>
      <c r="BJ152" s="17" t="s">
        <v>107</v>
      </c>
      <c r="BK152" s="243">
        <f>ROUND(I152*H152,2)</f>
        <v>0</v>
      </c>
      <c r="BL152" s="17" t="s">
        <v>173</v>
      </c>
      <c r="BM152" s="242" t="s">
        <v>3985</v>
      </c>
    </row>
    <row r="153" s="1" customFormat="1" ht="16.5" customHeight="1">
      <c r="B153" s="38"/>
      <c r="C153" s="231" t="s">
        <v>607</v>
      </c>
      <c r="D153" s="231" t="s">
        <v>168</v>
      </c>
      <c r="E153" s="232" t="s">
        <v>3986</v>
      </c>
      <c r="F153" s="233" t="s">
        <v>3987</v>
      </c>
      <c r="G153" s="234" t="s">
        <v>339</v>
      </c>
      <c r="H153" s="235">
        <v>1080</v>
      </c>
      <c r="I153" s="236"/>
      <c r="J153" s="237">
        <f>ROUND(I153*H153,2)</f>
        <v>0</v>
      </c>
      <c r="K153" s="233" t="s">
        <v>1</v>
      </c>
      <c r="L153" s="43"/>
      <c r="M153" s="238" t="s">
        <v>1</v>
      </c>
      <c r="N153" s="239" t="s">
        <v>40</v>
      </c>
      <c r="O153" s="86"/>
      <c r="P153" s="240">
        <f>O153*H153</f>
        <v>0</v>
      </c>
      <c r="Q153" s="240">
        <v>0</v>
      </c>
      <c r="R153" s="240">
        <f>Q153*H153</f>
        <v>0</v>
      </c>
      <c r="S153" s="240">
        <v>0</v>
      </c>
      <c r="T153" s="241">
        <f>S153*H153</f>
        <v>0</v>
      </c>
      <c r="AR153" s="242" t="s">
        <v>3674</v>
      </c>
      <c r="AT153" s="242" t="s">
        <v>168</v>
      </c>
      <c r="AU153" s="242" t="s">
        <v>82</v>
      </c>
      <c r="AY153" s="17" t="s">
        <v>165</v>
      </c>
      <c r="BE153" s="243">
        <f>IF(N153="základní",J153,0)</f>
        <v>0</v>
      </c>
      <c r="BF153" s="243">
        <f>IF(N153="snížená",J153,0)</f>
        <v>0</v>
      </c>
      <c r="BG153" s="243">
        <f>IF(N153="zákl. přenesená",J153,0)</f>
        <v>0</v>
      </c>
      <c r="BH153" s="243">
        <f>IF(N153="sníž. přenesená",J153,0)</f>
        <v>0</v>
      </c>
      <c r="BI153" s="243">
        <f>IF(N153="nulová",J153,0)</f>
        <v>0</v>
      </c>
      <c r="BJ153" s="17" t="s">
        <v>107</v>
      </c>
      <c r="BK153" s="243">
        <f>ROUND(I153*H153,2)</f>
        <v>0</v>
      </c>
      <c r="BL153" s="17" t="s">
        <v>3674</v>
      </c>
      <c r="BM153" s="242" t="s">
        <v>3988</v>
      </c>
    </row>
    <row r="154" s="1" customFormat="1" ht="16.5" customHeight="1">
      <c r="B154" s="38"/>
      <c r="C154" s="288" t="s">
        <v>612</v>
      </c>
      <c r="D154" s="288" t="s">
        <v>223</v>
      </c>
      <c r="E154" s="289" t="s">
        <v>3989</v>
      </c>
      <c r="F154" s="290" t="s">
        <v>3990</v>
      </c>
      <c r="G154" s="291" t="s">
        <v>339</v>
      </c>
      <c r="H154" s="292">
        <v>1080</v>
      </c>
      <c r="I154" s="293"/>
      <c r="J154" s="294">
        <f>ROUND(I154*H154,2)</f>
        <v>0</v>
      </c>
      <c r="K154" s="290" t="s">
        <v>1</v>
      </c>
      <c r="L154" s="295"/>
      <c r="M154" s="296" t="s">
        <v>1</v>
      </c>
      <c r="N154" s="297" t="s">
        <v>40</v>
      </c>
      <c r="O154" s="86"/>
      <c r="P154" s="240">
        <f>O154*H154</f>
        <v>0</v>
      </c>
      <c r="Q154" s="240">
        <v>0</v>
      </c>
      <c r="R154" s="240">
        <f>Q154*H154</f>
        <v>0</v>
      </c>
      <c r="S154" s="240">
        <v>0</v>
      </c>
      <c r="T154" s="241">
        <f>S154*H154</f>
        <v>0</v>
      </c>
      <c r="AR154" s="242" t="s">
        <v>3674</v>
      </c>
      <c r="AT154" s="242" t="s">
        <v>223</v>
      </c>
      <c r="AU154" s="242" t="s">
        <v>82</v>
      </c>
      <c r="AY154" s="17" t="s">
        <v>165</v>
      </c>
      <c r="BE154" s="243">
        <f>IF(N154="základní",J154,0)</f>
        <v>0</v>
      </c>
      <c r="BF154" s="243">
        <f>IF(N154="snížená",J154,0)</f>
        <v>0</v>
      </c>
      <c r="BG154" s="243">
        <f>IF(N154="zákl. přenesená",J154,0)</f>
        <v>0</v>
      </c>
      <c r="BH154" s="243">
        <f>IF(N154="sníž. přenesená",J154,0)</f>
        <v>0</v>
      </c>
      <c r="BI154" s="243">
        <f>IF(N154="nulová",J154,0)</f>
        <v>0</v>
      </c>
      <c r="BJ154" s="17" t="s">
        <v>107</v>
      </c>
      <c r="BK154" s="243">
        <f>ROUND(I154*H154,2)</f>
        <v>0</v>
      </c>
      <c r="BL154" s="17" t="s">
        <v>3674</v>
      </c>
      <c r="BM154" s="242" t="s">
        <v>3991</v>
      </c>
    </row>
    <row r="155" s="1" customFormat="1" ht="16.5" customHeight="1">
      <c r="B155" s="38"/>
      <c r="C155" s="231" t="s">
        <v>616</v>
      </c>
      <c r="D155" s="231" t="s">
        <v>168</v>
      </c>
      <c r="E155" s="232" t="s">
        <v>3992</v>
      </c>
      <c r="F155" s="233" t="s">
        <v>3993</v>
      </c>
      <c r="G155" s="234" t="s">
        <v>214</v>
      </c>
      <c r="H155" s="235">
        <v>10</v>
      </c>
      <c r="I155" s="236"/>
      <c r="J155" s="237">
        <f>ROUND(I155*H155,2)</f>
        <v>0</v>
      </c>
      <c r="K155" s="233" t="s">
        <v>1</v>
      </c>
      <c r="L155" s="43"/>
      <c r="M155" s="238" t="s">
        <v>1</v>
      </c>
      <c r="N155" s="239" t="s">
        <v>40</v>
      </c>
      <c r="O155" s="86"/>
      <c r="P155" s="240">
        <f>O155*H155</f>
        <v>0</v>
      </c>
      <c r="Q155" s="240">
        <v>0</v>
      </c>
      <c r="R155" s="240">
        <f>Q155*H155</f>
        <v>0</v>
      </c>
      <c r="S155" s="240">
        <v>0</v>
      </c>
      <c r="T155" s="241">
        <f>S155*H155</f>
        <v>0</v>
      </c>
      <c r="AR155" s="242" t="s">
        <v>3674</v>
      </c>
      <c r="AT155" s="242" t="s">
        <v>168</v>
      </c>
      <c r="AU155" s="242" t="s">
        <v>82</v>
      </c>
      <c r="AY155" s="17" t="s">
        <v>165</v>
      </c>
      <c r="BE155" s="243">
        <f>IF(N155="základní",J155,0)</f>
        <v>0</v>
      </c>
      <c r="BF155" s="243">
        <f>IF(N155="snížená",J155,0)</f>
        <v>0</v>
      </c>
      <c r="BG155" s="243">
        <f>IF(N155="zákl. přenesená",J155,0)</f>
        <v>0</v>
      </c>
      <c r="BH155" s="243">
        <f>IF(N155="sníž. přenesená",J155,0)</f>
        <v>0</v>
      </c>
      <c r="BI155" s="243">
        <f>IF(N155="nulová",J155,0)</f>
        <v>0</v>
      </c>
      <c r="BJ155" s="17" t="s">
        <v>107</v>
      </c>
      <c r="BK155" s="243">
        <f>ROUND(I155*H155,2)</f>
        <v>0</v>
      </c>
      <c r="BL155" s="17" t="s">
        <v>3674</v>
      </c>
      <c r="BM155" s="242" t="s">
        <v>3994</v>
      </c>
    </row>
    <row r="156" s="1" customFormat="1" ht="24" customHeight="1">
      <c r="B156" s="38"/>
      <c r="C156" s="288" t="s">
        <v>620</v>
      </c>
      <c r="D156" s="288" t="s">
        <v>223</v>
      </c>
      <c r="E156" s="289" t="s">
        <v>3995</v>
      </c>
      <c r="F156" s="290" t="s">
        <v>3996</v>
      </c>
      <c r="G156" s="291" t="s">
        <v>1173</v>
      </c>
      <c r="H156" s="292">
        <v>10</v>
      </c>
      <c r="I156" s="293"/>
      <c r="J156" s="294">
        <f>ROUND(I156*H156,2)</f>
        <v>0</v>
      </c>
      <c r="K156" s="290" t="s">
        <v>1</v>
      </c>
      <c r="L156" s="295"/>
      <c r="M156" s="296" t="s">
        <v>1</v>
      </c>
      <c r="N156" s="297" t="s">
        <v>40</v>
      </c>
      <c r="O156" s="86"/>
      <c r="P156" s="240">
        <f>O156*H156</f>
        <v>0</v>
      </c>
      <c r="Q156" s="240">
        <v>0</v>
      </c>
      <c r="R156" s="240">
        <f>Q156*H156</f>
        <v>0</v>
      </c>
      <c r="S156" s="240">
        <v>0</v>
      </c>
      <c r="T156" s="241">
        <f>S156*H156</f>
        <v>0</v>
      </c>
      <c r="AR156" s="242" t="s">
        <v>3674</v>
      </c>
      <c r="AT156" s="242" t="s">
        <v>223</v>
      </c>
      <c r="AU156" s="242" t="s">
        <v>82</v>
      </c>
      <c r="AY156" s="17" t="s">
        <v>165</v>
      </c>
      <c r="BE156" s="243">
        <f>IF(N156="základní",J156,0)</f>
        <v>0</v>
      </c>
      <c r="BF156" s="243">
        <f>IF(N156="snížená",J156,0)</f>
        <v>0</v>
      </c>
      <c r="BG156" s="243">
        <f>IF(N156="zákl. přenesená",J156,0)</f>
        <v>0</v>
      </c>
      <c r="BH156" s="243">
        <f>IF(N156="sníž. přenesená",J156,0)</f>
        <v>0</v>
      </c>
      <c r="BI156" s="243">
        <f>IF(N156="nulová",J156,0)</f>
        <v>0</v>
      </c>
      <c r="BJ156" s="17" t="s">
        <v>107</v>
      </c>
      <c r="BK156" s="243">
        <f>ROUND(I156*H156,2)</f>
        <v>0</v>
      </c>
      <c r="BL156" s="17" t="s">
        <v>3674</v>
      </c>
      <c r="BM156" s="242" t="s">
        <v>3997</v>
      </c>
    </row>
    <row r="157" s="11" customFormat="1" ht="25.92" customHeight="1">
      <c r="B157" s="215"/>
      <c r="C157" s="216"/>
      <c r="D157" s="217" t="s">
        <v>73</v>
      </c>
      <c r="E157" s="218" t="s">
        <v>87</v>
      </c>
      <c r="F157" s="218" t="s">
        <v>3998</v>
      </c>
      <c r="G157" s="216"/>
      <c r="H157" s="216"/>
      <c r="I157" s="219"/>
      <c r="J157" s="220">
        <f>BK157</f>
        <v>0</v>
      </c>
      <c r="K157" s="216"/>
      <c r="L157" s="221"/>
      <c r="M157" s="222"/>
      <c r="N157" s="223"/>
      <c r="O157" s="223"/>
      <c r="P157" s="224">
        <f>P158+SUM(P159:P169)</f>
        <v>0</v>
      </c>
      <c r="Q157" s="223"/>
      <c r="R157" s="224">
        <f>R158+SUM(R159:R169)</f>
        <v>0</v>
      </c>
      <c r="S157" s="223"/>
      <c r="T157" s="225">
        <f>T158+SUM(T159:T169)</f>
        <v>0</v>
      </c>
      <c r="AR157" s="226" t="s">
        <v>82</v>
      </c>
      <c r="AT157" s="227" t="s">
        <v>73</v>
      </c>
      <c r="AU157" s="227" t="s">
        <v>74</v>
      </c>
      <c r="AY157" s="226" t="s">
        <v>165</v>
      </c>
      <c r="BK157" s="228">
        <f>BK158+SUM(BK159:BK169)</f>
        <v>0</v>
      </c>
    </row>
    <row r="158" s="1" customFormat="1" ht="24" customHeight="1">
      <c r="B158" s="38"/>
      <c r="C158" s="231" t="s">
        <v>624</v>
      </c>
      <c r="D158" s="231" t="s">
        <v>168</v>
      </c>
      <c r="E158" s="232" t="s">
        <v>3971</v>
      </c>
      <c r="F158" s="233" t="s">
        <v>3972</v>
      </c>
      <c r="G158" s="234" t="s">
        <v>339</v>
      </c>
      <c r="H158" s="235">
        <v>180</v>
      </c>
      <c r="I158" s="236"/>
      <c r="J158" s="237">
        <f>ROUND(I158*H158,2)</f>
        <v>0</v>
      </c>
      <c r="K158" s="233" t="s">
        <v>1</v>
      </c>
      <c r="L158" s="43"/>
      <c r="M158" s="238" t="s">
        <v>1</v>
      </c>
      <c r="N158" s="239" t="s">
        <v>40</v>
      </c>
      <c r="O158" s="86"/>
      <c r="P158" s="240">
        <f>O158*H158</f>
        <v>0</v>
      </c>
      <c r="Q158" s="240">
        <v>0</v>
      </c>
      <c r="R158" s="240">
        <f>Q158*H158</f>
        <v>0</v>
      </c>
      <c r="S158" s="240">
        <v>0</v>
      </c>
      <c r="T158" s="241">
        <f>S158*H158</f>
        <v>0</v>
      </c>
      <c r="AR158" s="242" t="s">
        <v>315</v>
      </c>
      <c r="AT158" s="242" t="s">
        <v>168</v>
      </c>
      <c r="AU158" s="242" t="s">
        <v>82</v>
      </c>
      <c r="AY158" s="17" t="s">
        <v>165</v>
      </c>
      <c r="BE158" s="243">
        <f>IF(N158="základní",J158,0)</f>
        <v>0</v>
      </c>
      <c r="BF158" s="243">
        <f>IF(N158="snížená",J158,0)</f>
        <v>0</v>
      </c>
      <c r="BG158" s="243">
        <f>IF(N158="zákl. přenesená",J158,0)</f>
        <v>0</v>
      </c>
      <c r="BH158" s="243">
        <f>IF(N158="sníž. přenesená",J158,0)</f>
        <v>0</v>
      </c>
      <c r="BI158" s="243">
        <f>IF(N158="nulová",J158,0)</f>
        <v>0</v>
      </c>
      <c r="BJ158" s="17" t="s">
        <v>107</v>
      </c>
      <c r="BK158" s="243">
        <f>ROUND(I158*H158,2)</f>
        <v>0</v>
      </c>
      <c r="BL158" s="17" t="s">
        <v>315</v>
      </c>
      <c r="BM158" s="242" t="s">
        <v>3999</v>
      </c>
    </row>
    <row r="159" s="1" customFormat="1" ht="48" customHeight="1">
      <c r="B159" s="38"/>
      <c r="C159" s="288" t="s">
        <v>628</v>
      </c>
      <c r="D159" s="288" t="s">
        <v>223</v>
      </c>
      <c r="E159" s="289" t="s">
        <v>3974</v>
      </c>
      <c r="F159" s="290" t="s">
        <v>3975</v>
      </c>
      <c r="G159" s="291" t="s">
        <v>339</v>
      </c>
      <c r="H159" s="292">
        <v>180</v>
      </c>
      <c r="I159" s="293"/>
      <c r="J159" s="294">
        <f>ROUND(I159*H159,2)</f>
        <v>0</v>
      </c>
      <c r="K159" s="290" t="s">
        <v>1</v>
      </c>
      <c r="L159" s="295"/>
      <c r="M159" s="296" t="s">
        <v>1</v>
      </c>
      <c r="N159" s="297" t="s">
        <v>40</v>
      </c>
      <c r="O159" s="86"/>
      <c r="P159" s="240">
        <f>O159*H159</f>
        <v>0</v>
      </c>
      <c r="Q159" s="240">
        <v>0</v>
      </c>
      <c r="R159" s="240">
        <f>Q159*H159</f>
        <v>0</v>
      </c>
      <c r="S159" s="240">
        <v>0</v>
      </c>
      <c r="T159" s="241">
        <f>S159*H159</f>
        <v>0</v>
      </c>
      <c r="AR159" s="242" t="s">
        <v>616</v>
      </c>
      <c r="AT159" s="242" t="s">
        <v>223</v>
      </c>
      <c r="AU159" s="242" t="s">
        <v>82</v>
      </c>
      <c r="AY159" s="17" t="s">
        <v>165</v>
      </c>
      <c r="BE159" s="243">
        <f>IF(N159="základní",J159,0)</f>
        <v>0</v>
      </c>
      <c r="BF159" s="243">
        <f>IF(N159="snížená",J159,0)</f>
        <v>0</v>
      </c>
      <c r="BG159" s="243">
        <f>IF(N159="zákl. přenesená",J159,0)</f>
        <v>0</v>
      </c>
      <c r="BH159" s="243">
        <f>IF(N159="sníž. přenesená",J159,0)</f>
        <v>0</v>
      </c>
      <c r="BI159" s="243">
        <f>IF(N159="nulová",J159,0)</f>
        <v>0</v>
      </c>
      <c r="BJ159" s="17" t="s">
        <v>107</v>
      </c>
      <c r="BK159" s="243">
        <f>ROUND(I159*H159,2)</f>
        <v>0</v>
      </c>
      <c r="BL159" s="17" t="s">
        <v>315</v>
      </c>
      <c r="BM159" s="242" t="s">
        <v>4000</v>
      </c>
    </row>
    <row r="160" s="1" customFormat="1" ht="16.5" customHeight="1">
      <c r="B160" s="38"/>
      <c r="C160" s="231" t="s">
        <v>632</v>
      </c>
      <c r="D160" s="231" t="s">
        <v>168</v>
      </c>
      <c r="E160" s="232" t="s">
        <v>3986</v>
      </c>
      <c r="F160" s="233" t="s">
        <v>3987</v>
      </c>
      <c r="G160" s="234" t="s">
        <v>339</v>
      </c>
      <c r="H160" s="235">
        <v>270</v>
      </c>
      <c r="I160" s="236"/>
      <c r="J160" s="237">
        <f>ROUND(I160*H160,2)</f>
        <v>0</v>
      </c>
      <c r="K160" s="233" t="s">
        <v>1</v>
      </c>
      <c r="L160" s="43"/>
      <c r="M160" s="238" t="s">
        <v>1</v>
      </c>
      <c r="N160" s="239" t="s">
        <v>40</v>
      </c>
      <c r="O160" s="86"/>
      <c r="P160" s="240">
        <f>O160*H160</f>
        <v>0</v>
      </c>
      <c r="Q160" s="240">
        <v>0</v>
      </c>
      <c r="R160" s="240">
        <f>Q160*H160</f>
        <v>0</v>
      </c>
      <c r="S160" s="240">
        <v>0</v>
      </c>
      <c r="T160" s="241">
        <f>S160*H160</f>
        <v>0</v>
      </c>
      <c r="AR160" s="242" t="s">
        <v>3674</v>
      </c>
      <c r="AT160" s="242" t="s">
        <v>168</v>
      </c>
      <c r="AU160" s="242" t="s">
        <v>82</v>
      </c>
      <c r="AY160" s="17" t="s">
        <v>165</v>
      </c>
      <c r="BE160" s="243">
        <f>IF(N160="základní",J160,0)</f>
        <v>0</v>
      </c>
      <c r="BF160" s="243">
        <f>IF(N160="snížená",J160,0)</f>
        <v>0</v>
      </c>
      <c r="BG160" s="243">
        <f>IF(N160="zákl. přenesená",J160,0)</f>
        <v>0</v>
      </c>
      <c r="BH160" s="243">
        <f>IF(N160="sníž. přenesená",J160,0)</f>
        <v>0</v>
      </c>
      <c r="BI160" s="243">
        <f>IF(N160="nulová",J160,0)</f>
        <v>0</v>
      </c>
      <c r="BJ160" s="17" t="s">
        <v>107</v>
      </c>
      <c r="BK160" s="243">
        <f>ROUND(I160*H160,2)</f>
        <v>0</v>
      </c>
      <c r="BL160" s="17" t="s">
        <v>3674</v>
      </c>
      <c r="BM160" s="242" t="s">
        <v>4001</v>
      </c>
    </row>
    <row r="161" s="1" customFormat="1" ht="16.5" customHeight="1">
      <c r="B161" s="38"/>
      <c r="C161" s="288" t="s">
        <v>638</v>
      </c>
      <c r="D161" s="288" t="s">
        <v>223</v>
      </c>
      <c r="E161" s="289" t="s">
        <v>3989</v>
      </c>
      <c r="F161" s="290" t="s">
        <v>3990</v>
      </c>
      <c r="G161" s="291" t="s">
        <v>339</v>
      </c>
      <c r="H161" s="292">
        <v>270</v>
      </c>
      <c r="I161" s="293"/>
      <c r="J161" s="294">
        <f>ROUND(I161*H161,2)</f>
        <v>0</v>
      </c>
      <c r="K161" s="290" t="s">
        <v>1</v>
      </c>
      <c r="L161" s="295"/>
      <c r="M161" s="296" t="s">
        <v>1</v>
      </c>
      <c r="N161" s="297" t="s">
        <v>40</v>
      </c>
      <c r="O161" s="86"/>
      <c r="P161" s="240">
        <f>O161*H161</f>
        <v>0</v>
      </c>
      <c r="Q161" s="240">
        <v>0</v>
      </c>
      <c r="R161" s="240">
        <f>Q161*H161</f>
        <v>0</v>
      </c>
      <c r="S161" s="240">
        <v>0</v>
      </c>
      <c r="T161" s="241">
        <f>S161*H161</f>
        <v>0</v>
      </c>
      <c r="AR161" s="242" t="s">
        <v>3674</v>
      </c>
      <c r="AT161" s="242" t="s">
        <v>223</v>
      </c>
      <c r="AU161" s="242" t="s">
        <v>82</v>
      </c>
      <c r="AY161" s="17" t="s">
        <v>165</v>
      </c>
      <c r="BE161" s="243">
        <f>IF(N161="základní",J161,0)</f>
        <v>0</v>
      </c>
      <c r="BF161" s="243">
        <f>IF(N161="snížená",J161,0)</f>
        <v>0</v>
      </c>
      <c r="BG161" s="243">
        <f>IF(N161="zákl. přenesená",J161,0)</f>
        <v>0</v>
      </c>
      <c r="BH161" s="243">
        <f>IF(N161="sníž. přenesená",J161,0)</f>
        <v>0</v>
      </c>
      <c r="BI161" s="243">
        <f>IF(N161="nulová",J161,0)</f>
        <v>0</v>
      </c>
      <c r="BJ161" s="17" t="s">
        <v>107</v>
      </c>
      <c r="BK161" s="243">
        <f>ROUND(I161*H161,2)</f>
        <v>0</v>
      </c>
      <c r="BL161" s="17" t="s">
        <v>3674</v>
      </c>
      <c r="BM161" s="242" t="s">
        <v>4002</v>
      </c>
    </row>
    <row r="162" s="1" customFormat="1" ht="24" customHeight="1">
      <c r="B162" s="38"/>
      <c r="C162" s="231" t="s">
        <v>642</v>
      </c>
      <c r="D162" s="231" t="s">
        <v>168</v>
      </c>
      <c r="E162" s="232" t="s">
        <v>4003</v>
      </c>
      <c r="F162" s="233" t="s">
        <v>4004</v>
      </c>
      <c r="G162" s="234" t="s">
        <v>214</v>
      </c>
      <c r="H162" s="235">
        <v>1</v>
      </c>
      <c r="I162" s="236"/>
      <c r="J162" s="237">
        <f>ROUND(I162*H162,2)</f>
        <v>0</v>
      </c>
      <c r="K162" s="233" t="s">
        <v>1</v>
      </c>
      <c r="L162" s="43"/>
      <c r="M162" s="238" t="s">
        <v>1</v>
      </c>
      <c r="N162" s="239" t="s">
        <v>40</v>
      </c>
      <c r="O162" s="86"/>
      <c r="P162" s="240">
        <f>O162*H162</f>
        <v>0</v>
      </c>
      <c r="Q162" s="240">
        <v>0</v>
      </c>
      <c r="R162" s="240">
        <f>Q162*H162</f>
        <v>0</v>
      </c>
      <c r="S162" s="240">
        <v>0</v>
      </c>
      <c r="T162" s="241">
        <f>S162*H162</f>
        <v>0</v>
      </c>
      <c r="AR162" s="242" t="s">
        <v>3674</v>
      </c>
      <c r="AT162" s="242" t="s">
        <v>168</v>
      </c>
      <c r="AU162" s="242" t="s">
        <v>82</v>
      </c>
      <c r="AY162" s="17" t="s">
        <v>165</v>
      </c>
      <c r="BE162" s="243">
        <f>IF(N162="základní",J162,0)</f>
        <v>0</v>
      </c>
      <c r="BF162" s="243">
        <f>IF(N162="snížená",J162,0)</f>
        <v>0</v>
      </c>
      <c r="BG162" s="243">
        <f>IF(N162="zákl. přenesená",J162,0)</f>
        <v>0</v>
      </c>
      <c r="BH162" s="243">
        <f>IF(N162="sníž. přenesená",J162,0)</f>
        <v>0</v>
      </c>
      <c r="BI162" s="243">
        <f>IF(N162="nulová",J162,0)</f>
        <v>0</v>
      </c>
      <c r="BJ162" s="17" t="s">
        <v>107</v>
      </c>
      <c r="BK162" s="243">
        <f>ROUND(I162*H162,2)</f>
        <v>0</v>
      </c>
      <c r="BL162" s="17" t="s">
        <v>3674</v>
      </c>
      <c r="BM162" s="242" t="s">
        <v>4005</v>
      </c>
    </row>
    <row r="163" s="1" customFormat="1" ht="16.5" customHeight="1">
      <c r="B163" s="38"/>
      <c r="C163" s="231" t="s">
        <v>646</v>
      </c>
      <c r="D163" s="231" t="s">
        <v>168</v>
      </c>
      <c r="E163" s="232" t="s">
        <v>4006</v>
      </c>
      <c r="F163" s="233" t="s">
        <v>4007</v>
      </c>
      <c r="G163" s="234" t="s">
        <v>214</v>
      </c>
      <c r="H163" s="235">
        <v>2</v>
      </c>
      <c r="I163" s="236"/>
      <c r="J163" s="237">
        <f>ROUND(I163*H163,2)</f>
        <v>0</v>
      </c>
      <c r="K163" s="233" t="s">
        <v>1</v>
      </c>
      <c r="L163" s="43"/>
      <c r="M163" s="238" t="s">
        <v>1</v>
      </c>
      <c r="N163" s="239" t="s">
        <v>40</v>
      </c>
      <c r="O163" s="86"/>
      <c r="P163" s="240">
        <f>O163*H163</f>
        <v>0</v>
      </c>
      <c r="Q163" s="240">
        <v>0</v>
      </c>
      <c r="R163" s="240">
        <f>Q163*H163</f>
        <v>0</v>
      </c>
      <c r="S163" s="240">
        <v>0</v>
      </c>
      <c r="T163" s="241">
        <f>S163*H163</f>
        <v>0</v>
      </c>
      <c r="AR163" s="242" t="s">
        <v>3674</v>
      </c>
      <c r="AT163" s="242" t="s">
        <v>168</v>
      </c>
      <c r="AU163" s="242" t="s">
        <v>82</v>
      </c>
      <c r="AY163" s="17" t="s">
        <v>165</v>
      </c>
      <c r="BE163" s="243">
        <f>IF(N163="základní",J163,0)</f>
        <v>0</v>
      </c>
      <c r="BF163" s="243">
        <f>IF(N163="snížená",J163,0)</f>
        <v>0</v>
      </c>
      <c r="BG163" s="243">
        <f>IF(N163="zákl. přenesená",J163,0)</f>
        <v>0</v>
      </c>
      <c r="BH163" s="243">
        <f>IF(N163="sníž. přenesená",J163,0)</f>
        <v>0</v>
      </c>
      <c r="BI163" s="243">
        <f>IF(N163="nulová",J163,0)</f>
        <v>0</v>
      </c>
      <c r="BJ163" s="17" t="s">
        <v>107</v>
      </c>
      <c r="BK163" s="243">
        <f>ROUND(I163*H163,2)</f>
        <v>0</v>
      </c>
      <c r="BL163" s="17" t="s">
        <v>3674</v>
      </c>
      <c r="BM163" s="242" t="s">
        <v>4008</v>
      </c>
    </row>
    <row r="164" s="1" customFormat="1" ht="24" customHeight="1">
      <c r="B164" s="38"/>
      <c r="C164" s="231" t="s">
        <v>650</v>
      </c>
      <c r="D164" s="231" t="s">
        <v>168</v>
      </c>
      <c r="E164" s="232" t="s">
        <v>4009</v>
      </c>
      <c r="F164" s="233" t="s">
        <v>4010</v>
      </c>
      <c r="G164" s="234" t="s">
        <v>214</v>
      </c>
      <c r="H164" s="235">
        <v>2</v>
      </c>
      <c r="I164" s="236"/>
      <c r="J164" s="237">
        <f>ROUND(I164*H164,2)</f>
        <v>0</v>
      </c>
      <c r="K164" s="233" t="s">
        <v>1</v>
      </c>
      <c r="L164" s="43"/>
      <c r="M164" s="238" t="s">
        <v>1</v>
      </c>
      <c r="N164" s="239" t="s">
        <v>40</v>
      </c>
      <c r="O164" s="86"/>
      <c r="P164" s="240">
        <f>O164*H164</f>
        <v>0</v>
      </c>
      <c r="Q164" s="240">
        <v>0</v>
      </c>
      <c r="R164" s="240">
        <f>Q164*H164</f>
        <v>0</v>
      </c>
      <c r="S164" s="240">
        <v>0</v>
      </c>
      <c r="T164" s="241">
        <f>S164*H164</f>
        <v>0</v>
      </c>
      <c r="AR164" s="242" t="s">
        <v>3674</v>
      </c>
      <c r="AT164" s="242" t="s">
        <v>168</v>
      </c>
      <c r="AU164" s="242" t="s">
        <v>82</v>
      </c>
      <c r="AY164" s="17" t="s">
        <v>165</v>
      </c>
      <c r="BE164" s="243">
        <f>IF(N164="základní",J164,0)</f>
        <v>0</v>
      </c>
      <c r="BF164" s="243">
        <f>IF(N164="snížená",J164,0)</f>
        <v>0</v>
      </c>
      <c r="BG164" s="243">
        <f>IF(N164="zákl. přenesená",J164,0)</f>
        <v>0</v>
      </c>
      <c r="BH164" s="243">
        <f>IF(N164="sníž. přenesená",J164,0)</f>
        <v>0</v>
      </c>
      <c r="BI164" s="243">
        <f>IF(N164="nulová",J164,0)</f>
        <v>0</v>
      </c>
      <c r="BJ164" s="17" t="s">
        <v>107</v>
      </c>
      <c r="BK164" s="243">
        <f>ROUND(I164*H164,2)</f>
        <v>0</v>
      </c>
      <c r="BL164" s="17" t="s">
        <v>3674</v>
      </c>
      <c r="BM164" s="242" t="s">
        <v>4011</v>
      </c>
    </row>
    <row r="165" s="1" customFormat="1" ht="16.5" customHeight="1">
      <c r="B165" s="38"/>
      <c r="C165" s="231" t="s">
        <v>654</v>
      </c>
      <c r="D165" s="231" t="s">
        <v>168</v>
      </c>
      <c r="E165" s="232" t="s">
        <v>4012</v>
      </c>
      <c r="F165" s="233" t="s">
        <v>4013</v>
      </c>
      <c r="G165" s="234" t="s">
        <v>214</v>
      </c>
      <c r="H165" s="235">
        <v>9</v>
      </c>
      <c r="I165" s="236"/>
      <c r="J165" s="237">
        <f>ROUND(I165*H165,2)</f>
        <v>0</v>
      </c>
      <c r="K165" s="233" t="s">
        <v>1</v>
      </c>
      <c r="L165" s="43"/>
      <c r="M165" s="238" t="s">
        <v>1</v>
      </c>
      <c r="N165" s="239" t="s">
        <v>40</v>
      </c>
      <c r="O165" s="86"/>
      <c r="P165" s="240">
        <f>O165*H165</f>
        <v>0</v>
      </c>
      <c r="Q165" s="240">
        <v>0</v>
      </c>
      <c r="R165" s="240">
        <f>Q165*H165</f>
        <v>0</v>
      </c>
      <c r="S165" s="240">
        <v>0</v>
      </c>
      <c r="T165" s="241">
        <f>S165*H165</f>
        <v>0</v>
      </c>
      <c r="AR165" s="242" t="s">
        <v>3674</v>
      </c>
      <c r="AT165" s="242" t="s">
        <v>168</v>
      </c>
      <c r="AU165" s="242" t="s">
        <v>82</v>
      </c>
      <c r="AY165" s="17" t="s">
        <v>165</v>
      </c>
      <c r="BE165" s="243">
        <f>IF(N165="základní",J165,0)</f>
        <v>0</v>
      </c>
      <c r="BF165" s="243">
        <f>IF(N165="snížená",J165,0)</f>
        <v>0</v>
      </c>
      <c r="BG165" s="243">
        <f>IF(N165="zákl. přenesená",J165,0)</f>
        <v>0</v>
      </c>
      <c r="BH165" s="243">
        <f>IF(N165="sníž. přenesená",J165,0)</f>
        <v>0</v>
      </c>
      <c r="BI165" s="243">
        <f>IF(N165="nulová",J165,0)</f>
        <v>0</v>
      </c>
      <c r="BJ165" s="17" t="s">
        <v>107</v>
      </c>
      <c r="BK165" s="243">
        <f>ROUND(I165*H165,2)</f>
        <v>0</v>
      </c>
      <c r="BL165" s="17" t="s">
        <v>3674</v>
      </c>
      <c r="BM165" s="242" t="s">
        <v>4014</v>
      </c>
    </row>
    <row r="166" s="1" customFormat="1" ht="24" customHeight="1">
      <c r="B166" s="38"/>
      <c r="C166" s="231" t="s">
        <v>659</v>
      </c>
      <c r="D166" s="231" t="s">
        <v>168</v>
      </c>
      <c r="E166" s="232" t="s">
        <v>4015</v>
      </c>
      <c r="F166" s="233" t="s">
        <v>4016</v>
      </c>
      <c r="G166" s="234" t="s">
        <v>214</v>
      </c>
      <c r="H166" s="235">
        <v>2</v>
      </c>
      <c r="I166" s="236"/>
      <c r="J166" s="237">
        <f>ROUND(I166*H166,2)</f>
        <v>0</v>
      </c>
      <c r="K166" s="233" t="s">
        <v>1</v>
      </c>
      <c r="L166" s="43"/>
      <c r="M166" s="238" t="s">
        <v>1</v>
      </c>
      <c r="N166" s="239" t="s">
        <v>40</v>
      </c>
      <c r="O166" s="86"/>
      <c r="P166" s="240">
        <f>O166*H166</f>
        <v>0</v>
      </c>
      <c r="Q166" s="240">
        <v>0</v>
      </c>
      <c r="R166" s="240">
        <f>Q166*H166</f>
        <v>0</v>
      </c>
      <c r="S166" s="240">
        <v>0</v>
      </c>
      <c r="T166" s="241">
        <f>S166*H166</f>
        <v>0</v>
      </c>
      <c r="AR166" s="242" t="s">
        <v>3674</v>
      </c>
      <c r="AT166" s="242" t="s">
        <v>168</v>
      </c>
      <c r="AU166" s="242" t="s">
        <v>82</v>
      </c>
      <c r="AY166" s="17" t="s">
        <v>165</v>
      </c>
      <c r="BE166" s="243">
        <f>IF(N166="základní",J166,0)</f>
        <v>0</v>
      </c>
      <c r="BF166" s="243">
        <f>IF(N166="snížená",J166,0)</f>
        <v>0</v>
      </c>
      <c r="BG166" s="243">
        <f>IF(N166="zákl. přenesená",J166,0)</f>
        <v>0</v>
      </c>
      <c r="BH166" s="243">
        <f>IF(N166="sníž. přenesená",J166,0)</f>
        <v>0</v>
      </c>
      <c r="BI166" s="243">
        <f>IF(N166="nulová",J166,0)</f>
        <v>0</v>
      </c>
      <c r="BJ166" s="17" t="s">
        <v>107</v>
      </c>
      <c r="BK166" s="243">
        <f>ROUND(I166*H166,2)</f>
        <v>0</v>
      </c>
      <c r="BL166" s="17" t="s">
        <v>3674</v>
      </c>
      <c r="BM166" s="242" t="s">
        <v>4017</v>
      </c>
    </row>
    <row r="167" s="1" customFormat="1" ht="16.5" customHeight="1">
      <c r="B167" s="38"/>
      <c r="C167" s="231" t="s">
        <v>721</v>
      </c>
      <c r="D167" s="231" t="s">
        <v>168</v>
      </c>
      <c r="E167" s="232" t="s">
        <v>4018</v>
      </c>
      <c r="F167" s="233" t="s">
        <v>4019</v>
      </c>
      <c r="G167" s="234" t="s">
        <v>4020</v>
      </c>
      <c r="H167" s="235">
        <v>10</v>
      </c>
      <c r="I167" s="236"/>
      <c r="J167" s="237">
        <f>ROUND(I167*H167,2)</f>
        <v>0</v>
      </c>
      <c r="K167" s="233" t="s">
        <v>1</v>
      </c>
      <c r="L167" s="43"/>
      <c r="M167" s="238" t="s">
        <v>1</v>
      </c>
      <c r="N167" s="239" t="s">
        <v>40</v>
      </c>
      <c r="O167" s="86"/>
      <c r="P167" s="240">
        <f>O167*H167</f>
        <v>0</v>
      </c>
      <c r="Q167" s="240">
        <v>0</v>
      </c>
      <c r="R167" s="240">
        <f>Q167*H167</f>
        <v>0</v>
      </c>
      <c r="S167" s="240">
        <v>0</v>
      </c>
      <c r="T167" s="241">
        <f>S167*H167</f>
        <v>0</v>
      </c>
      <c r="AR167" s="242" t="s">
        <v>3674</v>
      </c>
      <c r="AT167" s="242" t="s">
        <v>168</v>
      </c>
      <c r="AU167" s="242" t="s">
        <v>82</v>
      </c>
      <c r="AY167" s="17" t="s">
        <v>165</v>
      </c>
      <c r="BE167" s="243">
        <f>IF(N167="základní",J167,0)</f>
        <v>0</v>
      </c>
      <c r="BF167" s="243">
        <f>IF(N167="snížená",J167,0)</f>
        <v>0</v>
      </c>
      <c r="BG167" s="243">
        <f>IF(N167="zákl. přenesená",J167,0)</f>
        <v>0</v>
      </c>
      <c r="BH167" s="243">
        <f>IF(N167="sníž. přenesená",J167,0)</f>
        <v>0</v>
      </c>
      <c r="BI167" s="243">
        <f>IF(N167="nulová",J167,0)</f>
        <v>0</v>
      </c>
      <c r="BJ167" s="17" t="s">
        <v>107</v>
      </c>
      <c r="BK167" s="243">
        <f>ROUND(I167*H167,2)</f>
        <v>0</v>
      </c>
      <c r="BL167" s="17" t="s">
        <v>3674</v>
      </c>
      <c r="BM167" s="242" t="s">
        <v>4021</v>
      </c>
    </row>
    <row r="168" s="1" customFormat="1" ht="24" customHeight="1">
      <c r="B168" s="38"/>
      <c r="C168" s="288" t="s">
        <v>725</v>
      </c>
      <c r="D168" s="288" t="s">
        <v>223</v>
      </c>
      <c r="E168" s="289" t="s">
        <v>4022</v>
      </c>
      <c r="F168" s="290" t="s">
        <v>4023</v>
      </c>
      <c r="G168" s="291" t="s">
        <v>4024</v>
      </c>
      <c r="H168" s="292">
        <v>1</v>
      </c>
      <c r="I168" s="293"/>
      <c r="J168" s="294">
        <f>ROUND(I168*H168,2)</f>
        <v>0</v>
      </c>
      <c r="K168" s="290" t="s">
        <v>1</v>
      </c>
      <c r="L168" s="295"/>
      <c r="M168" s="296" t="s">
        <v>1</v>
      </c>
      <c r="N168" s="297" t="s">
        <v>40</v>
      </c>
      <c r="O168" s="86"/>
      <c r="P168" s="240">
        <f>O168*H168</f>
        <v>0</v>
      </c>
      <c r="Q168" s="240">
        <v>0</v>
      </c>
      <c r="R168" s="240">
        <f>Q168*H168</f>
        <v>0</v>
      </c>
      <c r="S168" s="240">
        <v>0</v>
      </c>
      <c r="T168" s="241">
        <f>S168*H168</f>
        <v>0</v>
      </c>
      <c r="AR168" s="242" t="s">
        <v>3674</v>
      </c>
      <c r="AT168" s="242" t="s">
        <v>223</v>
      </c>
      <c r="AU168" s="242" t="s">
        <v>82</v>
      </c>
      <c r="AY168" s="17" t="s">
        <v>165</v>
      </c>
      <c r="BE168" s="243">
        <f>IF(N168="základní",J168,0)</f>
        <v>0</v>
      </c>
      <c r="BF168" s="243">
        <f>IF(N168="snížená",J168,0)</f>
        <v>0</v>
      </c>
      <c r="BG168" s="243">
        <f>IF(N168="zákl. přenesená",J168,0)</f>
        <v>0</v>
      </c>
      <c r="BH168" s="243">
        <f>IF(N168="sníž. přenesená",J168,0)</f>
        <v>0</v>
      </c>
      <c r="BI168" s="243">
        <f>IF(N168="nulová",J168,0)</f>
        <v>0</v>
      </c>
      <c r="BJ168" s="17" t="s">
        <v>107</v>
      </c>
      <c r="BK168" s="243">
        <f>ROUND(I168*H168,2)</f>
        <v>0</v>
      </c>
      <c r="BL168" s="17" t="s">
        <v>3674</v>
      </c>
      <c r="BM168" s="242" t="s">
        <v>4025</v>
      </c>
    </row>
    <row r="169" s="11" customFormat="1" ht="22.8" customHeight="1">
      <c r="B169" s="215"/>
      <c r="C169" s="216"/>
      <c r="D169" s="217" t="s">
        <v>73</v>
      </c>
      <c r="E169" s="229" t="s">
        <v>4026</v>
      </c>
      <c r="F169" s="229" t="s">
        <v>4027</v>
      </c>
      <c r="G169" s="216"/>
      <c r="H169" s="216"/>
      <c r="I169" s="219"/>
      <c r="J169" s="230">
        <f>BK169</f>
        <v>0</v>
      </c>
      <c r="K169" s="216"/>
      <c r="L169" s="221"/>
      <c r="M169" s="222"/>
      <c r="N169" s="223"/>
      <c r="O169" s="223"/>
      <c r="P169" s="224">
        <f>SUM(P170:P175)</f>
        <v>0</v>
      </c>
      <c r="Q169" s="223"/>
      <c r="R169" s="224">
        <f>SUM(R170:R175)</f>
        <v>0</v>
      </c>
      <c r="S169" s="223"/>
      <c r="T169" s="225">
        <f>SUM(T170:T175)</f>
        <v>0</v>
      </c>
      <c r="AR169" s="226" t="s">
        <v>82</v>
      </c>
      <c r="AT169" s="227" t="s">
        <v>73</v>
      </c>
      <c r="AU169" s="227" t="s">
        <v>82</v>
      </c>
      <c r="AY169" s="226" t="s">
        <v>165</v>
      </c>
      <c r="BK169" s="228">
        <f>SUM(BK170:BK175)</f>
        <v>0</v>
      </c>
    </row>
    <row r="170" s="1" customFormat="1" ht="24" customHeight="1">
      <c r="B170" s="38"/>
      <c r="C170" s="231" t="s">
        <v>349</v>
      </c>
      <c r="D170" s="231" t="s">
        <v>168</v>
      </c>
      <c r="E170" s="232" t="s">
        <v>3971</v>
      </c>
      <c r="F170" s="233" t="s">
        <v>3972</v>
      </c>
      <c r="G170" s="234" t="s">
        <v>339</v>
      </c>
      <c r="H170" s="235">
        <v>450</v>
      </c>
      <c r="I170" s="236"/>
      <c r="J170" s="237">
        <f>ROUND(I170*H170,2)</f>
        <v>0</v>
      </c>
      <c r="K170" s="233" t="s">
        <v>1</v>
      </c>
      <c r="L170" s="43"/>
      <c r="M170" s="238" t="s">
        <v>1</v>
      </c>
      <c r="N170" s="239" t="s">
        <v>40</v>
      </c>
      <c r="O170" s="86"/>
      <c r="P170" s="240">
        <f>O170*H170</f>
        <v>0</v>
      </c>
      <c r="Q170" s="240">
        <v>0</v>
      </c>
      <c r="R170" s="240">
        <f>Q170*H170</f>
        <v>0</v>
      </c>
      <c r="S170" s="240">
        <v>0</v>
      </c>
      <c r="T170" s="241">
        <f>S170*H170</f>
        <v>0</v>
      </c>
      <c r="AR170" s="242" t="s">
        <v>315</v>
      </c>
      <c r="AT170" s="242" t="s">
        <v>168</v>
      </c>
      <c r="AU170" s="242" t="s">
        <v>107</v>
      </c>
      <c r="AY170" s="17" t="s">
        <v>165</v>
      </c>
      <c r="BE170" s="243">
        <f>IF(N170="základní",J170,0)</f>
        <v>0</v>
      </c>
      <c r="BF170" s="243">
        <f>IF(N170="snížená",J170,0)</f>
        <v>0</v>
      </c>
      <c r="BG170" s="243">
        <f>IF(N170="zákl. přenesená",J170,0)</f>
        <v>0</v>
      </c>
      <c r="BH170" s="243">
        <f>IF(N170="sníž. přenesená",J170,0)</f>
        <v>0</v>
      </c>
      <c r="BI170" s="243">
        <f>IF(N170="nulová",J170,0)</f>
        <v>0</v>
      </c>
      <c r="BJ170" s="17" t="s">
        <v>107</v>
      </c>
      <c r="BK170" s="243">
        <f>ROUND(I170*H170,2)</f>
        <v>0</v>
      </c>
      <c r="BL170" s="17" t="s">
        <v>315</v>
      </c>
      <c r="BM170" s="242" t="s">
        <v>4028</v>
      </c>
    </row>
    <row r="171" s="1" customFormat="1" ht="48" customHeight="1">
      <c r="B171" s="38"/>
      <c r="C171" s="288" t="s">
        <v>357</v>
      </c>
      <c r="D171" s="288" t="s">
        <v>223</v>
      </c>
      <c r="E171" s="289" t="s">
        <v>3974</v>
      </c>
      <c r="F171" s="290" t="s">
        <v>3975</v>
      </c>
      <c r="G171" s="291" t="s">
        <v>339</v>
      </c>
      <c r="H171" s="292">
        <v>450</v>
      </c>
      <c r="I171" s="293"/>
      <c r="J171" s="294">
        <f>ROUND(I171*H171,2)</f>
        <v>0</v>
      </c>
      <c r="K171" s="290" t="s">
        <v>1</v>
      </c>
      <c r="L171" s="295"/>
      <c r="M171" s="296" t="s">
        <v>1</v>
      </c>
      <c r="N171" s="297" t="s">
        <v>40</v>
      </c>
      <c r="O171" s="86"/>
      <c r="P171" s="240">
        <f>O171*H171</f>
        <v>0</v>
      </c>
      <c r="Q171" s="240">
        <v>0</v>
      </c>
      <c r="R171" s="240">
        <f>Q171*H171</f>
        <v>0</v>
      </c>
      <c r="S171" s="240">
        <v>0</v>
      </c>
      <c r="T171" s="241">
        <f>S171*H171</f>
        <v>0</v>
      </c>
      <c r="AR171" s="242" t="s">
        <v>616</v>
      </c>
      <c r="AT171" s="242" t="s">
        <v>223</v>
      </c>
      <c r="AU171" s="242" t="s">
        <v>107</v>
      </c>
      <c r="AY171" s="17" t="s">
        <v>165</v>
      </c>
      <c r="BE171" s="243">
        <f>IF(N171="základní",J171,0)</f>
        <v>0</v>
      </c>
      <c r="BF171" s="243">
        <f>IF(N171="snížená",J171,0)</f>
        <v>0</v>
      </c>
      <c r="BG171" s="243">
        <f>IF(N171="zákl. přenesená",J171,0)</f>
        <v>0</v>
      </c>
      <c r="BH171" s="243">
        <f>IF(N171="sníž. přenesená",J171,0)</f>
        <v>0</v>
      </c>
      <c r="BI171" s="243">
        <f>IF(N171="nulová",J171,0)</f>
        <v>0</v>
      </c>
      <c r="BJ171" s="17" t="s">
        <v>107</v>
      </c>
      <c r="BK171" s="243">
        <f>ROUND(I171*H171,2)</f>
        <v>0</v>
      </c>
      <c r="BL171" s="17" t="s">
        <v>315</v>
      </c>
      <c r="BM171" s="242" t="s">
        <v>4029</v>
      </c>
    </row>
    <row r="172" s="1" customFormat="1" ht="16.5" customHeight="1">
      <c r="B172" s="38"/>
      <c r="C172" s="231" t="s">
        <v>7</v>
      </c>
      <c r="D172" s="231" t="s">
        <v>168</v>
      </c>
      <c r="E172" s="232" t="s">
        <v>3986</v>
      </c>
      <c r="F172" s="233" t="s">
        <v>3987</v>
      </c>
      <c r="G172" s="234" t="s">
        <v>339</v>
      </c>
      <c r="H172" s="235">
        <v>600</v>
      </c>
      <c r="I172" s="236"/>
      <c r="J172" s="237">
        <f>ROUND(I172*H172,2)</f>
        <v>0</v>
      </c>
      <c r="K172" s="233" t="s">
        <v>1</v>
      </c>
      <c r="L172" s="43"/>
      <c r="M172" s="238" t="s">
        <v>1</v>
      </c>
      <c r="N172" s="239" t="s">
        <v>40</v>
      </c>
      <c r="O172" s="86"/>
      <c r="P172" s="240">
        <f>O172*H172</f>
        <v>0</v>
      </c>
      <c r="Q172" s="240">
        <v>0</v>
      </c>
      <c r="R172" s="240">
        <f>Q172*H172</f>
        <v>0</v>
      </c>
      <c r="S172" s="240">
        <v>0</v>
      </c>
      <c r="T172" s="241">
        <f>S172*H172</f>
        <v>0</v>
      </c>
      <c r="AR172" s="242" t="s">
        <v>315</v>
      </c>
      <c r="AT172" s="242" t="s">
        <v>168</v>
      </c>
      <c r="AU172" s="242" t="s">
        <v>107</v>
      </c>
      <c r="AY172" s="17" t="s">
        <v>165</v>
      </c>
      <c r="BE172" s="243">
        <f>IF(N172="základní",J172,0)</f>
        <v>0</v>
      </c>
      <c r="BF172" s="243">
        <f>IF(N172="snížená",J172,0)</f>
        <v>0</v>
      </c>
      <c r="BG172" s="243">
        <f>IF(N172="zákl. přenesená",J172,0)</f>
        <v>0</v>
      </c>
      <c r="BH172" s="243">
        <f>IF(N172="sníž. přenesená",J172,0)</f>
        <v>0</v>
      </c>
      <c r="BI172" s="243">
        <f>IF(N172="nulová",J172,0)</f>
        <v>0</v>
      </c>
      <c r="BJ172" s="17" t="s">
        <v>107</v>
      </c>
      <c r="BK172" s="243">
        <f>ROUND(I172*H172,2)</f>
        <v>0</v>
      </c>
      <c r="BL172" s="17" t="s">
        <v>315</v>
      </c>
      <c r="BM172" s="242" t="s">
        <v>4030</v>
      </c>
    </row>
    <row r="173" s="1" customFormat="1" ht="48" customHeight="1">
      <c r="B173" s="38"/>
      <c r="C173" s="288" t="s">
        <v>375</v>
      </c>
      <c r="D173" s="288" t="s">
        <v>223</v>
      </c>
      <c r="E173" s="289" t="s">
        <v>4031</v>
      </c>
      <c r="F173" s="290" t="s">
        <v>4032</v>
      </c>
      <c r="G173" s="291" t="s">
        <v>339</v>
      </c>
      <c r="H173" s="292">
        <v>600</v>
      </c>
      <c r="I173" s="293"/>
      <c r="J173" s="294">
        <f>ROUND(I173*H173,2)</f>
        <v>0</v>
      </c>
      <c r="K173" s="290" t="s">
        <v>1</v>
      </c>
      <c r="L173" s="295"/>
      <c r="M173" s="296" t="s">
        <v>1</v>
      </c>
      <c r="N173" s="297" t="s">
        <v>40</v>
      </c>
      <c r="O173" s="86"/>
      <c r="P173" s="240">
        <f>O173*H173</f>
        <v>0</v>
      </c>
      <c r="Q173" s="240">
        <v>0</v>
      </c>
      <c r="R173" s="240">
        <f>Q173*H173</f>
        <v>0</v>
      </c>
      <c r="S173" s="240">
        <v>0</v>
      </c>
      <c r="T173" s="241">
        <f>S173*H173</f>
        <v>0</v>
      </c>
      <c r="AR173" s="242" t="s">
        <v>616</v>
      </c>
      <c r="AT173" s="242" t="s">
        <v>223</v>
      </c>
      <c r="AU173" s="242" t="s">
        <v>107</v>
      </c>
      <c r="AY173" s="17" t="s">
        <v>165</v>
      </c>
      <c r="BE173" s="243">
        <f>IF(N173="základní",J173,0)</f>
        <v>0</v>
      </c>
      <c r="BF173" s="243">
        <f>IF(N173="snížená",J173,0)</f>
        <v>0</v>
      </c>
      <c r="BG173" s="243">
        <f>IF(N173="zákl. přenesená",J173,0)</f>
        <v>0</v>
      </c>
      <c r="BH173" s="243">
        <f>IF(N173="sníž. přenesená",J173,0)</f>
        <v>0</v>
      </c>
      <c r="BI173" s="243">
        <f>IF(N173="nulová",J173,0)</f>
        <v>0</v>
      </c>
      <c r="BJ173" s="17" t="s">
        <v>107</v>
      </c>
      <c r="BK173" s="243">
        <f>ROUND(I173*H173,2)</f>
        <v>0</v>
      </c>
      <c r="BL173" s="17" t="s">
        <v>315</v>
      </c>
      <c r="BM173" s="242" t="s">
        <v>4033</v>
      </c>
    </row>
    <row r="174" s="1" customFormat="1" ht="16.5" customHeight="1">
      <c r="B174" s="38"/>
      <c r="C174" s="231" t="s">
        <v>514</v>
      </c>
      <c r="D174" s="231" t="s">
        <v>168</v>
      </c>
      <c r="E174" s="232" t="s">
        <v>4034</v>
      </c>
      <c r="F174" s="233" t="s">
        <v>4035</v>
      </c>
      <c r="G174" s="234" t="s">
        <v>214</v>
      </c>
      <c r="H174" s="235">
        <v>10</v>
      </c>
      <c r="I174" s="236"/>
      <c r="J174" s="237">
        <f>ROUND(I174*H174,2)</f>
        <v>0</v>
      </c>
      <c r="K174" s="233" t="s">
        <v>1</v>
      </c>
      <c r="L174" s="43"/>
      <c r="M174" s="238" t="s">
        <v>1</v>
      </c>
      <c r="N174" s="239" t="s">
        <v>40</v>
      </c>
      <c r="O174" s="86"/>
      <c r="P174" s="240">
        <f>O174*H174</f>
        <v>0</v>
      </c>
      <c r="Q174" s="240">
        <v>0</v>
      </c>
      <c r="R174" s="240">
        <f>Q174*H174</f>
        <v>0</v>
      </c>
      <c r="S174" s="240">
        <v>0</v>
      </c>
      <c r="T174" s="241">
        <f>S174*H174</f>
        <v>0</v>
      </c>
      <c r="AR174" s="242" t="s">
        <v>864</v>
      </c>
      <c r="AT174" s="242" t="s">
        <v>168</v>
      </c>
      <c r="AU174" s="242" t="s">
        <v>107</v>
      </c>
      <c r="AY174" s="17" t="s">
        <v>165</v>
      </c>
      <c r="BE174" s="243">
        <f>IF(N174="základní",J174,0)</f>
        <v>0</v>
      </c>
      <c r="BF174" s="243">
        <f>IF(N174="snížená",J174,0)</f>
        <v>0</v>
      </c>
      <c r="BG174" s="243">
        <f>IF(N174="zákl. přenesená",J174,0)</f>
        <v>0</v>
      </c>
      <c r="BH174" s="243">
        <f>IF(N174="sníž. přenesená",J174,0)</f>
        <v>0</v>
      </c>
      <c r="BI174" s="243">
        <f>IF(N174="nulová",J174,0)</f>
        <v>0</v>
      </c>
      <c r="BJ174" s="17" t="s">
        <v>107</v>
      </c>
      <c r="BK174" s="243">
        <f>ROUND(I174*H174,2)</f>
        <v>0</v>
      </c>
      <c r="BL174" s="17" t="s">
        <v>864</v>
      </c>
      <c r="BM174" s="242" t="s">
        <v>4036</v>
      </c>
    </row>
    <row r="175" s="1" customFormat="1" ht="36" customHeight="1">
      <c r="B175" s="38"/>
      <c r="C175" s="288" t="s">
        <v>526</v>
      </c>
      <c r="D175" s="288" t="s">
        <v>223</v>
      </c>
      <c r="E175" s="289" t="s">
        <v>4037</v>
      </c>
      <c r="F175" s="290" t="s">
        <v>4038</v>
      </c>
      <c r="G175" s="291" t="s">
        <v>1173</v>
      </c>
      <c r="H175" s="292">
        <v>10</v>
      </c>
      <c r="I175" s="293"/>
      <c r="J175" s="294">
        <f>ROUND(I175*H175,2)</f>
        <v>0</v>
      </c>
      <c r="K175" s="290" t="s">
        <v>1</v>
      </c>
      <c r="L175" s="295"/>
      <c r="M175" s="296" t="s">
        <v>1</v>
      </c>
      <c r="N175" s="297" t="s">
        <v>40</v>
      </c>
      <c r="O175" s="86"/>
      <c r="P175" s="240">
        <f>O175*H175</f>
        <v>0</v>
      </c>
      <c r="Q175" s="240">
        <v>0</v>
      </c>
      <c r="R175" s="240">
        <f>Q175*H175</f>
        <v>0</v>
      </c>
      <c r="S175" s="240">
        <v>0</v>
      </c>
      <c r="T175" s="241">
        <f>S175*H175</f>
        <v>0</v>
      </c>
      <c r="AR175" s="242" t="s">
        <v>4039</v>
      </c>
      <c r="AT175" s="242" t="s">
        <v>223</v>
      </c>
      <c r="AU175" s="242" t="s">
        <v>107</v>
      </c>
      <c r="AY175" s="17" t="s">
        <v>165</v>
      </c>
      <c r="BE175" s="243">
        <f>IF(N175="základní",J175,0)</f>
        <v>0</v>
      </c>
      <c r="BF175" s="243">
        <f>IF(N175="snížená",J175,0)</f>
        <v>0</v>
      </c>
      <c r="BG175" s="243">
        <f>IF(N175="zákl. přenesená",J175,0)</f>
        <v>0</v>
      </c>
      <c r="BH175" s="243">
        <f>IF(N175="sníž. přenesená",J175,0)</f>
        <v>0</v>
      </c>
      <c r="BI175" s="243">
        <f>IF(N175="nulová",J175,0)</f>
        <v>0</v>
      </c>
      <c r="BJ175" s="17" t="s">
        <v>107</v>
      </c>
      <c r="BK175" s="243">
        <f>ROUND(I175*H175,2)</f>
        <v>0</v>
      </c>
      <c r="BL175" s="17" t="s">
        <v>864</v>
      </c>
      <c r="BM175" s="242" t="s">
        <v>4040</v>
      </c>
    </row>
    <row r="176" s="11" customFormat="1" ht="25.92" customHeight="1">
      <c r="B176" s="215"/>
      <c r="C176" s="216"/>
      <c r="D176" s="217" t="s">
        <v>73</v>
      </c>
      <c r="E176" s="218" t="s">
        <v>90</v>
      </c>
      <c r="F176" s="218" t="s">
        <v>4041</v>
      </c>
      <c r="G176" s="216"/>
      <c r="H176" s="216"/>
      <c r="I176" s="219"/>
      <c r="J176" s="220">
        <f>BK176</f>
        <v>0</v>
      </c>
      <c r="K176" s="216"/>
      <c r="L176" s="221"/>
      <c r="M176" s="222"/>
      <c r="N176" s="223"/>
      <c r="O176" s="223"/>
      <c r="P176" s="224">
        <f>SUM(P177:P181)</f>
        <v>0</v>
      </c>
      <c r="Q176" s="223"/>
      <c r="R176" s="224">
        <f>SUM(R177:R181)</f>
        <v>0</v>
      </c>
      <c r="S176" s="223"/>
      <c r="T176" s="225">
        <f>SUM(T177:T181)</f>
        <v>0</v>
      </c>
      <c r="AR176" s="226" t="s">
        <v>107</v>
      </c>
      <c r="AT176" s="227" t="s">
        <v>73</v>
      </c>
      <c r="AU176" s="227" t="s">
        <v>74</v>
      </c>
      <c r="AY176" s="226" t="s">
        <v>165</v>
      </c>
      <c r="BK176" s="228">
        <f>SUM(BK177:BK181)</f>
        <v>0</v>
      </c>
    </row>
    <row r="177" s="1" customFormat="1" ht="24" customHeight="1">
      <c r="B177" s="38"/>
      <c r="C177" s="231" t="s">
        <v>729</v>
      </c>
      <c r="D177" s="231" t="s">
        <v>168</v>
      </c>
      <c r="E177" s="232" t="s">
        <v>4042</v>
      </c>
      <c r="F177" s="233" t="s">
        <v>4043</v>
      </c>
      <c r="G177" s="234" t="s">
        <v>214</v>
      </c>
      <c r="H177" s="235">
        <v>1</v>
      </c>
      <c r="I177" s="236"/>
      <c r="J177" s="237">
        <f>ROUND(I177*H177,2)</f>
        <v>0</v>
      </c>
      <c r="K177" s="233" t="s">
        <v>1</v>
      </c>
      <c r="L177" s="43"/>
      <c r="M177" s="238" t="s">
        <v>1</v>
      </c>
      <c r="N177" s="239" t="s">
        <v>40</v>
      </c>
      <c r="O177" s="86"/>
      <c r="P177" s="240">
        <f>O177*H177</f>
        <v>0</v>
      </c>
      <c r="Q177" s="240">
        <v>0</v>
      </c>
      <c r="R177" s="240">
        <f>Q177*H177</f>
        <v>0</v>
      </c>
      <c r="S177" s="240">
        <v>0</v>
      </c>
      <c r="T177" s="241">
        <f>S177*H177</f>
        <v>0</v>
      </c>
      <c r="AR177" s="242" t="s">
        <v>173</v>
      </c>
      <c r="AT177" s="242" t="s">
        <v>168</v>
      </c>
      <c r="AU177" s="242" t="s">
        <v>82</v>
      </c>
      <c r="AY177" s="17" t="s">
        <v>165</v>
      </c>
      <c r="BE177" s="243">
        <f>IF(N177="základní",J177,0)</f>
        <v>0</v>
      </c>
      <c r="BF177" s="243">
        <f>IF(N177="snížená",J177,0)</f>
        <v>0</v>
      </c>
      <c r="BG177" s="243">
        <f>IF(N177="zákl. přenesená",J177,0)</f>
        <v>0</v>
      </c>
      <c r="BH177" s="243">
        <f>IF(N177="sníž. přenesená",J177,0)</f>
        <v>0</v>
      </c>
      <c r="BI177" s="243">
        <f>IF(N177="nulová",J177,0)</f>
        <v>0</v>
      </c>
      <c r="BJ177" s="17" t="s">
        <v>107</v>
      </c>
      <c r="BK177" s="243">
        <f>ROUND(I177*H177,2)</f>
        <v>0</v>
      </c>
      <c r="BL177" s="17" t="s">
        <v>173</v>
      </c>
      <c r="BM177" s="242" t="s">
        <v>4044</v>
      </c>
    </row>
    <row r="178" s="1" customFormat="1" ht="16.5" customHeight="1">
      <c r="B178" s="38"/>
      <c r="C178" s="231" t="s">
        <v>733</v>
      </c>
      <c r="D178" s="231" t="s">
        <v>168</v>
      </c>
      <c r="E178" s="232" t="s">
        <v>4045</v>
      </c>
      <c r="F178" s="233" t="s">
        <v>4046</v>
      </c>
      <c r="G178" s="234" t="s">
        <v>214</v>
      </c>
      <c r="H178" s="235">
        <v>1</v>
      </c>
      <c r="I178" s="236"/>
      <c r="J178" s="237">
        <f>ROUND(I178*H178,2)</f>
        <v>0</v>
      </c>
      <c r="K178" s="233" t="s">
        <v>1</v>
      </c>
      <c r="L178" s="43"/>
      <c r="M178" s="238" t="s">
        <v>1</v>
      </c>
      <c r="N178" s="239" t="s">
        <v>40</v>
      </c>
      <c r="O178" s="86"/>
      <c r="P178" s="240">
        <f>O178*H178</f>
        <v>0</v>
      </c>
      <c r="Q178" s="240">
        <v>0</v>
      </c>
      <c r="R178" s="240">
        <f>Q178*H178</f>
        <v>0</v>
      </c>
      <c r="S178" s="240">
        <v>0</v>
      </c>
      <c r="T178" s="241">
        <f>S178*H178</f>
        <v>0</v>
      </c>
      <c r="AR178" s="242" t="s">
        <v>173</v>
      </c>
      <c r="AT178" s="242" t="s">
        <v>168</v>
      </c>
      <c r="AU178" s="242" t="s">
        <v>82</v>
      </c>
      <c r="AY178" s="17" t="s">
        <v>165</v>
      </c>
      <c r="BE178" s="243">
        <f>IF(N178="základní",J178,0)</f>
        <v>0</v>
      </c>
      <c r="BF178" s="243">
        <f>IF(N178="snížená",J178,0)</f>
        <v>0</v>
      </c>
      <c r="BG178" s="243">
        <f>IF(N178="zákl. přenesená",J178,0)</f>
        <v>0</v>
      </c>
      <c r="BH178" s="243">
        <f>IF(N178="sníž. přenesená",J178,0)</f>
        <v>0</v>
      </c>
      <c r="BI178" s="243">
        <f>IF(N178="nulová",J178,0)</f>
        <v>0</v>
      </c>
      <c r="BJ178" s="17" t="s">
        <v>107</v>
      </c>
      <c r="BK178" s="243">
        <f>ROUND(I178*H178,2)</f>
        <v>0</v>
      </c>
      <c r="BL178" s="17" t="s">
        <v>173</v>
      </c>
      <c r="BM178" s="242" t="s">
        <v>4047</v>
      </c>
    </row>
    <row r="179" s="1" customFormat="1" ht="24" customHeight="1">
      <c r="B179" s="38"/>
      <c r="C179" s="231" t="s">
        <v>737</v>
      </c>
      <c r="D179" s="231" t="s">
        <v>168</v>
      </c>
      <c r="E179" s="232" t="s">
        <v>4048</v>
      </c>
      <c r="F179" s="233" t="s">
        <v>4049</v>
      </c>
      <c r="G179" s="234" t="s">
        <v>214</v>
      </c>
      <c r="H179" s="235">
        <v>1</v>
      </c>
      <c r="I179" s="236"/>
      <c r="J179" s="237">
        <f>ROUND(I179*H179,2)</f>
        <v>0</v>
      </c>
      <c r="K179" s="233" t="s">
        <v>1</v>
      </c>
      <c r="L179" s="43"/>
      <c r="M179" s="238" t="s">
        <v>1</v>
      </c>
      <c r="N179" s="239" t="s">
        <v>40</v>
      </c>
      <c r="O179" s="86"/>
      <c r="P179" s="240">
        <f>O179*H179</f>
        <v>0</v>
      </c>
      <c r="Q179" s="240">
        <v>0</v>
      </c>
      <c r="R179" s="240">
        <f>Q179*H179</f>
        <v>0</v>
      </c>
      <c r="S179" s="240">
        <v>0</v>
      </c>
      <c r="T179" s="241">
        <f>S179*H179</f>
        <v>0</v>
      </c>
      <c r="AR179" s="242" t="s">
        <v>173</v>
      </c>
      <c r="AT179" s="242" t="s">
        <v>168</v>
      </c>
      <c r="AU179" s="242" t="s">
        <v>82</v>
      </c>
      <c r="AY179" s="17" t="s">
        <v>165</v>
      </c>
      <c r="BE179" s="243">
        <f>IF(N179="základní",J179,0)</f>
        <v>0</v>
      </c>
      <c r="BF179" s="243">
        <f>IF(N179="snížená",J179,0)</f>
        <v>0</v>
      </c>
      <c r="BG179" s="243">
        <f>IF(N179="zákl. přenesená",J179,0)</f>
        <v>0</v>
      </c>
      <c r="BH179" s="243">
        <f>IF(N179="sníž. přenesená",J179,0)</f>
        <v>0</v>
      </c>
      <c r="BI179" s="243">
        <f>IF(N179="nulová",J179,0)</f>
        <v>0</v>
      </c>
      <c r="BJ179" s="17" t="s">
        <v>107</v>
      </c>
      <c r="BK179" s="243">
        <f>ROUND(I179*H179,2)</f>
        <v>0</v>
      </c>
      <c r="BL179" s="17" t="s">
        <v>173</v>
      </c>
      <c r="BM179" s="242" t="s">
        <v>4050</v>
      </c>
    </row>
    <row r="180" s="1" customFormat="1" ht="16.5" customHeight="1">
      <c r="B180" s="38"/>
      <c r="C180" s="231" t="s">
        <v>764</v>
      </c>
      <c r="D180" s="231" t="s">
        <v>168</v>
      </c>
      <c r="E180" s="232" t="s">
        <v>4051</v>
      </c>
      <c r="F180" s="233" t="s">
        <v>4052</v>
      </c>
      <c r="G180" s="234" t="s">
        <v>214</v>
      </c>
      <c r="H180" s="235">
        <v>1</v>
      </c>
      <c r="I180" s="236"/>
      <c r="J180" s="237">
        <f>ROUND(I180*H180,2)</f>
        <v>0</v>
      </c>
      <c r="K180" s="233" t="s">
        <v>1</v>
      </c>
      <c r="L180" s="43"/>
      <c r="M180" s="238" t="s">
        <v>1</v>
      </c>
      <c r="N180" s="239" t="s">
        <v>40</v>
      </c>
      <c r="O180" s="86"/>
      <c r="P180" s="240">
        <f>O180*H180</f>
        <v>0</v>
      </c>
      <c r="Q180" s="240">
        <v>0</v>
      </c>
      <c r="R180" s="240">
        <f>Q180*H180</f>
        <v>0</v>
      </c>
      <c r="S180" s="240">
        <v>0</v>
      </c>
      <c r="T180" s="241">
        <f>S180*H180</f>
        <v>0</v>
      </c>
      <c r="AR180" s="242" t="s">
        <v>173</v>
      </c>
      <c r="AT180" s="242" t="s">
        <v>168</v>
      </c>
      <c r="AU180" s="242" t="s">
        <v>82</v>
      </c>
      <c r="AY180" s="17" t="s">
        <v>165</v>
      </c>
      <c r="BE180" s="243">
        <f>IF(N180="základní",J180,0)</f>
        <v>0</v>
      </c>
      <c r="BF180" s="243">
        <f>IF(N180="snížená",J180,0)</f>
        <v>0</v>
      </c>
      <c r="BG180" s="243">
        <f>IF(N180="zákl. přenesená",J180,0)</f>
        <v>0</v>
      </c>
      <c r="BH180" s="243">
        <f>IF(N180="sníž. přenesená",J180,0)</f>
        <v>0</v>
      </c>
      <c r="BI180" s="243">
        <f>IF(N180="nulová",J180,0)</f>
        <v>0</v>
      </c>
      <c r="BJ180" s="17" t="s">
        <v>107</v>
      </c>
      <c r="BK180" s="243">
        <f>ROUND(I180*H180,2)</f>
        <v>0</v>
      </c>
      <c r="BL180" s="17" t="s">
        <v>173</v>
      </c>
      <c r="BM180" s="242" t="s">
        <v>4053</v>
      </c>
    </row>
    <row r="181" s="1" customFormat="1" ht="60" customHeight="1">
      <c r="B181" s="38"/>
      <c r="C181" s="288" t="s">
        <v>771</v>
      </c>
      <c r="D181" s="288" t="s">
        <v>223</v>
      </c>
      <c r="E181" s="289" t="s">
        <v>4054</v>
      </c>
      <c r="F181" s="290" t="s">
        <v>4055</v>
      </c>
      <c r="G181" s="291" t="s">
        <v>4024</v>
      </c>
      <c r="H181" s="292">
        <v>1</v>
      </c>
      <c r="I181" s="293"/>
      <c r="J181" s="294">
        <f>ROUND(I181*H181,2)</f>
        <v>0</v>
      </c>
      <c r="K181" s="290" t="s">
        <v>1</v>
      </c>
      <c r="L181" s="295"/>
      <c r="M181" s="307" t="s">
        <v>1</v>
      </c>
      <c r="N181" s="308" t="s">
        <v>40</v>
      </c>
      <c r="O181" s="304"/>
      <c r="P181" s="305">
        <f>O181*H181</f>
        <v>0</v>
      </c>
      <c r="Q181" s="305">
        <v>0</v>
      </c>
      <c r="R181" s="305">
        <f>Q181*H181</f>
        <v>0</v>
      </c>
      <c r="S181" s="305">
        <v>0</v>
      </c>
      <c r="T181" s="306">
        <f>S181*H181</f>
        <v>0</v>
      </c>
      <c r="AR181" s="242" t="s">
        <v>226</v>
      </c>
      <c r="AT181" s="242" t="s">
        <v>223</v>
      </c>
      <c r="AU181" s="242" t="s">
        <v>82</v>
      </c>
      <c r="AY181" s="17" t="s">
        <v>165</v>
      </c>
      <c r="BE181" s="243">
        <f>IF(N181="základní",J181,0)</f>
        <v>0</v>
      </c>
      <c r="BF181" s="243">
        <f>IF(N181="snížená",J181,0)</f>
        <v>0</v>
      </c>
      <c r="BG181" s="243">
        <f>IF(N181="zákl. přenesená",J181,0)</f>
        <v>0</v>
      </c>
      <c r="BH181" s="243">
        <f>IF(N181="sníž. přenesená",J181,0)</f>
        <v>0</v>
      </c>
      <c r="BI181" s="243">
        <f>IF(N181="nulová",J181,0)</f>
        <v>0</v>
      </c>
      <c r="BJ181" s="17" t="s">
        <v>107</v>
      </c>
      <c r="BK181" s="243">
        <f>ROUND(I181*H181,2)</f>
        <v>0</v>
      </c>
      <c r="BL181" s="17" t="s">
        <v>173</v>
      </c>
      <c r="BM181" s="242" t="s">
        <v>4056</v>
      </c>
    </row>
    <row r="182" s="1" customFormat="1" ht="6.96" customHeight="1">
      <c r="B182" s="61"/>
      <c r="C182" s="62"/>
      <c r="D182" s="62"/>
      <c r="E182" s="62"/>
      <c r="F182" s="62"/>
      <c r="G182" s="62"/>
      <c r="H182" s="62"/>
      <c r="I182" s="182"/>
      <c r="J182" s="62"/>
      <c r="K182" s="62"/>
      <c r="L182" s="43"/>
    </row>
  </sheetData>
  <sheetProtection sheet="1" autoFilter="0" formatColumns="0" formatRows="0" objects="1" scenarios="1" spinCount="100000" saltValue="vxz5zfxKL+huOyBgMDNusNE6/nfEhkgtiE9QpFshewdpvQss+to2fLWk7KSF22H55Jht9lB65XgJpYzaZxhGEg==" hashValue="/+VrH+/ns/v0OeIOjZA+EA0A2PIZgTY5Bbm28yFUaVazVVI7uV1qzhOf5fCbCOfpggFzj2OfRkaRkWwkTRVAHQ==" algorithmName="SHA-512" password="CC35"/>
  <autoFilter ref="C125:K181"/>
  <mergeCells count="12">
    <mergeCell ref="E7:H7"/>
    <mergeCell ref="E9:H9"/>
    <mergeCell ref="E11:H11"/>
    <mergeCell ref="E20:H20"/>
    <mergeCell ref="E29:H29"/>
    <mergeCell ref="E85:H85"/>
    <mergeCell ref="E87:H87"/>
    <mergeCell ref="E89:H89"/>
    <mergeCell ref="E114:H114"/>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41"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114</v>
      </c>
    </row>
    <row r="3" ht="6.96" customHeight="1">
      <c r="B3" s="142"/>
      <c r="C3" s="143"/>
      <c r="D3" s="143"/>
      <c r="E3" s="143"/>
      <c r="F3" s="143"/>
      <c r="G3" s="143"/>
      <c r="H3" s="143"/>
      <c r="I3" s="144"/>
      <c r="J3" s="143"/>
      <c r="K3" s="143"/>
      <c r="L3" s="20"/>
      <c r="AT3" s="17" t="s">
        <v>82</v>
      </c>
    </row>
    <row r="4" ht="24.96" customHeight="1">
      <c r="B4" s="20"/>
      <c r="D4" s="145" t="s">
        <v>121</v>
      </c>
      <c r="L4" s="20"/>
      <c r="M4" s="146" t="s">
        <v>10</v>
      </c>
      <c r="AT4" s="17" t="s">
        <v>4</v>
      </c>
    </row>
    <row r="5" ht="6.96" customHeight="1">
      <c r="B5" s="20"/>
      <c r="L5" s="20"/>
    </row>
    <row r="6" ht="12" customHeight="1">
      <c r="B6" s="20"/>
      <c r="D6" s="147" t="s">
        <v>16</v>
      </c>
      <c r="L6" s="20"/>
    </row>
    <row r="7" ht="16.5" customHeight="1">
      <c r="B7" s="20"/>
      <c r="E7" s="148" t="str">
        <f>'Rekapitulace stavby'!K6</f>
        <v>Stavební úpravy a změny užívání domu s pečovatelskou službou na bytový dům p.č. St. 171/1 a 171/2, k.ú. Hanušovice</v>
      </c>
      <c r="F7" s="147"/>
      <c r="G7" s="147"/>
      <c r="H7" s="147"/>
      <c r="L7" s="20"/>
    </row>
    <row r="8" ht="12" customHeight="1">
      <c r="B8" s="20"/>
      <c r="D8" s="147" t="s">
        <v>122</v>
      </c>
      <c r="L8" s="20"/>
    </row>
    <row r="9" s="1" customFormat="1" ht="16.5" customHeight="1">
      <c r="B9" s="43"/>
      <c r="E9" s="148" t="s">
        <v>3513</v>
      </c>
      <c r="F9" s="1"/>
      <c r="G9" s="1"/>
      <c r="H9" s="1"/>
      <c r="I9" s="149"/>
      <c r="L9" s="43"/>
    </row>
    <row r="10" s="1" customFormat="1" ht="12" customHeight="1">
      <c r="B10" s="43"/>
      <c r="D10" s="147" t="s">
        <v>3514</v>
      </c>
      <c r="I10" s="149"/>
      <c r="L10" s="43"/>
    </row>
    <row r="11" s="1" customFormat="1" ht="36.96" customHeight="1">
      <c r="B11" s="43"/>
      <c r="E11" s="150" t="s">
        <v>4057</v>
      </c>
      <c r="F11" s="1"/>
      <c r="G11" s="1"/>
      <c r="H11" s="1"/>
      <c r="I11" s="149"/>
      <c r="L11" s="43"/>
    </row>
    <row r="12" s="1" customFormat="1">
      <c r="B12" s="43"/>
      <c r="I12" s="149"/>
      <c r="L12" s="43"/>
    </row>
    <row r="13" s="1" customFormat="1" ht="12" customHeight="1">
      <c r="B13" s="43"/>
      <c r="D13" s="147" t="s">
        <v>18</v>
      </c>
      <c r="F13" s="136" t="s">
        <v>1</v>
      </c>
      <c r="I13" s="151" t="s">
        <v>19</v>
      </c>
      <c r="J13" s="136" t="s">
        <v>1</v>
      </c>
      <c r="L13" s="43"/>
    </row>
    <row r="14" s="1" customFormat="1" ht="12" customHeight="1">
      <c r="B14" s="43"/>
      <c r="D14" s="147" t="s">
        <v>20</v>
      </c>
      <c r="F14" s="136" t="s">
        <v>21</v>
      </c>
      <c r="I14" s="151" t="s">
        <v>22</v>
      </c>
      <c r="J14" s="152" t="str">
        <f>'Rekapitulace stavby'!AN8</f>
        <v>9. 10. 2019</v>
      </c>
      <c r="L14" s="43"/>
    </row>
    <row r="15" s="1" customFormat="1" ht="10.8" customHeight="1">
      <c r="B15" s="43"/>
      <c r="I15" s="149"/>
      <c r="L15" s="43"/>
    </row>
    <row r="16" s="1" customFormat="1" ht="12" customHeight="1">
      <c r="B16" s="43"/>
      <c r="D16" s="147" t="s">
        <v>24</v>
      </c>
      <c r="I16" s="151" t="s">
        <v>25</v>
      </c>
      <c r="J16" s="136" t="str">
        <f>IF('Rekapitulace stavby'!AN10="","",'Rekapitulace stavby'!AN10)</f>
        <v/>
      </c>
      <c r="L16" s="43"/>
    </row>
    <row r="17" s="1" customFormat="1" ht="18" customHeight="1">
      <c r="B17" s="43"/>
      <c r="E17" s="136" t="str">
        <f>IF('Rekapitulace stavby'!E11="","",'Rekapitulace stavby'!E11)</f>
        <v xml:space="preserve"> </v>
      </c>
      <c r="I17" s="151" t="s">
        <v>27</v>
      </c>
      <c r="J17" s="136" t="str">
        <f>IF('Rekapitulace stavby'!AN11="","",'Rekapitulace stavby'!AN11)</f>
        <v/>
      </c>
      <c r="L17" s="43"/>
    </row>
    <row r="18" s="1" customFormat="1" ht="6.96" customHeight="1">
      <c r="B18" s="43"/>
      <c r="I18" s="149"/>
      <c r="L18" s="43"/>
    </row>
    <row r="19" s="1" customFormat="1" ht="12" customHeight="1">
      <c r="B19" s="43"/>
      <c r="D19" s="147" t="s">
        <v>28</v>
      </c>
      <c r="I19" s="151" t="s">
        <v>25</v>
      </c>
      <c r="J19" s="33" t="str">
        <f>'Rekapitulace stavby'!AN13</f>
        <v>Vyplň údaj</v>
      </c>
      <c r="L19" s="43"/>
    </row>
    <row r="20" s="1" customFormat="1" ht="18" customHeight="1">
      <c r="B20" s="43"/>
      <c r="E20" s="33" t="str">
        <f>'Rekapitulace stavby'!E14</f>
        <v>Vyplň údaj</v>
      </c>
      <c r="F20" s="136"/>
      <c r="G20" s="136"/>
      <c r="H20" s="136"/>
      <c r="I20" s="151" t="s">
        <v>27</v>
      </c>
      <c r="J20" s="33" t="str">
        <f>'Rekapitulace stavby'!AN14</f>
        <v>Vyplň údaj</v>
      </c>
      <c r="L20" s="43"/>
    </row>
    <row r="21" s="1" customFormat="1" ht="6.96" customHeight="1">
      <c r="B21" s="43"/>
      <c r="I21" s="149"/>
      <c r="L21" s="43"/>
    </row>
    <row r="22" s="1" customFormat="1" ht="12" customHeight="1">
      <c r="B22" s="43"/>
      <c r="D22" s="147" t="s">
        <v>30</v>
      </c>
      <c r="I22" s="151" t="s">
        <v>25</v>
      </c>
      <c r="J22" s="136" t="str">
        <f>IF('Rekapitulace stavby'!AN16="","",'Rekapitulace stavby'!AN16)</f>
        <v/>
      </c>
      <c r="L22" s="43"/>
    </row>
    <row r="23" s="1" customFormat="1" ht="18" customHeight="1">
      <c r="B23" s="43"/>
      <c r="E23" s="136" t="str">
        <f>IF('Rekapitulace stavby'!E17="","",'Rekapitulace stavby'!E17)</f>
        <v xml:space="preserve"> </v>
      </c>
      <c r="I23" s="151" t="s">
        <v>27</v>
      </c>
      <c r="J23" s="136" t="str">
        <f>IF('Rekapitulace stavby'!AN17="","",'Rekapitulace stavby'!AN17)</f>
        <v/>
      </c>
      <c r="L23" s="43"/>
    </row>
    <row r="24" s="1" customFormat="1" ht="6.96" customHeight="1">
      <c r="B24" s="43"/>
      <c r="I24" s="149"/>
      <c r="L24" s="43"/>
    </row>
    <row r="25" s="1" customFormat="1" ht="12" customHeight="1">
      <c r="B25" s="43"/>
      <c r="D25" s="147" t="s">
        <v>32</v>
      </c>
      <c r="I25" s="151" t="s">
        <v>25</v>
      </c>
      <c r="J25" s="136" t="str">
        <f>IF('Rekapitulace stavby'!AN19="","",'Rekapitulace stavby'!AN19)</f>
        <v/>
      </c>
      <c r="L25" s="43"/>
    </row>
    <row r="26" s="1" customFormat="1" ht="18" customHeight="1">
      <c r="B26" s="43"/>
      <c r="E26" s="136" t="str">
        <f>IF('Rekapitulace stavby'!E20="","",'Rekapitulace stavby'!E20)</f>
        <v xml:space="preserve"> </v>
      </c>
      <c r="I26" s="151" t="s">
        <v>27</v>
      </c>
      <c r="J26" s="136" t="str">
        <f>IF('Rekapitulace stavby'!AN20="","",'Rekapitulace stavby'!AN20)</f>
        <v/>
      </c>
      <c r="L26" s="43"/>
    </row>
    <row r="27" s="1" customFormat="1" ht="6.96" customHeight="1">
      <c r="B27" s="43"/>
      <c r="I27" s="149"/>
      <c r="L27" s="43"/>
    </row>
    <row r="28" s="1" customFormat="1" ht="12" customHeight="1">
      <c r="B28" s="43"/>
      <c r="D28" s="147" t="s">
        <v>33</v>
      </c>
      <c r="I28" s="149"/>
      <c r="L28" s="43"/>
    </row>
    <row r="29" s="7" customFormat="1" ht="16.5" customHeight="1">
      <c r="B29" s="153"/>
      <c r="E29" s="154" t="s">
        <v>1</v>
      </c>
      <c r="F29" s="154"/>
      <c r="G29" s="154"/>
      <c r="H29" s="154"/>
      <c r="I29" s="155"/>
      <c r="L29" s="153"/>
    </row>
    <row r="30" s="1" customFormat="1" ht="6.96" customHeight="1">
      <c r="B30" s="43"/>
      <c r="I30" s="149"/>
      <c r="L30" s="43"/>
    </row>
    <row r="31" s="1" customFormat="1" ht="6.96" customHeight="1">
      <c r="B31" s="43"/>
      <c r="D31" s="78"/>
      <c r="E31" s="78"/>
      <c r="F31" s="78"/>
      <c r="G31" s="78"/>
      <c r="H31" s="78"/>
      <c r="I31" s="156"/>
      <c r="J31" s="78"/>
      <c r="K31" s="78"/>
      <c r="L31" s="43"/>
    </row>
    <row r="32" s="1" customFormat="1" ht="25.44" customHeight="1">
      <c r="B32" s="43"/>
      <c r="D32" s="157" t="s">
        <v>34</v>
      </c>
      <c r="I32" s="149"/>
      <c r="J32" s="158">
        <f>ROUND(J124, 2)</f>
        <v>0</v>
      </c>
      <c r="L32" s="43"/>
    </row>
    <row r="33" s="1" customFormat="1" ht="6.96" customHeight="1">
      <c r="B33" s="43"/>
      <c r="D33" s="78"/>
      <c r="E33" s="78"/>
      <c r="F33" s="78"/>
      <c r="G33" s="78"/>
      <c r="H33" s="78"/>
      <c r="I33" s="156"/>
      <c r="J33" s="78"/>
      <c r="K33" s="78"/>
      <c r="L33" s="43"/>
    </row>
    <row r="34" s="1" customFormat="1" ht="14.4" customHeight="1">
      <c r="B34" s="43"/>
      <c r="F34" s="159" t="s">
        <v>36</v>
      </c>
      <c r="I34" s="160" t="s">
        <v>35</v>
      </c>
      <c r="J34" s="159" t="s">
        <v>37</v>
      </c>
      <c r="L34" s="43"/>
    </row>
    <row r="35" s="1" customFormat="1" ht="14.4" customHeight="1">
      <c r="B35" s="43"/>
      <c r="D35" s="161" t="s">
        <v>38</v>
      </c>
      <c r="E35" s="147" t="s">
        <v>39</v>
      </c>
      <c r="F35" s="162">
        <f>ROUND((SUM(BE124:BE150)),  2)</f>
        <v>0</v>
      </c>
      <c r="I35" s="163">
        <v>0.20999999999999999</v>
      </c>
      <c r="J35" s="162">
        <f>ROUND(((SUM(BE124:BE150))*I35),  2)</f>
        <v>0</v>
      </c>
      <c r="L35" s="43"/>
    </row>
    <row r="36" s="1" customFormat="1" ht="14.4" customHeight="1">
      <c r="B36" s="43"/>
      <c r="E36" s="147" t="s">
        <v>40</v>
      </c>
      <c r="F36" s="162">
        <f>ROUND((SUM(BF124:BF150)),  2)</f>
        <v>0</v>
      </c>
      <c r="I36" s="163">
        <v>0.14999999999999999</v>
      </c>
      <c r="J36" s="162">
        <f>ROUND(((SUM(BF124:BF150))*I36),  2)</f>
        <v>0</v>
      </c>
      <c r="L36" s="43"/>
    </row>
    <row r="37" hidden="1" s="1" customFormat="1" ht="14.4" customHeight="1">
      <c r="B37" s="43"/>
      <c r="E37" s="147" t="s">
        <v>41</v>
      </c>
      <c r="F37" s="162">
        <f>ROUND((SUM(BG124:BG150)),  2)</f>
        <v>0</v>
      </c>
      <c r="I37" s="163">
        <v>0.20999999999999999</v>
      </c>
      <c r="J37" s="162">
        <f>0</f>
        <v>0</v>
      </c>
      <c r="L37" s="43"/>
    </row>
    <row r="38" hidden="1" s="1" customFormat="1" ht="14.4" customHeight="1">
      <c r="B38" s="43"/>
      <c r="E38" s="147" t="s">
        <v>42</v>
      </c>
      <c r="F38" s="162">
        <f>ROUND((SUM(BH124:BH150)),  2)</f>
        <v>0</v>
      </c>
      <c r="I38" s="163">
        <v>0.14999999999999999</v>
      </c>
      <c r="J38" s="162">
        <f>0</f>
        <v>0</v>
      </c>
      <c r="L38" s="43"/>
    </row>
    <row r="39" hidden="1" s="1" customFormat="1" ht="14.4" customHeight="1">
      <c r="B39" s="43"/>
      <c r="E39" s="147" t="s">
        <v>43</v>
      </c>
      <c r="F39" s="162">
        <f>ROUND((SUM(BI124:BI150)),  2)</f>
        <v>0</v>
      </c>
      <c r="I39" s="163">
        <v>0</v>
      </c>
      <c r="J39" s="162">
        <f>0</f>
        <v>0</v>
      </c>
      <c r="L39" s="43"/>
    </row>
    <row r="40" s="1" customFormat="1" ht="6.96" customHeight="1">
      <c r="B40" s="43"/>
      <c r="I40" s="149"/>
      <c r="L40" s="43"/>
    </row>
    <row r="41" s="1" customFormat="1" ht="25.44" customHeight="1">
      <c r="B41" s="43"/>
      <c r="C41" s="164"/>
      <c r="D41" s="165" t="s">
        <v>44</v>
      </c>
      <c r="E41" s="166"/>
      <c r="F41" s="166"/>
      <c r="G41" s="167" t="s">
        <v>45</v>
      </c>
      <c r="H41" s="168" t="s">
        <v>46</v>
      </c>
      <c r="I41" s="169"/>
      <c r="J41" s="170">
        <f>SUM(J32:J39)</f>
        <v>0</v>
      </c>
      <c r="K41" s="171"/>
      <c r="L41" s="43"/>
    </row>
    <row r="42" s="1" customFormat="1" ht="14.4" customHeight="1">
      <c r="B42" s="43"/>
      <c r="I42" s="149"/>
      <c r="L42" s="43"/>
    </row>
    <row r="43" ht="14.4" customHeight="1">
      <c r="B43" s="20"/>
      <c r="L43" s="20"/>
    </row>
    <row r="44" ht="14.4" customHeight="1">
      <c r="B44" s="20"/>
      <c r="L44" s="20"/>
    </row>
    <row r="45" ht="14.4" customHeight="1">
      <c r="B45" s="20"/>
      <c r="L45" s="20"/>
    </row>
    <row r="46" ht="14.4" customHeight="1">
      <c r="B46" s="20"/>
      <c r="L46" s="20"/>
    </row>
    <row r="47" ht="14.4" customHeight="1">
      <c r="B47" s="20"/>
      <c r="L47" s="20"/>
    </row>
    <row r="48" ht="14.4" customHeight="1">
      <c r="B48" s="20"/>
      <c r="L48" s="20"/>
    </row>
    <row r="49" ht="14.4" customHeight="1">
      <c r="B49" s="20"/>
      <c r="L49" s="20"/>
    </row>
    <row r="50" s="1" customFormat="1" ht="14.4" customHeight="1">
      <c r="B50" s="43"/>
      <c r="D50" s="172" t="s">
        <v>47</v>
      </c>
      <c r="E50" s="173"/>
      <c r="F50" s="173"/>
      <c r="G50" s="172" t="s">
        <v>48</v>
      </c>
      <c r="H50" s="173"/>
      <c r="I50" s="174"/>
      <c r="J50" s="173"/>
      <c r="K50" s="173"/>
      <c r="L50" s="4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1" customFormat="1">
      <c r="B61" s="43"/>
      <c r="D61" s="175" t="s">
        <v>49</v>
      </c>
      <c r="E61" s="176"/>
      <c r="F61" s="177" t="s">
        <v>50</v>
      </c>
      <c r="G61" s="175" t="s">
        <v>49</v>
      </c>
      <c r="H61" s="176"/>
      <c r="I61" s="178"/>
      <c r="J61" s="179" t="s">
        <v>50</v>
      </c>
      <c r="K61" s="176"/>
      <c r="L61" s="43"/>
    </row>
    <row r="62">
      <c r="B62" s="20"/>
      <c r="L62" s="20"/>
    </row>
    <row r="63">
      <c r="B63" s="20"/>
      <c r="L63" s="20"/>
    </row>
    <row r="64">
      <c r="B64" s="20"/>
      <c r="L64" s="20"/>
    </row>
    <row r="65" s="1" customFormat="1">
      <c r="B65" s="43"/>
      <c r="D65" s="172" t="s">
        <v>51</v>
      </c>
      <c r="E65" s="173"/>
      <c r="F65" s="173"/>
      <c r="G65" s="172" t="s">
        <v>52</v>
      </c>
      <c r="H65" s="173"/>
      <c r="I65" s="174"/>
      <c r="J65" s="173"/>
      <c r="K65" s="173"/>
      <c r="L65" s="43"/>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1" customFormat="1">
      <c r="B76" s="43"/>
      <c r="D76" s="175" t="s">
        <v>49</v>
      </c>
      <c r="E76" s="176"/>
      <c r="F76" s="177" t="s">
        <v>50</v>
      </c>
      <c r="G76" s="175" t="s">
        <v>49</v>
      </c>
      <c r="H76" s="176"/>
      <c r="I76" s="178"/>
      <c r="J76" s="179" t="s">
        <v>50</v>
      </c>
      <c r="K76" s="176"/>
      <c r="L76" s="43"/>
    </row>
    <row r="77" s="1" customFormat="1" ht="14.4" customHeight="1">
      <c r="B77" s="180"/>
      <c r="C77" s="181"/>
      <c r="D77" s="181"/>
      <c r="E77" s="181"/>
      <c r="F77" s="181"/>
      <c r="G77" s="181"/>
      <c r="H77" s="181"/>
      <c r="I77" s="182"/>
      <c r="J77" s="181"/>
      <c r="K77" s="181"/>
      <c r="L77" s="43"/>
    </row>
    <row r="81" s="1" customFormat="1" ht="6.96" customHeight="1">
      <c r="B81" s="183"/>
      <c r="C81" s="184"/>
      <c r="D81" s="184"/>
      <c r="E81" s="184"/>
      <c r="F81" s="184"/>
      <c r="G81" s="184"/>
      <c r="H81" s="184"/>
      <c r="I81" s="185"/>
      <c r="J81" s="184"/>
      <c r="K81" s="184"/>
      <c r="L81" s="43"/>
    </row>
    <row r="82" s="1" customFormat="1" ht="24.96" customHeight="1">
      <c r="B82" s="38"/>
      <c r="C82" s="23" t="s">
        <v>124</v>
      </c>
      <c r="D82" s="39"/>
      <c r="E82" s="39"/>
      <c r="F82" s="39"/>
      <c r="G82" s="39"/>
      <c r="H82" s="39"/>
      <c r="I82" s="149"/>
      <c r="J82" s="39"/>
      <c r="K82" s="39"/>
      <c r="L82" s="43"/>
    </row>
    <row r="83" s="1" customFormat="1" ht="6.96" customHeight="1">
      <c r="B83" s="38"/>
      <c r="C83" s="39"/>
      <c r="D83" s="39"/>
      <c r="E83" s="39"/>
      <c r="F83" s="39"/>
      <c r="G83" s="39"/>
      <c r="H83" s="39"/>
      <c r="I83" s="149"/>
      <c r="J83" s="39"/>
      <c r="K83" s="39"/>
      <c r="L83" s="43"/>
    </row>
    <row r="84" s="1" customFormat="1" ht="12" customHeight="1">
      <c r="B84" s="38"/>
      <c r="C84" s="32" t="s">
        <v>16</v>
      </c>
      <c r="D84" s="39"/>
      <c r="E84" s="39"/>
      <c r="F84" s="39"/>
      <c r="G84" s="39"/>
      <c r="H84" s="39"/>
      <c r="I84" s="149"/>
      <c r="J84" s="39"/>
      <c r="K84" s="39"/>
      <c r="L84" s="43"/>
    </row>
    <row r="85" s="1" customFormat="1" ht="16.5" customHeight="1">
      <c r="B85" s="38"/>
      <c r="C85" s="39"/>
      <c r="D85" s="39"/>
      <c r="E85" s="186" t="str">
        <f>E7</f>
        <v>Stavební úpravy a změny užívání domu s pečovatelskou službou na bytový dům p.č. St. 171/1 a 171/2, k.ú. Hanušovice</v>
      </c>
      <c r="F85" s="32"/>
      <c r="G85" s="32"/>
      <c r="H85" s="32"/>
      <c r="I85" s="149"/>
      <c r="J85" s="39"/>
      <c r="K85" s="39"/>
      <c r="L85" s="43"/>
    </row>
    <row r="86" ht="12" customHeight="1">
      <c r="B86" s="21"/>
      <c r="C86" s="32" t="s">
        <v>122</v>
      </c>
      <c r="D86" s="22"/>
      <c r="E86" s="22"/>
      <c r="F86" s="22"/>
      <c r="G86" s="22"/>
      <c r="H86" s="22"/>
      <c r="I86" s="141"/>
      <c r="J86" s="22"/>
      <c r="K86" s="22"/>
      <c r="L86" s="20"/>
    </row>
    <row r="87" s="1" customFormat="1" ht="16.5" customHeight="1">
      <c r="B87" s="38"/>
      <c r="C87" s="39"/>
      <c r="D87" s="39"/>
      <c r="E87" s="186" t="s">
        <v>3513</v>
      </c>
      <c r="F87" s="39"/>
      <c r="G87" s="39"/>
      <c r="H87" s="39"/>
      <c r="I87" s="149"/>
      <c r="J87" s="39"/>
      <c r="K87" s="39"/>
      <c r="L87" s="43"/>
    </row>
    <row r="88" s="1" customFormat="1" ht="12" customHeight="1">
      <c r="B88" s="38"/>
      <c r="C88" s="32" t="s">
        <v>3514</v>
      </c>
      <c r="D88" s="39"/>
      <c r="E88" s="39"/>
      <c r="F88" s="39"/>
      <c r="G88" s="39"/>
      <c r="H88" s="39"/>
      <c r="I88" s="149"/>
      <c r="J88" s="39"/>
      <c r="K88" s="39"/>
      <c r="L88" s="43"/>
    </row>
    <row r="89" s="1" customFormat="1" ht="16.5" customHeight="1">
      <c r="B89" s="38"/>
      <c r="C89" s="39"/>
      <c r="D89" s="39"/>
      <c r="E89" s="71" t="str">
        <f>E11</f>
        <v>04 - Měření a regulace</v>
      </c>
      <c r="F89" s="39"/>
      <c r="G89" s="39"/>
      <c r="H89" s="39"/>
      <c r="I89" s="149"/>
      <c r="J89" s="39"/>
      <c r="K89" s="39"/>
      <c r="L89" s="43"/>
    </row>
    <row r="90" s="1" customFormat="1" ht="6.96" customHeight="1">
      <c r="B90" s="38"/>
      <c r="C90" s="39"/>
      <c r="D90" s="39"/>
      <c r="E90" s="39"/>
      <c r="F90" s="39"/>
      <c r="G90" s="39"/>
      <c r="H90" s="39"/>
      <c r="I90" s="149"/>
      <c r="J90" s="39"/>
      <c r="K90" s="39"/>
      <c r="L90" s="43"/>
    </row>
    <row r="91" s="1" customFormat="1" ht="12" customHeight="1">
      <c r="B91" s="38"/>
      <c r="C91" s="32" t="s">
        <v>20</v>
      </c>
      <c r="D91" s="39"/>
      <c r="E91" s="39"/>
      <c r="F91" s="27" t="str">
        <f>F14</f>
        <v>Hanušovice</v>
      </c>
      <c r="G91" s="39"/>
      <c r="H91" s="39"/>
      <c r="I91" s="151" t="s">
        <v>22</v>
      </c>
      <c r="J91" s="74" t="str">
        <f>IF(J14="","",J14)</f>
        <v>9. 10. 2019</v>
      </c>
      <c r="K91" s="39"/>
      <c r="L91" s="43"/>
    </row>
    <row r="92" s="1" customFormat="1" ht="6.96" customHeight="1">
      <c r="B92" s="38"/>
      <c r="C92" s="39"/>
      <c r="D92" s="39"/>
      <c r="E92" s="39"/>
      <c r="F92" s="39"/>
      <c r="G92" s="39"/>
      <c r="H92" s="39"/>
      <c r="I92" s="149"/>
      <c r="J92" s="39"/>
      <c r="K92" s="39"/>
      <c r="L92" s="43"/>
    </row>
    <row r="93" s="1" customFormat="1" ht="15.15" customHeight="1">
      <c r="B93" s="38"/>
      <c r="C93" s="32" t="s">
        <v>24</v>
      </c>
      <c r="D93" s="39"/>
      <c r="E93" s="39"/>
      <c r="F93" s="27" t="str">
        <f>E17</f>
        <v xml:space="preserve"> </v>
      </c>
      <c r="G93" s="39"/>
      <c r="H93" s="39"/>
      <c r="I93" s="151" t="s">
        <v>30</v>
      </c>
      <c r="J93" s="36" t="str">
        <f>E23</f>
        <v xml:space="preserve"> </v>
      </c>
      <c r="K93" s="39"/>
      <c r="L93" s="43"/>
    </row>
    <row r="94" s="1" customFormat="1" ht="15.15" customHeight="1">
      <c r="B94" s="38"/>
      <c r="C94" s="32" t="s">
        <v>28</v>
      </c>
      <c r="D94" s="39"/>
      <c r="E94" s="39"/>
      <c r="F94" s="27" t="str">
        <f>IF(E20="","",E20)</f>
        <v>Vyplň údaj</v>
      </c>
      <c r="G94" s="39"/>
      <c r="H94" s="39"/>
      <c r="I94" s="151" t="s">
        <v>32</v>
      </c>
      <c r="J94" s="36" t="str">
        <f>E26</f>
        <v xml:space="preserve"> </v>
      </c>
      <c r="K94" s="39"/>
      <c r="L94" s="43"/>
    </row>
    <row r="95" s="1" customFormat="1" ht="10.32" customHeight="1">
      <c r="B95" s="38"/>
      <c r="C95" s="39"/>
      <c r="D95" s="39"/>
      <c r="E95" s="39"/>
      <c r="F95" s="39"/>
      <c r="G95" s="39"/>
      <c r="H95" s="39"/>
      <c r="I95" s="149"/>
      <c r="J95" s="39"/>
      <c r="K95" s="39"/>
      <c r="L95" s="43"/>
    </row>
    <row r="96" s="1" customFormat="1" ht="29.28" customHeight="1">
      <c r="B96" s="38"/>
      <c r="C96" s="187" t="s">
        <v>125</v>
      </c>
      <c r="D96" s="188"/>
      <c r="E96" s="188"/>
      <c r="F96" s="188"/>
      <c r="G96" s="188"/>
      <c r="H96" s="188"/>
      <c r="I96" s="189"/>
      <c r="J96" s="190" t="s">
        <v>126</v>
      </c>
      <c r="K96" s="188"/>
      <c r="L96" s="43"/>
    </row>
    <row r="97" s="1" customFormat="1" ht="10.32" customHeight="1">
      <c r="B97" s="38"/>
      <c r="C97" s="39"/>
      <c r="D97" s="39"/>
      <c r="E97" s="39"/>
      <c r="F97" s="39"/>
      <c r="G97" s="39"/>
      <c r="H97" s="39"/>
      <c r="I97" s="149"/>
      <c r="J97" s="39"/>
      <c r="K97" s="39"/>
      <c r="L97" s="43"/>
    </row>
    <row r="98" s="1" customFormat="1" ht="22.8" customHeight="1">
      <c r="B98" s="38"/>
      <c r="C98" s="191" t="s">
        <v>127</v>
      </c>
      <c r="D98" s="39"/>
      <c r="E98" s="39"/>
      <c r="F98" s="39"/>
      <c r="G98" s="39"/>
      <c r="H98" s="39"/>
      <c r="I98" s="149"/>
      <c r="J98" s="105">
        <f>J124</f>
        <v>0</v>
      </c>
      <c r="K98" s="39"/>
      <c r="L98" s="43"/>
      <c r="AU98" s="17" t="s">
        <v>128</v>
      </c>
    </row>
    <row r="99" s="8" customFormat="1" ht="24.96" customHeight="1">
      <c r="B99" s="192"/>
      <c r="C99" s="193"/>
      <c r="D99" s="194" t="s">
        <v>4058</v>
      </c>
      <c r="E99" s="195"/>
      <c r="F99" s="195"/>
      <c r="G99" s="195"/>
      <c r="H99" s="195"/>
      <c r="I99" s="196"/>
      <c r="J99" s="197">
        <f>J125</f>
        <v>0</v>
      </c>
      <c r="K99" s="193"/>
      <c r="L99" s="198"/>
    </row>
    <row r="100" s="8" customFormat="1" ht="24.96" customHeight="1">
      <c r="B100" s="192"/>
      <c r="C100" s="193"/>
      <c r="D100" s="194" t="s">
        <v>4059</v>
      </c>
      <c r="E100" s="195"/>
      <c r="F100" s="195"/>
      <c r="G100" s="195"/>
      <c r="H100" s="195"/>
      <c r="I100" s="196"/>
      <c r="J100" s="197">
        <f>J141</f>
        <v>0</v>
      </c>
      <c r="K100" s="193"/>
      <c r="L100" s="198"/>
    </row>
    <row r="101" s="8" customFormat="1" ht="24.96" customHeight="1">
      <c r="B101" s="192"/>
      <c r="C101" s="193"/>
      <c r="D101" s="194" t="s">
        <v>4060</v>
      </c>
      <c r="E101" s="195"/>
      <c r="F101" s="195"/>
      <c r="G101" s="195"/>
      <c r="H101" s="195"/>
      <c r="I101" s="196"/>
      <c r="J101" s="197">
        <f>J147</f>
        <v>0</v>
      </c>
      <c r="K101" s="193"/>
      <c r="L101" s="198"/>
    </row>
    <row r="102" s="8" customFormat="1" ht="24.96" customHeight="1">
      <c r="B102" s="192"/>
      <c r="C102" s="193"/>
      <c r="D102" s="194" t="s">
        <v>4061</v>
      </c>
      <c r="E102" s="195"/>
      <c r="F102" s="195"/>
      <c r="G102" s="195"/>
      <c r="H102" s="195"/>
      <c r="I102" s="196"/>
      <c r="J102" s="197">
        <f>J149</f>
        <v>0</v>
      </c>
      <c r="K102" s="193"/>
      <c r="L102" s="198"/>
    </row>
    <row r="103" s="1" customFormat="1" ht="21.84" customHeight="1">
      <c r="B103" s="38"/>
      <c r="C103" s="39"/>
      <c r="D103" s="39"/>
      <c r="E103" s="39"/>
      <c r="F103" s="39"/>
      <c r="G103" s="39"/>
      <c r="H103" s="39"/>
      <c r="I103" s="149"/>
      <c r="J103" s="39"/>
      <c r="K103" s="39"/>
      <c r="L103" s="43"/>
    </row>
    <row r="104" s="1" customFormat="1" ht="6.96" customHeight="1">
      <c r="B104" s="61"/>
      <c r="C104" s="62"/>
      <c r="D104" s="62"/>
      <c r="E104" s="62"/>
      <c r="F104" s="62"/>
      <c r="G104" s="62"/>
      <c r="H104" s="62"/>
      <c r="I104" s="182"/>
      <c r="J104" s="62"/>
      <c r="K104" s="62"/>
      <c r="L104" s="43"/>
    </row>
    <row r="108" s="1" customFormat="1" ht="6.96" customHeight="1">
      <c r="B108" s="63"/>
      <c r="C108" s="64"/>
      <c r="D108" s="64"/>
      <c r="E108" s="64"/>
      <c r="F108" s="64"/>
      <c r="G108" s="64"/>
      <c r="H108" s="64"/>
      <c r="I108" s="185"/>
      <c r="J108" s="64"/>
      <c r="K108" s="64"/>
      <c r="L108" s="43"/>
    </row>
    <row r="109" s="1" customFormat="1" ht="24.96" customHeight="1">
      <c r="B109" s="38"/>
      <c r="C109" s="23" t="s">
        <v>150</v>
      </c>
      <c r="D109" s="39"/>
      <c r="E109" s="39"/>
      <c r="F109" s="39"/>
      <c r="G109" s="39"/>
      <c r="H109" s="39"/>
      <c r="I109" s="149"/>
      <c r="J109" s="39"/>
      <c r="K109" s="39"/>
      <c r="L109" s="43"/>
    </row>
    <row r="110" s="1" customFormat="1" ht="6.96" customHeight="1">
      <c r="B110" s="38"/>
      <c r="C110" s="39"/>
      <c r="D110" s="39"/>
      <c r="E110" s="39"/>
      <c r="F110" s="39"/>
      <c r="G110" s="39"/>
      <c r="H110" s="39"/>
      <c r="I110" s="149"/>
      <c r="J110" s="39"/>
      <c r="K110" s="39"/>
      <c r="L110" s="43"/>
    </row>
    <row r="111" s="1" customFormat="1" ht="12" customHeight="1">
      <c r="B111" s="38"/>
      <c r="C111" s="32" t="s">
        <v>16</v>
      </c>
      <c r="D111" s="39"/>
      <c r="E111" s="39"/>
      <c r="F111" s="39"/>
      <c r="G111" s="39"/>
      <c r="H111" s="39"/>
      <c r="I111" s="149"/>
      <c r="J111" s="39"/>
      <c r="K111" s="39"/>
      <c r="L111" s="43"/>
    </row>
    <row r="112" s="1" customFormat="1" ht="16.5" customHeight="1">
      <c r="B112" s="38"/>
      <c r="C112" s="39"/>
      <c r="D112" s="39"/>
      <c r="E112" s="186" t="str">
        <f>E7</f>
        <v>Stavební úpravy a změny užívání domu s pečovatelskou službou na bytový dům p.č. St. 171/1 a 171/2, k.ú. Hanušovice</v>
      </c>
      <c r="F112" s="32"/>
      <c r="G112" s="32"/>
      <c r="H112" s="32"/>
      <c r="I112" s="149"/>
      <c r="J112" s="39"/>
      <c r="K112" s="39"/>
      <c r="L112" s="43"/>
    </row>
    <row r="113" ht="12" customHeight="1">
      <c r="B113" s="21"/>
      <c r="C113" s="32" t="s">
        <v>122</v>
      </c>
      <c r="D113" s="22"/>
      <c r="E113" s="22"/>
      <c r="F113" s="22"/>
      <c r="G113" s="22"/>
      <c r="H113" s="22"/>
      <c r="I113" s="141"/>
      <c r="J113" s="22"/>
      <c r="K113" s="22"/>
      <c r="L113" s="20"/>
    </row>
    <row r="114" s="1" customFormat="1" ht="16.5" customHeight="1">
      <c r="B114" s="38"/>
      <c r="C114" s="39"/>
      <c r="D114" s="39"/>
      <c r="E114" s="186" t="s">
        <v>3513</v>
      </c>
      <c r="F114" s="39"/>
      <c r="G114" s="39"/>
      <c r="H114" s="39"/>
      <c r="I114" s="149"/>
      <c r="J114" s="39"/>
      <c r="K114" s="39"/>
      <c r="L114" s="43"/>
    </row>
    <row r="115" s="1" customFormat="1" ht="12" customHeight="1">
      <c r="B115" s="38"/>
      <c r="C115" s="32" t="s">
        <v>3514</v>
      </c>
      <c r="D115" s="39"/>
      <c r="E115" s="39"/>
      <c r="F115" s="39"/>
      <c r="G115" s="39"/>
      <c r="H115" s="39"/>
      <c r="I115" s="149"/>
      <c r="J115" s="39"/>
      <c r="K115" s="39"/>
      <c r="L115" s="43"/>
    </row>
    <row r="116" s="1" customFormat="1" ht="16.5" customHeight="1">
      <c r="B116" s="38"/>
      <c r="C116" s="39"/>
      <c r="D116" s="39"/>
      <c r="E116" s="71" t="str">
        <f>E11</f>
        <v>04 - Měření a regulace</v>
      </c>
      <c r="F116" s="39"/>
      <c r="G116" s="39"/>
      <c r="H116" s="39"/>
      <c r="I116" s="149"/>
      <c r="J116" s="39"/>
      <c r="K116" s="39"/>
      <c r="L116" s="43"/>
    </row>
    <row r="117" s="1" customFormat="1" ht="6.96" customHeight="1">
      <c r="B117" s="38"/>
      <c r="C117" s="39"/>
      <c r="D117" s="39"/>
      <c r="E117" s="39"/>
      <c r="F117" s="39"/>
      <c r="G117" s="39"/>
      <c r="H117" s="39"/>
      <c r="I117" s="149"/>
      <c r="J117" s="39"/>
      <c r="K117" s="39"/>
      <c r="L117" s="43"/>
    </row>
    <row r="118" s="1" customFormat="1" ht="12" customHeight="1">
      <c r="B118" s="38"/>
      <c r="C118" s="32" t="s">
        <v>20</v>
      </c>
      <c r="D118" s="39"/>
      <c r="E118" s="39"/>
      <c r="F118" s="27" t="str">
        <f>F14</f>
        <v>Hanušovice</v>
      </c>
      <c r="G118" s="39"/>
      <c r="H118" s="39"/>
      <c r="I118" s="151" t="s">
        <v>22</v>
      </c>
      <c r="J118" s="74" t="str">
        <f>IF(J14="","",J14)</f>
        <v>9. 10. 2019</v>
      </c>
      <c r="K118" s="39"/>
      <c r="L118" s="43"/>
    </row>
    <row r="119" s="1" customFormat="1" ht="6.96" customHeight="1">
      <c r="B119" s="38"/>
      <c r="C119" s="39"/>
      <c r="D119" s="39"/>
      <c r="E119" s="39"/>
      <c r="F119" s="39"/>
      <c r="G119" s="39"/>
      <c r="H119" s="39"/>
      <c r="I119" s="149"/>
      <c r="J119" s="39"/>
      <c r="K119" s="39"/>
      <c r="L119" s="43"/>
    </row>
    <row r="120" s="1" customFormat="1" ht="15.15" customHeight="1">
      <c r="B120" s="38"/>
      <c r="C120" s="32" t="s">
        <v>24</v>
      </c>
      <c r="D120" s="39"/>
      <c r="E120" s="39"/>
      <c r="F120" s="27" t="str">
        <f>E17</f>
        <v xml:space="preserve"> </v>
      </c>
      <c r="G120" s="39"/>
      <c r="H120" s="39"/>
      <c r="I120" s="151" t="s">
        <v>30</v>
      </c>
      <c r="J120" s="36" t="str">
        <f>E23</f>
        <v xml:space="preserve"> </v>
      </c>
      <c r="K120" s="39"/>
      <c r="L120" s="43"/>
    </row>
    <row r="121" s="1" customFormat="1" ht="15.15" customHeight="1">
      <c r="B121" s="38"/>
      <c r="C121" s="32" t="s">
        <v>28</v>
      </c>
      <c r="D121" s="39"/>
      <c r="E121" s="39"/>
      <c r="F121" s="27" t="str">
        <f>IF(E20="","",E20)</f>
        <v>Vyplň údaj</v>
      </c>
      <c r="G121" s="39"/>
      <c r="H121" s="39"/>
      <c r="I121" s="151" t="s">
        <v>32</v>
      </c>
      <c r="J121" s="36" t="str">
        <f>E26</f>
        <v xml:space="preserve"> </v>
      </c>
      <c r="K121" s="39"/>
      <c r="L121" s="43"/>
    </row>
    <row r="122" s="1" customFormat="1" ht="10.32" customHeight="1">
      <c r="B122" s="38"/>
      <c r="C122" s="39"/>
      <c r="D122" s="39"/>
      <c r="E122" s="39"/>
      <c r="F122" s="39"/>
      <c r="G122" s="39"/>
      <c r="H122" s="39"/>
      <c r="I122" s="149"/>
      <c r="J122" s="39"/>
      <c r="K122" s="39"/>
      <c r="L122" s="43"/>
    </row>
    <row r="123" s="10" customFormat="1" ht="29.28" customHeight="1">
      <c r="B123" s="205"/>
      <c r="C123" s="206" t="s">
        <v>151</v>
      </c>
      <c r="D123" s="207" t="s">
        <v>59</v>
      </c>
      <c r="E123" s="207" t="s">
        <v>55</v>
      </c>
      <c r="F123" s="207" t="s">
        <v>56</v>
      </c>
      <c r="G123" s="207" t="s">
        <v>152</v>
      </c>
      <c r="H123" s="207" t="s">
        <v>153</v>
      </c>
      <c r="I123" s="208" t="s">
        <v>154</v>
      </c>
      <c r="J123" s="207" t="s">
        <v>126</v>
      </c>
      <c r="K123" s="209" t="s">
        <v>155</v>
      </c>
      <c r="L123" s="210"/>
      <c r="M123" s="95" t="s">
        <v>1</v>
      </c>
      <c r="N123" s="96" t="s">
        <v>38</v>
      </c>
      <c r="O123" s="96" t="s">
        <v>156</v>
      </c>
      <c r="P123" s="96" t="s">
        <v>157</v>
      </c>
      <c r="Q123" s="96" t="s">
        <v>158</v>
      </c>
      <c r="R123" s="96" t="s">
        <v>159</v>
      </c>
      <c r="S123" s="96" t="s">
        <v>160</v>
      </c>
      <c r="T123" s="97" t="s">
        <v>161</v>
      </c>
    </row>
    <row r="124" s="1" customFormat="1" ht="22.8" customHeight="1">
      <c r="B124" s="38"/>
      <c r="C124" s="102" t="s">
        <v>162</v>
      </c>
      <c r="D124" s="39"/>
      <c r="E124" s="39"/>
      <c r="F124" s="39"/>
      <c r="G124" s="39"/>
      <c r="H124" s="39"/>
      <c r="I124" s="149"/>
      <c r="J124" s="211">
        <f>BK124</f>
        <v>0</v>
      </c>
      <c r="K124" s="39"/>
      <c r="L124" s="43"/>
      <c r="M124" s="98"/>
      <c r="N124" s="99"/>
      <c r="O124" s="99"/>
      <c r="P124" s="212">
        <f>P125+P141+P147+P149</f>
        <v>0</v>
      </c>
      <c r="Q124" s="99"/>
      <c r="R124" s="212">
        <f>R125+R141+R147+R149</f>
        <v>0</v>
      </c>
      <c r="S124" s="99"/>
      <c r="T124" s="213">
        <f>T125+T141+T147+T149</f>
        <v>0</v>
      </c>
      <c r="AT124" s="17" t="s">
        <v>73</v>
      </c>
      <c r="AU124" s="17" t="s">
        <v>128</v>
      </c>
      <c r="BK124" s="214">
        <f>BK125+BK141+BK147+BK149</f>
        <v>0</v>
      </c>
    </row>
    <row r="125" s="11" customFormat="1" ht="25.92" customHeight="1">
      <c r="B125" s="215"/>
      <c r="C125" s="216"/>
      <c r="D125" s="217" t="s">
        <v>73</v>
      </c>
      <c r="E125" s="218" t="s">
        <v>4062</v>
      </c>
      <c r="F125" s="218" t="s">
        <v>4063</v>
      </c>
      <c r="G125" s="216"/>
      <c r="H125" s="216"/>
      <c r="I125" s="219"/>
      <c r="J125" s="220">
        <f>BK125</f>
        <v>0</v>
      </c>
      <c r="K125" s="216"/>
      <c r="L125" s="221"/>
      <c r="M125" s="222"/>
      <c r="N125" s="223"/>
      <c r="O125" s="223"/>
      <c r="P125" s="224">
        <f>SUM(P126:P140)</f>
        <v>0</v>
      </c>
      <c r="Q125" s="223"/>
      <c r="R125" s="224">
        <f>SUM(R126:R140)</f>
        <v>0</v>
      </c>
      <c r="S125" s="223"/>
      <c r="T125" s="225">
        <f>SUM(T126:T140)</f>
        <v>0</v>
      </c>
      <c r="AR125" s="226" t="s">
        <v>82</v>
      </c>
      <c r="AT125" s="227" t="s">
        <v>73</v>
      </c>
      <c r="AU125" s="227" t="s">
        <v>74</v>
      </c>
      <c r="AY125" s="226" t="s">
        <v>165</v>
      </c>
      <c r="BK125" s="228">
        <f>SUM(BK126:BK140)</f>
        <v>0</v>
      </c>
    </row>
    <row r="126" s="1" customFormat="1" ht="16.5" customHeight="1">
      <c r="B126" s="38"/>
      <c r="C126" s="231" t="s">
        <v>282</v>
      </c>
      <c r="D126" s="231" t="s">
        <v>168</v>
      </c>
      <c r="E126" s="232" t="s">
        <v>4064</v>
      </c>
      <c r="F126" s="233" t="s">
        <v>4065</v>
      </c>
      <c r="G126" s="234" t="s">
        <v>214</v>
      </c>
      <c r="H126" s="235">
        <v>1</v>
      </c>
      <c r="I126" s="236"/>
      <c r="J126" s="237">
        <f>ROUND(I126*H126,2)</f>
        <v>0</v>
      </c>
      <c r="K126" s="233" t="s">
        <v>1</v>
      </c>
      <c r="L126" s="43"/>
      <c r="M126" s="238" t="s">
        <v>1</v>
      </c>
      <c r="N126" s="239" t="s">
        <v>40</v>
      </c>
      <c r="O126" s="86"/>
      <c r="P126" s="240">
        <f>O126*H126</f>
        <v>0</v>
      </c>
      <c r="Q126" s="240">
        <v>0</v>
      </c>
      <c r="R126" s="240">
        <f>Q126*H126</f>
        <v>0</v>
      </c>
      <c r="S126" s="240">
        <v>0</v>
      </c>
      <c r="T126" s="241">
        <f>S126*H126</f>
        <v>0</v>
      </c>
      <c r="AR126" s="242" t="s">
        <v>3674</v>
      </c>
      <c r="AT126" s="242" t="s">
        <v>168</v>
      </c>
      <c r="AU126" s="242" t="s">
        <v>82</v>
      </c>
      <c r="AY126" s="17" t="s">
        <v>165</v>
      </c>
      <c r="BE126" s="243">
        <f>IF(N126="základní",J126,0)</f>
        <v>0</v>
      </c>
      <c r="BF126" s="243">
        <f>IF(N126="snížená",J126,0)</f>
        <v>0</v>
      </c>
      <c r="BG126" s="243">
        <f>IF(N126="zákl. přenesená",J126,0)</f>
        <v>0</v>
      </c>
      <c r="BH126" s="243">
        <f>IF(N126="sníž. přenesená",J126,0)</f>
        <v>0</v>
      </c>
      <c r="BI126" s="243">
        <f>IF(N126="nulová",J126,0)</f>
        <v>0</v>
      </c>
      <c r="BJ126" s="17" t="s">
        <v>107</v>
      </c>
      <c r="BK126" s="243">
        <f>ROUND(I126*H126,2)</f>
        <v>0</v>
      </c>
      <c r="BL126" s="17" t="s">
        <v>3674</v>
      </c>
      <c r="BM126" s="242" t="s">
        <v>4066</v>
      </c>
    </row>
    <row r="127" s="1" customFormat="1" ht="24" customHeight="1">
      <c r="B127" s="38"/>
      <c r="C127" s="231" t="s">
        <v>293</v>
      </c>
      <c r="D127" s="231" t="s">
        <v>168</v>
      </c>
      <c r="E127" s="232" t="s">
        <v>4067</v>
      </c>
      <c r="F127" s="233" t="s">
        <v>4068</v>
      </c>
      <c r="G127" s="234" t="s">
        <v>214</v>
      </c>
      <c r="H127" s="235">
        <v>1</v>
      </c>
      <c r="I127" s="236"/>
      <c r="J127" s="237">
        <f>ROUND(I127*H127,2)</f>
        <v>0</v>
      </c>
      <c r="K127" s="233" t="s">
        <v>1</v>
      </c>
      <c r="L127" s="43"/>
      <c r="M127" s="238" t="s">
        <v>1</v>
      </c>
      <c r="N127" s="239" t="s">
        <v>40</v>
      </c>
      <c r="O127" s="86"/>
      <c r="P127" s="240">
        <f>O127*H127</f>
        <v>0</v>
      </c>
      <c r="Q127" s="240">
        <v>0</v>
      </c>
      <c r="R127" s="240">
        <f>Q127*H127</f>
        <v>0</v>
      </c>
      <c r="S127" s="240">
        <v>0</v>
      </c>
      <c r="T127" s="241">
        <f>S127*H127</f>
        <v>0</v>
      </c>
      <c r="AR127" s="242" t="s">
        <v>3674</v>
      </c>
      <c r="AT127" s="242" t="s">
        <v>168</v>
      </c>
      <c r="AU127" s="242" t="s">
        <v>82</v>
      </c>
      <c r="AY127" s="17" t="s">
        <v>165</v>
      </c>
      <c r="BE127" s="243">
        <f>IF(N127="základní",J127,0)</f>
        <v>0</v>
      </c>
      <c r="BF127" s="243">
        <f>IF(N127="snížená",J127,0)</f>
        <v>0</v>
      </c>
      <c r="BG127" s="243">
        <f>IF(N127="zákl. přenesená",J127,0)</f>
        <v>0</v>
      </c>
      <c r="BH127" s="243">
        <f>IF(N127="sníž. přenesená",J127,0)</f>
        <v>0</v>
      </c>
      <c r="BI127" s="243">
        <f>IF(N127="nulová",J127,0)</f>
        <v>0</v>
      </c>
      <c r="BJ127" s="17" t="s">
        <v>107</v>
      </c>
      <c r="BK127" s="243">
        <f>ROUND(I127*H127,2)</f>
        <v>0</v>
      </c>
      <c r="BL127" s="17" t="s">
        <v>3674</v>
      </c>
      <c r="BM127" s="242" t="s">
        <v>4069</v>
      </c>
    </row>
    <row r="128" s="1" customFormat="1" ht="36" customHeight="1">
      <c r="B128" s="38"/>
      <c r="C128" s="288" t="s">
        <v>299</v>
      </c>
      <c r="D128" s="288" t="s">
        <v>223</v>
      </c>
      <c r="E128" s="289" t="s">
        <v>4070</v>
      </c>
      <c r="F128" s="290" t="s">
        <v>4071</v>
      </c>
      <c r="G128" s="291" t="s">
        <v>4024</v>
      </c>
      <c r="H128" s="292">
        <v>1</v>
      </c>
      <c r="I128" s="293"/>
      <c r="J128" s="294">
        <f>ROUND(I128*H128,2)</f>
        <v>0</v>
      </c>
      <c r="K128" s="290" t="s">
        <v>1</v>
      </c>
      <c r="L128" s="295"/>
      <c r="M128" s="296" t="s">
        <v>1</v>
      </c>
      <c r="N128" s="297" t="s">
        <v>40</v>
      </c>
      <c r="O128" s="86"/>
      <c r="P128" s="240">
        <f>O128*H128</f>
        <v>0</v>
      </c>
      <c r="Q128" s="240">
        <v>0</v>
      </c>
      <c r="R128" s="240">
        <f>Q128*H128</f>
        <v>0</v>
      </c>
      <c r="S128" s="240">
        <v>0</v>
      </c>
      <c r="T128" s="241">
        <f>S128*H128</f>
        <v>0</v>
      </c>
      <c r="AR128" s="242" t="s">
        <v>3674</v>
      </c>
      <c r="AT128" s="242" t="s">
        <v>223</v>
      </c>
      <c r="AU128" s="242" t="s">
        <v>82</v>
      </c>
      <c r="AY128" s="17" t="s">
        <v>165</v>
      </c>
      <c r="BE128" s="243">
        <f>IF(N128="základní",J128,0)</f>
        <v>0</v>
      </c>
      <c r="BF128" s="243">
        <f>IF(N128="snížená",J128,0)</f>
        <v>0</v>
      </c>
      <c r="BG128" s="243">
        <f>IF(N128="zákl. přenesená",J128,0)</f>
        <v>0</v>
      </c>
      <c r="BH128" s="243">
        <f>IF(N128="sníž. přenesená",J128,0)</f>
        <v>0</v>
      </c>
      <c r="BI128" s="243">
        <f>IF(N128="nulová",J128,0)</f>
        <v>0</v>
      </c>
      <c r="BJ128" s="17" t="s">
        <v>107</v>
      </c>
      <c r="BK128" s="243">
        <f>ROUND(I128*H128,2)</f>
        <v>0</v>
      </c>
      <c r="BL128" s="17" t="s">
        <v>3674</v>
      </c>
      <c r="BM128" s="242" t="s">
        <v>4072</v>
      </c>
    </row>
    <row r="129" s="1" customFormat="1" ht="24" customHeight="1">
      <c r="B129" s="38"/>
      <c r="C129" s="288" t="s">
        <v>8</v>
      </c>
      <c r="D129" s="288" t="s">
        <v>223</v>
      </c>
      <c r="E129" s="289" t="s">
        <v>4073</v>
      </c>
      <c r="F129" s="290" t="s">
        <v>4074</v>
      </c>
      <c r="G129" s="291" t="s">
        <v>1173</v>
      </c>
      <c r="H129" s="292">
        <v>1</v>
      </c>
      <c r="I129" s="293"/>
      <c r="J129" s="294">
        <f>ROUND(I129*H129,2)</f>
        <v>0</v>
      </c>
      <c r="K129" s="290" t="s">
        <v>1</v>
      </c>
      <c r="L129" s="295"/>
      <c r="M129" s="296" t="s">
        <v>1</v>
      </c>
      <c r="N129" s="297" t="s">
        <v>40</v>
      </c>
      <c r="O129" s="86"/>
      <c r="P129" s="240">
        <f>O129*H129</f>
        <v>0</v>
      </c>
      <c r="Q129" s="240">
        <v>0</v>
      </c>
      <c r="R129" s="240">
        <f>Q129*H129</f>
        <v>0</v>
      </c>
      <c r="S129" s="240">
        <v>0</v>
      </c>
      <c r="T129" s="241">
        <f>S129*H129</f>
        <v>0</v>
      </c>
      <c r="AR129" s="242" t="s">
        <v>3674</v>
      </c>
      <c r="AT129" s="242" t="s">
        <v>223</v>
      </c>
      <c r="AU129" s="242" t="s">
        <v>82</v>
      </c>
      <c r="AY129" s="17" t="s">
        <v>165</v>
      </c>
      <c r="BE129" s="243">
        <f>IF(N129="základní",J129,0)</f>
        <v>0</v>
      </c>
      <c r="BF129" s="243">
        <f>IF(N129="snížená",J129,0)</f>
        <v>0</v>
      </c>
      <c r="BG129" s="243">
        <f>IF(N129="zákl. přenesená",J129,0)</f>
        <v>0</v>
      </c>
      <c r="BH129" s="243">
        <f>IF(N129="sníž. přenesená",J129,0)</f>
        <v>0</v>
      </c>
      <c r="BI129" s="243">
        <f>IF(N129="nulová",J129,0)</f>
        <v>0</v>
      </c>
      <c r="BJ129" s="17" t="s">
        <v>107</v>
      </c>
      <c r="BK129" s="243">
        <f>ROUND(I129*H129,2)</f>
        <v>0</v>
      </c>
      <c r="BL129" s="17" t="s">
        <v>3674</v>
      </c>
      <c r="BM129" s="242" t="s">
        <v>4075</v>
      </c>
    </row>
    <row r="130" s="1" customFormat="1" ht="24" customHeight="1">
      <c r="B130" s="38"/>
      <c r="C130" s="288" t="s">
        <v>315</v>
      </c>
      <c r="D130" s="288" t="s">
        <v>223</v>
      </c>
      <c r="E130" s="289" t="s">
        <v>4076</v>
      </c>
      <c r="F130" s="290" t="s">
        <v>4077</v>
      </c>
      <c r="G130" s="291" t="s">
        <v>1173</v>
      </c>
      <c r="H130" s="292">
        <v>1</v>
      </c>
      <c r="I130" s="293"/>
      <c r="J130" s="294">
        <f>ROUND(I130*H130,2)</f>
        <v>0</v>
      </c>
      <c r="K130" s="290" t="s">
        <v>1</v>
      </c>
      <c r="L130" s="295"/>
      <c r="M130" s="296" t="s">
        <v>1</v>
      </c>
      <c r="N130" s="297" t="s">
        <v>40</v>
      </c>
      <c r="O130" s="86"/>
      <c r="P130" s="240">
        <f>O130*H130</f>
        <v>0</v>
      </c>
      <c r="Q130" s="240">
        <v>0</v>
      </c>
      <c r="R130" s="240">
        <f>Q130*H130</f>
        <v>0</v>
      </c>
      <c r="S130" s="240">
        <v>0</v>
      </c>
      <c r="T130" s="241">
        <f>S130*H130</f>
        <v>0</v>
      </c>
      <c r="AR130" s="242" t="s">
        <v>3674</v>
      </c>
      <c r="AT130" s="242" t="s">
        <v>223</v>
      </c>
      <c r="AU130" s="242" t="s">
        <v>82</v>
      </c>
      <c r="AY130" s="17" t="s">
        <v>165</v>
      </c>
      <c r="BE130" s="243">
        <f>IF(N130="základní",J130,0)</f>
        <v>0</v>
      </c>
      <c r="BF130" s="243">
        <f>IF(N130="snížená",J130,0)</f>
        <v>0</v>
      </c>
      <c r="BG130" s="243">
        <f>IF(N130="zákl. přenesená",J130,0)</f>
        <v>0</v>
      </c>
      <c r="BH130" s="243">
        <f>IF(N130="sníž. přenesená",J130,0)</f>
        <v>0</v>
      </c>
      <c r="BI130" s="243">
        <f>IF(N130="nulová",J130,0)</f>
        <v>0</v>
      </c>
      <c r="BJ130" s="17" t="s">
        <v>107</v>
      </c>
      <c r="BK130" s="243">
        <f>ROUND(I130*H130,2)</f>
        <v>0</v>
      </c>
      <c r="BL130" s="17" t="s">
        <v>3674</v>
      </c>
      <c r="BM130" s="242" t="s">
        <v>4078</v>
      </c>
    </row>
    <row r="131" s="1" customFormat="1" ht="16.5" customHeight="1">
      <c r="B131" s="38"/>
      <c r="C131" s="231" t="s">
        <v>256</v>
      </c>
      <c r="D131" s="231" t="s">
        <v>168</v>
      </c>
      <c r="E131" s="232" t="s">
        <v>4079</v>
      </c>
      <c r="F131" s="233" t="s">
        <v>4080</v>
      </c>
      <c r="G131" s="234" t="s">
        <v>214</v>
      </c>
      <c r="H131" s="235">
        <v>1</v>
      </c>
      <c r="I131" s="236"/>
      <c r="J131" s="237">
        <f>ROUND(I131*H131,2)</f>
        <v>0</v>
      </c>
      <c r="K131" s="233" t="s">
        <v>1</v>
      </c>
      <c r="L131" s="43"/>
      <c r="M131" s="238" t="s">
        <v>1</v>
      </c>
      <c r="N131" s="239" t="s">
        <v>40</v>
      </c>
      <c r="O131" s="86"/>
      <c r="P131" s="240">
        <f>O131*H131</f>
        <v>0</v>
      </c>
      <c r="Q131" s="240">
        <v>0</v>
      </c>
      <c r="R131" s="240">
        <f>Q131*H131</f>
        <v>0</v>
      </c>
      <c r="S131" s="240">
        <v>0</v>
      </c>
      <c r="T131" s="241">
        <f>S131*H131</f>
        <v>0</v>
      </c>
      <c r="AR131" s="242" t="s">
        <v>3674</v>
      </c>
      <c r="AT131" s="242" t="s">
        <v>168</v>
      </c>
      <c r="AU131" s="242" t="s">
        <v>82</v>
      </c>
      <c r="AY131" s="17" t="s">
        <v>165</v>
      </c>
      <c r="BE131" s="243">
        <f>IF(N131="základní",J131,0)</f>
        <v>0</v>
      </c>
      <c r="BF131" s="243">
        <f>IF(N131="snížená",J131,0)</f>
        <v>0</v>
      </c>
      <c r="BG131" s="243">
        <f>IF(N131="zákl. přenesená",J131,0)</f>
        <v>0</v>
      </c>
      <c r="BH131" s="243">
        <f>IF(N131="sníž. přenesená",J131,0)</f>
        <v>0</v>
      </c>
      <c r="BI131" s="243">
        <f>IF(N131="nulová",J131,0)</f>
        <v>0</v>
      </c>
      <c r="BJ131" s="17" t="s">
        <v>107</v>
      </c>
      <c r="BK131" s="243">
        <f>ROUND(I131*H131,2)</f>
        <v>0</v>
      </c>
      <c r="BL131" s="17" t="s">
        <v>3674</v>
      </c>
      <c r="BM131" s="242" t="s">
        <v>4081</v>
      </c>
    </row>
    <row r="132" s="1" customFormat="1" ht="16.5" customHeight="1">
      <c r="B132" s="38"/>
      <c r="C132" s="231" t="s">
        <v>263</v>
      </c>
      <c r="D132" s="231" t="s">
        <v>168</v>
      </c>
      <c r="E132" s="232" t="s">
        <v>4082</v>
      </c>
      <c r="F132" s="233" t="s">
        <v>4083</v>
      </c>
      <c r="G132" s="234" t="s">
        <v>214</v>
      </c>
      <c r="H132" s="235">
        <v>1</v>
      </c>
      <c r="I132" s="236"/>
      <c r="J132" s="237">
        <f>ROUND(I132*H132,2)</f>
        <v>0</v>
      </c>
      <c r="K132" s="233" t="s">
        <v>1</v>
      </c>
      <c r="L132" s="43"/>
      <c r="M132" s="238" t="s">
        <v>1</v>
      </c>
      <c r="N132" s="239" t="s">
        <v>40</v>
      </c>
      <c r="O132" s="86"/>
      <c r="P132" s="240">
        <f>O132*H132</f>
        <v>0</v>
      </c>
      <c r="Q132" s="240">
        <v>0</v>
      </c>
      <c r="R132" s="240">
        <f>Q132*H132</f>
        <v>0</v>
      </c>
      <c r="S132" s="240">
        <v>0</v>
      </c>
      <c r="T132" s="241">
        <f>S132*H132</f>
        <v>0</v>
      </c>
      <c r="AR132" s="242" t="s">
        <v>3674</v>
      </c>
      <c r="AT132" s="242" t="s">
        <v>168</v>
      </c>
      <c r="AU132" s="242" t="s">
        <v>82</v>
      </c>
      <c r="AY132" s="17" t="s">
        <v>165</v>
      </c>
      <c r="BE132" s="243">
        <f>IF(N132="základní",J132,0)</f>
        <v>0</v>
      </c>
      <c r="BF132" s="243">
        <f>IF(N132="snížená",J132,0)</f>
        <v>0</v>
      </c>
      <c r="BG132" s="243">
        <f>IF(N132="zákl. přenesená",J132,0)</f>
        <v>0</v>
      </c>
      <c r="BH132" s="243">
        <f>IF(N132="sníž. přenesená",J132,0)</f>
        <v>0</v>
      </c>
      <c r="BI132" s="243">
        <f>IF(N132="nulová",J132,0)</f>
        <v>0</v>
      </c>
      <c r="BJ132" s="17" t="s">
        <v>107</v>
      </c>
      <c r="BK132" s="243">
        <f>ROUND(I132*H132,2)</f>
        <v>0</v>
      </c>
      <c r="BL132" s="17" t="s">
        <v>3674</v>
      </c>
      <c r="BM132" s="242" t="s">
        <v>4084</v>
      </c>
    </row>
    <row r="133" s="1" customFormat="1" ht="24" customHeight="1">
      <c r="B133" s="38"/>
      <c r="C133" s="231" t="s">
        <v>226</v>
      </c>
      <c r="D133" s="231" t="s">
        <v>168</v>
      </c>
      <c r="E133" s="232" t="s">
        <v>4085</v>
      </c>
      <c r="F133" s="233" t="s">
        <v>4086</v>
      </c>
      <c r="G133" s="234" t="s">
        <v>214</v>
      </c>
      <c r="H133" s="235">
        <v>1</v>
      </c>
      <c r="I133" s="236"/>
      <c r="J133" s="237">
        <f>ROUND(I133*H133,2)</f>
        <v>0</v>
      </c>
      <c r="K133" s="233" t="s">
        <v>1</v>
      </c>
      <c r="L133" s="43"/>
      <c r="M133" s="238" t="s">
        <v>1</v>
      </c>
      <c r="N133" s="239" t="s">
        <v>40</v>
      </c>
      <c r="O133" s="86"/>
      <c r="P133" s="240">
        <f>O133*H133</f>
        <v>0</v>
      </c>
      <c r="Q133" s="240">
        <v>0</v>
      </c>
      <c r="R133" s="240">
        <f>Q133*H133</f>
        <v>0</v>
      </c>
      <c r="S133" s="240">
        <v>0</v>
      </c>
      <c r="T133" s="241">
        <f>S133*H133</f>
        <v>0</v>
      </c>
      <c r="AR133" s="242" t="s">
        <v>3674</v>
      </c>
      <c r="AT133" s="242" t="s">
        <v>168</v>
      </c>
      <c r="AU133" s="242" t="s">
        <v>82</v>
      </c>
      <c r="AY133" s="17" t="s">
        <v>165</v>
      </c>
      <c r="BE133" s="243">
        <f>IF(N133="základní",J133,0)</f>
        <v>0</v>
      </c>
      <c r="BF133" s="243">
        <f>IF(N133="snížená",J133,0)</f>
        <v>0</v>
      </c>
      <c r="BG133" s="243">
        <f>IF(N133="zákl. přenesená",J133,0)</f>
        <v>0</v>
      </c>
      <c r="BH133" s="243">
        <f>IF(N133="sníž. přenesená",J133,0)</f>
        <v>0</v>
      </c>
      <c r="BI133" s="243">
        <f>IF(N133="nulová",J133,0)</f>
        <v>0</v>
      </c>
      <c r="BJ133" s="17" t="s">
        <v>107</v>
      </c>
      <c r="BK133" s="243">
        <f>ROUND(I133*H133,2)</f>
        <v>0</v>
      </c>
      <c r="BL133" s="17" t="s">
        <v>3674</v>
      </c>
      <c r="BM133" s="242" t="s">
        <v>4087</v>
      </c>
    </row>
    <row r="134" s="1" customFormat="1" ht="24" customHeight="1">
      <c r="B134" s="38"/>
      <c r="C134" s="231" t="s">
        <v>251</v>
      </c>
      <c r="D134" s="231" t="s">
        <v>168</v>
      </c>
      <c r="E134" s="232" t="s">
        <v>3891</v>
      </c>
      <c r="F134" s="233" t="s">
        <v>3892</v>
      </c>
      <c r="G134" s="234" t="s">
        <v>214</v>
      </c>
      <c r="H134" s="235">
        <v>3</v>
      </c>
      <c r="I134" s="236"/>
      <c r="J134" s="237">
        <f>ROUND(I134*H134,2)</f>
        <v>0</v>
      </c>
      <c r="K134" s="233" t="s">
        <v>1</v>
      </c>
      <c r="L134" s="43"/>
      <c r="M134" s="238" t="s">
        <v>1</v>
      </c>
      <c r="N134" s="239" t="s">
        <v>40</v>
      </c>
      <c r="O134" s="86"/>
      <c r="P134" s="240">
        <f>O134*H134</f>
        <v>0</v>
      </c>
      <c r="Q134" s="240">
        <v>0</v>
      </c>
      <c r="R134" s="240">
        <f>Q134*H134</f>
        <v>0</v>
      </c>
      <c r="S134" s="240">
        <v>0</v>
      </c>
      <c r="T134" s="241">
        <f>S134*H134</f>
        <v>0</v>
      </c>
      <c r="AR134" s="242" t="s">
        <v>3674</v>
      </c>
      <c r="AT134" s="242" t="s">
        <v>168</v>
      </c>
      <c r="AU134" s="242" t="s">
        <v>82</v>
      </c>
      <c r="AY134" s="17" t="s">
        <v>165</v>
      </c>
      <c r="BE134" s="243">
        <f>IF(N134="základní",J134,0)</f>
        <v>0</v>
      </c>
      <c r="BF134" s="243">
        <f>IF(N134="snížená",J134,0)</f>
        <v>0</v>
      </c>
      <c r="BG134" s="243">
        <f>IF(N134="zákl. přenesená",J134,0)</f>
        <v>0</v>
      </c>
      <c r="BH134" s="243">
        <f>IF(N134="sníž. přenesená",J134,0)</f>
        <v>0</v>
      </c>
      <c r="BI134" s="243">
        <f>IF(N134="nulová",J134,0)</f>
        <v>0</v>
      </c>
      <c r="BJ134" s="17" t="s">
        <v>107</v>
      </c>
      <c r="BK134" s="243">
        <f>ROUND(I134*H134,2)</f>
        <v>0</v>
      </c>
      <c r="BL134" s="17" t="s">
        <v>3674</v>
      </c>
      <c r="BM134" s="242" t="s">
        <v>4088</v>
      </c>
    </row>
    <row r="135" s="1" customFormat="1" ht="16.5" customHeight="1">
      <c r="B135" s="38"/>
      <c r="C135" s="231" t="s">
        <v>107</v>
      </c>
      <c r="D135" s="231" t="s">
        <v>168</v>
      </c>
      <c r="E135" s="232" t="s">
        <v>4089</v>
      </c>
      <c r="F135" s="233" t="s">
        <v>4090</v>
      </c>
      <c r="G135" s="234" t="s">
        <v>214</v>
      </c>
      <c r="H135" s="235">
        <v>1</v>
      </c>
      <c r="I135" s="236"/>
      <c r="J135" s="237">
        <f>ROUND(I135*H135,2)</f>
        <v>0</v>
      </c>
      <c r="K135" s="233" t="s">
        <v>1</v>
      </c>
      <c r="L135" s="43"/>
      <c r="M135" s="238" t="s">
        <v>1</v>
      </c>
      <c r="N135" s="239" t="s">
        <v>40</v>
      </c>
      <c r="O135" s="86"/>
      <c r="P135" s="240">
        <f>O135*H135</f>
        <v>0</v>
      </c>
      <c r="Q135" s="240">
        <v>0</v>
      </c>
      <c r="R135" s="240">
        <f>Q135*H135</f>
        <v>0</v>
      </c>
      <c r="S135" s="240">
        <v>0</v>
      </c>
      <c r="T135" s="241">
        <f>S135*H135</f>
        <v>0</v>
      </c>
      <c r="AR135" s="242" t="s">
        <v>3674</v>
      </c>
      <c r="AT135" s="242" t="s">
        <v>168</v>
      </c>
      <c r="AU135" s="242" t="s">
        <v>82</v>
      </c>
      <c r="AY135" s="17" t="s">
        <v>165</v>
      </c>
      <c r="BE135" s="243">
        <f>IF(N135="základní",J135,0)</f>
        <v>0</v>
      </c>
      <c r="BF135" s="243">
        <f>IF(N135="snížená",J135,0)</f>
        <v>0</v>
      </c>
      <c r="BG135" s="243">
        <f>IF(N135="zákl. přenesená",J135,0)</f>
        <v>0</v>
      </c>
      <c r="BH135" s="243">
        <f>IF(N135="sníž. přenesená",J135,0)</f>
        <v>0</v>
      </c>
      <c r="BI135" s="243">
        <f>IF(N135="nulová",J135,0)</f>
        <v>0</v>
      </c>
      <c r="BJ135" s="17" t="s">
        <v>107</v>
      </c>
      <c r="BK135" s="243">
        <f>ROUND(I135*H135,2)</f>
        <v>0</v>
      </c>
      <c r="BL135" s="17" t="s">
        <v>3674</v>
      </c>
      <c r="BM135" s="242" t="s">
        <v>4091</v>
      </c>
    </row>
    <row r="136" s="1" customFormat="1" ht="24" customHeight="1">
      <c r="B136" s="38"/>
      <c r="C136" s="288" t="s">
        <v>166</v>
      </c>
      <c r="D136" s="288" t="s">
        <v>223</v>
      </c>
      <c r="E136" s="289" t="s">
        <v>4092</v>
      </c>
      <c r="F136" s="290" t="s">
        <v>4093</v>
      </c>
      <c r="G136" s="291" t="s">
        <v>1173</v>
      </c>
      <c r="H136" s="292">
        <v>1</v>
      </c>
      <c r="I136" s="293"/>
      <c r="J136" s="294">
        <f>ROUND(I136*H136,2)</f>
        <v>0</v>
      </c>
      <c r="K136" s="290" t="s">
        <v>1</v>
      </c>
      <c r="L136" s="295"/>
      <c r="M136" s="296" t="s">
        <v>1</v>
      </c>
      <c r="N136" s="297" t="s">
        <v>40</v>
      </c>
      <c r="O136" s="86"/>
      <c r="P136" s="240">
        <f>O136*H136</f>
        <v>0</v>
      </c>
      <c r="Q136" s="240">
        <v>0</v>
      </c>
      <c r="R136" s="240">
        <f>Q136*H136</f>
        <v>0</v>
      </c>
      <c r="S136" s="240">
        <v>0</v>
      </c>
      <c r="T136" s="241">
        <f>S136*H136</f>
        <v>0</v>
      </c>
      <c r="AR136" s="242" t="s">
        <v>3674</v>
      </c>
      <c r="AT136" s="242" t="s">
        <v>223</v>
      </c>
      <c r="AU136" s="242" t="s">
        <v>82</v>
      </c>
      <c r="AY136" s="17" t="s">
        <v>165</v>
      </c>
      <c r="BE136" s="243">
        <f>IF(N136="základní",J136,0)</f>
        <v>0</v>
      </c>
      <c r="BF136" s="243">
        <f>IF(N136="snížená",J136,0)</f>
        <v>0</v>
      </c>
      <c r="BG136" s="243">
        <f>IF(N136="zákl. přenesená",J136,0)</f>
        <v>0</v>
      </c>
      <c r="BH136" s="243">
        <f>IF(N136="sníž. přenesená",J136,0)</f>
        <v>0</v>
      </c>
      <c r="BI136" s="243">
        <f>IF(N136="nulová",J136,0)</f>
        <v>0</v>
      </c>
      <c r="BJ136" s="17" t="s">
        <v>107</v>
      </c>
      <c r="BK136" s="243">
        <f>ROUND(I136*H136,2)</f>
        <v>0</v>
      </c>
      <c r="BL136" s="17" t="s">
        <v>3674</v>
      </c>
      <c r="BM136" s="242" t="s">
        <v>4094</v>
      </c>
    </row>
    <row r="137" s="1" customFormat="1" ht="16.5" customHeight="1">
      <c r="B137" s="38"/>
      <c r="C137" s="231" t="s">
        <v>173</v>
      </c>
      <c r="D137" s="231" t="s">
        <v>168</v>
      </c>
      <c r="E137" s="232" t="s">
        <v>4089</v>
      </c>
      <c r="F137" s="233" t="s">
        <v>4090</v>
      </c>
      <c r="G137" s="234" t="s">
        <v>214</v>
      </c>
      <c r="H137" s="235">
        <v>1</v>
      </c>
      <c r="I137" s="236"/>
      <c r="J137" s="237">
        <f>ROUND(I137*H137,2)</f>
        <v>0</v>
      </c>
      <c r="K137" s="233" t="s">
        <v>1</v>
      </c>
      <c r="L137" s="43"/>
      <c r="M137" s="238" t="s">
        <v>1</v>
      </c>
      <c r="N137" s="239" t="s">
        <v>40</v>
      </c>
      <c r="O137" s="86"/>
      <c r="P137" s="240">
        <f>O137*H137</f>
        <v>0</v>
      </c>
      <c r="Q137" s="240">
        <v>0</v>
      </c>
      <c r="R137" s="240">
        <f>Q137*H137</f>
        <v>0</v>
      </c>
      <c r="S137" s="240">
        <v>0</v>
      </c>
      <c r="T137" s="241">
        <f>S137*H137</f>
        <v>0</v>
      </c>
      <c r="AR137" s="242" t="s">
        <v>3674</v>
      </c>
      <c r="AT137" s="242" t="s">
        <v>168</v>
      </c>
      <c r="AU137" s="242" t="s">
        <v>82</v>
      </c>
      <c r="AY137" s="17" t="s">
        <v>165</v>
      </c>
      <c r="BE137" s="243">
        <f>IF(N137="základní",J137,0)</f>
        <v>0</v>
      </c>
      <c r="BF137" s="243">
        <f>IF(N137="snížená",J137,0)</f>
        <v>0</v>
      </c>
      <c r="BG137" s="243">
        <f>IF(N137="zákl. přenesená",J137,0)</f>
        <v>0</v>
      </c>
      <c r="BH137" s="243">
        <f>IF(N137="sníž. přenesená",J137,0)</f>
        <v>0</v>
      </c>
      <c r="BI137" s="243">
        <f>IF(N137="nulová",J137,0)</f>
        <v>0</v>
      </c>
      <c r="BJ137" s="17" t="s">
        <v>107</v>
      </c>
      <c r="BK137" s="243">
        <f>ROUND(I137*H137,2)</f>
        <v>0</v>
      </c>
      <c r="BL137" s="17" t="s">
        <v>3674</v>
      </c>
      <c r="BM137" s="242" t="s">
        <v>4095</v>
      </c>
    </row>
    <row r="138" s="1" customFormat="1" ht="24" customHeight="1">
      <c r="B138" s="38"/>
      <c r="C138" s="288" t="s">
        <v>229</v>
      </c>
      <c r="D138" s="288" t="s">
        <v>223</v>
      </c>
      <c r="E138" s="289" t="s">
        <v>4096</v>
      </c>
      <c r="F138" s="290" t="s">
        <v>4097</v>
      </c>
      <c r="G138" s="291" t="s">
        <v>1173</v>
      </c>
      <c r="H138" s="292">
        <v>1</v>
      </c>
      <c r="I138" s="293"/>
      <c r="J138" s="294">
        <f>ROUND(I138*H138,2)</f>
        <v>0</v>
      </c>
      <c r="K138" s="290" t="s">
        <v>1</v>
      </c>
      <c r="L138" s="295"/>
      <c r="M138" s="296" t="s">
        <v>1</v>
      </c>
      <c r="N138" s="297" t="s">
        <v>40</v>
      </c>
      <c r="O138" s="86"/>
      <c r="P138" s="240">
        <f>O138*H138</f>
        <v>0</v>
      </c>
      <c r="Q138" s="240">
        <v>0</v>
      </c>
      <c r="R138" s="240">
        <f>Q138*H138</f>
        <v>0</v>
      </c>
      <c r="S138" s="240">
        <v>0</v>
      </c>
      <c r="T138" s="241">
        <f>S138*H138</f>
        <v>0</v>
      </c>
      <c r="AR138" s="242" t="s">
        <v>3674</v>
      </c>
      <c r="AT138" s="242" t="s">
        <v>223</v>
      </c>
      <c r="AU138" s="242" t="s">
        <v>82</v>
      </c>
      <c r="AY138" s="17" t="s">
        <v>165</v>
      </c>
      <c r="BE138" s="243">
        <f>IF(N138="základní",J138,0)</f>
        <v>0</v>
      </c>
      <c r="BF138" s="243">
        <f>IF(N138="snížená",J138,0)</f>
        <v>0</v>
      </c>
      <c r="BG138" s="243">
        <f>IF(N138="zákl. přenesená",J138,0)</f>
        <v>0</v>
      </c>
      <c r="BH138" s="243">
        <f>IF(N138="sníž. přenesená",J138,0)</f>
        <v>0</v>
      </c>
      <c r="BI138" s="243">
        <f>IF(N138="nulová",J138,0)</f>
        <v>0</v>
      </c>
      <c r="BJ138" s="17" t="s">
        <v>107</v>
      </c>
      <c r="BK138" s="243">
        <f>ROUND(I138*H138,2)</f>
        <v>0</v>
      </c>
      <c r="BL138" s="17" t="s">
        <v>3674</v>
      </c>
      <c r="BM138" s="242" t="s">
        <v>4098</v>
      </c>
    </row>
    <row r="139" s="1" customFormat="1" ht="24" customHeight="1">
      <c r="B139" s="38"/>
      <c r="C139" s="231" t="s">
        <v>233</v>
      </c>
      <c r="D139" s="231" t="s">
        <v>168</v>
      </c>
      <c r="E139" s="232" t="s">
        <v>4099</v>
      </c>
      <c r="F139" s="233" t="s">
        <v>4100</v>
      </c>
      <c r="G139" s="234" t="s">
        <v>214</v>
      </c>
      <c r="H139" s="235">
        <v>1</v>
      </c>
      <c r="I139" s="236"/>
      <c r="J139" s="237">
        <f>ROUND(I139*H139,2)</f>
        <v>0</v>
      </c>
      <c r="K139" s="233" t="s">
        <v>1</v>
      </c>
      <c r="L139" s="43"/>
      <c r="M139" s="238" t="s">
        <v>1</v>
      </c>
      <c r="N139" s="239" t="s">
        <v>40</v>
      </c>
      <c r="O139" s="86"/>
      <c r="P139" s="240">
        <f>O139*H139</f>
        <v>0</v>
      </c>
      <c r="Q139" s="240">
        <v>0</v>
      </c>
      <c r="R139" s="240">
        <f>Q139*H139</f>
        <v>0</v>
      </c>
      <c r="S139" s="240">
        <v>0</v>
      </c>
      <c r="T139" s="241">
        <f>S139*H139</f>
        <v>0</v>
      </c>
      <c r="AR139" s="242" t="s">
        <v>3674</v>
      </c>
      <c r="AT139" s="242" t="s">
        <v>168</v>
      </c>
      <c r="AU139" s="242" t="s">
        <v>82</v>
      </c>
      <c r="AY139" s="17" t="s">
        <v>165</v>
      </c>
      <c r="BE139" s="243">
        <f>IF(N139="základní",J139,0)</f>
        <v>0</v>
      </c>
      <c r="BF139" s="243">
        <f>IF(N139="snížená",J139,0)</f>
        <v>0</v>
      </c>
      <c r="BG139" s="243">
        <f>IF(N139="zákl. přenesená",J139,0)</f>
        <v>0</v>
      </c>
      <c r="BH139" s="243">
        <f>IF(N139="sníž. přenesená",J139,0)</f>
        <v>0</v>
      </c>
      <c r="BI139" s="243">
        <f>IF(N139="nulová",J139,0)</f>
        <v>0</v>
      </c>
      <c r="BJ139" s="17" t="s">
        <v>107</v>
      </c>
      <c r="BK139" s="243">
        <f>ROUND(I139*H139,2)</f>
        <v>0</v>
      </c>
      <c r="BL139" s="17" t="s">
        <v>3674</v>
      </c>
      <c r="BM139" s="242" t="s">
        <v>4101</v>
      </c>
    </row>
    <row r="140" s="1" customFormat="1" ht="36" customHeight="1">
      <c r="B140" s="38"/>
      <c r="C140" s="288" t="s">
        <v>238</v>
      </c>
      <c r="D140" s="288" t="s">
        <v>223</v>
      </c>
      <c r="E140" s="289" t="s">
        <v>4102</v>
      </c>
      <c r="F140" s="290" t="s">
        <v>4103</v>
      </c>
      <c r="G140" s="291" t="s">
        <v>1173</v>
      </c>
      <c r="H140" s="292">
        <v>1</v>
      </c>
      <c r="I140" s="293"/>
      <c r="J140" s="294">
        <f>ROUND(I140*H140,2)</f>
        <v>0</v>
      </c>
      <c r="K140" s="290" t="s">
        <v>1</v>
      </c>
      <c r="L140" s="295"/>
      <c r="M140" s="296" t="s">
        <v>1</v>
      </c>
      <c r="N140" s="297" t="s">
        <v>40</v>
      </c>
      <c r="O140" s="86"/>
      <c r="P140" s="240">
        <f>O140*H140</f>
        <v>0</v>
      </c>
      <c r="Q140" s="240">
        <v>0</v>
      </c>
      <c r="R140" s="240">
        <f>Q140*H140</f>
        <v>0</v>
      </c>
      <c r="S140" s="240">
        <v>0</v>
      </c>
      <c r="T140" s="241">
        <f>S140*H140</f>
        <v>0</v>
      </c>
      <c r="AR140" s="242" t="s">
        <v>3674</v>
      </c>
      <c r="AT140" s="242" t="s">
        <v>223</v>
      </c>
      <c r="AU140" s="242" t="s">
        <v>82</v>
      </c>
      <c r="AY140" s="17" t="s">
        <v>165</v>
      </c>
      <c r="BE140" s="243">
        <f>IF(N140="základní",J140,0)</f>
        <v>0</v>
      </c>
      <c r="BF140" s="243">
        <f>IF(N140="snížená",J140,0)</f>
        <v>0</v>
      </c>
      <c r="BG140" s="243">
        <f>IF(N140="zákl. přenesená",J140,0)</f>
        <v>0</v>
      </c>
      <c r="BH140" s="243">
        <f>IF(N140="sníž. přenesená",J140,0)</f>
        <v>0</v>
      </c>
      <c r="BI140" s="243">
        <f>IF(N140="nulová",J140,0)</f>
        <v>0</v>
      </c>
      <c r="BJ140" s="17" t="s">
        <v>107</v>
      </c>
      <c r="BK140" s="243">
        <f>ROUND(I140*H140,2)</f>
        <v>0</v>
      </c>
      <c r="BL140" s="17" t="s">
        <v>3674</v>
      </c>
      <c r="BM140" s="242" t="s">
        <v>4104</v>
      </c>
    </row>
    <row r="141" s="11" customFormat="1" ht="25.92" customHeight="1">
      <c r="B141" s="215"/>
      <c r="C141" s="216"/>
      <c r="D141" s="217" t="s">
        <v>73</v>
      </c>
      <c r="E141" s="218" t="s">
        <v>4105</v>
      </c>
      <c r="F141" s="218" t="s">
        <v>4106</v>
      </c>
      <c r="G141" s="216"/>
      <c r="H141" s="216"/>
      <c r="I141" s="219"/>
      <c r="J141" s="220">
        <f>BK141</f>
        <v>0</v>
      </c>
      <c r="K141" s="216"/>
      <c r="L141" s="221"/>
      <c r="M141" s="222"/>
      <c r="N141" s="223"/>
      <c r="O141" s="223"/>
      <c r="P141" s="224">
        <f>SUM(P142:P146)</f>
        <v>0</v>
      </c>
      <c r="Q141" s="223"/>
      <c r="R141" s="224">
        <f>SUM(R142:R146)</f>
        <v>0</v>
      </c>
      <c r="S141" s="223"/>
      <c r="T141" s="225">
        <f>SUM(T142:T146)</f>
        <v>0</v>
      </c>
      <c r="AR141" s="226" t="s">
        <v>82</v>
      </c>
      <c r="AT141" s="227" t="s">
        <v>73</v>
      </c>
      <c r="AU141" s="227" t="s">
        <v>74</v>
      </c>
      <c r="AY141" s="226" t="s">
        <v>165</v>
      </c>
      <c r="BK141" s="228">
        <f>SUM(BK142:BK146)</f>
        <v>0</v>
      </c>
    </row>
    <row r="142" s="1" customFormat="1" ht="24" customHeight="1">
      <c r="B142" s="38"/>
      <c r="C142" s="231" t="s">
        <v>349</v>
      </c>
      <c r="D142" s="231" t="s">
        <v>168</v>
      </c>
      <c r="E142" s="232" t="s">
        <v>3977</v>
      </c>
      <c r="F142" s="233" t="s">
        <v>3978</v>
      </c>
      <c r="G142" s="234" t="s">
        <v>214</v>
      </c>
      <c r="H142" s="235">
        <v>1</v>
      </c>
      <c r="I142" s="236"/>
      <c r="J142" s="237">
        <f>ROUND(I142*H142,2)</f>
        <v>0</v>
      </c>
      <c r="K142" s="233" t="s">
        <v>1</v>
      </c>
      <c r="L142" s="43"/>
      <c r="M142" s="238" t="s">
        <v>1</v>
      </c>
      <c r="N142" s="239" t="s">
        <v>40</v>
      </c>
      <c r="O142" s="86"/>
      <c r="P142" s="240">
        <f>O142*H142</f>
        <v>0</v>
      </c>
      <c r="Q142" s="240">
        <v>0</v>
      </c>
      <c r="R142" s="240">
        <f>Q142*H142</f>
        <v>0</v>
      </c>
      <c r="S142" s="240">
        <v>0</v>
      </c>
      <c r="T142" s="241">
        <f>S142*H142</f>
        <v>0</v>
      </c>
      <c r="AR142" s="242" t="s">
        <v>3674</v>
      </c>
      <c r="AT142" s="242" t="s">
        <v>168</v>
      </c>
      <c r="AU142" s="242" t="s">
        <v>82</v>
      </c>
      <c r="AY142" s="17" t="s">
        <v>165</v>
      </c>
      <c r="BE142" s="243">
        <f>IF(N142="základní",J142,0)</f>
        <v>0</v>
      </c>
      <c r="BF142" s="243">
        <f>IF(N142="snížená",J142,0)</f>
        <v>0</v>
      </c>
      <c r="BG142" s="243">
        <f>IF(N142="zákl. přenesená",J142,0)</f>
        <v>0</v>
      </c>
      <c r="BH142" s="243">
        <f>IF(N142="sníž. přenesená",J142,0)</f>
        <v>0</v>
      </c>
      <c r="BI142" s="243">
        <f>IF(N142="nulová",J142,0)</f>
        <v>0</v>
      </c>
      <c r="BJ142" s="17" t="s">
        <v>107</v>
      </c>
      <c r="BK142" s="243">
        <f>ROUND(I142*H142,2)</f>
        <v>0</v>
      </c>
      <c r="BL142" s="17" t="s">
        <v>3674</v>
      </c>
      <c r="BM142" s="242" t="s">
        <v>4107</v>
      </c>
    </row>
    <row r="143" s="1" customFormat="1" ht="24" customHeight="1">
      <c r="B143" s="38"/>
      <c r="C143" s="288" t="s">
        <v>357</v>
      </c>
      <c r="D143" s="288" t="s">
        <v>223</v>
      </c>
      <c r="E143" s="289" t="s">
        <v>4108</v>
      </c>
      <c r="F143" s="290" t="s">
        <v>4109</v>
      </c>
      <c r="G143" s="291" t="s">
        <v>1173</v>
      </c>
      <c r="H143" s="292">
        <v>1</v>
      </c>
      <c r="I143" s="293"/>
      <c r="J143" s="294">
        <f>ROUND(I143*H143,2)</f>
        <v>0</v>
      </c>
      <c r="K143" s="290" t="s">
        <v>1</v>
      </c>
      <c r="L143" s="295"/>
      <c r="M143" s="296" t="s">
        <v>1</v>
      </c>
      <c r="N143" s="297" t="s">
        <v>40</v>
      </c>
      <c r="O143" s="86"/>
      <c r="P143" s="240">
        <f>O143*H143</f>
        <v>0</v>
      </c>
      <c r="Q143" s="240">
        <v>0</v>
      </c>
      <c r="R143" s="240">
        <f>Q143*H143</f>
        <v>0</v>
      </c>
      <c r="S143" s="240">
        <v>0</v>
      </c>
      <c r="T143" s="241">
        <f>S143*H143</f>
        <v>0</v>
      </c>
      <c r="AR143" s="242" t="s">
        <v>226</v>
      </c>
      <c r="AT143" s="242" t="s">
        <v>223</v>
      </c>
      <c r="AU143" s="242" t="s">
        <v>82</v>
      </c>
      <c r="AY143" s="17" t="s">
        <v>165</v>
      </c>
      <c r="BE143" s="243">
        <f>IF(N143="základní",J143,0)</f>
        <v>0</v>
      </c>
      <c r="BF143" s="243">
        <f>IF(N143="snížená",J143,0)</f>
        <v>0</v>
      </c>
      <c r="BG143" s="243">
        <f>IF(N143="zákl. přenesená",J143,0)</f>
        <v>0</v>
      </c>
      <c r="BH143" s="243">
        <f>IF(N143="sníž. přenesená",J143,0)</f>
        <v>0</v>
      </c>
      <c r="BI143" s="243">
        <f>IF(N143="nulová",J143,0)</f>
        <v>0</v>
      </c>
      <c r="BJ143" s="17" t="s">
        <v>107</v>
      </c>
      <c r="BK143" s="243">
        <f>ROUND(I143*H143,2)</f>
        <v>0</v>
      </c>
      <c r="BL143" s="17" t="s">
        <v>173</v>
      </c>
      <c r="BM143" s="242" t="s">
        <v>4110</v>
      </c>
    </row>
    <row r="144" s="1" customFormat="1" ht="24" customHeight="1">
      <c r="B144" s="38"/>
      <c r="C144" s="288" t="s">
        <v>7</v>
      </c>
      <c r="D144" s="288" t="s">
        <v>223</v>
      </c>
      <c r="E144" s="289" t="s">
        <v>4111</v>
      </c>
      <c r="F144" s="290" t="s">
        <v>4112</v>
      </c>
      <c r="G144" s="291" t="s">
        <v>3540</v>
      </c>
      <c r="H144" s="292">
        <v>1</v>
      </c>
      <c r="I144" s="293"/>
      <c r="J144" s="294">
        <f>ROUND(I144*H144,2)</f>
        <v>0</v>
      </c>
      <c r="K144" s="290" t="s">
        <v>1</v>
      </c>
      <c r="L144" s="295"/>
      <c r="M144" s="296" t="s">
        <v>1</v>
      </c>
      <c r="N144" s="297" t="s">
        <v>40</v>
      </c>
      <c r="O144" s="86"/>
      <c r="P144" s="240">
        <f>O144*H144</f>
        <v>0</v>
      </c>
      <c r="Q144" s="240">
        <v>0</v>
      </c>
      <c r="R144" s="240">
        <f>Q144*H144</f>
        <v>0</v>
      </c>
      <c r="S144" s="240">
        <v>0</v>
      </c>
      <c r="T144" s="241">
        <f>S144*H144</f>
        <v>0</v>
      </c>
      <c r="AR144" s="242" t="s">
        <v>616</v>
      </c>
      <c r="AT144" s="242" t="s">
        <v>223</v>
      </c>
      <c r="AU144" s="242" t="s">
        <v>82</v>
      </c>
      <c r="AY144" s="17" t="s">
        <v>165</v>
      </c>
      <c r="BE144" s="243">
        <f>IF(N144="základní",J144,0)</f>
        <v>0</v>
      </c>
      <c r="BF144" s="243">
        <f>IF(N144="snížená",J144,0)</f>
        <v>0</v>
      </c>
      <c r="BG144" s="243">
        <f>IF(N144="zákl. přenesená",J144,0)</f>
        <v>0</v>
      </c>
      <c r="BH144" s="243">
        <f>IF(N144="sníž. přenesená",J144,0)</f>
        <v>0</v>
      </c>
      <c r="BI144" s="243">
        <f>IF(N144="nulová",J144,0)</f>
        <v>0</v>
      </c>
      <c r="BJ144" s="17" t="s">
        <v>107</v>
      </c>
      <c r="BK144" s="243">
        <f>ROUND(I144*H144,2)</f>
        <v>0</v>
      </c>
      <c r="BL144" s="17" t="s">
        <v>315</v>
      </c>
      <c r="BM144" s="242" t="s">
        <v>4113</v>
      </c>
    </row>
    <row r="145" s="1" customFormat="1" ht="24" customHeight="1">
      <c r="B145" s="38"/>
      <c r="C145" s="231" t="s">
        <v>331</v>
      </c>
      <c r="D145" s="231" t="s">
        <v>168</v>
      </c>
      <c r="E145" s="232" t="s">
        <v>4114</v>
      </c>
      <c r="F145" s="233" t="s">
        <v>4115</v>
      </c>
      <c r="G145" s="234" t="s">
        <v>4020</v>
      </c>
      <c r="H145" s="235">
        <v>7</v>
      </c>
      <c r="I145" s="236"/>
      <c r="J145" s="237">
        <f>ROUND(I145*H145,2)</f>
        <v>0</v>
      </c>
      <c r="K145" s="233" t="s">
        <v>1</v>
      </c>
      <c r="L145" s="43"/>
      <c r="M145" s="238" t="s">
        <v>1</v>
      </c>
      <c r="N145" s="239" t="s">
        <v>40</v>
      </c>
      <c r="O145" s="86"/>
      <c r="P145" s="240">
        <f>O145*H145</f>
        <v>0</v>
      </c>
      <c r="Q145" s="240">
        <v>0</v>
      </c>
      <c r="R145" s="240">
        <f>Q145*H145</f>
        <v>0</v>
      </c>
      <c r="S145" s="240">
        <v>0</v>
      </c>
      <c r="T145" s="241">
        <f>S145*H145</f>
        <v>0</v>
      </c>
      <c r="AR145" s="242" t="s">
        <v>3674</v>
      </c>
      <c r="AT145" s="242" t="s">
        <v>168</v>
      </c>
      <c r="AU145" s="242" t="s">
        <v>82</v>
      </c>
      <c r="AY145" s="17" t="s">
        <v>165</v>
      </c>
      <c r="BE145" s="243">
        <f>IF(N145="základní",J145,0)</f>
        <v>0</v>
      </c>
      <c r="BF145" s="243">
        <f>IF(N145="snížená",J145,0)</f>
        <v>0</v>
      </c>
      <c r="BG145" s="243">
        <f>IF(N145="zákl. přenesená",J145,0)</f>
        <v>0</v>
      </c>
      <c r="BH145" s="243">
        <f>IF(N145="sníž. přenesená",J145,0)</f>
        <v>0</v>
      </c>
      <c r="BI145" s="243">
        <f>IF(N145="nulová",J145,0)</f>
        <v>0</v>
      </c>
      <c r="BJ145" s="17" t="s">
        <v>107</v>
      </c>
      <c r="BK145" s="243">
        <f>ROUND(I145*H145,2)</f>
        <v>0</v>
      </c>
      <c r="BL145" s="17" t="s">
        <v>3674</v>
      </c>
      <c r="BM145" s="242" t="s">
        <v>4116</v>
      </c>
    </row>
    <row r="146" s="1" customFormat="1" ht="16.5" customHeight="1">
      <c r="B146" s="38"/>
      <c r="C146" s="288" t="s">
        <v>336</v>
      </c>
      <c r="D146" s="288" t="s">
        <v>223</v>
      </c>
      <c r="E146" s="289" t="s">
        <v>4117</v>
      </c>
      <c r="F146" s="290" t="s">
        <v>4118</v>
      </c>
      <c r="G146" s="291" t="s">
        <v>3540</v>
      </c>
      <c r="H146" s="292">
        <v>1</v>
      </c>
      <c r="I146" s="293"/>
      <c r="J146" s="294">
        <f>ROUND(I146*H146,2)</f>
        <v>0</v>
      </c>
      <c r="K146" s="290" t="s">
        <v>1</v>
      </c>
      <c r="L146" s="295"/>
      <c r="M146" s="296" t="s">
        <v>1</v>
      </c>
      <c r="N146" s="297" t="s">
        <v>40</v>
      </c>
      <c r="O146" s="86"/>
      <c r="P146" s="240">
        <f>O146*H146</f>
        <v>0</v>
      </c>
      <c r="Q146" s="240">
        <v>0</v>
      </c>
      <c r="R146" s="240">
        <f>Q146*H146</f>
        <v>0</v>
      </c>
      <c r="S146" s="240">
        <v>0</v>
      </c>
      <c r="T146" s="241">
        <f>S146*H146</f>
        <v>0</v>
      </c>
      <c r="AR146" s="242" t="s">
        <v>616</v>
      </c>
      <c r="AT146" s="242" t="s">
        <v>223</v>
      </c>
      <c r="AU146" s="242" t="s">
        <v>82</v>
      </c>
      <c r="AY146" s="17" t="s">
        <v>165</v>
      </c>
      <c r="BE146" s="243">
        <f>IF(N146="základní",J146,0)</f>
        <v>0</v>
      </c>
      <c r="BF146" s="243">
        <f>IF(N146="snížená",J146,0)</f>
        <v>0</v>
      </c>
      <c r="BG146" s="243">
        <f>IF(N146="zákl. přenesená",J146,0)</f>
        <v>0</v>
      </c>
      <c r="BH146" s="243">
        <f>IF(N146="sníž. přenesená",J146,0)</f>
        <v>0</v>
      </c>
      <c r="BI146" s="243">
        <f>IF(N146="nulová",J146,0)</f>
        <v>0</v>
      </c>
      <c r="BJ146" s="17" t="s">
        <v>107</v>
      </c>
      <c r="BK146" s="243">
        <f>ROUND(I146*H146,2)</f>
        <v>0</v>
      </c>
      <c r="BL146" s="17" t="s">
        <v>315</v>
      </c>
      <c r="BM146" s="242" t="s">
        <v>4119</v>
      </c>
    </row>
    <row r="147" s="11" customFormat="1" ht="25.92" customHeight="1">
      <c r="B147" s="215"/>
      <c r="C147" s="216"/>
      <c r="D147" s="217" t="s">
        <v>73</v>
      </c>
      <c r="E147" s="218" t="s">
        <v>4120</v>
      </c>
      <c r="F147" s="218" t="s">
        <v>113</v>
      </c>
      <c r="G147" s="216"/>
      <c r="H147" s="216"/>
      <c r="I147" s="219"/>
      <c r="J147" s="220">
        <f>BK147</f>
        <v>0</v>
      </c>
      <c r="K147" s="216"/>
      <c r="L147" s="221"/>
      <c r="M147" s="222"/>
      <c r="N147" s="223"/>
      <c r="O147" s="223"/>
      <c r="P147" s="224">
        <f>P148</f>
        <v>0</v>
      </c>
      <c r="Q147" s="223"/>
      <c r="R147" s="224">
        <f>R148</f>
        <v>0</v>
      </c>
      <c r="S147" s="223"/>
      <c r="T147" s="225">
        <f>T148</f>
        <v>0</v>
      </c>
      <c r="AR147" s="226" t="s">
        <v>82</v>
      </c>
      <c r="AT147" s="227" t="s">
        <v>73</v>
      </c>
      <c r="AU147" s="227" t="s">
        <v>74</v>
      </c>
      <c r="AY147" s="226" t="s">
        <v>165</v>
      </c>
      <c r="BK147" s="228">
        <f>BK148</f>
        <v>0</v>
      </c>
    </row>
    <row r="148" s="1" customFormat="1" ht="24" customHeight="1">
      <c r="B148" s="38"/>
      <c r="C148" s="231" t="s">
        <v>375</v>
      </c>
      <c r="D148" s="231" t="s">
        <v>168</v>
      </c>
      <c r="E148" s="232" t="s">
        <v>4114</v>
      </c>
      <c r="F148" s="233" t="s">
        <v>4115</v>
      </c>
      <c r="G148" s="234" t="s">
        <v>4020</v>
      </c>
      <c r="H148" s="235">
        <v>25</v>
      </c>
      <c r="I148" s="236"/>
      <c r="J148" s="237">
        <f>ROUND(I148*H148,2)</f>
        <v>0</v>
      </c>
      <c r="K148" s="233" t="s">
        <v>1</v>
      </c>
      <c r="L148" s="43"/>
      <c r="M148" s="238" t="s">
        <v>1</v>
      </c>
      <c r="N148" s="239" t="s">
        <v>40</v>
      </c>
      <c r="O148" s="86"/>
      <c r="P148" s="240">
        <f>O148*H148</f>
        <v>0</v>
      </c>
      <c r="Q148" s="240">
        <v>0</v>
      </c>
      <c r="R148" s="240">
        <f>Q148*H148</f>
        <v>0</v>
      </c>
      <c r="S148" s="240">
        <v>0</v>
      </c>
      <c r="T148" s="241">
        <f>S148*H148</f>
        <v>0</v>
      </c>
      <c r="AR148" s="242" t="s">
        <v>3674</v>
      </c>
      <c r="AT148" s="242" t="s">
        <v>168</v>
      </c>
      <c r="AU148" s="242" t="s">
        <v>82</v>
      </c>
      <c r="AY148" s="17" t="s">
        <v>165</v>
      </c>
      <c r="BE148" s="243">
        <f>IF(N148="základní",J148,0)</f>
        <v>0</v>
      </c>
      <c r="BF148" s="243">
        <f>IF(N148="snížená",J148,0)</f>
        <v>0</v>
      </c>
      <c r="BG148" s="243">
        <f>IF(N148="zákl. přenesená",J148,0)</f>
        <v>0</v>
      </c>
      <c r="BH148" s="243">
        <f>IF(N148="sníž. přenesená",J148,0)</f>
        <v>0</v>
      </c>
      <c r="BI148" s="243">
        <f>IF(N148="nulová",J148,0)</f>
        <v>0</v>
      </c>
      <c r="BJ148" s="17" t="s">
        <v>107</v>
      </c>
      <c r="BK148" s="243">
        <f>ROUND(I148*H148,2)</f>
        <v>0</v>
      </c>
      <c r="BL148" s="17" t="s">
        <v>3674</v>
      </c>
      <c r="BM148" s="242" t="s">
        <v>4121</v>
      </c>
    </row>
    <row r="149" s="11" customFormat="1" ht="25.92" customHeight="1">
      <c r="B149" s="215"/>
      <c r="C149" s="216"/>
      <c r="D149" s="217" t="s">
        <v>73</v>
      </c>
      <c r="E149" s="218" t="s">
        <v>4122</v>
      </c>
      <c r="F149" s="218" t="s">
        <v>4123</v>
      </c>
      <c r="G149" s="216"/>
      <c r="H149" s="216"/>
      <c r="I149" s="219"/>
      <c r="J149" s="220">
        <f>BK149</f>
        <v>0</v>
      </c>
      <c r="K149" s="216"/>
      <c r="L149" s="221"/>
      <c r="M149" s="222"/>
      <c r="N149" s="223"/>
      <c r="O149" s="223"/>
      <c r="P149" s="224">
        <f>P150</f>
        <v>0</v>
      </c>
      <c r="Q149" s="223"/>
      <c r="R149" s="224">
        <f>R150</f>
        <v>0</v>
      </c>
      <c r="S149" s="223"/>
      <c r="T149" s="225">
        <f>T150</f>
        <v>0</v>
      </c>
      <c r="AR149" s="226" t="s">
        <v>173</v>
      </c>
      <c r="AT149" s="227" t="s">
        <v>73</v>
      </c>
      <c r="AU149" s="227" t="s">
        <v>74</v>
      </c>
      <c r="AY149" s="226" t="s">
        <v>165</v>
      </c>
      <c r="BK149" s="228">
        <f>BK150</f>
        <v>0</v>
      </c>
    </row>
    <row r="150" s="1" customFormat="1" ht="24" customHeight="1">
      <c r="B150" s="38"/>
      <c r="C150" s="231" t="s">
        <v>82</v>
      </c>
      <c r="D150" s="231" t="s">
        <v>168</v>
      </c>
      <c r="E150" s="232" t="s">
        <v>4114</v>
      </c>
      <c r="F150" s="233" t="s">
        <v>4115</v>
      </c>
      <c r="G150" s="234" t="s">
        <v>4020</v>
      </c>
      <c r="H150" s="235">
        <v>15</v>
      </c>
      <c r="I150" s="236"/>
      <c r="J150" s="237">
        <f>ROUND(I150*H150,2)</f>
        <v>0</v>
      </c>
      <c r="K150" s="233" t="s">
        <v>1</v>
      </c>
      <c r="L150" s="43"/>
      <c r="M150" s="302" t="s">
        <v>1</v>
      </c>
      <c r="N150" s="303" t="s">
        <v>40</v>
      </c>
      <c r="O150" s="304"/>
      <c r="P150" s="305">
        <f>O150*H150</f>
        <v>0</v>
      </c>
      <c r="Q150" s="305">
        <v>0</v>
      </c>
      <c r="R150" s="305">
        <f>Q150*H150</f>
        <v>0</v>
      </c>
      <c r="S150" s="305">
        <v>0</v>
      </c>
      <c r="T150" s="306">
        <f>S150*H150</f>
        <v>0</v>
      </c>
      <c r="AR150" s="242" t="s">
        <v>3674</v>
      </c>
      <c r="AT150" s="242" t="s">
        <v>168</v>
      </c>
      <c r="AU150" s="242" t="s">
        <v>82</v>
      </c>
      <c r="AY150" s="17" t="s">
        <v>165</v>
      </c>
      <c r="BE150" s="243">
        <f>IF(N150="základní",J150,0)</f>
        <v>0</v>
      </c>
      <c r="BF150" s="243">
        <f>IF(N150="snížená",J150,0)</f>
        <v>0</v>
      </c>
      <c r="BG150" s="243">
        <f>IF(N150="zákl. přenesená",J150,0)</f>
        <v>0</v>
      </c>
      <c r="BH150" s="243">
        <f>IF(N150="sníž. přenesená",J150,0)</f>
        <v>0</v>
      </c>
      <c r="BI150" s="243">
        <f>IF(N150="nulová",J150,0)</f>
        <v>0</v>
      </c>
      <c r="BJ150" s="17" t="s">
        <v>107</v>
      </c>
      <c r="BK150" s="243">
        <f>ROUND(I150*H150,2)</f>
        <v>0</v>
      </c>
      <c r="BL150" s="17" t="s">
        <v>3674</v>
      </c>
      <c r="BM150" s="242" t="s">
        <v>4124</v>
      </c>
    </row>
    <row r="151" s="1" customFormat="1" ht="6.96" customHeight="1">
      <c r="B151" s="61"/>
      <c r="C151" s="62"/>
      <c r="D151" s="62"/>
      <c r="E151" s="62"/>
      <c r="F151" s="62"/>
      <c r="G151" s="62"/>
      <c r="H151" s="62"/>
      <c r="I151" s="182"/>
      <c r="J151" s="62"/>
      <c r="K151" s="62"/>
      <c r="L151" s="43"/>
    </row>
  </sheetData>
  <sheetProtection sheet="1" autoFilter="0" formatColumns="0" formatRows="0" objects="1" scenarios="1" spinCount="100000" saltValue="wm0s6Tspbzi+H6RCIgzSuPIE83EIffvWEu2xNS1MbTnEKOqoaej030nNQkJuTBE8IN8uYsBsIlVRYMwOyPtjsw==" hashValue="wIvGAYY6X8Hcw4d0t5TWaLU39cS1SYaMdO8Be/DUCrcFrtPWfMn/sujTpvL2WhO5PpzFDcqn7gwPfDGYSV+ioA==" algorithmName="SHA-512" password="CC35"/>
  <autoFilter ref="C123:K150"/>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41"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116</v>
      </c>
    </row>
    <row r="3" ht="6.96" customHeight="1">
      <c r="B3" s="142"/>
      <c r="C3" s="143"/>
      <c r="D3" s="143"/>
      <c r="E3" s="143"/>
      <c r="F3" s="143"/>
      <c r="G3" s="143"/>
      <c r="H3" s="143"/>
      <c r="I3" s="144"/>
      <c r="J3" s="143"/>
      <c r="K3" s="143"/>
      <c r="L3" s="20"/>
      <c r="AT3" s="17" t="s">
        <v>82</v>
      </c>
    </row>
    <row r="4" ht="24.96" customHeight="1">
      <c r="B4" s="20"/>
      <c r="D4" s="145" t="s">
        <v>121</v>
      </c>
      <c r="L4" s="20"/>
      <c r="M4" s="146" t="s">
        <v>10</v>
      </c>
      <c r="AT4" s="17" t="s">
        <v>4</v>
      </c>
    </row>
    <row r="5" ht="6.96" customHeight="1">
      <c r="B5" s="20"/>
      <c r="L5" s="20"/>
    </row>
    <row r="6" ht="12" customHeight="1">
      <c r="B6" s="20"/>
      <c r="D6" s="147" t="s">
        <v>16</v>
      </c>
      <c r="L6" s="20"/>
    </row>
    <row r="7" ht="16.5" customHeight="1">
      <c r="B7" s="20"/>
      <c r="E7" s="148" t="str">
        <f>'Rekapitulace stavby'!K6</f>
        <v>Stavební úpravy a změny užívání domu s pečovatelskou službou na bytový dům p.č. St. 171/1 a 171/2, k.ú. Hanušovice</v>
      </c>
      <c r="F7" s="147"/>
      <c r="G7" s="147"/>
      <c r="H7" s="147"/>
      <c r="L7" s="20"/>
    </row>
    <row r="8" ht="12" customHeight="1">
      <c r="B8" s="20"/>
      <c r="D8" s="147" t="s">
        <v>122</v>
      </c>
      <c r="L8" s="20"/>
    </row>
    <row r="9" s="1" customFormat="1" ht="16.5" customHeight="1">
      <c r="B9" s="43"/>
      <c r="E9" s="148" t="s">
        <v>3513</v>
      </c>
      <c r="F9" s="1"/>
      <c r="G9" s="1"/>
      <c r="H9" s="1"/>
      <c r="I9" s="149"/>
      <c r="L9" s="43"/>
    </row>
    <row r="10" s="1" customFormat="1" ht="12" customHeight="1">
      <c r="B10" s="43"/>
      <c r="D10" s="147" t="s">
        <v>3514</v>
      </c>
      <c r="I10" s="149"/>
      <c r="L10" s="43"/>
    </row>
    <row r="11" s="1" customFormat="1" ht="36.96" customHeight="1">
      <c r="B11" s="43"/>
      <c r="E11" s="150" t="s">
        <v>4125</v>
      </c>
      <c r="F11" s="1"/>
      <c r="G11" s="1"/>
      <c r="H11" s="1"/>
      <c r="I11" s="149"/>
      <c r="L11" s="43"/>
    </row>
    <row r="12" s="1" customFormat="1">
      <c r="B12" s="43"/>
      <c r="I12" s="149"/>
      <c r="L12" s="43"/>
    </row>
    <row r="13" s="1" customFormat="1" ht="12" customHeight="1">
      <c r="B13" s="43"/>
      <c r="D13" s="147" t="s">
        <v>18</v>
      </c>
      <c r="F13" s="136" t="s">
        <v>1</v>
      </c>
      <c r="I13" s="151" t="s">
        <v>19</v>
      </c>
      <c r="J13" s="136" t="s">
        <v>1</v>
      </c>
      <c r="L13" s="43"/>
    </row>
    <row r="14" s="1" customFormat="1" ht="12" customHeight="1">
      <c r="B14" s="43"/>
      <c r="D14" s="147" t="s">
        <v>20</v>
      </c>
      <c r="F14" s="136" t="s">
        <v>21</v>
      </c>
      <c r="I14" s="151" t="s">
        <v>22</v>
      </c>
      <c r="J14" s="152" t="str">
        <f>'Rekapitulace stavby'!AN8</f>
        <v>9. 10. 2019</v>
      </c>
      <c r="L14" s="43"/>
    </row>
    <row r="15" s="1" customFormat="1" ht="10.8" customHeight="1">
      <c r="B15" s="43"/>
      <c r="I15" s="149"/>
      <c r="L15" s="43"/>
    </row>
    <row r="16" s="1" customFormat="1" ht="12" customHeight="1">
      <c r="B16" s="43"/>
      <c r="D16" s="147" t="s">
        <v>24</v>
      </c>
      <c r="I16" s="151" t="s">
        <v>25</v>
      </c>
      <c r="J16" s="136" t="str">
        <f>IF('Rekapitulace stavby'!AN10="","",'Rekapitulace stavby'!AN10)</f>
        <v/>
      </c>
      <c r="L16" s="43"/>
    </row>
    <row r="17" s="1" customFormat="1" ht="18" customHeight="1">
      <c r="B17" s="43"/>
      <c r="E17" s="136" t="str">
        <f>IF('Rekapitulace stavby'!E11="","",'Rekapitulace stavby'!E11)</f>
        <v xml:space="preserve"> </v>
      </c>
      <c r="I17" s="151" t="s">
        <v>27</v>
      </c>
      <c r="J17" s="136" t="str">
        <f>IF('Rekapitulace stavby'!AN11="","",'Rekapitulace stavby'!AN11)</f>
        <v/>
      </c>
      <c r="L17" s="43"/>
    </row>
    <row r="18" s="1" customFormat="1" ht="6.96" customHeight="1">
      <c r="B18" s="43"/>
      <c r="I18" s="149"/>
      <c r="L18" s="43"/>
    </row>
    <row r="19" s="1" customFormat="1" ht="12" customHeight="1">
      <c r="B19" s="43"/>
      <c r="D19" s="147" t="s">
        <v>28</v>
      </c>
      <c r="I19" s="151" t="s">
        <v>25</v>
      </c>
      <c r="J19" s="33" t="str">
        <f>'Rekapitulace stavby'!AN13</f>
        <v>Vyplň údaj</v>
      </c>
      <c r="L19" s="43"/>
    </row>
    <row r="20" s="1" customFormat="1" ht="18" customHeight="1">
      <c r="B20" s="43"/>
      <c r="E20" s="33" t="str">
        <f>'Rekapitulace stavby'!E14</f>
        <v>Vyplň údaj</v>
      </c>
      <c r="F20" s="136"/>
      <c r="G20" s="136"/>
      <c r="H20" s="136"/>
      <c r="I20" s="151" t="s">
        <v>27</v>
      </c>
      <c r="J20" s="33" t="str">
        <f>'Rekapitulace stavby'!AN14</f>
        <v>Vyplň údaj</v>
      </c>
      <c r="L20" s="43"/>
    </row>
    <row r="21" s="1" customFormat="1" ht="6.96" customHeight="1">
      <c r="B21" s="43"/>
      <c r="I21" s="149"/>
      <c r="L21" s="43"/>
    </row>
    <row r="22" s="1" customFormat="1" ht="12" customHeight="1">
      <c r="B22" s="43"/>
      <c r="D22" s="147" t="s">
        <v>30</v>
      </c>
      <c r="I22" s="151" t="s">
        <v>25</v>
      </c>
      <c r="J22" s="136" t="str">
        <f>IF('Rekapitulace stavby'!AN16="","",'Rekapitulace stavby'!AN16)</f>
        <v/>
      </c>
      <c r="L22" s="43"/>
    </row>
    <row r="23" s="1" customFormat="1" ht="18" customHeight="1">
      <c r="B23" s="43"/>
      <c r="E23" s="136" t="str">
        <f>IF('Rekapitulace stavby'!E17="","",'Rekapitulace stavby'!E17)</f>
        <v xml:space="preserve"> </v>
      </c>
      <c r="I23" s="151" t="s">
        <v>27</v>
      </c>
      <c r="J23" s="136" t="str">
        <f>IF('Rekapitulace stavby'!AN17="","",'Rekapitulace stavby'!AN17)</f>
        <v/>
      </c>
      <c r="L23" s="43"/>
    </row>
    <row r="24" s="1" customFormat="1" ht="6.96" customHeight="1">
      <c r="B24" s="43"/>
      <c r="I24" s="149"/>
      <c r="L24" s="43"/>
    </row>
    <row r="25" s="1" customFormat="1" ht="12" customHeight="1">
      <c r="B25" s="43"/>
      <c r="D25" s="147" t="s">
        <v>32</v>
      </c>
      <c r="I25" s="151" t="s">
        <v>25</v>
      </c>
      <c r="J25" s="136" t="str">
        <f>IF('Rekapitulace stavby'!AN19="","",'Rekapitulace stavby'!AN19)</f>
        <v/>
      </c>
      <c r="L25" s="43"/>
    </row>
    <row r="26" s="1" customFormat="1" ht="18" customHeight="1">
      <c r="B26" s="43"/>
      <c r="E26" s="136" t="str">
        <f>IF('Rekapitulace stavby'!E20="","",'Rekapitulace stavby'!E20)</f>
        <v xml:space="preserve"> </v>
      </c>
      <c r="I26" s="151" t="s">
        <v>27</v>
      </c>
      <c r="J26" s="136" t="str">
        <f>IF('Rekapitulace stavby'!AN20="","",'Rekapitulace stavby'!AN20)</f>
        <v/>
      </c>
      <c r="L26" s="43"/>
    </row>
    <row r="27" s="1" customFormat="1" ht="6.96" customHeight="1">
      <c r="B27" s="43"/>
      <c r="I27" s="149"/>
      <c r="L27" s="43"/>
    </row>
    <row r="28" s="1" customFormat="1" ht="12" customHeight="1">
      <c r="B28" s="43"/>
      <c r="D28" s="147" t="s">
        <v>33</v>
      </c>
      <c r="I28" s="149"/>
      <c r="L28" s="43"/>
    </row>
    <row r="29" s="7" customFormat="1" ht="16.5" customHeight="1">
      <c r="B29" s="153"/>
      <c r="E29" s="154" t="s">
        <v>1</v>
      </c>
      <c r="F29" s="154"/>
      <c r="G29" s="154"/>
      <c r="H29" s="154"/>
      <c r="I29" s="155"/>
      <c r="L29" s="153"/>
    </row>
    <row r="30" s="1" customFormat="1" ht="6.96" customHeight="1">
      <c r="B30" s="43"/>
      <c r="I30" s="149"/>
      <c r="L30" s="43"/>
    </row>
    <row r="31" s="1" customFormat="1" ht="6.96" customHeight="1">
      <c r="B31" s="43"/>
      <c r="D31" s="78"/>
      <c r="E31" s="78"/>
      <c r="F31" s="78"/>
      <c r="G31" s="78"/>
      <c r="H31" s="78"/>
      <c r="I31" s="156"/>
      <c r="J31" s="78"/>
      <c r="K31" s="78"/>
      <c r="L31" s="43"/>
    </row>
    <row r="32" s="1" customFormat="1" ht="25.44" customHeight="1">
      <c r="B32" s="43"/>
      <c r="D32" s="157" t="s">
        <v>34</v>
      </c>
      <c r="I32" s="149"/>
      <c r="J32" s="158">
        <f>ROUND(J124, 2)</f>
        <v>0</v>
      </c>
      <c r="L32" s="43"/>
    </row>
    <row r="33" s="1" customFormat="1" ht="6.96" customHeight="1">
      <c r="B33" s="43"/>
      <c r="D33" s="78"/>
      <c r="E33" s="78"/>
      <c r="F33" s="78"/>
      <c r="G33" s="78"/>
      <c r="H33" s="78"/>
      <c r="I33" s="156"/>
      <c r="J33" s="78"/>
      <c r="K33" s="78"/>
      <c r="L33" s="43"/>
    </row>
    <row r="34" s="1" customFormat="1" ht="14.4" customHeight="1">
      <c r="B34" s="43"/>
      <c r="F34" s="159" t="s">
        <v>36</v>
      </c>
      <c r="I34" s="160" t="s">
        <v>35</v>
      </c>
      <c r="J34" s="159" t="s">
        <v>37</v>
      </c>
      <c r="L34" s="43"/>
    </row>
    <row r="35" s="1" customFormat="1" ht="14.4" customHeight="1">
      <c r="B35" s="43"/>
      <c r="D35" s="161" t="s">
        <v>38</v>
      </c>
      <c r="E35" s="147" t="s">
        <v>39</v>
      </c>
      <c r="F35" s="162">
        <f>ROUND((SUM(BE124:BE177)),  2)</f>
        <v>0</v>
      </c>
      <c r="I35" s="163">
        <v>0.20999999999999999</v>
      </c>
      <c r="J35" s="162">
        <f>ROUND(((SUM(BE124:BE177))*I35),  2)</f>
        <v>0</v>
      </c>
      <c r="L35" s="43"/>
    </row>
    <row r="36" s="1" customFormat="1" ht="14.4" customHeight="1">
      <c r="B36" s="43"/>
      <c r="E36" s="147" t="s">
        <v>40</v>
      </c>
      <c r="F36" s="162">
        <f>ROUND((SUM(BF124:BF177)),  2)</f>
        <v>0</v>
      </c>
      <c r="I36" s="163">
        <v>0.14999999999999999</v>
      </c>
      <c r="J36" s="162">
        <f>ROUND(((SUM(BF124:BF177))*I36),  2)</f>
        <v>0</v>
      </c>
      <c r="L36" s="43"/>
    </row>
    <row r="37" hidden="1" s="1" customFormat="1" ht="14.4" customHeight="1">
      <c r="B37" s="43"/>
      <c r="E37" s="147" t="s">
        <v>41</v>
      </c>
      <c r="F37" s="162">
        <f>ROUND((SUM(BG124:BG177)),  2)</f>
        <v>0</v>
      </c>
      <c r="I37" s="163">
        <v>0.20999999999999999</v>
      </c>
      <c r="J37" s="162">
        <f>0</f>
        <v>0</v>
      </c>
      <c r="L37" s="43"/>
    </row>
    <row r="38" hidden="1" s="1" customFormat="1" ht="14.4" customHeight="1">
      <c r="B38" s="43"/>
      <c r="E38" s="147" t="s">
        <v>42</v>
      </c>
      <c r="F38" s="162">
        <f>ROUND((SUM(BH124:BH177)),  2)</f>
        <v>0</v>
      </c>
      <c r="I38" s="163">
        <v>0.14999999999999999</v>
      </c>
      <c r="J38" s="162">
        <f>0</f>
        <v>0</v>
      </c>
      <c r="L38" s="43"/>
    </row>
    <row r="39" hidden="1" s="1" customFormat="1" ht="14.4" customHeight="1">
      <c r="B39" s="43"/>
      <c r="E39" s="147" t="s">
        <v>43</v>
      </c>
      <c r="F39" s="162">
        <f>ROUND((SUM(BI124:BI177)),  2)</f>
        <v>0</v>
      </c>
      <c r="I39" s="163">
        <v>0</v>
      </c>
      <c r="J39" s="162">
        <f>0</f>
        <v>0</v>
      </c>
      <c r="L39" s="43"/>
    </row>
    <row r="40" s="1" customFormat="1" ht="6.96" customHeight="1">
      <c r="B40" s="43"/>
      <c r="I40" s="149"/>
      <c r="L40" s="43"/>
    </row>
    <row r="41" s="1" customFormat="1" ht="25.44" customHeight="1">
      <c r="B41" s="43"/>
      <c r="C41" s="164"/>
      <c r="D41" s="165" t="s">
        <v>44</v>
      </c>
      <c r="E41" s="166"/>
      <c r="F41" s="166"/>
      <c r="G41" s="167" t="s">
        <v>45</v>
      </c>
      <c r="H41" s="168" t="s">
        <v>46</v>
      </c>
      <c r="I41" s="169"/>
      <c r="J41" s="170">
        <f>SUM(J32:J39)</f>
        <v>0</v>
      </c>
      <c r="K41" s="171"/>
      <c r="L41" s="43"/>
    </row>
    <row r="42" s="1" customFormat="1" ht="14.4" customHeight="1">
      <c r="B42" s="43"/>
      <c r="I42" s="149"/>
      <c r="L42" s="43"/>
    </row>
    <row r="43" ht="14.4" customHeight="1">
      <c r="B43" s="20"/>
      <c r="L43" s="20"/>
    </row>
    <row r="44" ht="14.4" customHeight="1">
      <c r="B44" s="20"/>
      <c r="L44" s="20"/>
    </row>
    <row r="45" ht="14.4" customHeight="1">
      <c r="B45" s="20"/>
      <c r="L45" s="20"/>
    </row>
    <row r="46" ht="14.4" customHeight="1">
      <c r="B46" s="20"/>
      <c r="L46" s="20"/>
    </row>
    <row r="47" ht="14.4" customHeight="1">
      <c r="B47" s="20"/>
      <c r="L47" s="20"/>
    </row>
    <row r="48" ht="14.4" customHeight="1">
      <c r="B48" s="20"/>
      <c r="L48" s="20"/>
    </row>
    <row r="49" ht="14.4" customHeight="1">
      <c r="B49" s="20"/>
      <c r="L49" s="20"/>
    </row>
    <row r="50" s="1" customFormat="1" ht="14.4" customHeight="1">
      <c r="B50" s="43"/>
      <c r="D50" s="172" t="s">
        <v>47</v>
      </c>
      <c r="E50" s="173"/>
      <c r="F50" s="173"/>
      <c r="G50" s="172" t="s">
        <v>48</v>
      </c>
      <c r="H50" s="173"/>
      <c r="I50" s="174"/>
      <c r="J50" s="173"/>
      <c r="K50" s="173"/>
      <c r="L50" s="4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1" customFormat="1">
      <c r="B61" s="43"/>
      <c r="D61" s="175" t="s">
        <v>49</v>
      </c>
      <c r="E61" s="176"/>
      <c r="F61" s="177" t="s">
        <v>50</v>
      </c>
      <c r="G61" s="175" t="s">
        <v>49</v>
      </c>
      <c r="H61" s="176"/>
      <c r="I61" s="178"/>
      <c r="J61" s="179" t="s">
        <v>50</v>
      </c>
      <c r="K61" s="176"/>
      <c r="L61" s="43"/>
    </row>
    <row r="62">
      <c r="B62" s="20"/>
      <c r="L62" s="20"/>
    </row>
    <row r="63">
      <c r="B63" s="20"/>
      <c r="L63" s="20"/>
    </row>
    <row r="64">
      <c r="B64" s="20"/>
      <c r="L64" s="20"/>
    </row>
    <row r="65" s="1" customFormat="1">
      <c r="B65" s="43"/>
      <c r="D65" s="172" t="s">
        <v>51</v>
      </c>
      <c r="E65" s="173"/>
      <c r="F65" s="173"/>
      <c r="G65" s="172" t="s">
        <v>52</v>
      </c>
      <c r="H65" s="173"/>
      <c r="I65" s="174"/>
      <c r="J65" s="173"/>
      <c r="K65" s="173"/>
      <c r="L65" s="43"/>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1" customFormat="1">
      <c r="B76" s="43"/>
      <c r="D76" s="175" t="s">
        <v>49</v>
      </c>
      <c r="E76" s="176"/>
      <c r="F76" s="177" t="s">
        <v>50</v>
      </c>
      <c r="G76" s="175" t="s">
        <v>49</v>
      </c>
      <c r="H76" s="176"/>
      <c r="I76" s="178"/>
      <c r="J76" s="179" t="s">
        <v>50</v>
      </c>
      <c r="K76" s="176"/>
      <c r="L76" s="43"/>
    </row>
    <row r="77" s="1" customFormat="1" ht="14.4" customHeight="1">
      <c r="B77" s="180"/>
      <c r="C77" s="181"/>
      <c r="D77" s="181"/>
      <c r="E77" s="181"/>
      <c r="F77" s="181"/>
      <c r="G77" s="181"/>
      <c r="H77" s="181"/>
      <c r="I77" s="182"/>
      <c r="J77" s="181"/>
      <c r="K77" s="181"/>
      <c r="L77" s="43"/>
    </row>
    <row r="81" s="1" customFormat="1" ht="6.96" customHeight="1">
      <c r="B81" s="183"/>
      <c r="C81" s="184"/>
      <c r="D81" s="184"/>
      <c r="E81" s="184"/>
      <c r="F81" s="184"/>
      <c r="G81" s="184"/>
      <c r="H81" s="184"/>
      <c r="I81" s="185"/>
      <c r="J81" s="184"/>
      <c r="K81" s="184"/>
      <c r="L81" s="43"/>
    </row>
    <row r="82" s="1" customFormat="1" ht="24.96" customHeight="1">
      <c r="B82" s="38"/>
      <c r="C82" s="23" t="s">
        <v>124</v>
      </c>
      <c r="D82" s="39"/>
      <c r="E82" s="39"/>
      <c r="F82" s="39"/>
      <c r="G82" s="39"/>
      <c r="H82" s="39"/>
      <c r="I82" s="149"/>
      <c r="J82" s="39"/>
      <c r="K82" s="39"/>
      <c r="L82" s="43"/>
    </row>
    <row r="83" s="1" customFormat="1" ht="6.96" customHeight="1">
      <c r="B83" s="38"/>
      <c r="C83" s="39"/>
      <c r="D83" s="39"/>
      <c r="E83" s="39"/>
      <c r="F83" s="39"/>
      <c r="G83" s="39"/>
      <c r="H83" s="39"/>
      <c r="I83" s="149"/>
      <c r="J83" s="39"/>
      <c r="K83" s="39"/>
      <c r="L83" s="43"/>
    </row>
    <row r="84" s="1" customFormat="1" ht="12" customHeight="1">
      <c r="B84" s="38"/>
      <c r="C84" s="32" t="s">
        <v>16</v>
      </c>
      <c r="D84" s="39"/>
      <c r="E84" s="39"/>
      <c r="F84" s="39"/>
      <c r="G84" s="39"/>
      <c r="H84" s="39"/>
      <c r="I84" s="149"/>
      <c r="J84" s="39"/>
      <c r="K84" s="39"/>
      <c r="L84" s="43"/>
    </row>
    <row r="85" s="1" customFormat="1" ht="16.5" customHeight="1">
      <c r="B85" s="38"/>
      <c r="C85" s="39"/>
      <c r="D85" s="39"/>
      <c r="E85" s="186" t="str">
        <f>E7</f>
        <v>Stavební úpravy a změny užívání domu s pečovatelskou službou na bytový dům p.č. St. 171/1 a 171/2, k.ú. Hanušovice</v>
      </c>
      <c r="F85" s="32"/>
      <c r="G85" s="32"/>
      <c r="H85" s="32"/>
      <c r="I85" s="149"/>
      <c r="J85" s="39"/>
      <c r="K85" s="39"/>
      <c r="L85" s="43"/>
    </row>
    <row r="86" ht="12" customHeight="1">
      <c r="B86" s="21"/>
      <c r="C86" s="32" t="s">
        <v>122</v>
      </c>
      <c r="D86" s="22"/>
      <c r="E86" s="22"/>
      <c r="F86" s="22"/>
      <c r="G86" s="22"/>
      <c r="H86" s="22"/>
      <c r="I86" s="141"/>
      <c r="J86" s="22"/>
      <c r="K86" s="22"/>
      <c r="L86" s="20"/>
    </row>
    <row r="87" s="1" customFormat="1" ht="16.5" customHeight="1">
      <c r="B87" s="38"/>
      <c r="C87" s="39"/>
      <c r="D87" s="39"/>
      <c r="E87" s="186" t="s">
        <v>3513</v>
      </c>
      <c r="F87" s="39"/>
      <c r="G87" s="39"/>
      <c r="H87" s="39"/>
      <c r="I87" s="149"/>
      <c r="J87" s="39"/>
      <c r="K87" s="39"/>
      <c r="L87" s="43"/>
    </row>
    <row r="88" s="1" customFormat="1" ht="12" customHeight="1">
      <c r="B88" s="38"/>
      <c r="C88" s="32" t="s">
        <v>3514</v>
      </c>
      <c r="D88" s="39"/>
      <c r="E88" s="39"/>
      <c r="F88" s="39"/>
      <c r="G88" s="39"/>
      <c r="H88" s="39"/>
      <c r="I88" s="149"/>
      <c r="J88" s="39"/>
      <c r="K88" s="39"/>
      <c r="L88" s="43"/>
    </row>
    <row r="89" s="1" customFormat="1" ht="16.5" customHeight="1">
      <c r="B89" s="38"/>
      <c r="C89" s="39"/>
      <c r="D89" s="39"/>
      <c r="E89" s="71" t="str">
        <f>E11</f>
        <v>05 - Rozvodná zařízení</v>
      </c>
      <c r="F89" s="39"/>
      <c r="G89" s="39"/>
      <c r="H89" s="39"/>
      <c r="I89" s="149"/>
      <c r="J89" s="39"/>
      <c r="K89" s="39"/>
      <c r="L89" s="43"/>
    </row>
    <row r="90" s="1" customFormat="1" ht="6.96" customHeight="1">
      <c r="B90" s="38"/>
      <c r="C90" s="39"/>
      <c r="D90" s="39"/>
      <c r="E90" s="39"/>
      <c r="F90" s="39"/>
      <c r="G90" s="39"/>
      <c r="H90" s="39"/>
      <c r="I90" s="149"/>
      <c r="J90" s="39"/>
      <c r="K90" s="39"/>
      <c r="L90" s="43"/>
    </row>
    <row r="91" s="1" customFormat="1" ht="12" customHeight="1">
      <c r="B91" s="38"/>
      <c r="C91" s="32" t="s">
        <v>20</v>
      </c>
      <c r="D91" s="39"/>
      <c r="E91" s="39"/>
      <c r="F91" s="27" t="str">
        <f>F14</f>
        <v>Hanušovice</v>
      </c>
      <c r="G91" s="39"/>
      <c r="H91" s="39"/>
      <c r="I91" s="151" t="s">
        <v>22</v>
      </c>
      <c r="J91" s="74" t="str">
        <f>IF(J14="","",J14)</f>
        <v>9. 10. 2019</v>
      </c>
      <c r="K91" s="39"/>
      <c r="L91" s="43"/>
    </row>
    <row r="92" s="1" customFormat="1" ht="6.96" customHeight="1">
      <c r="B92" s="38"/>
      <c r="C92" s="39"/>
      <c r="D92" s="39"/>
      <c r="E92" s="39"/>
      <c r="F92" s="39"/>
      <c r="G92" s="39"/>
      <c r="H92" s="39"/>
      <c r="I92" s="149"/>
      <c r="J92" s="39"/>
      <c r="K92" s="39"/>
      <c r="L92" s="43"/>
    </row>
    <row r="93" s="1" customFormat="1" ht="15.15" customHeight="1">
      <c r="B93" s="38"/>
      <c r="C93" s="32" t="s">
        <v>24</v>
      </c>
      <c r="D93" s="39"/>
      <c r="E93" s="39"/>
      <c r="F93" s="27" t="str">
        <f>E17</f>
        <v xml:space="preserve"> </v>
      </c>
      <c r="G93" s="39"/>
      <c r="H93" s="39"/>
      <c r="I93" s="151" t="s">
        <v>30</v>
      </c>
      <c r="J93" s="36" t="str">
        <f>E23</f>
        <v xml:space="preserve"> </v>
      </c>
      <c r="K93" s="39"/>
      <c r="L93" s="43"/>
    </row>
    <row r="94" s="1" customFormat="1" ht="15.15" customHeight="1">
      <c r="B94" s="38"/>
      <c r="C94" s="32" t="s">
        <v>28</v>
      </c>
      <c r="D94" s="39"/>
      <c r="E94" s="39"/>
      <c r="F94" s="27" t="str">
        <f>IF(E20="","",E20)</f>
        <v>Vyplň údaj</v>
      </c>
      <c r="G94" s="39"/>
      <c r="H94" s="39"/>
      <c r="I94" s="151" t="s">
        <v>32</v>
      </c>
      <c r="J94" s="36" t="str">
        <f>E26</f>
        <v xml:space="preserve"> </v>
      </c>
      <c r="K94" s="39"/>
      <c r="L94" s="43"/>
    </row>
    <row r="95" s="1" customFormat="1" ht="10.32" customHeight="1">
      <c r="B95" s="38"/>
      <c r="C95" s="39"/>
      <c r="D95" s="39"/>
      <c r="E95" s="39"/>
      <c r="F95" s="39"/>
      <c r="G95" s="39"/>
      <c r="H95" s="39"/>
      <c r="I95" s="149"/>
      <c r="J95" s="39"/>
      <c r="K95" s="39"/>
      <c r="L95" s="43"/>
    </row>
    <row r="96" s="1" customFormat="1" ht="29.28" customHeight="1">
      <c r="B96" s="38"/>
      <c r="C96" s="187" t="s">
        <v>125</v>
      </c>
      <c r="D96" s="188"/>
      <c r="E96" s="188"/>
      <c r="F96" s="188"/>
      <c r="G96" s="188"/>
      <c r="H96" s="188"/>
      <c r="I96" s="189"/>
      <c r="J96" s="190" t="s">
        <v>126</v>
      </c>
      <c r="K96" s="188"/>
      <c r="L96" s="43"/>
    </row>
    <row r="97" s="1" customFormat="1" ht="10.32" customHeight="1">
      <c r="B97" s="38"/>
      <c r="C97" s="39"/>
      <c r="D97" s="39"/>
      <c r="E97" s="39"/>
      <c r="F97" s="39"/>
      <c r="G97" s="39"/>
      <c r="H97" s="39"/>
      <c r="I97" s="149"/>
      <c r="J97" s="39"/>
      <c r="K97" s="39"/>
      <c r="L97" s="43"/>
    </row>
    <row r="98" s="1" customFormat="1" ht="22.8" customHeight="1">
      <c r="B98" s="38"/>
      <c r="C98" s="191" t="s">
        <v>127</v>
      </c>
      <c r="D98" s="39"/>
      <c r="E98" s="39"/>
      <c r="F98" s="39"/>
      <c r="G98" s="39"/>
      <c r="H98" s="39"/>
      <c r="I98" s="149"/>
      <c r="J98" s="105">
        <f>J124</f>
        <v>0</v>
      </c>
      <c r="K98" s="39"/>
      <c r="L98" s="43"/>
      <c r="AU98" s="17" t="s">
        <v>128</v>
      </c>
    </row>
    <row r="99" s="8" customFormat="1" ht="24.96" customHeight="1">
      <c r="B99" s="192"/>
      <c r="C99" s="193"/>
      <c r="D99" s="194" t="s">
        <v>4126</v>
      </c>
      <c r="E99" s="195"/>
      <c r="F99" s="195"/>
      <c r="G99" s="195"/>
      <c r="H99" s="195"/>
      <c r="I99" s="196"/>
      <c r="J99" s="197">
        <f>J125</f>
        <v>0</v>
      </c>
      <c r="K99" s="193"/>
      <c r="L99" s="198"/>
    </row>
    <row r="100" s="8" customFormat="1" ht="24.96" customHeight="1">
      <c r="B100" s="192"/>
      <c r="C100" s="193"/>
      <c r="D100" s="194" t="s">
        <v>4127</v>
      </c>
      <c r="E100" s="195"/>
      <c r="F100" s="195"/>
      <c r="G100" s="195"/>
      <c r="H100" s="195"/>
      <c r="I100" s="196"/>
      <c r="J100" s="197">
        <f>J137</f>
        <v>0</v>
      </c>
      <c r="K100" s="193"/>
      <c r="L100" s="198"/>
    </row>
    <row r="101" s="8" customFormat="1" ht="24.96" customHeight="1">
      <c r="B101" s="192"/>
      <c r="C101" s="193"/>
      <c r="D101" s="194" t="s">
        <v>4128</v>
      </c>
      <c r="E101" s="195"/>
      <c r="F101" s="195"/>
      <c r="G101" s="195"/>
      <c r="H101" s="195"/>
      <c r="I101" s="196"/>
      <c r="J101" s="197">
        <f>J146</f>
        <v>0</v>
      </c>
      <c r="K101" s="193"/>
      <c r="L101" s="198"/>
    </row>
    <row r="102" s="8" customFormat="1" ht="24.96" customHeight="1">
      <c r="B102" s="192"/>
      <c r="C102" s="193"/>
      <c r="D102" s="194" t="s">
        <v>4129</v>
      </c>
      <c r="E102" s="195"/>
      <c r="F102" s="195"/>
      <c r="G102" s="195"/>
      <c r="H102" s="195"/>
      <c r="I102" s="196"/>
      <c r="J102" s="197">
        <f>J162</f>
        <v>0</v>
      </c>
      <c r="K102" s="193"/>
      <c r="L102" s="198"/>
    </row>
    <row r="103" s="1" customFormat="1" ht="21.84" customHeight="1">
      <c r="B103" s="38"/>
      <c r="C103" s="39"/>
      <c r="D103" s="39"/>
      <c r="E103" s="39"/>
      <c r="F103" s="39"/>
      <c r="G103" s="39"/>
      <c r="H103" s="39"/>
      <c r="I103" s="149"/>
      <c r="J103" s="39"/>
      <c r="K103" s="39"/>
      <c r="L103" s="43"/>
    </row>
    <row r="104" s="1" customFormat="1" ht="6.96" customHeight="1">
      <c r="B104" s="61"/>
      <c r="C104" s="62"/>
      <c r="D104" s="62"/>
      <c r="E104" s="62"/>
      <c r="F104" s="62"/>
      <c r="G104" s="62"/>
      <c r="H104" s="62"/>
      <c r="I104" s="182"/>
      <c r="J104" s="62"/>
      <c r="K104" s="62"/>
      <c r="L104" s="43"/>
    </row>
    <row r="108" s="1" customFormat="1" ht="6.96" customHeight="1">
      <c r="B108" s="63"/>
      <c r="C108" s="64"/>
      <c r="D108" s="64"/>
      <c r="E108" s="64"/>
      <c r="F108" s="64"/>
      <c r="G108" s="64"/>
      <c r="H108" s="64"/>
      <c r="I108" s="185"/>
      <c r="J108" s="64"/>
      <c r="K108" s="64"/>
      <c r="L108" s="43"/>
    </row>
    <row r="109" s="1" customFormat="1" ht="24.96" customHeight="1">
      <c r="B109" s="38"/>
      <c r="C109" s="23" t="s">
        <v>150</v>
      </c>
      <c r="D109" s="39"/>
      <c r="E109" s="39"/>
      <c r="F109" s="39"/>
      <c r="G109" s="39"/>
      <c r="H109" s="39"/>
      <c r="I109" s="149"/>
      <c r="J109" s="39"/>
      <c r="K109" s="39"/>
      <c r="L109" s="43"/>
    </row>
    <row r="110" s="1" customFormat="1" ht="6.96" customHeight="1">
      <c r="B110" s="38"/>
      <c r="C110" s="39"/>
      <c r="D110" s="39"/>
      <c r="E110" s="39"/>
      <c r="F110" s="39"/>
      <c r="G110" s="39"/>
      <c r="H110" s="39"/>
      <c r="I110" s="149"/>
      <c r="J110" s="39"/>
      <c r="K110" s="39"/>
      <c r="L110" s="43"/>
    </row>
    <row r="111" s="1" customFormat="1" ht="12" customHeight="1">
      <c r="B111" s="38"/>
      <c r="C111" s="32" t="s">
        <v>16</v>
      </c>
      <c r="D111" s="39"/>
      <c r="E111" s="39"/>
      <c r="F111" s="39"/>
      <c r="G111" s="39"/>
      <c r="H111" s="39"/>
      <c r="I111" s="149"/>
      <c r="J111" s="39"/>
      <c r="K111" s="39"/>
      <c r="L111" s="43"/>
    </row>
    <row r="112" s="1" customFormat="1" ht="16.5" customHeight="1">
      <c r="B112" s="38"/>
      <c r="C112" s="39"/>
      <c r="D112" s="39"/>
      <c r="E112" s="186" t="str">
        <f>E7</f>
        <v>Stavební úpravy a změny užívání domu s pečovatelskou službou na bytový dům p.č. St. 171/1 a 171/2, k.ú. Hanušovice</v>
      </c>
      <c r="F112" s="32"/>
      <c r="G112" s="32"/>
      <c r="H112" s="32"/>
      <c r="I112" s="149"/>
      <c r="J112" s="39"/>
      <c r="K112" s="39"/>
      <c r="L112" s="43"/>
    </row>
    <row r="113" ht="12" customHeight="1">
      <c r="B113" s="21"/>
      <c r="C113" s="32" t="s">
        <v>122</v>
      </c>
      <c r="D113" s="22"/>
      <c r="E113" s="22"/>
      <c r="F113" s="22"/>
      <c r="G113" s="22"/>
      <c r="H113" s="22"/>
      <c r="I113" s="141"/>
      <c r="J113" s="22"/>
      <c r="K113" s="22"/>
      <c r="L113" s="20"/>
    </row>
    <row r="114" s="1" customFormat="1" ht="16.5" customHeight="1">
      <c r="B114" s="38"/>
      <c r="C114" s="39"/>
      <c r="D114" s="39"/>
      <c r="E114" s="186" t="s">
        <v>3513</v>
      </c>
      <c r="F114" s="39"/>
      <c r="G114" s="39"/>
      <c r="H114" s="39"/>
      <c r="I114" s="149"/>
      <c r="J114" s="39"/>
      <c r="K114" s="39"/>
      <c r="L114" s="43"/>
    </row>
    <row r="115" s="1" customFormat="1" ht="12" customHeight="1">
      <c r="B115" s="38"/>
      <c r="C115" s="32" t="s">
        <v>3514</v>
      </c>
      <c r="D115" s="39"/>
      <c r="E115" s="39"/>
      <c r="F115" s="39"/>
      <c r="G115" s="39"/>
      <c r="H115" s="39"/>
      <c r="I115" s="149"/>
      <c r="J115" s="39"/>
      <c r="K115" s="39"/>
      <c r="L115" s="43"/>
    </row>
    <row r="116" s="1" customFormat="1" ht="16.5" customHeight="1">
      <c r="B116" s="38"/>
      <c r="C116" s="39"/>
      <c r="D116" s="39"/>
      <c r="E116" s="71" t="str">
        <f>E11</f>
        <v>05 - Rozvodná zařízení</v>
      </c>
      <c r="F116" s="39"/>
      <c r="G116" s="39"/>
      <c r="H116" s="39"/>
      <c r="I116" s="149"/>
      <c r="J116" s="39"/>
      <c r="K116" s="39"/>
      <c r="L116" s="43"/>
    </row>
    <row r="117" s="1" customFormat="1" ht="6.96" customHeight="1">
      <c r="B117" s="38"/>
      <c r="C117" s="39"/>
      <c r="D117" s="39"/>
      <c r="E117" s="39"/>
      <c r="F117" s="39"/>
      <c r="G117" s="39"/>
      <c r="H117" s="39"/>
      <c r="I117" s="149"/>
      <c r="J117" s="39"/>
      <c r="K117" s="39"/>
      <c r="L117" s="43"/>
    </row>
    <row r="118" s="1" customFormat="1" ht="12" customHeight="1">
      <c r="B118" s="38"/>
      <c r="C118" s="32" t="s">
        <v>20</v>
      </c>
      <c r="D118" s="39"/>
      <c r="E118" s="39"/>
      <c r="F118" s="27" t="str">
        <f>F14</f>
        <v>Hanušovice</v>
      </c>
      <c r="G118" s="39"/>
      <c r="H118" s="39"/>
      <c r="I118" s="151" t="s">
        <v>22</v>
      </c>
      <c r="J118" s="74" t="str">
        <f>IF(J14="","",J14)</f>
        <v>9. 10. 2019</v>
      </c>
      <c r="K118" s="39"/>
      <c r="L118" s="43"/>
    </row>
    <row r="119" s="1" customFormat="1" ht="6.96" customHeight="1">
      <c r="B119" s="38"/>
      <c r="C119" s="39"/>
      <c r="D119" s="39"/>
      <c r="E119" s="39"/>
      <c r="F119" s="39"/>
      <c r="G119" s="39"/>
      <c r="H119" s="39"/>
      <c r="I119" s="149"/>
      <c r="J119" s="39"/>
      <c r="K119" s="39"/>
      <c r="L119" s="43"/>
    </row>
    <row r="120" s="1" customFormat="1" ht="15.15" customHeight="1">
      <c r="B120" s="38"/>
      <c r="C120" s="32" t="s">
        <v>24</v>
      </c>
      <c r="D120" s="39"/>
      <c r="E120" s="39"/>
      <c r="F120" s="27" t="str">
        <f>E17</f>
        <v xml:space="preserve"> </v>
      </c>
      <c r="G120" s="39"/>
      <c r="H120" s="39"/>
      <c r="I120" s="151" t="s">
        <v>30</v>
      </c>
      <c r="J120" s="36" t="str">
        <f>E23</f>
        <v xml:space="preserve"> </v>
      </c>
      <c r="K120" s="39"/>
      <c r="L120" s="43"/>
    </row>
    <row r="121" s="1" customFormat="1" ht="15.15" customHeight="1">
      <c r="B121" s="38"/>
      <c r="C121" s="32" t="s">
        <v>28</v>
      </c>
      <c r="D121" s="39"/>
      <c r="E121" s="39"/>
      <c r="F121" s="27" t="str">
        <f>IF(E20="","",E20)</f>
        <v>Vyplň údaj</v>
      </c>
      <c r="G121" s="39"/>
      <c r="H121" s="39"/>
      <c r="I121" s="151" t="s">
        <v>32</v>
      </c>
      <c r="J121" s="36" t="str">
        <f>E26</f>
        <v xml:space="preserve"> </v>
      </c>
      <c r="K121" s="39"/>
      <c r="L121" s="43"/>
    </row>
    <row r="122" s="1" customFormat="1" ht="10.32" customHeight="1">
      <c r="B122" s="38"/>
      <c r="C122" s="39"/>
      <c r="D122" s="39"/>
      <c r="E122" s="39"/>
      <c r="F122" s="39"/>
      <c r="G122" s="39"/>
      <c r="H122" s="39"/>
      <c r="I122" s="149"/>
      <c r="J122" s="39"/>
      <c r="K122" s="39"/>
      <c r="L122" s="43"/>
    </row>
    <row r="123" s="10" customFormat="1" ht="29.28" customHeight="1">
      <c r="B123" s="205"/>
      <c r="C123" s="206" t="s">
        <v>151</v>
      </c>
      <c r="D123" s="207" t="s">
        <v>59</v>
      </c>
      <c r="E123" s="207" t="s">
        <v>55</v>
      </c>
      <c r="F123" s="207" t="s">
        <v>56</v>
      </c>
      <c r="G123" s="207" t="s">
        <v>152</v>
      </c>
      <c r="H123" s="207" t="s">
        <v>153</v>
      </c>
      <c r="I123" s="208" t="s">
        <v>154</v>
      </c>
      <c r="J123" s="207" t="s">
        <v>126</v>
      </c>
      <c r="K123" s="209" t="s">
        <v>155</v>
      </c>
      <c r="L123" s="210"/>
      <c r="M123" s="95" t="s">
        <v>1</v>
      </c>
      <c r="N123" s="96" t="s">
        <v>38</v>
      </c>
      <c r="O123" s="96" t="s">
        <v>156</v>
      </c>
      <c r="P123" s="96" t="s">
        <v>157</v>
      </c>
      <c r="Q123" s="96" t="s">
        <v>158</v>
      </c>
      <c r="R123" s="96" t="s">
        <v>159</v>
      </c>
      <c r="S123" s="96" t="s">
        <v>160</v>
      </c>
      <c r="T123" s="97" t="s">
        <v>161</v>
      </c>
    </row>
    <row r="124" s="1" customFormat="1" ht="22.8" customHeight="1">
      <c r="B124" s="38"/>
      <c r="C124" s="102" t="s">
        <v>162</v>
      </c>
      <c r="D124" s="39"/>
      <c r="E124" s="39"/>
      <c r="F124" s="39"/>
      <c r="G124" s="39"/>
      <c r="H124" s="39"/>
      <c r="I124" s="149"/>
      <c r="J124" s="211">
        <f>BK124</f>
        <v>0</v>
      </c>
      <c r="K124" s="39"/>
      <c r="L124" s="43"/>
      <c r="M124" s="98"/>
      <c r="N124" s="99"/>
      <c r="O124" s="99"/>
      <c r="P124" s="212">
        <f>P125+P137+P146+P162</f>
        <v>0</v>
      </c>
      <c r="Q124" s="99"/>
      <c r="R124" s="212">
        <f>R125+R137+R146+R162</f>
        <v>0</v>
      </c>
      <c r="S124" s="99"/>
      <c r="T124" s="213">
        <f>T125+T137+T146+T162</f>
        <v>0</v>
      </c>
      <c r="AT124" s="17" t="s">
        <v>73</v>
      </c>
      <c r="AU124" s="17" t="s">
        <v>128</v>
      </c>
      <c r="BK124" s="214">
        <f>BK125+BK137+BK146+BK162</f>
        <v>0</v>
      </c>
    </row>
    <row r="125" s="11" customFormat="1" ht="25.92" customHeight="1">
      <c r="B125" s="215"/>
      <c r="C125" s="216"/>
      <c r="D125" s="217" t="s">
        <v>73</v>
      </c>
      <c r="E125" s="218" t="s">
        <v>4130</v>
      </c>
      <c r="F125" s="218" t="s">
        <v>4131</v>
      </c>
      <c r="G125" s="216"/>
      <c r="H125" s="216"/>
      <c r="I125" s="219"/>
      <c r="J125" s="220">
        <f>BK125</f>
        <v>0</v>
      </c>
      <c r="K125" s="216"/>
      <c r="L125" s="221"/>
      <c r="M125" s="222"/>
      <c r="N125" s="223"/>
      <c r="O125" s="223"/>
      <c r="P125" s="224">
        <f>SUM(P126:P136)</f>
        <v>0</v>
      </c>
      <c r="Q125" s="223"/>
      <c r="R125" s="224">
        <f>SUM(R126:R136)</f>
        <v>0</v>
      </c>
      <c r="S125" s="223"/>
      <c r="T125" s="225">
        <f>SUM(T126:T136)</f>
        <v>0</v>
      </c>
      <c r="AR125" s="226" t="s">
        <v>82</v>
      </c>
      <c r="AT125" s="227" t="s">
        <v>73</v>
      </c>
      <c r="AU125" s="227" t="s">
        <v>74</v>
      </c>
      <c r="AY125" s="226" t="s">
        <v>165</v>
      </c>
      <c r="BK125" s="228">
        <f>SUM(BK126:BK136)</f>
        <v>0</v>
      </c>
    </row>
    <row r="126" s="1" customFormat="1" ht="24" customHeight="1">
      <c r="B126" s="38"/>
      <c r="C126" s="231" t="s">
        <v>646</v>
      </c>
      <c r="D126" s="231" t="s">
        <v>168</v>
      </c>
      <c r="E126" s="232" t="s">
        <v>3977</v>
      </c>
      <c r="F126" s="233" t="s">
        <v>3978</v>
      </c>
      <c r="G126" s="234" t="s">
        <v>214</v>
      </c>
      <c r="H126" s="235">
        <v>9</v>
      </c>
      <c r="I126" s="236"/>
      <c r="J126" s="237">
        <f>ROUND(I126*H126,2)</f>
        <v>0</v>
      </c>
      <c r="K126" s="233" t="s">
        <v>1</v>
      </c>
      <c r="L126" s="43"/>
      <c r="M126" s="238" t="s">
        <v>1</v>
      </c>
      <c r="N126" s="239" t="s">
        <v>40</v>
      </c>
      <c r="O126" s="86"/>
      <c r="P126" s="240">
        <f>O126*H126</f>
        <v>0</v>
      </c>
      <c r="Q126" s="240">
        <v>0</v>
      </c>
      <c r="R126" s="240">
        <f>Q126*H126</f>
        <v>0</v>
      </c>
      <c r="S126" s="240">
        <v>0</v>
      </c>
      <c r="T126" s="241">
        <f>S126*H126</f>
        <v>0</v>
      </c>
      <c r="AR126" s="242" t="s">
        <v>82</v>
      </c>
      <c r="AT126" s="242" t="s">
        <v>168</v>
      </c>
      <c r="AU126" s="242" t="s">
        <v>82</v>
      </c>
      <c r="AY126" s="17" t="s">
        <v>165</v>
      </c>
      <c r="BE126" s="243">
        <f>IF(N126="základní",J126,0)</f>
        <v>0</v>
      </c>
      <c r="BF126" s="243">
        <f>IF(N126="snížená",J126,0)</f>
        <v>0</v>
      </c>
      <c r="BG126" s="243">
        <f>IF(N126="zákl. přenesená",J126,0)</f>
        <v>0</v>
      </c>
      <c r="BH126" s="243">
        <f>IF(N126="sníž. přenesená",J126,0)</f>
        <v>0</v>
      </c>
      <c r="BI126" s="243">
        <f>IF(N126="nulová",J126,0)</f>
        <v>0</v>
      </c>
      <c r="BJ126" s="17" t="s">
        <v>107</v>
      </c>
      <c r="BK126" s="243">
        <f>ROUND(I126*H126,2)</f>
        <v>0</v>
      </c>
      <c r="BL126" s="17" t="s">
        <v>82</v>
      </c>
      <c r="BM126" s="242" t="s">
        <v>4132</v>
      </c>
    </row>
    <row r="127" s="1" customFormat="1" ht="16.5" customHeight="1">
      <c r="B127" s="38"/>
      <c r="C127" s="231" t="s">
        <v>650</v>
      </c>
      <c r="D127" s="231" t="s">
        <v>168</v>
      </c>
      <c r="E127" s="232" t="s">
        <v>4133</v>
      </c>
      <c r="F127" s="233" t="s">
        <v>4134</v>
      </c>
      <c r="G127" s="234" t="s">
        <v>4020</v>
      </c>
      <c r="H127" s="235">
        <v>54</v>
      </c>
      <c r="I127" s="236"/>
      <c r="J127" s="237">
        <f>ROUND(I127*H127,2)</f>
        <v>0</v>
      </c>
      <c r="K127" s="233" t="s">
        <v>1</v>
      </c>
      <c r="L127" s="43"/>
      <c r="M127" s="238" t="s">
        <v>1</v>
      </c>
      <c r="N127" s="239" t="s">
        <v>40</v>
      </c>
      <c r="O127" s="86"/>
      <c r="P127" s="240">
        <f>O127*H127</f>
        <v>0</v>
      </c>
      <c r="Q127" s="240">
        <v>0</v>
      </c>
      <c r="R127" s="240">
        <f>Q127*H127</f>
        <v>0</v>
      </c>
      <c r="S127" s="240">
        <v>0</v>
      </c>
      <c r="T127" s="241">
        <f>S127*H127</f>
        <v>0</v>
      </c>
      <c r="AR127" s="242" t="s">
        <v>3674</v>
      </c>
      <c r="AT127" s="242" t="s">
        <v>168</v>
      </c>
      <c r="AU127" s="242" t="s">
        <v>82</v>
      </c>
      <c r="AY127" s="17" t="s">
        <v>165</v>
      </c>
      <c r="BE127" s="243">
        <f>IF(N127="základní",J127,0)</f>
        <v>0</v>
      </c>
      <c r="BF127" s="243">
        <f>IF(N127="snížená",J127,0)</f>
        <v>0</v>
      </c>
      <c r="BG127" s="243">
        <f>IF(N127="zákl. přenesená",J127,0)</f>
        <v>0</v>
      </c>
      <c r="BH127" s="243">
        <f>IF(N127="sníž. přenesená",J127,0)</f>
        <v>0</v>
      </c>
      <c r="BI127" s="243">
        <f>IF(N127="nulová",J127,0)</f>
        <v>0</v>
      </c>
      <c r="BJ127" s="17" t="s">
        <v>107</v>
      </c>
      <c r="BK127" s="243">
        <f>ROUND(I127*H127,2)</f>
        <v>0</v>
      </c>
      <c r="BL127" s="17" t="s">
        <v>3674</v>
      </c>
      <c r="BM127" s="242" t="s">
        <v>4135</v>
      </c>
    </row>
    <row r="128" s="1" customFormat="1" ht="16.5" customHeight="1">
      <c r="B128" s="38"/>
      <c r="C128" s="288" t="s">
        <v>654</v>
      </c>
      <c r="D128" s="288" t="s">
        <v>223</v>
      </c>
      <c r="E128" s="289" t="s">
        <v>4136</v>
      </c>
      <c r="F128" s="290" t="s">
        <v>4118</v>
      </c>
      <c r="G128" s="291" t="s">
        <v>3540</v>
      </c>
      <c r="H128" s="292">
        <v>9</v>
      </c>
      <c r="I128" s="293"/>
      <c r="J128" s="294">
        <f>ROUND(I128*H128,2)</f>
        <v>0</v>
      </c>
      <c r="K128" s="290" t="s">
        <v>1</v>
      </c>
      <c r="L128" s="295"/>
      <c r="M128" s="296" t="s">
        <v>1</v>
      </c>
      <c r="N128" s="297" t="s">
        <v>40</v>
      </c>
      <c r="O128" s="86"/>
      <c r="P128" s="240">
        <f>O128*H128</f>
        <v>0</v>
      </c>
      <c r="Q128" s="240">
        <v>0</v>
      </c>
      <c r="R128" s="240">
        <f>Q128*H128</f>
        <v>0</v>
      </c>
      <c r="S128" s="240">
        <v>0</v>
      </c>
      <c r="T128" s="241">
        <f>S128*H128</f>
        <v>0</v>
      </c>
      <c r="AR128" s="242" t="s">
        <v>616</v>
      </c>
      <c r="AT128" s="242" t="s">
        <v>223</v>
      </c>
      <c r="AU128" s="242" t="s">
        <v>82</v>
      </c>
      <c r="AY128" s="17" t="s">
        <v>165</v>
      </c>
      <c r="BE128" s="243">
        <f>IF(N128="základní",J128,0)</f>
        <v>0</v>
      </c>
      <c r="BF128" s="243">
        <f>IF(N128="snížená",J128,0)</f>
        <v>0</v>
      </c>
      <c r="BG128" s="243">
        <f>IF(N128="zákl. přenesená",J128,0)</f>
        <v>0</v>
      </c>
      <c r="BH128" s="243">
        <f>IF(N128="sníž. přenesená",J128,0)</f>
        <v>0</v>
      </c>
      <c r="BI128" s="243">
        <f>IF(N128="nulová",J128,0)</f>
        <v>0</v>
      </c>
      <c r="BJ128" s="17" t="s">
        <v>107</v>
      </c>
      <c r="BK128" s="243">
        <f>ROUND(I128*H128,2)</f>
        <v>0</v>
      </c>
      <c r="BL128" s="17" t="s">
        <v>315</v>
      </c>
      <c r="BM128" s="242" t="s">
        <v>4137</v>
      </c>
    </row>
    <row r="129" s="1" customFormat="1" ht="36" customHeight="1">
      <c r="B129" s="38"/>
      <c r="C129" s="288" t="s">
        <v>659</v>
      </c>
      <c r="D129" s="288" t="s">
        <v>223</v>
      </c>
      <c r="E129" s="289" t="s">
        <v>4138</v>
      </c>
      <c r="F129" s="290" t="s">
        <v>4139</v>
      </c>
      <c r="G129" s="291" t="s">
        <v>3540</v>
      </c>
      <c r="H129" s="292">
        <v>9</v>
      </c>
      <c r="I129" s="293"/>
      <c r="J129" s="294">
        <f>ROUND(I129*H129,2)</f>
        <v>0</v>
      </c>
      <c r="K129" s="290" t="s">
        <v>1</v>
      </c>
      <c r="L129" s="295"/>
      <c r="M129" s="296" t="s">
        <v>1</v>
      </c>
      <c r="N129" s="297" t="s">
        <v>40</v>
      </c>
      <c r="O129" s="86"/>
      <c r="P129" s="240">
        <f>O129*H129</f>
        <v>0</v>
      </c>
      <c r="Q129" s="240">
        <v>0</v>
      </c>
      <c r="R129" s="240">
        <f>Q129*H129</f>
        <v>0</v>
      </c>
      <c r="S129" s="240">
        <v>0</v>
      </c>
      <c r="T129" s="241">
        <f>S129*H129</f>
        <v>0</v>
      </c>
      <c r="AR129" s="242" t="s">
        <v>616</v>
      </c>
      <c r="AT129" s="242" t="s">
        <v>223</v>
      </c>
      <c r="AU129" s="242" t="s">
        <v>82</v>
      </c>
      <c r="AY129" s="17" t="s">
        <v>165</v>
      </c>
      <c r="BE129" s="243">
        <f>IF(N129="základní",J129,0)</f>
        <v>0</v>
      </c>
      <c r="BF129" s="243">
        <f>IF(N129="snížená",J129,0)</f>
        <v>0</v>
      </c>
      <c r="BG129" s="243">
        <f>IF(N129="zákl. přenesená",J129,0)</f>
        <v>0</v>
      </c>
      <c r="BH129" s="243">
        <f>IF(N129="sníž. přenesená",J129,0)</f>
        <v>0</v>
      </c>
      <c r="BI129" s="243">
        <f>IF(N129="nulová",J129,0)</f>
        <v>0</v>
      </c>
      <c r="BJ129" s="17" t="s">
        <v>107</v>
      </c>
      <c r="BK129" s="243">
        <f>ROUND(I129*H129,2)</f>
        <v>0</v>
      </c>
      <c r="BL129" s="17" t="s">
        <v>315</v>
      </c>
      <c r="BM129" s="242" t="s">
        <v>4140</v>
      </c>
    </row>
    <row r="130" s="1" customFormat="1" ht="16.5" customHeight="1">
      <c r="B130" s="38"/>
      <c r="C130" s="288" t="s">
        <v>721</v>
      </c>
      <c r="D130" s="288" t="s">
        <v>223</v>
      </c>
      <c r="E130" s="289" t="s">
        <v>4141</v>
      </c>
      <c r="F130" s="290" t="s">
        <v>4142</v>
      </c>
      <c r="G130" s="291" t="s">
        <v>3540</v>
      </c>
      <c r="H130" s="292">
        <v>9</v>
      </c>
      <c r="I130" s="293"/>
      <c r="J130" s="294">
        <f>ROUND(I130*H130,2)</f>
        <v>0</v>
      </c>
      <c r="K130" s="290" t="s">
        <v>1</v>
      </c>
      <c r="L130" s="295"/>
      <c r="M130" s="296" t="s">
        <v>1</v>
      </c>
      <c r="N130" s="297" t="s">
        <v>40</v>
      </c>
      <c r="O130" s="86"/>
      <c r="P130" s="240">
        <f>O130*H130</f>
        <v>0</v>
      </c>
      <c r="Q130" s="240">
        <v>0</v>
      </c>
      <c r="R130" s="240">
        <f>Q130*H130</f>
        <v>0</v>
      </c>
      <c r="S130" s="240">
        <v>0</v>
      </c>
      <c r="T130" s="241">
        <f>S130*H130</f>
        <v>0</v>
      </c>
      <c r="AR130" s="242" t="s">
        <v>616</v>
      </c>
      <c r="AT130" s="242" t="s">
        <v>223</v>
      </c>
      <c r="AU130" s="242" t="s">
        <v>82</v>
      </c>
      <c r="AY130" s="17" t="s">
        <v>165</v>
      </c>
      <c r="BE130" s="243">
        <f>IF(N130="základní",J130,0)</f>
        <v>0</v>
      </c>
      <c r="BF130" s="243">
        <f>IF(N130="snížená",J130,0)</f>
        <v>0</v>
      </c>
      <c r="BG130" s="243">
        <f>IF(N130="zákl. přenesená",J130,0)</f>
        <v>0</v>
      </c>
      <c r="BH130" s="243">
        <f>IF(N130="sníž. přenesená",J130,0)</f>
        <v>0</v>
      </c>
      <c r="BI130" s="243">
        <f>IF(N130="nulová",J130,0)</f>
        <v>0</v>
      </c>
      <c r="BJ130" s="17" t="s">
        <v>107</v>
      </c>
      <c r="BK130" s="243">
        <f>ROUND(I130*H130,2)</f>
        <v>0</v>
      </c>
      <c r="BL130" s="17" t="s">
        <v>315</v>
      </c>
      <c r="BM130" s="242" t="s">
        <v>4143</v>
      </c>
    </row>
    <row r="131" s="1" customFormat="1" ht="48" customHeight="1">
      <c r="B131" s="38"/>
      <c r="C131" s="288" t="s">
        <v>725</v>
      </c>
      <c r="D131" s="288" t="s">
        <v>223</v>
      </c>
      <c r="E131" s="289" t="s">
        <v>4144</v>
      </c>
      <c r="F131" s="290" t="s">
        <v>4145</v>
      </c>
      <c r="G131" s="291" t="s">
        <v>3540</v>
      </c>
      <c r="H131" s="292">
        <v>9</v>
      </c>
      <c r="I131" s="293"/>
      <c r="J131" s="294">
        <f>ROUND(I131*H131,2)</f>
        <v>0</v>
      </c>
      <c r="K131" s="290" t="s">
        <v>1</v>
      </c>
      <c r="L131" s="295"/>
      <c r="M131" s="296" t="s">
        <v>1</v>
      </c>
      <c r="N131" s="297" t="s">
        <v>40</v>
      </c>
      <c r="O131" s="86"/>
      <c r="P131" s="240">
        <f>O131*H131</f>
        <v>0</v>
      </c>
      <c r="Q131" s="240">
        <v>0</v>
      </c>
      <c r="R131" s="240">
        <f>Q131*H131</f>
        <v>0</v>
      </c>
      <c r="S131" s="240">
        <v>0</v>
      </c>
      <c r="T131" s="241">
        <f>S131*H131</f>
        <v>0</v>
      </c>
      <c r="AR131" s="242" t="s">
        <v>616</v>
      </c>
      <c r="AT131" s="242" t="s">
        <v>223</v>
      </c>
      <c r="AU131" s="242" t="s">
        <v>82</v>
      </c>
      <c r="AY131" s="17" t="s">
        <v>165</v>
      </c>
      <c r="BE131" s="243">
        <f>IF(N131="základní",J131,0)</f>
        <v>0</v>
      </c>
      <c r="BF131" s="243">
        <f>IF(N131="snížená",J131,0)</f>
        <v>0</v>
      </c>
      <c r="BG131" s="243">
        <f>IF(N131="zákl. přenesená",J131,0)</f>
        <v>0</v>
      </c>
      <c r="BH131" s="243">
        <f>IF(N131="sníž. přenesená",J131,0)</f>
        <v>0</v>
      </c>
      <c r="BI131" s="243">
        <f>IF(N131="nulová",J131,0)</f>
        <v>0</v>
      </c>
      <c r="BJ131" s="17" t="s">
        <v>107</v>
      </c>
      <c r="BK131" s="243">
        <f>ROUND(I131*H131,2)</f>
        <v>0</v>
      </c>
      <c r="BL131" s="17" t="s">
        <v>315</v>
      </c>
      <c r="BM131" s="242" t="s">
        <v>4146</v>
      </c>
    </row>
    <row r="132" s="1" customFormat="1" ht="24" customHeight="1">
      <c r="B132" s="38"/>
      <c r="C132" s="288" t="s">
        <v>729</v>
      </c>
      <c r="D132" s="288" t="s">
        <v>223</v>
      </c>
      <c r="E132" s="289" t="s">
        <v>4147</v>
      </c>
      <c r="F132" s="290" t="s">
        <v>4148</v>
      </c>
      <c r="G132" s="291" t="s">
        <v>3540</v>
      </c>
      <c r="H132" s="292">
        <v>72</v>
      </c>
      <c r="I132" s="293"/>
      <c r="J132" s="294">
        <f>ROUND(I132*H132,2)</f>
        <v>0</v>
      </c>
      <c r="K132" s="290" t="s">
        <v>1</v>
      </c>
      <c r="L132" s="295"/>
      <c r="M132" s="296" t="s">
        <v>1</v>
      </c>
      <c r="N132" s="297" t="s">
        <v>40</v>
      </c>
      <c r="O132" s="86"/>
      <c r="P132" s="240">
        <f>O132*H132</f>
        <v>0</v>
      </c>
      <c r="Q132" s="240">
        <v>0</v>
      </c>
      <c r="R132" s="240">
        <f>Q132*H132</f>
        <v>0</v>
      </c>
      <c r="S132" s="240">
        <v>0</v>
      </c>
      <c r="T132" s="241">
        <f>S132*H132</f>
        <v>0</v>
      </c>
      <c r="AR132" s="242" t="s">
        <v>616</v>
      </c>
      <c r="AT132" s="242" t="s">
        <v>223</v>
      </c>
      <c r="AU132" s="242" t="s">
        <v>82</v>
      </c>
      <c r="AY132" s="17" t="s">
        <v>165</v>
      </c>
      <c r="BE132" s="243">
        <f>IF(N132="základní",J132,0)</f>
        <v>0</v>
      </c>
      <c r="BF132" s="243">
        <f>IF(N132="snížená",J132,0)</f>
        <v>0</v>
      </c>
      <c r="BG132" s="243">
        <f>IF(N132="zákl. přenesená",J132,0)</f>
        <v>0</v>
      </c>
      <c r="BH132" s="243">
        <f>IF(N132="sníž. přenesená",J132,0)</f>
        <v>0</v>
      </c>
      <c r="BI132" s="243">
        <f>IF(N132="nulová",J132,0)</f>
        <v>0</v>
      </c>
      <c r="BJ132" s="17" t="s">
        <v>107</v>
      </c>
      <c r="BK132" s="243">
        <f>ROUND(I132*H132,2)</f>
        <v>0</v>
      </c>
      <c r="BL132" s="17" t="s">
        <v>315</v>
      </c>
      <c r="BM132" s="242" t="s">
        <v>4149</v>
      </c>
    </row>
    <row r="133" s="1" customFormat="1" ht="24" customHeight="1">
      <c r="B133" s="38"/>
      <c r="C133" s="288" t="s">
        <v>733</v>
      </c>
      <c r="D133" s="288" t="s">
        <v>223</v>
      </c>
      <c r="E133" s="289" t="s">
        <v>4150</v>
      </c>
      <c r="F133" s="290" t="s">
        <v>4151</v>
      </c>
      <c r="G133" s="291" t="s">
        <v>3540</v>
      </c>
      <c r="H133" s="292">
        <v>9</v>
      </c>
      <c r="I133" s="293"/>
      <c r="J133" s="294">
        <f>ROUND(I133*H133,2)</f>
        <v>0</v>
      </c>
      <c r="K133" s="290" t="s">
        <v>1</v>
      </c>
      <c r="L133" s="295"/>
      <c r="M133" s="296" t="s">
        <v>1</v>
      </c>
      <c r="N133" s="297" t="s">
        <v>40</v>
      </c>
      <c r="O133" s="86"/>
      <c r="P133" s="240">
        <f>O133*H133</f>
        <v>0</v>
      </c>
      <c r="Q133" s="240">
        <v>0</v>
      </c>
      <c r="R133" s="240">
        <f>Q133*H133</f>
        <v>0</v>
      </c>
      <c r="S133" s="240">
        <v>0</v>
      </c>
      <c r="T133" s="241">
        <f>S133*H133</f>
        <v>0</v>
      </c>
      <c r="AR133" s="242" t="s">
        <v>616</v>
      </c>
      <c r="AT133" s="242" t="s">
        <v>223</v>
      </c>
      <c r="AU133" s="242" t="s">
        <v>82</v>
      </c>
      <c r="AY133" s="17" t="s">
        <v>165</v>
      </c>
      <c r="BE133" s="243">
        <f>IF(N133="základní",J133,0)</f>
        <v>0</v>
      </c>
      <c r="BF133" s="243">
        <f>IF(N133="snížená",J133,0)</f>
        <v>0</v>
      </c>
      <c r="BG133" s="243">
        <f>IF(N133="zákl. přenesená",J133,0)</f>
        <v>0</v>
      </c>
      <c r="BH133" s="243">
        <f>IF(N133="sníž. přenesená",J133,0)</f>
        <v>0</v>
      </c>
      <c r="BI133" s="243">
        <f>IF(N133="nulová",J133,0)</f>
        <v>0</v>
      </c>
      <c r="BJ133" s="17" t="s">
        <v>107</v>
      </c>
      <c r="BK133" s="243">
        <f>ROUND(I133*H133,2)</f>
        <v>0</v>
      </c>
      <c r="BL133" s="17" t="s">
        <v>315</v>
      </c>
      <c r="BM133" s="242" t="s">
        <v>4152</v>
      </c>
    </row>
    <row r="134" s="1" customFormat="1" ht="24" customHeight="1">
      <c r="B134" s="38"/>
      <c r="C134" s="288" t="s">
        <v>737</v>
      </c>
      <c r="D134" s="288" t="s">
        <v>223</v>
      </c>
      <c r="E134" s="289" t="s">
        <v>4153</v>
      </c>
      <c r="F134" s="290" t="s">
        <v>4154</v>
      </c>
      <c r="G134" s="291" t="s">
        <v>1173</v>
      </c>
      <c r="H134" s="292">
        <v>9</v>
      </c>
      <c r="I134" s="293"/>
      <c r="J134" s="294">
        <f>ROUND(I134*H134,2)</f>
        <v>0</v>
      </c>
      <c r="K134" s="290" t="s">
        <v>1</v>
      </c>
      <c r="L134" s="295"/>
      <c r="M134" s="296" t="s">
        <v>1</v>
      </c>
      <c r="N134" s="297" t="s">
        <v>40</v>
      </c>
      <c r="O134" s="86"/>
      <c r="P134" s="240">
        <f>O134*H134</f>
        <v>0</v>
      </c>
      <c r="Q134" s="240">
        <v>0</v>
      </c>
      <c r="R134" s="240">
        <f>Q134*H134</f>
        <v>0</v>
      </c>
      <c r="S134" s="240">
        <v>0</v>
      </c>
      <c r="T134" s="241">
        <f>S134*H134</f>
        <v>0</v>
      </c>
      <c r="AR134" s="242" t="s">
        <v>3674</v>
      </c>
      <c r="AT134" s="242" t="s">
        <v>223</v>
      </c>
      <c r="AU134" s="242" t="s">
        <v>82</v>
      </c>
      <c r="AY134" s="17" t="s">
        <v>165</v>
      </c>
      <c r="BE134" s="243">
        <f>IF(N134="základní",J134,0)</f>
        <v>0</v>
      </c>
      <c r="BF134" s="243">
        <f>IF(N134="snížená",J134,0)</f>
        <v>0</v>
      </c>
      <c r="BG134" s="243">
        <f>IF(N134="zákl. přenesená",J134,0)</f>
        <v>0</v>
      </c>
      <c r="BH134" s="243">
        <f>IF(N134="sníž. přenesená",J134,0)</f>
        <v>0</v>
      </c>
      <c r="BI134" s="243">
        <f>IF(N134="nulová",J134,0)</f>
        <v>0</v>
      </c>
      <c r="BJ134" s="17" t="s">
        <v>107</v>
      </c>
      <c r="BK134" s="243">
        <f>ROUND(I134*H134,2)</f>
        <v>0</v>
      </c>
      <c r="BL134" s="17" t="s">
        <v>3674</v>
      </c>
      <c r="BM134" s="242" t="s">
        <v>4155</v>
      </c>
    </row>
    <row r="135" s="1" customFormat="1" ht="36" customHeight="1">
      <c r="B135" s="38"/>
      <c r="C135" s="288" t="s">
        <v>764</v>
      </c>
      <c r="D135" s="288" t="s">
        <v>223</v>
      </c>
      <c r="E135" s="289" t="s">
        <v>4156</v>
      </c>
      <c r="F135" s="290" t="s">
        <v>4157</v>
      </c>
      <c r="G135" s="291" t="s">
        <v>3540</v>
      </c>
      <c r="H135" s="292">
        <v>27</v>
      </c>
      <c r="I135" s="293"/>
      <c r="J135" s="294">
        <f>ROUND(I135*H135,2)</f>
        <v>0</v>
      </c>
      <c r="K135" s="290" t="s">
        <v>1</v>
      </c>
      <c r="L135" s="295"/>
      <c r="M135" s="296" t="s">
        <v>1</v>
      </c>
      <c r="N135" s="297" t="s">
        <v>40</v>
      </c>
      <c r="O135" s="86"/>
      <c r="P135" s="240">
        <f>O135*H135</f>
        <v>0</v>
      </c>
      <c r="Q135" s="240">
        <v>0</v>
      </c>
      <c r="R135" s="240">
        <f>Q135*H135</f>
        <v>0</v>
      </c>
      <c r="S135" s="240">
        <v>0</v>
      </c>
      <c r="T135" s="241">
        <f>S135*H135</f>
        <v>0</v>
      </c>
      <c r="AR135" s="242" t="s">
        <v>616</v>
      </c>
      <c r="AT135" s="242" t="s">
        <v>223</v>
      </c>
      <c r="AU135" s="242" t="s">
        <v>82</v>
      </c>
      <c r="AY135" s="17" t="s">
        <v>165</v>
      </c>
      <c r="BE135" s="243">
        <f>IF(N135="základní",J135,0)</f>
        <v>0</v>
      </c>
      <c r="BF135" s="243">
        <f>IF(N135="snížená",J135,0)</f>
        <v>0</v>
      </c>
      <c r="BG135" s="243">
        <f>IF(N135="zákl. přenesená",J135,0)</f>
        <v>0</v>
      </c>
      <c r="BH135" s="243">
        <f>IF(N135="sníž. přenesená",J135,0)</f>
        <v>0</v>
      </c>
      <c r="BI135" s="243">
        <f>IF(N135="nulová",J135,0)</f>
        <v>0</v>
      </c>
      <c r="BJ135" s="17" t="s">
        <v>107</v>
      </c>
      <c r="BK135" s="243">
        <f>ROUND(I135*H135,2)</f>
        <v>0</v>
      </c>
      <c r="BL135" s="17" t="s">
        <v>315</v>
      </c>
      <c r="BM135" s="242" t="s">
        <v>4158</v>
      </c>
    </row>
    <row r="136" s="1" customFormat="1" ht="24" customHeight="1">
      <c r="B136" s="38"/>
      <c r="C136" s="288" t="s">
        <v>771</v>
      </c>
      <c r="D136" s="288" t="s">
        <v>223</v>
      </c>
      <c r="E136" s="289" t="s">
        <v>4159</v>
      </c>
      <c r="F136" s="290" t="s">
        <v>4160</v>
      </c>
      <c r="G136" s="291" t="s">
        <v>3540</v>
      </c>
      <c r="H136" s="292">
        <v>27</v>
      </c>
      <c r="I136" s="293"/>
      <c r="J136" s="294">
        <f>ROUND(I136*H136,2)</f>
        <v>0</v>
      </c>
      <c r="K136" s="290" t="s">
        <v>1</v>
      </c>
      <c r="L136" s="295"/>
      <c r="M136" s="296" t="s">
        <v>1</v>
      </c>
      <c r="N136" s="297" t="s">
        <v>40</v>
      </c>
      <c r="O136" s="86"/>
      <c r="P136" s="240">
        <f>O136*H136</f>
        <v>0</v>
      </c>
      <c r="Q136" s="240">
        <v>0</v>
      </c>
      <c r="R136" s="240">
        <f>Q136*H136</f>
        <v>0</v>
      </c>
      <c r="S136" s="240">
        <v>0</v>
      </c>
      <c r="T136" s="241">
        <f>S136*H136</f>
        <v>0</v>
      </c>
      <c r="AR136" s="242" t="s">
        <v>3674</v>
      </c>
      <c r="AT136" s="242" t="s">
        <v>223</v>
      </c>
      <c r="AU136" s="242" t="s">
        <v>82</v>
      </c>
      <c r="AY136" s="17" t="s">
        <v>165</v>
      </c>
      <c r="BE136" s="243">
        <f>IF(N136="základní",J136,0)</f>
        <v>0</v>
      </c>
      <c r="BF136" s="243">
        <f>IF(N136="snížená",J136,0)</f>
        <v>0</v>
      </c>
      <c r="BG136" s="243">
        <f>IF(N136="zákl. přenesená",J136,0)</f>
        <v>0</v>
      </c>
      <c r="BH136" s="243">
        <f>IF(N136="sníž. přenesená",J136,0)</f>
        <v>0</v>
      </c>
      <c r="BI136" s="243">
        <f>IF(N136="nulová",J136,0)</f>
        <v>0</v>
      </c>
      <c r="BJ136" s="17" t="s">
        <v>107</v>
      </c>
      <c r="BK136" s="243">
        <f>ROUND(I136*H136,2)</f>
        <v>0</v>
      </c>
      <c r="BL136" s="17" t="s">
        <v>3674</v>
      </c>
      <c r="BM136" s="242" t="s">
        <v>4161</v>
      </c>
    </row>
    <row r="137" s="11" customFormat="1" ht="25.92" customHeight="1">
      <c r="B137" s="215"/>
      <c r="C137" s="216"/>
      <c r="D137" s="217" t="s">
        <v>73</v>
      </c>
      <c r="E137" s="218" t="s">
        <v>4162</v>
      </c>
      <c r="F137" s="218" t="s">
        <v>4163</v>
      </c>
      <c r="G137" s="216"/>
      <c r="H137" s="216"/>
      <c r="I137" s="219"/>
      <c r="J137" s="220">
        <f>BK137</f>
        <v>0</v>
      </c>
      <c r="K137" s="216"/>
      <c r="L137" s="221"/>
      <c r="M137" s="222"/>
      <c r="N137" s="223"/>
      <c r="O137" s="223"/>
      <c r="P137" s="224">
        <f>SUM(P138:P145)</f>
        <v>0</v>
      </c>
      <c r="Q137" s="223"/>
      <c r="R137" s="224">
        <f>SUM(R138:R145)</f>
        <v>0</v>
      </c>
      <c r="S137" s="223"/>
      <c r="T137" s="225">
        <f>SUM(T138:T145)</f>
        <v>0</v>
      </c>
      <c r="AR137" s="226" t="s">
        <v>82</v>
      </c>
      <c r="AT137" s="227" t="s">
        <v>73</v>
      </c>
      <c r="AU137" s="227" t="s">
        <v>74</v>
      </c>
      <c r="AY137" s="226" t="s">
        <v>165</v>
      </c>
      <c r="BK137" s="228">
        <f>SUM(BK138:BK145)</f>
        <v>0</v>
      </c>
    </row>
    <row r="138" s="1" customFormat="1" ht="24" customHeight="1">
      <c r="B138" s="38"/>
      <c r="C138" s="231" t="s">
        <v>82</v>
      </c>
      <c r="D138" s="231" t="s">
        <v>168</v>
      </c>
      <c r="E138" s="232" t="s">
        <v>4164</v>
      </c>
      <c r="F138" s="233" t="s">
        <v>4165</v>
      </c>
      <c r="G138" s="234" t="s">
        <v>214</v>
      </c>
      <c r="H138" s="235">
        <v>2</v>
      </c>
      <c r="I138" s="236"/>
      <c r="J138" s="237">
        <f>ROUND(I138*H138,2)</f>
        <v>0</v>
      </c>
      <c r="K138" s="233" t="s">
        <v>1</v>
      </c>
      <c r="L138" s="43"/>
      <c r="M138" s="238" t="s">
        <v>1</v>
      </c>
      <c r="N138" s="239" t="s">
        <v>40</v>
      </c>
      <c r="O138" s="86"/>
      <c r="P138" s="240">
        <f>O138*H138</f>
        <v>0</v>
      </c>
      <c r="Q138" s="240">
        <v>0</v>
      </c>
      <c r="R138" s="240">
        <f>Q138*H138</f>
        <v>0</v>
      </c>
      <c r="S138" s="240">
        <v>0</v>
      </c>
      <c r="T138" s="241">
        <f>S138*H138</f>
        <v>0</v>
      </c>
      <c r="AR138" s="242" t="s">
        <v>82</v>
      </c>
      <c r="AT138" s="242" t="s">
        <v>168</v>
      </c>
      <c r="AU138" s="242" t="s">
        <v>82</v>
      </c>
      <c r="AY138" s="17" t="s">
        <v>165</v>
      </c>
      <c r="BE138" s="243">
        <f>IF(N138="základní",J138,0)</f>
        <v>0</v>
      </c>
      <c r="BF138" s="243">
        <f>IF(N138="snížená",J138,0)</f>
        <v>0</v>
      </c>
      <c r="BG138" s="243">
        <f>IF(N138="zákl. přenesená",J138,0)</f>
        <v>0</v>
      </c>
      <c r="BH138" s="243">
        <f>IF(N138="sníž. přenesená",J138,0)</f>
        <v>0</v>
      </c>
      <c r="BI138" s="243">
        <f>IF(N138="nulová",J138,0)</f>
        <v>0</v>
      </c>
      <c r="BJ138" s="17" t="s">
        <v>107</v>
      </c>
      <c r="BK138" s="243">
        <f>ROUND(I138*H138,2)</f>
        <v>0</v>
      </c>
      <c r="BL138" s="17" t="s">
        <v>82</v>
      </c>
      <c r="BM138" s="242" t="s">
        <v>4166</v>
      </c>
    </row>
    <row r="139" s="1" customFormat="1" ht="16.5" customHeight="1">
      <c r="B139" s="38"/>
      <c r="C139" s="231" t="s">
        <v>107</v>
      </c>
      <c r="D139" s="231" t="s">
        <v>168</v>
      </c>
      <c r="E139" s="232" t="s">
        <v>4133</v>
      </c>
      <c r="F139" s="233" t="s">
        <v>4134</v>
      </c>
      <c r="G139" s="234" t="s">
        <v>4020</v>
      </c>
      <c r="H139" s="235">
        <v>42</v>
      </c>
      <c r="I139" s="236"/>
      <c r="J139" s="237">
        <f>ROUND(I139*H139,2)</f>
        <v>0</v>
      </c>
      <c r="K139" s="233" t="s">
        <v>1</v>
      </c>
      <c r="L139" s="43"/>
      <c r="M139" s="238" t="s">
        <v>1</v>
      </c>
      <c r="N139" s="239" t="s">
        <v>40</v>
      </c>
      <c r="O139" s="86"/>
      <c r="P139" s="240">
        <f>O139*H139</f>
        <v>0</v>
      </c>
      <c r="Q139" s="240">
        <v>0</v>
      </c>
      <c r="R139" s="240">
        <f>Q139*H139</f>
        <v>0</v>
      </c>
      <c r="S139" s="240">
        <v>0</v>
      </c>
      <c r="T139" s="241">
        <f>S139*H139</f>
        <v>0</v>
      </c>
      <c r="AR139" s="242" t="s">
        <v>3674</v>
      </c>
      <c r="AT139" s="242" t="s">
        <v>168</v>
      </c>
      <c r="AU139" s="242" t="s">
        <v>82</v>
      </c>
      <c r="AY139" s="17" t="s">
        <v>165</v>
      </c>
      <c r="BE139" s="243">
        <f>IF(N139="základní",J139,0)</f>
        <v>0</v>
      </c>
      <c r="BF139" s="243">
        <f>IF(N139="snížená",J139,0)</f>
        <v>0</v>
      </c>
      <c r="BG139" s="243">
        <f>IF(N139="zákl. přenesená",J139,0)</f>
        <v>0</v>
      </c>
      <c r="BH139" s="243">
        <f>IF(N139="sníž. přenesená",J139,0)</f>
        <v>0</v>
      </c>
      <c r="BI139" s="243">
        <f>IF(N139="nulová",J139,0)</f>
        <v>0</v>
      </c>
      <c r="BJ139" s="17" t="s">
        <v>107</v>
      </c>
      <c r="BK139" s="243">
        <f>ROUND(I139*H139,2)</f>
        <v>0</v>
      </c>
      <c r="BL139" s="17" t="s">
        <v>3674</v>
      </c>
      <c r="BM139" s="242" t="s">
        <v>4167</v>
      </c>
    </row>
    <row r="140" s="1" customFormat="1" ht="16.5" customHeight="1">
      <c r="B140" s="38"/>
      <c r="C140" s="288" t="s">
        <v>166</v>
      </c>
      <c r="D140" s="288" t="s">
        <v>223</v>
      </c>
      <c r="E140" s="289" t="s">
        <v>4117</v>
      </c>
      <c r="F140" s="290" t="s">
        <v>4118</v>
      </c>
      <c r="G140" s="291" t="s">
        <v>3540</v>
      </c>
      <c r="H140" s="292">
        <v>2</v>
      </c>
      <c r="I140" s="293"/>
      <c r="J140" s="294">
        <f>ROUND(I140*H140,2)</f>
        <v>0</v>
      </c>
      <c r="K140" s="290" t="s">
        <v>1</v>
      </c>
      <c r="L140" s="295"/>
      <c r="M140" s="296" t="s">
        <v>1</v>
      </c>
      <c r="N140" s="297" t="s">
        <v>40</v>
      </c>
      <c r="O140" s="86"/>
      <c r="P140" s="240">
        <f>O140*H140</f>
        <v>0</v>
      </c>
      <c r="Q140" s="240">
        <v>0</v>
      </c>
      <c r="R140" s="240">
        <f>Q140*H140</f>
        <v>0</v>
      </c>
      <c r="S140" s="240">
        <v>0</v>
      </c>
      <c r="T140" s="241">
        <f>S140*H140</f>
        <v>0</v>
      </c>
      <c r="AR140" s="242" t="s">
        <v>616</v>
      </c>
      <c r="AT140" s="242" t="s">
        <v>223</v>
      </c>
      <c r="AU140" s="242" t="s">
        <v>82</v>
      </c>
      <c r="AY140" s="17" t="s">
        <v>165</v>
      </c>
      <c r="BE140" s="243">
        <f>IF(N140="základní",J140,0)</f>
        <v>0</v>
      </c>
      <c r="BF140" s="243">
        <f>IF(N140="snížená",J140,0)</f>
        <v>0</v>
      </c>
      <c r="BG140" s="243">
        <f>IF(N140="zákl. přenesená",J140,0)</f>
        <v>0</v>
      </c>
      <c r="BH140" s="243">
        <f>IF(N140="sníž. přenesená",J140,0)</f>
        <v>0</v>
      </c>
      <c r="BI140" s="243">
        <f>IF(N140="nulová",J140,0)</f>
        <v>0</v>
      </c>
      <c r="BJ140" s="17" t="s">
        <v>107</v>
      </c>
      <c r="BK140" s="243">
        <f>ROUND(I140*H140,2)</f>
        <v>0</v>
      </c>
      <c r="BL140" s="17" t="s">
        <v>315</v>
      </c>
      <c r="BM140" s="242" t="s">
        <v>4168</v>
      </c>
    </row>
    <row r="141" s="1" customFormat="1" ht="36" customHeight="1">
      <c r="B141" s="38"/>
      <c r="C141" s="288" t="s">
        <v>173</v>
      </c>
      <c r="D141" s="288" t="s">
        <v>223</v>
      </c>
      <c r="E141" s="289" t="s">
        <v>4169</v>
      </c>
      <c r="F141" s="290" t="s">
        <v>4170</v>
      </c>
      <c r="G141" s="291" t="s">
        <v>4024</v>
      </c>
      <c r="H141" s="292">
        <v>1</v>
      </c>
      <c r="I141" s="293"/>
      <c r="J141" s="294">
        <f>ROUND(I141*H141,2)</f>
        <v>0</v>
      </c>
      <c r="K141" s="290" t="s">
        <v>1</v>
      </c>
      <c r="L141" s="295"/>
      <c r="M141" s="296" t="s">
        <v>1</v>
      </c>
      <c r="N141" s="297" t="s">
        <v>40</v>
      </c>
      <c r="O141" s="86"/>
      <c r="P141" s="240">
        <f>O141*H141</f>
        <v>0</v>
      </c>
      <c r="Q141" s="240">
        <v>0</v>
      </c>
      <c r="R141" s="240">
        <f>Q141*H141</f>
        <v>0</v>
      </c>
      <c r="S141" s="240">
        <v>0</v>
      </c>
      <c r="T141" s="241">
        <f>S141*H141</f>
        <v>0</v>
      </c>
      <c r="AR141" s="242" t="s">
        <v>3674</v>
      </c>
      <c r="AT141" s="242" t="s">
        <v>223</v>
      </c>
      <c r="AU141" s="242" t="s">
        <v>82</v>
      </c>
      <c r="AY141" s="17" t="s">
        <v>165</v>
      </c>
      <c r="BE141" s="243">
        <f>IF(N141="základní",J141,0)</f>
        <v>0</v>
      </c>
      <c r="BF141" s="243">
        <f>IF(N141="snížená",J141,0)</f>
        <v>0</v>
      </c>
      <c r="BG141" s="243">
        <f>IF(N141="zákl. přenesená",J141,0)</f>
        <v>0</v>
      </c>
      <c r="BH141" s="243">
        <f>IF(N141="sníž. přenesená",J141,0)</f>
        <v>0</v>
      </c>
      <c r="BI141" s="243">
        <f>IF(N141="nulová",J141,0)</f>
        <v>0</v>
      </c>
      <c r="BJ141" s="17" t="s">
        <v>107</v>
      </c>
      <c r="BK141" s="243">
        <f>ROUND(I141*H141,2)</f>
        <v>0</v>
      </c>
      <c r="BL141" s="17" t="s">
        <v>3674</v>
      </c>
      <c r="BM141" s="242" t="s">
        <v>4171</v>
      </c>
    </row>
    <row r="142" s="1" customFormat="1" ht="36" customHeight="1">
      <c r="B142" s="38"/>
      <c r="C142" s="288" t="s">
        <v>229</v>
      </c>
      <c r="D142" s="288" t="s">
        <v>223</v>
      </c>
      <c r="E142" s="289" t="s">
        <v>4172</v>
      </c>
      <c r="F142" s="290" t="s">
        <v>4173</v>
      </c>
      <c r="G142" s="291" t="s">
        <v>4024</v>
      </c>
      <c r="H142" s="292">
        <v>1</v>
      </c>
      <c r="I142" s="293"/>
      <c r="J142" s="294">
        <f>ROUND(I142*H142,2)</f>
        <v>0</v>
      </c>
      <c r="K142" s="290" t="s">
        <v>1</v>
      </c>
      <c r="L142" s="295"/>
      <c r="M142" s="296" t="s">
        <v>1</v>
      </c>
      <c r="N142" s="297" t="s">
        <v>40</v>
      </c>
      <c r="O142" s="86"/>
      <c r="P142" s="240">
        <f>O142*H142</f>
        <v>0</v>
      </c>
      <c r="Q142" s="240">
        <v>0</v>
      </c>
      <c r="R142" s="240">
        <f>Q142*H142</f>
        <v>0</v>
      </c>
      <c r="S142" s="240">
        <v>0</v>
      </c>
      <c r="T142" s="241">
        <f>S142*H142</f>
        <v>0</v>
      </c>
      <c r="AR142" s="242" t="s">
        <v>3674</v>
      </c>
      <c r="AT142" s="242" t="s">
        <v>223</v>
      </c>
      <c r="AU142" s="242" t="s">
        <v>82</v>
      </c>
      <c r="AY142" s="17" t="s">
        <v>165</v>
      </c>
      <c r="BE142" s="243">
        <f>IF(N142="základní",J142,0)</f>
        <v>0</v>
      </c>
      <c r="BF142" s="243">
        <f>IF(N142="snížená",J142,0)</f>
        <v>0</v>
      </c>
      <c r="BG142" s="243">
        <f>IF(N142="zákl. přenesená",J142,0)</f>
        <v>0</v>
      </c>
      <c r="BH142" s="243">
        <f>IF(N142="sníž. přenesená",J142,0)</f>
        <v>0</v>
      </c>
      <c r="BI142" s="243">
        <f>IF(N142="nulová",J142,0)</f>
        <v>0</v>
      </c>
      <c r="BJ142" s="17" t="s">
        <v>107</v>
      </c>
      <c r="BK142" s="243">
        <f>ROUND(I142*H142,2)</f>
        <v>0</v>
      </c>
      <c r="BL142" s="17" t="s">
        <v>3674</v>
      </c>
      <c r="BM142" s="242" t="s">
        <v>4174</v>
      </c>
    </row>
    <row r="143" s="1" customFormat="1" ht="24" customHeight="1">
      <c r="B143" s="38"/>
      <c r="C143" s="288" t="s">
        <v>233</v>
      </c>
      <c r="D143" s="288" t="s">
        <v>223</v>
      </c>
      <c r="E143" s="289" t="s">
        <v>4111</v>
      </c>
      <c r="F143" s="290" t="s">
        <v>4112</v>
      </c>
      <c r="G143" s="291" t="s">
        <v>3540</v>
      </c>
      <c r="H143" s="292">
        <v>2</v>
      </c>
      <c r="I143" s="293"/>
      <c r="J143" s="294">
        <f>ROUND(I143*H143,2)</f>
        <v>0</v>
      </c>
      <c r="K143" s="290" t="s">
        <v>1</v>
      </c>
      <c r="L143" s="295"/>
      <c r="M143" s="296" t="s">
        <v>1</v>
      </c>
      <c r="N143" s="297" t="s">
        <v>40</v>
      </c>
      <c r="O143" s="86"/>
      <c r="P143" s="240">
        <f>O143*H143</f>
        <v>0</v>
      </c>
      <c r="Q143" s="240">
        <v>0</v>
      </c>
      <c r="R143" s="240">
        <f>Q143*H143</f>
        <v>0</v>
      </c>
      <c r="S143" s="240">
        <v>0</v>
      </c>
      <c r="T143" s="241">
        <f>S143*H143</f>
        <v>0</v>
      </c>
      <c r="AR143" s="242" t="s">
        <v>616</v>
      </c>
      <c r="AT143" s="242" t="s">
        <v>223</v>
      </c>
      <c r="AU143" s="242" t="s">
        <v>82</v>
      </c>
      <c r="AY143" s="17" t="s">
        <v>165</v>
      </c>
      <c r="BE143" s="243">
        <f>IF(N143="základní",J143,0)</f>
        <v>0</v>
      </c>
      <c r="BF143" s="243">
        <f>IF(N143="snížená",J143,0)</f>
        <v>0</v>
      </c>
      <c r="BG143" s="243">
        <f>IF(N143="zákl. přenesená",J143,0)</f>
        <v>0</v>
      </c>
      <c r="BH143" s="243">
        <f>IF(N143="sníž. přenesená",J143,0)</f>
        <v>0</v>
      </c>
      <c r="BI143" s="243">
        <f>IF(N143="nulová",J143,0)</f>
        <v>0</v>
      </c>
      <c r="BJ143" s="17" t="s">
        <v>107</v>
      </c>
      <c r="BK143" s="243">
        <f>ROUND(I143*H143,2)</f>
        <v>0</v>
      </c>
      <c r="BL143" s="17" t="s">
        <v>315</v>
      </c>
      <c r="BM143" s="242" t="s">
        <v>4175</v>
      </c>
    </row>
    <row r="144" s="1" customFormat="1" ht="24" customHeight="1">
      <c r="B144" s="38"/>
      <c r="C144" s="288" t="s">
        <v>238</v>
      </c>
      <c r="D144" s="288" t="s">
        <v>223</v>
      </c>
      <c r="E144" s="289" t="s">
        <v>4176</v>
      </c>
      <c r="F144" s="290" t="s">
        <v>4177</v>
      </c>
      <c r="G144" s="291" t="s">
        <v>1173</v>
      </c>
      <c r="H144" s="292">
        <v>10</v>
      </c>
      <c r="I144" s="293"/>
      <c r="J144" s="294">
        <f>ROUND(I144*H144,2)</f>
        <v>0</v>
      </c>
      <c r="K144" s="290" t="s">
        <v>1</v>
      </c>
      <c r="L144" s="295"/>
      <c r="M144" s="296" t="s">
        <v>1</v>
      </c>
      <c r="N144" s="297" t="s">
        <v>40</v>
      </c>
      <c r="O144" s="86"/>
      <c r="P144" s="240">
        <f>O144*H144</f>
        <v>0</v>
      </c>
      <c r="Q144" s="240">
        <v>0</v>
      </c>
      <c r="R144" s="240">
        <f>Q144*H144</f>
        <v>0</v>
      </c>
      <c r="S144" s="240">
        <v>0</v>
      </c>
      <c r="T144" s="241">
        <f>S144*H144</f>
        <v>0</v>
      </c>
      <c r="AR144" s="242" t="s">
        <v>616</v>
      </c>
      <c r="AT144" s="242" t="s">
        <v>223</v>
      </c>
      <c r="AU144" s="242" t="s">
        <v>82</v>
      </c>
      <c r="AY144" s="17" t="s">
        <v>165</v>
      </c>
      <c r="BE144" s="243">
        <f>IF(N144="základní",J144,0)</f>
        <v>0</v>
      </c>
      <c r="BF144" s="243">
        <f>IF(N144="snížená",J144,0)</f>
        <v>0</v>
      </c>
      <c r="BG144" s="243">
        <f>IF(N144="zákl. přenesená",J144,0)</f>
        <v>0</v>
      </c>
      <c r="BH144" s="243">
        <f>IF(N144="sníž. přenesená",J144,0)</f>
        <v>0</v>
      </c>
      <c r="BI144" s="243">
        <f>IF(N144="nulová",J144,0)</f>
        <v>0</v>
      </c>
      <c r="BJ144" s="17" t="s">
        <v>107</v>
      </c>
      <c r="BK144" s="243">
        <f>ROUND(I144*H144,2)</f>
        <v>0</v>
      </c>
      <c r="BL144" s="17" t="s">
        <v>315</v>
      </c>
      <c r="BM144" s="242" t="s">
        <v>4178</v>
      </c>
    </row>
    <row r="145" s="1" customFormat="1" ht="24" customHeight="1">
      <c r="B145" s="38"/>
      <c r="C145" s="288" t="s">
        <v>226</v>
      </c>
      <c r="D145" s="288" t="s">
        <v>223</v>
      </c>
      <c r="E145" s="289" t="s">
        <v>4150</v>
      </c>
      <c r="F145" s="290" t="s">
        <v>4151</v>
      </c>
      <c r="G145" s="291" t="s">
        <v>3540</v>
      </c>
      <c r="H145" s="292">
        <v>1</v>
      </c>
      <c r="I145" s="293"/>
      <c r="J145" s="294">
        <f>ROUND(I145*H145,2)</f>
        <v>0</v>
      </c>
      <c r="K145" s="290" t="s">
        <v>1</v>
      </c>
      <c r="L145" s="295"/>
      <c r="M145" s="296" t="s">
        <v>1</v>
      </c>
      <c r="N145" s="297" t="s">
        <v>40</v>
      </c>
      <c r="O145" s="86"/>
      <c r="P145" s="240">
        <f>O145*H145</f>
        <v>0</v>
      </c>
      <c r="Q145" s="240">
        <v>0</v>
      </c>
      <c r="R145" s="240">
        <f>Q145*H145</f>
        <v>0</v>
      </c>
      <c r="S145" s="240">
        <v>0</v>
      </c>
      <c r="T145" s="241">
        <f>S145*H145</f>
        <v>0</v>
      </c>
      <c r="AR145" s="242" t="s">
        <v>616</v>
      </c>
      <c r="AT145" s="242" t="s">
        <v>223</v>
      </c>
      <c r="AU145" s="242" t="s">
        <v>82</v>
      </c>
      <c r="AY145" s="17" t="s">
        <v>165</v>
      </c>
      <c r="BE145" s="243">
        <f>IF(N145="základní",J145,0)</f>
        <v>0</v>
      </c>
      <c r="BF145" s="243">
        <f>IF(N145="snížená",J145,0)</f>
        <v>0</v>
      </c>
      <c r="BG145" s="243">
        <f>IF(N145="zákl. přenesená",J145,0)</f>
        <v>0</v>
      </c>
      <c r="BH145" s="243">
        <f>IF(N145="sníž. přenesená",J145,0)</f>
        <v>0</v>
      </c>
      <c r="BI145" s="243">
        <f>IF(N145="nulová",J145,0)</f>
        <v>0</v>
      </c>
      <c r="BJ145" s="17" t="s">
        <v>107</v>
      </c>
      <c r="BK145" s="243">
        <f>ROUND(I145*H145,2)</f>
        <v>0</v>
      </c>
      <c r="BL145" s="17" t="s">
        <v>315</v>
      </c>
      <c r="BM145" s="242" t="s">
        <v>4179</v>
      </c>
    </row>
    <row r="146" s="11" customFormat="1" ht="25.92" customHeight="1">
      <c r="B146" s="215"/>
      <c r="C146" s="216"/>
      <c r="D146" s="217" t="s">
        <v>73</v>
      </c>
      <c r="E146" s="218" t="s">
        <v>4180</v>
      </c>
      <c r="F146" s="218" t="s">
        <v>4181</v>
      </c>
      <c r="G146" s="216"/>
      <c r="H146" s="216"/>
      <c r="I146" s="219"/>
      <c r="J146" s="220">
        <f>BK146</f>
        <v>0</v>
      </c>
      <c r="K146" s="216"/>
      <c r="L146" s="221"/>
      <c r="M146" s="222"/>
      <c r="N146" s="223"/>
      <c r="O146" s="223"/>
      <c r="P146" s="224">
        <f>SUM(P147:P161)</f>
        <v>0</v>
      </c>
      <c r="Q146" s="223"/>
      <c r="R146" s="224">
        <f>SUM(R147:R161)</f>
        <v>0</v>
      </c>
      <c r="S146" s="223"/>
      <c r="T146" s="225">
        <f>SUM(T147:T161)</f>
        <v>0</v>
      </c>
      <c r="AR146" s="226" t="s">
        <v>82</v>
      </c>
      <c r="AT146" s="227" t="s">
        <v>73</v>
      </c>
      <c r="AU146" s="227" t="s">
        <v>74</v>
      </c>
      <c r="AY146" s="226" t="s">
        <v>165</v>
      </c>
      <c r="BK146" s="228">
        <f>SUM(BK147:BK161)</f>
        <v>0</v>
      </c>
    </row>
    <row r="147" s="1" customFormat="1" ht="24" customHeight="1">
      <c r="B147" s="38"/>
      <c r="C147" s="231" t="s">
        <v>251</v>
      </c>
      <c r="D147" s="231" t="s">
        <v>168</v>
      </c>
      <c r="E147" s="232" t="s">
        <v>4182</v>
      </c>
      <c r="F147" s="233" t="s">
        <v>4183</v>
      </c>
      <c r="G147" s="234" t="s">
        <v>214</v>
      </c>
      <c r="H147" s="235">
        <v>1</v>
      </c>
      <c r="I147" s="236"/>
      <c r="J147" s="237">
        <f>ROUND(I147*H147,2)</f>
        <v>0</v>
      </c>
      <c r="K147" s="233" t="s">
        <v>1</v>
      </c>
      <c r="L147" s="43"/>
      <c r="M147" s="238" t="s">
        <v>1</v>
      </c>
      <c r="N147" s="239" t="s">
        <v>40</v>
      </c>
      <c r="O147" s="86"/>
      <c r="P147" s="240">
        <f>O147*H147</f>
        <v>0</v>
      </c>
      <c r="Q147" s="240">
        <v>0</v>
      </c>
      <c r="R147" s="240">
        <f>Q147*H147</f>
        <v>0</v>
      </c>
      <c r="S147" s="240">
        <v>0</v>
      </c>
      <c r="T147" s="241">
        <f>S147*H147</f>
        <v>0</v>
      </c>
      <c r="AR147" s="242" t="s">
        <v>82</v>
      </c>
      <c r="AT147" s="242" t="s">
        <v>168</v>
      </c>
      <c r="AU147" s="242" t="s">
        <v>82</v>
      </c>
      <c r="AY147" s="17" t="s">
        <v>165</v>
      </c>
      <c r="BE147" s="243">
        <f>IF(N147="základní",J147,0)</f>
        <v>0</v>
      </c>
      <c r="BF147" s="243">
        <f>IF(N147="snížená",J147,0)</f>
        <v>0</v>
      </c>
      <c r="BG147" s="243">
        <f>IF(N147="zákl. přenesená",J147,0)</f>
        <v>0</v>
      </c>
      <c r="BH147" s="243">
        <f>IF(N147="sníž. přenesená",J147,0)</f>
        <v>0</v>
      </c>
      <c r="BI147" s="243">
        <f>IF(N147="nulová",J147,0)</f>
        <v>0</v>
      </c>
      <c r="BJ147" s="17" t="s">
        <v>107</v>
      </c>
      <c r="BK147" s="243">
        <f>ROUND(I147*H147,2)</f>
        <v>0</v>
      </c>
      <c r="BL147" s="17" t="s">
        <v>82</v>
      </c>
      <c r="BM147" s="242" t="s">
        <v>4184</v>
      </c>
    </row>
    <row r="148" s="1" customFormat="1" ht="16.5" customHeight="1">
      <c r="B148" s="38"/>
      <c r="C148" s="231" t="s">
        <v>256</v>
      </c>
      <c r="D148" s="231" t="s">
        <v>168</v>
      </c>
      <c r="E148" s="232" t="s">
        <v>4133</v>
      </c>
      <c r="F148" s="233" t="s">
        <v>4134</v>
      </c>
      <c r="G148" s="234" t="s">
        <v>4020</v>
      </c>
      <c r="H148" s="235">
        <v>10</v>
      </c>
      <c r="I148" s="236"/>
      <c r="J148" s="237">
        <f>ROUND(I148*H148,2)</f>
        <v>0</v>
      </c>
      <c r="K148" s="233" t="s">
        <v>1</v>
      </c>
      <c r="L148" s="43"/>
      <c r="M148" s="238" t="s">
        <v>1</v>
      </c>
      <c r="N148" s="239" t="s">
        <v>40</v>
      </c>
      <c r="O148" s="86"/>
      <c r="P148" s="240">
        <f>O148*H148</f>
        <v>0</v>
      </c>
      <c r="Q148" s="240">
        <v>0</v>
      </c>
      <c r="R148" s="240">
        <f>Q148*H148</f>
        <v>0</v>
      </c>
      <c r="S148" s="240">
        <v>0</v>
      </c>
      <c r="T148" s="241">
        <f>S148*H148</f>
        <v>0</v>
      </c>
      <c r="AR148" s="242" t="s">
        <v>3674</v>
      </c>
      <c r="AT148" s="242" t="s">
        <v>168</v>
      </c>
      <c r="AU148" s="242" t="s">
        <v>82</v>
      </c>
      <c r="AY148" s="17" t="s">
        <v>165</v>
      </c>
      <c r="BE148" s="243">
        <f>IF(N148="základní",J148,0)</f>
        <v>0</v>
      </c>
      <c r="BF148" s="243">
        <f>IF(N148="snížená",J148,0)</f>
        <v>0</v>
      </c>
      <c r="BG148" s="243">
        <f>IF(N148="zákl. přenesená",J148,0)</f>
        <v>0</v>
      </c>
      <c r="BH148" s="243">
        <f>IF(N148="sníž. přenesená",J148,0)</f>
        <v>0</v>
      </c>
      <c r="BI148" s="243">
        <f>IF(N148="nulová",J148,0)</f>
        <v>0</v>
      </c>
      <c r="BJ148" s="17" t="s">
        <v>107</v>
      </c>
      <c r="BK148" s="243">
        <f>ROUND(I148*H148,2)</f>
        <v>0</v>
      </c>
      <c r="BL148" s="17" t="s">
        <v>3674</v>
      </c>
      <c r="BM148" s="242" t="s">
        <v>4185</v>
      </c>
    </row>
    <row r="149" s="1" customFormat="1" ht="16.5" customHeight="1">
      <c r="B149" s="38"/>
      <c r="C149" s="288" t="s">
        <v>263</v>
      </c>
      <c r="D149" s="288" t="s">
        <v>223</v>
      </c>
      <c r="E149" s="289" t="s">
        <v>4186</v>
      </c>
      <c r="F149" s="290" t="s">
        <v>4118</v>
      </c>
      <c r="G149" s="291" t="s">
        <v>3540</v>
      </c>
      <c r="H149" s="292">
        <v>1</v>
      </c>
      <c r="I149" s="293"/>
      <c r="J149" s="294">
        <f>ROUND(I149*H149,2)</f>
        <v>0</v>
      </c>
      <c r="K149" s="290" t="s">
        <v>1</v>
      </c>
      <c r="L149" s="295"/>
      <c r="M149" s="296" t="s">
        <v>1</v>
      </c>
      <c r="N149" s="297" t="s">
        <v>40</v>
      </c>
      <c r="O149" s="86"/>
      <c r="P149" s="240">
        <f>O149*H149</f>
        <v>0</v>
      </c>
      <c r="Q149" s="240">
        <v>0</v>
      </c>
      <c r="R149" s="240">
        <f>Q149*H149</f>
        <v>0</v>
      </c>
      <c r="S149" s="240">
        <v>0</v>
      </c>
      <c r="T149" s="241">
        <f>S149*H149</f>
        <v>0</v>
      </c>
      <c r="AR149" s="242" t="s">
        <v>616</v>
      </c>
      <c r="AT149" s="242" t="s">
        <v>223</v>
      </c>
      <c r="AU149" s="242" t="s">
        <v>82</v>
      </c>
      <c r="AY149" s="17" t="s">
        <v>165</v>
      </c>
      <c r="BE149" s="243">
        <f>IF(N149="základní",J149,0)</f>
        <v>0</v>
      </c>
      <c r="BF149" s="243">
        <f>IF(N149="snížená",J149,0)</f>
        <v>0</v>
      </c>
      <c r="BG149" s="243">
        <f>IF(N149="zákl. přenesená",J149,0)</f>
        <v>0</v>
      </c>
      <c r="BH149" s="243">
        <f>IF(N149="sníž. přenesená",J149,0)</f>
        <v>0</v>
      </c>
      <c r="BI149" s="243">
        <f>IF(N149="nulová",J149,0)</f>
        <v>0</v>
      </c>
      <c r="BJ149" s="17" t="s">
        <v>107</v>
      </c>
      <c r="BK149" s="243">
        <f>ROUND(I149*H149,2)</f>
        <v>0</v>
      </c>
      <c r="BL149" s="17" t="s">
        <v>315</v>
      </c>
      <c r="BM149" s="242" t="s">
        <v>4187</v>
      </c>
    </row>
    <row r="150" s="1" customFormat="1" ht="24" customHeight="1">
      <c r="B150" s="38"/>
      <c r="C150" s="288" t="s">
        <v>282</v>
      </c>
      <c r="D150" s="288" t="s">
        <v>223</v>
      </c>
      <c r="E150" s="289" t="s">
        <v>4108</v>
      </c>
      <c r="F150" s="290" t="s">
        <v>4109</v>
      </c>
      <c r="G150" s="291" t="s">
        <v>1173</v>
      </c>
      <c r="H150" s="292">
        <v>1</v>
      </c>
      <c r="I150" s="293"/>
      <c r="J150" s="294">
        <f>ROUND(I150*H150,2)</f>
        <v>0</v>
      </c>
      <c r="K150" s="290" t="s">
        <v>1</v>
      </c>
      <c r="L150" s="295"/>
      <c r="M150" s="296" t="s">
        <v>1</v>
      </c>
      <c r="N150" s="297" t="s">
        <v>40</v>
      </c>
      <c r="O150" s="86"/>
      <c r="P150" s="240">
        <f>O150*H150</f>
        <v>0</v>
      </c>
      <c r="Q150" s="240">
        <v>0</v>
      </c>
      <c r="R150" s="240">
        <f>Q150*H150</f>
        <v>0</v>
      </c>
      <c r="S150" s="240">
        <v>0</v>
      </c>
      <c r="T150" s="241">
        <f>S150*H150</f>
        <v>0</v>
      </c>
      <c r="AR150" s="242" t="s">
        <v>226</v>
      </c>
      <c r="AT150" s="242" t="s">
        <v>223</v>
      </c>
      <c r="AU150" s="242" t="s">
        <v>82</v>
      </c>
      <c r="AY150" s="17" t="s">
        <v>165</v>
      </c>
      <c r="BE150" s="243">
        <f>IF(N150="základní",J150,0)</f>
        <v>0</v>
      </c>
      <c r="BF150" s="243">
        <f>IF(N150="snížená",J150,0)</f>
        <v>0</v>
      </c>
      <c r="BG150" s="243">
        <f>IF(N150="zákl. přenesená",J150,0)</f>
        <v>0</v>
      </c>
      <c r="BH150" s="243">
        <f>IF(N150="sníž. přenesená",J150,0)</f>
        <v>0</v>
      </c>
      <c r="BI150" s="243">
        <f>IF(N150="nulová",J150,0)</f>
        <v>0</v>
      </c>
      <c r="BJ150" s="17" t="s">
        <v>107</v>
      </c>
      <c r="BK150" s="243">
        <f>ROUND(I150*H150,2)</f>
        <v>0</v>
      </c>
      <c r="BL150" s="17" t="s">
        <v>173</v>
      </c>
      <c r="BM150" s="242" t="s">
        <v>4188</v>
      </c>
    </row>
    <row r="151" s="1" customFormat="1" ht="24" customHeight="1">
      <c r="B151" s="38"/>
      <c r="C151" s="288" t="s">
        <v>293</v>
      </c>
      <c r="D151" s="288" t="s">
        <v>223</v>
      </c>
      <c r="E151" s="289" t="s">
        <v>4189</v>
      </c>
      <c r="F151" s="290" t="s">
        <v>4190</v>
      </c>
      <c r="G151" s="291" t="s">
        <v>3540</v>
      </c>
      <c r="H151" s="292">
        <v>1</v>
      </c>
      <c r="I151" s="293"/>
      <c r="J151" s="294">
        <f>ROUND(I151*H151,2)</f>
        <v>0</v>
      </c>
      <c r="K151" s="290" t="s">
        <v>1</v>
      </c>
      <c r="L151" s="295"/>
      <c r="M151" s="296" t="s">
        <v>1</v>
      </c>
      <c r="N151" s="297" t="s">
        <v>40</v>
      </c>
      <c r="O151" s="86"/>
      <c r="P151" s="240">
        <f>O151*H151</f>
        <v>0</v>
      </c>
      <c r="Q151" s="240">
        <v>0</v>
      </c>
      <c r="R151" s="240">
        <f>Q151*H151</f>
        <v>0</v>
      </c>
      <c r="S151" s="240">
        <v>0</v>
      </c>
      <c r="T151" s="241">
        <f>S151*H151</f>
        <v>0</v>
      </c>
      <c r="AR151" s="242" t="s">
        <v>616</v>
      </c>
      <c r="AT151" s="242" t="s">
        <v>223</v>
      </c>
      <c r="AU151" s="242" t="s">
        <v>82</v>
      </c>
      <c r="AY151" s="17" t="s">
        <v>165</v>
      </c>
      <c r="BE151" s="243">
        <f>IF(N151="základní",J151,0)</f>
        <v>0</v>
      </c>
      <c r="BF151" s="243">
        <f>IF(N151="snížená",J151,0)</f>
        <v>0</v>
      </c>
      <c r="BG151" s="243">
        <f>IF(N151="zákl. přenesená",J151,0)</f>
        <v>0</v>
      </c>
      <c r="BH151" s="243">
        <f>IF(N151="sníž. přenesená",J151,0)</f>
        <v>0</v>
      </c>
      <c r="BI151" s="243">
        <f>IF(N151="nulová",J151,0)</f>
        <v>0</v>
      </c>
      <c r="BJ151" s="17" t="s">
        <v>107</v>
      </c>
      <c r="BK151" s="243">
        <f>ROUND(I151*H151,2)</f>
        <v>0</v>
      </c>
      <c r="BL151" s="17" t="s">
        <v>315</v>
      </c>
      <c r="BM151" s="242" t="s">
        <v>4191</v>
      </c>
    </row>
    <row r="152" s="1" customFormat="1" ht="36" customHeight="1">
      <c r="B152" s="38"/>
      <c r="C152" s="288" t="s">
        <v>299</v>
      </c>
      <c r="D152" s="288" t="s">
        <v>223</v>
      </c>
      <c r="E152" s="289" t="s">
        <v>4192</v>
      </c>
      <c r="F152" s="290" t="s">
        <v>4193</v>
      </c>
      <c r="G152" s="291" t="s">
        <v>3540</v>
      </c>
      <c r="H152" s="292">
        <v>1</v>
      </c>
      <c r="I152" s="293"/>
      <c r="J152" s="294">
        <f>ROUND(I152*H152,2)</f>
        <v>0</v>
      </c>
      <c r="K152" s="290" t="s">
        <v>1</v>
      </c>
      <c r="L152" s="295"/>
      <c r="M152" s="296" t="s">
        <v>1</v>
      </c>
      <c r="N152" s="297" t="s">
        <v>40</v>
      </c>
      <c r="O152" s="86"/>
      <c r="P152" s="240">
        <f>O152*H152</f>
        <v>0</v>
      </c>
      <c r="Q152" s="240">
        <v>0</v>
      </c>
      <c r="R152" s="240">
        <f>Q152*H152</f>
        <v>0</v>
      </c>
      <c r="S152" s="240">
        <v>0</v>
      </c>
      <c r="T152" s="241">
        <f>S152*H152</f>
        <v>0</v>
      </c>
      <c r="AR152" s="242" t="s">
        <v>616</v>
      </c>
      <c r="AT152" s="242" t="s">
        <v>223</v>
      </c>
      <c r="AU152" s="242" t="s">
        <v>82</v>
      </c>
      <c r="AY152" s="17" t="s">
        <v>165</v>
      </c>
      <c r="BE152" s="243">
        <f>IF(N152="základní",J152,0)</f>
        <v>0</v>
      </c>
      <c r="BF152" s="243">
        <f>IF(N152="snížená",J152,0)</f>
        <v>0</v>
      </c>
      <c r="BG152" s="243">
        <f>IF(N152="zákl. přenesená",J152,0)</f>
        <v>0</v>
      </c>
      <c r="BH152" s="243">
        <f>IF(N152="sníž. přenesená",J152,0)</f>
        <v>0</v>
      </c>
      <c r="BI152" s="243">
        <f>IF(N152="nulová",J152,0)</f>
        <v>0</v>
      </c>
      <c r="BJ152" s="17" t="s">
        <v>107</v>
      </c>
      <c r="BK152" s="243">
        <f>ROUND(I152*H152,2)</f>
        <v>0</v>
      </c>
      <c r="BL152" s="17" t="s">
        <v>315</v>
      </c>
      <c r="BM152" s="242" t="s">
        <v>4194</v>
      </c>
    </row>
    <row r="153" s="1" customFormat="1" ht="24" customHeight="1">
      <c r="B153" s="38"/>
      <c r="C153" s="288" t="s">
        <v>8</v>
      </c>
      <c r="D153" s="288" t="s">
        <v>223</v>
      </c>
      <c r="E153" s="289" t="s">
        <v>4195</v>
      </c>
      <c r="F153" s="290" t="s">
        <v>4196</v>
      </c>
      <c r="G153" s="291" t="s">
        <v>3540</v>
      </c>
      <c r="H153" s="292">
        <v>2</v>
      </c>
      <c r="I153" s="293"/>
      <c r="J153" s="294">
        <f>ROUND(I153*H153,2)</f>
        <v>0</v>
      </c>
      <c r="K153" s="290" t="s">
        <v>1</v>
      </c>
      <c r="L153" s="295"/>
      <c r="M153" s="296" t="s">
        <v>1</v>
      </c>
      <c r="N153" s="297" t="s">
        <v>40</v>
      </c>
      <c r="O153" s="86"/>
      <c r="P153" s="240">
        <f>O153*H153</f>
        <v>0</v>
      </c>
      <c r="Q153" s="240">
        <v>0</v>
      </c>
      <c r="R153" s="240">
        <f>Q153*H153</f>
        <v>0</v>
      </c>
      <c r="S153" s="240">
        <v>0</v>
      </c>
      <c r="T153" s="241">
        <f>S153*H153</f>
        <v>0</v>
      </c>
      <c r="AR153" s="242" t="s">
        <v>616</v>
      </c>
      <c r="AT153" s="242" t="s">
        <v>223</v>
      </c>
      <c r="AU153" s="242" t="s">
        <v>82</v>
      </c>
      <c r="AY153" s="17" t="s">
        <v>165</v>
      </c>
      <c r="BE153" s="243">
        <f>IF(N153="základní",J153,0)</f>
        <v>0</v>
      </c>
      <c r="BF153" s="243">
        <f>IF(N153="snížená",J153,0)</f>
        <v>0</v>
      </c>
      <c r="BG153" s="243">
        <f>IF(N153="zákl. přenesená",J153,0)</f>
        <v>0</v>
      </c>
      <c r="BH153" s="243">
        <f>IF(N153="sníž. přenesená",J153,0)</f>
        <v>0</v>
      </c>
      <c r="BI153" s="243">
        <f>IF(N153="nulová",J153,0)</f>
        <v>0</v>
      </c>
      <c r="BJ153" s="17" t="s">
        <v>107</v>
      </c>
      <c r="BK153" s="243">
        <f>ROUND(I153*H153,2)</f>
        <v>0</v>
      </c>
      <c r="BL153" s="17" t="s">
        <v>315</v>
      </c>
      <c r="BM153" s="242" t="s">
        <v>4197</v>
      </c>
    </row>
    <row r="154" s="1" customFormat="1" ht="24" customHeight="1">
      <c r="B154" s="38"/>
      <c r="C154" s="288" t="s">
        <v>315</v>
      </c>
      <c r="D154" s="288" t="s">
        <v>223</v>
      </c>
      <c r="E154" s="289" t="s">
        <v>4198</v>
      </c>
      <c r="F154" s="290" t="s">
        <v>4199</v>
      </c>
      <c r="G154" s="291" t="s">
        <v>3540</v>
      </c>
      <c r="H154" s="292">
        <v>1</v>
      </c>
      <c r="I154" s="293"/>
      <c r="J154" s="294">
        <f>ROUND(I154*H154,2)</f>
        <v>0</v>
      </c>
      <c r="K154" s="290" t="s">
        <v>1</v>
      </c>
      <c r="L154" s="295"/>
      <c r="M154" s="296" t="s">
        <v>1</v>
      </c>
      <c r="N154" s="297" t="s">
        <v>40</v>
      </c>
      <c r="O154" s="86"/>
      <c r="P154" s="240">
        <f>O154*H154</f>
        <v>0</v>
      </c>
      <c r="Q154" s="240">
        <v>0</v>
      </c>
      <c r="R154" s="240">
        <f>Q154*H154</f>
        <v>0</v>
      </c>
      <c r="S154" s="240">
        <v>0</v>
      </c>
      <c r="T154" s="241">
        <f>S154*H154</f>
        <v>0</v>
      </c>
      <c r="AR154" s="242" t="s">
        <v>616</v>
      </c>
      <c r="AT154" s="242" t="s">
        <v>223</v>
      </c>
      <c r="AU154" s="242" t="s">
        <v>82</v>
      </c>
      <c r="AY154" s="17" t="s">
        <v>165</v>
      </c>
      <c r="BE154" s="243">
        <f>IF(N154="základní",J154,0)</f>
        <v>0</v>
      </c>
      <c r="BF154" s="243">
        <f>IF(N154="snížená",J154,0)</f>
        <v>0</v>
      </c>
      <c r="BG154" s="243">
        <f>IF(N154="zákl. přenesená",J154,0)</f>
        <v>0</v>
      </c>
      <c r="BH154" s="243">
        <f>IF(N154="sníž. přenesená",J154,0)</f>
        <v>0</v>
      </c>
      <c r="BI154" s="243">
        <f>IF(N154="nulová",J154,0)</f>
        <v>0</v>
      </c>
      <c r="BJ154" s="17" t="s">
        <v>107</v>
      </c>
      <c r="BK154" s="243">
        <f>ROUND(I154*H154,2)</f>
        <v>0</v>
      </c>
      <c r="BL154" s="17" t="s">
        <v>315</v>
      </c>
      <c r="BM154" s="242" t="s">
        <v>4200</v>
      </c>
    </row>
    <row r="155" s="1" customFormat="1" ht="24" customHeight="1">
      <c r="B155" s="38"/>
      <c r="C155" s="288" t="s">
        <v>331</v>
      </c>
      <c r="D155" s="288" t="s">
        <v>223</v>
      </c>
      <c r="E155" s="289" t="s">
        <v>4201</v>
      </c>
      <c r="F155" s="290" t="s">
        <v>4202</v>
      </c>
      <c r="G155" s="291" t="s">
        <v>3540</v>
      </c>
      <c r="H155" s="292">
        <v>1</v>
      </c>
      <c r="I155" s="293"/>
      <c r="J155" s="294">
        <f>ROUND(I155*H155,2)</f>
        <v>0</v>
      </c>
      <c r="K155" s="290" t="s">
        <v>1</v>
      </c>
      <c r="L155" s="295"/>
      <c r="M155" s="296" t="s">
        <v>1</v>
      </c>
      <c r="N155" s="297" t="s">
        <v>40</v>
      </c>
      <c r="O155" s="86"/>
      <c r="P155" s="240">
        <f>O155*H155</f>
        <v>0</v>
      </c>
      <c r="Q155" s="240">
        <v>0</v>
      </c>
      <c r="R155" s="240">
        <f>Q155*H155</f>
        <v>0</v>
      </c>
      <c r="S155" s="240">
        <v>0</v>
      </c>
      <c r="T155" s="241">
        <f>S155*H155</f>
        <v>0</v>
      </c>
      <c r="AR155" s="242" t="s">
        <v>616</v>
      </c>
      <c r="AT155" s="242" t="s">
        <v>223</v>
      </c>
      <c r="AU155" s="242" t="s">
        <v>82</v>
      </c>
      <c r="AY155" s="17" t="s">
        <v>165</v>
      </c>
      <c r="BE155" s="243">
        <f>IF(N155="základní",J155,0)</f>
        <v>0</v>
      </c>
      <c r="BF155" s="243">
        <f>IF(N155="snížená",J155,0)</f>
        <v>0</v>
      </c>
      <c r="BG155" s="243">
        <f>IF(N155="zákl. přenesená",J155,0)</f>
        <v>0</v>
      </c>
      <c r="BH155" s="243">
        <f>IF(N155="sníž. přenesená",J155,0)</f>
        <v>0</v>
      </c>
      <c r="BI155" s="243">
        <f>IF(N155="nulová",J155,0)</f>
        <v>0</v>
      </c>
      <c r="BJ155" s="17" t="s">
        <v>107</v>
      </c>
      <c r="BK155" s="243">
        <f>ROUND(I155*H155,2)</f>
        <v>0</v>
      </c>
      <c r="BL155" s="17" t="s">
        <v>315</v>
      </c>
      <c r="BM155" s="242" t="s">
        <v>4203</v>
      </c>
    </row>
    <row r="156" s="1" customFormat="1" ht="36" customHeight="1">
      <c r="B156" s="38"/>
      <c r="C156" s="288" t="s">
        <v>336</v>
      </c>
      <c r="D156" s="288" t="s">
        <v>223</v>
      </c>
      <c r="E156" s="289" t="s">
        <v>4204</v>
      </c>
      <c r="F156" s="290" t="s">
        <v>4205</v>
      </c>
      <c r="G156" s="291" t="s">
        <v>3540</v>
      </c>
      <c r="H156" s="292">
        <v>1</v>
      </c>
      <c r="I156" s="293"/>
      <c r="J156" s="294">
        <f>ROUND(I156*H156,2)</f>
        <v>0</v>
      </c>
      <c r="K156" s="290" t="s">
        <v>1</v>
      </c>
      <c r="L156" s="295"/>
      <c r="M156" s="296" t="s">
        <v>1</v>
      </c>
      <c r="N156" s="297" t="s">
        <v>40</v>
      </c>
      <c r="O156" s="86"/>
      <c r="P156" s="240">
        <f>O156*H156</f>
        <v>0</v>
      </c>
      <c r="Q156" s="240">
        <v>0</v>
      </c>
      <c r="R156" s="240">
        <f>Q156*H156</f>
        <v>0</v>
      </c>
      <c r="S156" s="240">
        <v>0</v>
      </c>
      <c r="T156" s="241">
        <f>S156*H156</f>
        <v>0</v>
      </c>
      <c r="AR156" s="242" t="s">
        <v>616</v>
      </c>
      <c r="AT156" s="242" t="s">
        <v>223</v>
      </c>
      <c r="AU156" s="242" t="s">
        <v>82</v>
      </c>
      <c r="AY156" s="17" t="s">
        <v>165</v>
      </c>
      <c r="BE156" s="243">
        <f>IF(N156="základní",J156,0)</f>
        <v>0</v>
      </c>
      <c r="BF156" s="243">
        <f>IF(N156="snížená",J156,0)</f>
        <v>0</v>
      </c>
      <c r="BG156" s="243">
        <f>IF(N156="zákl. přenesená",J156,0)</f>
        <v>0</v>
      </c>
      <c r="BH156" s="243">
        <f>IF(N156="sníž. přenesená",J156,0)</f>
        <v>0</v>
      </c>
      <c r="BI156" s="243">
        <f>IF(N156="nulová",J156,0)</f>
        <v>0</v>
      </c>
      <c r="BJ156" s="17" t="s">
        <v>107</v>
      </c>
      <c r="BK156" s="243">
        <f>ROUND(I156*H156,2)</f>
        <v>0</v>
      </c>
      <c r="BL156" s="17" t="s">
        <v>315</v>
      </c>
      <c r="BM156" s="242" t="s">
        <v>4206</v>
      </c>
    </row>
    <row r="157" s="1" customFormat="1" ht="36" customHeight="1">
      <c r="B157" s="38"/>
      <c r="C157" s="288" t="s">
        <v>349</v>
      </c>
      <c r="D157" s="288" t="s">
        <v>223</v>
      </c>
      <c r="E157" s="289" t="s">
        <v>4207</v>
      </c>
      <c r="F157" s="290" t="s">
        <v>4208</v>
      </c>
      <c r="G157" s="291" t="s">
        <v>3540</v>
      </c>
      <c r="H157" s="292">
        <v>1</v>
      </c>
      <c r="I157" s="293"/>
      <c r="J157" s="294">
        <f>ROUND(I157*H157,2)</f>
        <v>0</v>
      </c>
      <c r="K157" s="290" t="s">
        <v>1</v>
      </c>
      <c r="L157" s="295"/>
      <c r="M157" s="296" t="s">
        <v>1</v>
      </c>
      <c r="N157" s="297" t="s">
        <v>40</v>
      </c>
      <c r="O157" s="86"/>
      <c r="P157" s="240">
        <f>O157*H157</f>
        <v>0</v>
      </c>
      <c r="Q157" s="240">
        <v>0</v>
      </c>
      <c r="R157" s="240">
        <f>Q157*H157</f>
        <v>0</v>
      </c>
      <c r="S157" s="240">
        <v>0</v>
      </c>
      <c r="T157" s="241">
        <f>S157*H157</f>
        <v>0</v>
      </c>
      <c r="AR157" s="242" t="s">
        <v>616</v>
      </c>
      <c r="AT157" s="242" t="s">
        <v>223</v>
      </c>
      <c r="AU157" s="242" t="s">
        <v>82</v>
      </c>
      <c r="AY157" s="17" t="s">
        <v>165</v>
      </c>
      <c r="BE157" s="243">
        <f>IF(N157="základní",J157,0)</f>
        <v>0</v>
      </c>
      <c r="BF157" s="243">
        <f>IF(N157="snížená",J157,0)</f>
        <v>0</v>
      </c>
      <c r="BG157" s="243">
        <f>IF(N157="zákl. přenesená",J157,0)</f>
        <v>0</v>
      </c>
      <c r="BH157" s="243">
        <f>IF(N157="sníž. přenesená",J157,0)</f>
        <v>0</v>
      </c>
      <c r="BI157" s="243">
        <f>IF(N157="nulová",J157,0)</f>
        <v>0</v>
      </c>
      <c r="BJ157" s="17" t="s">
        <v>107</v>
      </c>
      <c r="BK157" s="243">
        <f>ROUND(I157*H157,2)</f>
        <v>0</v>
      </c>
      <c r="BL157" s="17" t="s">
        <v>315</v>
      </c>
      <c r="BM157" s="242" t="s">
        <v>4209</v>
      </c>
    </row>
    <row r="158" s="1" customFormat="1" ht="24" customHeight="1">
      <c r="B158" s="38"/>
      <c r="C158" s="288" t="s">
        <v>357</v>
      </c>
      <c r="D158" s="288" t="s">
        <v>223</v>
      </c>
      <c r="E158" s="289" t="s">
        <v>4210</v>
      </c>
      <c r="F158" s="290" t="s">
        <v>4211</v>
      </c>
      <c r="G158" s="291" t="s">
        <v>3540</v>
      </c>
      <c r="H158" s="292">
        <v>1</v>
      </c>
      <c r="I158" s="293"/>
      <c r="J158" s="294">
        <f>ROUND(I158*H158,2)</f>
        <v>0</v>
      </c>
      <c r="K158" s="290" t="s">
        <v>1</v>
      </c>
      <c r="L158" s="295"/>
      <c r="M158" s="296" t="s">
        <v>1</v>
      </c>
      <c r="N158" s="297" t="s">
        <v>40</v>
      </c>
      <c r="O158" s="86"/>
      <c r="P158" s="240">
        <f>O158*H158</f>
        <v>0</v>
      </c>
      <c r="Q158" s="240">
        <v>0</v>
      </c>
      <c r="R158" s="240">
        <f>Q158*H158</f>
        <v>0</v>
      </c>
      <c r="S158" s="240">
        <v>0</v>
      </c>
      <c r="T158" s="241">
        <f>S158*H158</f>
        <v>0</v>
      </c>
      <c r="AR158" s="242" t="s">
        <v>616</v>
      </c>
      <c r="AT158" s="242" t="s">
        <v>223</v>
      </c>
      <c r="AU158" s="242" t="s">
        <v>82</v>
      </c>
      <c r="AY158" s="17" t="s">
        <v>165</v>
      </c>
      <c r="BE158" s="243">
        <f>IF(N158="základní",J158,0)</f>
        <v>0</v>
      </c>
      <c r="BF158" s="243">
        <f>IF(N158="snížená",J158,0)</f>
        <v>0</v>
      </c>
      <c r="BG158" s="243">
        <f>IF(N158="zákl. přenesená",J158,0)</f>
        <v>0</v>
      </c>
      <c r="BH158" s="243">
        <f>IF(N158="sníž. přenesená",J158,0)</f>
        <v>0</v>
      </c>
      <c r="BI158" s="243">
        <f>IF(N158="nulová",J158,0)</f>
        <v>0</v>
      </c>
      <c r="BJ158" s="17" t="s">
        <v>107</v>
      </c>
      <c r="BK158" s="243">
        <f>ROUND(I158*H158,2)</f>
        <v>0</v>
      </c>
      <c r="BL158" s="17" t="s">
        <v>315</v>
      </c>
      <c r="BM158" s="242" t="s">
        <v>4212</v>
      </c>
    </row>
    <row r="159" s="1" customFormat="1" ht="36" customHeight="1">
      <c r="B159" s="38"/>
      <c r="C159" s="288" t="s">
        <v>7</v>
      </c>
      <c r="D159" s="288" t="s">
        <v>223</v>
      </c>
      <c r="E159" s="289" t="s">
        <v>4213</v>
      </c>
      <c r="F159" s="290" t="s">
        <v>4214</v>
      </c>
      <c r="G159" s="291" t="s">
        <v>1173</v>
      </c>
      <c r="H159" s="292">
        <v>1</v>
      </c>
      <c r="I159" s="293"/>
      <c r="J159" s="294">
        <f>ROUND(I159*H159,2)</f>
        <v>0</v>
      </c>
      <c r="K159" s="290" t="s">
        <v>1</v>
      </c>
      <c r="L159" s="295"/>
      <c r="M159" s="296" t="s">
        <v>1</v>
      </c>
      <c r="N159" s="297" t="s">
        <v>40</v>
      </c>
      <c r="O159" s="86"/>
      <c r="P159" s="240">
        <f>O159*H159</f>
        <v>0</v>
      </c>
      <c r="Q159" s="240">
        <v>0</v>
      </c>
      <c r="R159" s="240">
        <f>Q159*H159</f>
        <v>0</v>
      </c>
      <c r="S159" s="240">
        <v>0</v>
      </c>
      <c r="T159" s="241">
        <f>S159*H159</f>
        <v>0</v>
      </c>
      <c r="AR159" s="242" t="s">
        <v>3674</v>
      </c>
      <c r="AT159" s="242" t="s">
        <v>223</v>
      </c>
      <c r="AU159" s="242" t="s">
        <v>82</v>
      </c>
      <c r="AY159" s="17" t="s">
        <v>165</v>
      </c>
      <c r="BE159" s="243">
        <f>IF(N159="základní",J159,0)</f>
        <v>0</v>
      </c>
      <c r="BF159" s="243">
        <f>IF(N159="snížená",J159,0)</f>
        <v>0</v>
      </c>
      <c r="BG159" s="243">
        <f>IF(N159="zákl. přenesená",J159,0)</f>
        <v>0</v>
      </c>
      <c r="BH159" s="243">
        <f>IF(N159="sníž. přenesená",J159,0)</f>
        <v>0</v>
      </c>
      <c r="BI159" s="243">
        <f>IF(N159="nulová",J159,0)</f>
        <v>0</v>
      </c>
      <c r="BJ159" s="17" t="s">
        <v>107</v>
      </c>
      <c r="BK159" s="243">
        <f>ROUND(I159*H159,2)</f>
        <v>0</v>
      </c>
      <c r="BL159" s="17" t="s">
        <v>3674</v>
      </c>
      <c r="BM159" s="242" t="s">
        <v>4215</v>
      </c>
    </row>
    <row r="160" s="1" customFormat="1" ht="36" customHeight="1">
      <c r="B160" s="38"/>
      <c r="C160" s="288" t="s">
        <v>375</v>
      </c>
      <c r="D160" s="288" t="s">
        <v>223</v>
      </c>
      <c r="E160" s="289" t="s">
        <v>4216</v>
      </c>
      <c r="F160" s="290" t="s">
        <v>4217</v>
      </c>
      <c r="G160" s="291" t="s">
        <v>3540</v>
      </c>
      <c r="H160" s="292">
        <v>1</v>
      </c>
      <c r="I160" s="293"/>
      <c r="J160" s="294">
        <f>ROUND(I160*H160,2)</f>
        <v>0</v>
      </c>
      <c r="K160" s="290" t="s">
        <v>1</v>
      </c>
      <c r="L160" s="295"/>
      <c r="M160" s="296" t="s">
        <v>1</v>
      </c>
      <c r="N160" s="297" t="s">
        <v>40</v>
      </c>
      <c r="O160" s="86"/>
      <c r="P160" s="240">
        <f>O160*H160</f>
        <v>0</v>
      </c>
      <c r="Q160" s="240">
        <v>0</v>
      </c>
      <c r="R160" s="240">
        <f>Q160*H160</f>
        <v>0</v>
      </c>
      <c r="S160" s="240">
        <v>0</v>
      </c>
      <c r="T160" s="241">
        <f>S160*H160</f>
        <v>0</v>
      </c>
      <c r="AR160" s="242" t="s">
        <v>616</v>
      </c>
      <c r="AT160" s="242" t="s">
        <v>223</v>
      </c>
      <c r="AU160" s="242" t="s">
        <v>82</v>
      </c>
      <c r="AY160" s="17" t="s">
        <v>165</v>
      </c>
      <c r="BE160" s="243">
        <f>IF(N160="základní",J160,0)</f>
        <v>0</v>
      </c>
      <c r="BF160" s="243">
        <f>IF(N160="snížená",J160,0)</f>
        <v>0</v>
      </c>
      <c r="BG160" s="243">
        <f>IF(N160="zákl. přenesená",J160,0)</f>
        <v>0</v>
      </c>
      <c r="BH160" s="243">
        <f>IF(N160="sníž. přenesená",J160,0)</f>
        <v>0</v>
      </c>
      <c r="BI160" s="243">
        <f>IF(N160="nulová",J160,0)</f>
        <v>0</v>
      </c>
      <c r="BJ160" s="17" t="s">
        <v>107</v>
      </c>
      <c r="BK160" s="243">
        <f>ROUND(I160*H160,2)</f>
        <v>0</v>
      </c>
      <c r="BL160" s="17" t="s">
        <v>315</v>
      </c>
      <c r="BM160" s="242" t="s">
        <v>4218</v>
      </c>
    </row>
    <row r="161" s="1" customFormat="1" ht="24" customHeight="1">
      <c r="B161" s="38"/>
      <c r="C161" s="288" t="s">
        <v>514</v>
      </c>
      <c r="D161" s="288" t="s">
        <v>223</v>
      </c>
      <c r="E161" s="289" t="s">
        <v>4219</v>
      </c>
      <c r="F161" s="290" t="s">
        <v>4220</v>
      </c>
      <c r="G161" s="291" t="s">
        <v>1173</v>
      </c>
      <c r="H161" s="292">
        <v>3</v>
      </c>
      <c r="I161" s="293"/>
      <c r="J161" s="294">
        <f>ROUND(I161*H161,2)</f>
        <v>0</v>
      </c>
      <c r="K161" s="290" t="s">
        <v>1</v>
      </c>
      <c r="L161" s="295"/>
      <c r="M161" s="296" t="s">
        <v>1</v>
      </c>
      <c r="N161" s="297" t="s">
        <v>40</v>
      </c>
      <c r="O161" s="86"/>
      <c r="P161" s="240">
        <f>O161*H161</f>
        <v>0</v>
      </c>
      <c r="Q161" s="240">
        <v>0</v>
      </c>
      <c r="R161" s="240">
        <f>Q161*H161</f>
        <v>0</v>
      </c>
      <c r="S161" s="240">
        <v>0</v>
      </c>
      <c r="T161" s="241">
        <f>S161*H161</f>
        <v>0</v>
      </c>
      <c r="AR161" s="242" t="s">
        <v>616</v>
      </c>
      <c r="AT161" s="242" t="s">
        <v>223</v>
      </c>
      <c r="AU161" s="242" t="s">
        <v>82</v>
      </c>
      <c r="AY161" s="17" t="s">
        <v>165</v>
      </c>
      <c r="BE161" s="243">
        <f>IF(N161="základní",J161,0)</f>
        <v>0</v>
      </c>
      <c r="BF161" s="243">
        <f>IF(N161="snížená",J161,0)</f>
        <v>0</v>
      </c>
      <c r="BG161" s="243">
        <f>IF(N161="zákl. přenesená",J161,0)</f>
        <v>0</v>
      </c>
      <c r="BH161" s="243">
        <f>IF(N161="sníž. přenesená",J161,0)</f>
        <v>0</v>
      </c>
      <c r="BI161" s="243">
        <f>IF(N161="nulová",J161,0)</f>
        <v>0</v>
      </c>
      <c r="BJ161" s="17" t="s">
        <v>107</v>
      </c>
      <c r="BK161" s="243">
        <f>ROUND(I161*H161,2)</f>
        <v>0</v>
      </c>
      <c r="BL161" s="17" t="s">
        <v>315</v>
      </c>
      <c r="BM161" s="242" t="s">
        <v>4221</v>
      </c>
    </row>
    <row r="162" s="11" customFormat="1" ht="25.92" customHeight="1">
      <c r="B162" s="215"/>
      <c r="C162" s="216"/>
      <c r="D162" s="217" t="s">
        <v>73</v>
      </c>
      <c r="E162" s="218" t="s">
        <v>4222</v>
      </c>
      <c r="F162" s="218" t="s">
        <v>4223</v>
      </c>
      <c r="G162" s="216"/>
      <c r="H162" s="216"/>
      <c r="I162" s="219"/>
      <c r="J162" s="220">
        <f>BK162</f>
        <v>0</v>
      </c>
      <c r="K162" s="216"/>
      <c r="L162" s="221"/>
      <c r="M162" s="222"/>
      <c r="N162" s="223"/>
      <c r="O162" s="223"/>
      <c r="P162" s="224">
        <f>SUM(P163:P177)</f>
        <v>0</v>
      </c>
      <c r="Q162" s="223"/>
      <c r="R162" s="224">
        <f>SUM(R163:R177)</f>
        <v>0</v>
      </c>
      <c r="S162" s="223"/>
      <c r="T162" s="225">
        <f>SUM(T163:T177)</f>
        <v>0</v>
      </c>
      <c r="AR162" s="226" t="s">
        <v>82</v>
      </c>
      <c r="AT162" s="227" t="s">
        <v>73</v>
      </c>
      <c r="AU162" s="227" t="s">
        <v>74</v>
      </c>
      <c r="AY162" s="226" t="s">
        <v>165</v>
      </c>
      <c r="BK162" s="228">
        <f>SUM(BK163:BK177)</f>
        <v>0</v>
      </c>
    </row>
    <row r="163" s="1" customFormat="1" ht="24" customHeight="1">
      <c r="B163" s="38"/>
      <c r="C163" s="231" t="s">
        <v>526</v>
      </c>
      <c r="D163" s="231" t="s">
        <v>168</v>
      </c>
      <c r="E163" s="232" t="s">
        <v>4182</v>
      </c>
      <c r="F163" s="233" t="s">
        <v>4183</v>
      </c>
      <c r="G163" s="234" t="s">
        <v>214</v>
      </c>
      <c r="H163" s="235">
        <v>1</v>
      </c>
      <c r="I163" s="236"/>
      <c r="J163" s="237">
        <f>ROUND(I163*H163,2)</f>
        <v>0</v>
      </c>
      <c r="K163" s="233" t="s">
        <v>1</v>
      </c>
      <c r="L163" s="43"/>
      <c r="M163" s="238" t="s">
        <v>1</v>
      </c>
      <c r="N163" s="239" t="s">
        <v>40</v>
      </c>
      <c r="O163" s="86"/>
      <c r="P163" s="240">
        <f>O163*H163</f>
        <v>0</v>
      </c>
      <c r="Q163" s="240">
        <v>0</v>
      </c>
      <c r="R163" s="240">
        <f>Q163*H163</f>
        <v>0</v>
      </c>
      <c r="S163" s="240">
        <v>0</v>
      </c>
      <c r="T163" s="241">
        <f>S163*H163</f>
        <v>0</v>
      </c>
      <c r="AR163" s="242" t="s">
        <v>82</v>
      </c>
      <c r="AT163" s="242" t="s">
        <v>168</v>
      </c>
      <c r="AU163" s="242" t="s">
        <v>82</v>
      </c>
      <c r="AY163" s="17" t="s">
        <v>165</v>
      </c>
      <c r="BE163" s="243">
        <f>IF(N163="základní",J163,0)</f>
        <v>0</v>
      </c>
      <c r="BF163" s="243">
        <f>IF(N163="snížená",J163,0)</f>
        <v>0</v>
      </c>
      <c r="BG163" s="243">
        <f>IF(N163="zákl. přenesená",J163,0)</f>
        <v>0</v>
      </c>
      <c r="BH163" s="243">
        <f>IF(N163="sníž. přenesená",J163,0)</f>
        <v>0</v>
      </c>
      <c r="BI163" s="243">
        <f>IF(N163="nulová",J163,0)</f>
        <v>0</v>
      </c>
      <c r="BJ163" s="17" t="s">
        <v>107</v>
      </c>
      <c r="BK163" s="243">
        <f>ROUND(I163*H163,2)</f>
        <v>0</v>
      </c>
      <c r="BL163" s="17" t="s">
        <v>82</v>
      </c>
      <c r="BM163" s="242" t="s">
        <v>4224</v>
      </c>
    </row>
    <row r="164" s="1" customFormat="1" ht="16.5" customHeight="1">
      <c r="B164" s="38"/>
      <c r="C164" s="231" t="s">
        <v>543</v>
      </c>
      <c r="D164" s="231" t="s">
        <v>168</v>
      </c>
      <c r="E164" s="232" t="s">
        <v>4133</v>
      </c>
      <c r="F164" s="233" t="s">
        <v>4134</v>
      </c>
      <c r="G164" s="234" t="s">
        <v>4020</v>
      </c>
      <c r="H164" s="235">
        <v>8</v>
      </c>
      <c r="I164" s="236"/>
      <c r="J164" s="237">
        <f>ROUND(I164*H164,2)</f>
        <v>0</v>
      </c>
      <c r="K164" s="233" t="s">
        <v>1</v>
      </c>
      <c r="L164" s="43"/>
      <c r="M164" s="238" t="s">
        <v>1</v>
      </c>
      <c r="N164" s="239" t="s">
        <v>40</v>
      </c>
      <c r="O164" s="86"/>
      <c r="P164" s="240">
        <f>O164*H164</f>
        <v>0</v>
      </c>
      <c r="Q164" s="240">
        <v>0</v>
      </c>
      <c r="R164" s="240">
        <f>Q164*H164</f>
        <v>0</v>
      </c>
      <c r="S164" s="240">
        <v>0</v>
      </c>
      <c r="T164" s="241">
        <f>S164*H164</f>
        <v>0</v>
      </c>
      <c r="AR164" s="242" t="s">
        <v>3674</v>
      </c>
      <c r="AT164" s="242" t="s">
        <v>168</v>
      </c>
      <c r="AU164" s="242" t="s">
        <v>82</v>
      </c>
      <c r="AY164" s="17" t="s">
        <v>165</v>
      </c>
      <c r="BE164" s="243">
        <f>IF(N164="základní",J164,0)</f>
        <v>0</v>
      </c>
      <c r="BF164" s="243">
        <f>IF(N164="snížená",J164,0)</f>
        <v>0</v>
      </c>
      <c r="BG164" s="243">
        <f>IF(N164="zákl. přenesená",J164,0)</f>
        <v>0</v>
      </c>
      <c r="BH164" s="243">
        <f>IF(N164="sníž. přenesená",J164,0)</f>
        <v>0</v>
      </c>
      <c r="BI164" s="243">
        <f>IF(N164="nulová",J164,0)</f>
        <v>0</v>
      </c>
      <c r="BJ164" s="17" t="s">
        <v>107</v>
      </c>
      <c r="BK164" s="243">
        <f>ROUND(I164*H164,2)</f>
        <v>0</v>
      </c>
      <c r="BL164" s="17" t="s">
        <v>3674</v>
      </c>
      <c r="BM164" s="242" t="s">
        <v>4225</v>
      </c>
    </row>
    <row r="165" s="1" customFormat="1" ht="16.5" customHeight="1">
      <c r="B165" s="38"/>
      <c r="C165" s="288" t="s">
        <v>557</v>
      </c>
      <c r="D165" s="288" t="s">
        <v>223</v>
      </c>
      <c r="E165" s="289" t="s">
        <v>4186</v>
      </c>
      <c r="F165" s="290" t="s">
        <v>4118</v>
      </c>
      <c r="G165" s="291" t="s">
        <v>3540</v>
      </c>
      <c r="H165" s="292">
        <v>1</v>
      </c>
      <c r="I165" s="293"/>
      <c r="J165" s="294">
        <f>ROUND(I165*H165,2)</f>
        <v>0</v>
      </c>
      <c r="K165" s="290" t="s">
        <v>1</v>
      </c>
      <c r="L165" s="295"/>
      <c r="M165" s="296" t="s">
        <v>1</v>
      </c>
      <c r="N165" s="297" t="s">
        <v>40</v>
      </c>
      <c r="O165" s="86"/>
      <c r="P165" s="240">
        <f>O165*H165</f>
        <v>0</v>
      </c>
      <c r="Q165" s="240">
        <v>0</v>
      </c>
      <c r="R165" s="240">
        <f>Q165*H165</f>
        <v>0</v>
      </c>
      <c r="S165" s="240">
        <v>0</v>
      </c>
      <c r="T165" s="241">
        <f>S165*H165</f>
        <v>0</v>
      </c>
      <c r="AR165" s="242" t="s">
        <v>616</v>
      </c>
      <c r="AT165" s="242" t="s">
        <v>223</v>
      </c>
      <c r="AU165" s="242" t="s">
        <v>82</v>
      </c>
      <c r="AY165" s="17" t="s">
        <v>165</v>
      </c>
      <c r="BE165" s="243">
        <f>IF(N165="základní",J165,0)</f>
        <v>0</v>
      </c>
      <c r="BF165" s="243">
        <f>IF(N165="snížená",J165,0)</f>
        <v>0</v>
      </c>
      <c r="BG165" s="243">
        <f>IF(N165="zákl. přenesená",J165,0)</f>
        <v>0</v>
      </c>
      <c r="BH165" s="243">
        <f>IF(N165="sníž. přenesená",J165,0)</f>
        <v>0</v>
      </c>
      <c r="BI165" s="243">
        <f>IF(N165="nulová",J165,0)</f>
        <v>0</v>
      </c>
      <c r="BJ165" s="17" t="s">
        <v>107</v>
      </c>
      <c r="BK165" s="243">
        <f>ROUND(I165*H165,2)</f>
        <v>0</v>
      </c>
      <c r="BL165" s="17" t="s">
        <v>315</v>
      </c>
      <c r="BM165" s="242" t="s">
        <v>4226</v>
      </c>
    </row>
    <row r="166" s="1" customFormat="1" ht="36" customHeight="1">
      <c r="B166" s="38"/>
      <c r="C166" s="288" t="s">
        <v>574</v>
      </c>
      <c r="D166" s="288" t="s">
        <v>223</v>
      </c>
      <c r="E166" s="289" t="s">
        <v>4138</v>
      </c>
      <c r="F166" s="290" t="s">
        <v>4139</v>
      </c>
      <c r="G166" s="291" t="s">
        <v>3540</v>
      </c>
      <c r="H166" s="292">
        <v>1</v>
      </c>
      <c r="I166" s="293"/>
      <c r="J166" s="294">
        <f>ROUND(I166*H166,2)</f>
        <v>0</v>
      </c>
      <c r="K166" s="290" t="s">
        <v>1</v>
      </c>
      <c r="L166" s="295"/>
      <c r="M166" s="296" t="s">
        <v>1</v>
      </c>
      <c r="N166" s="297" t="s">
        <v>40</v>
      </c>
      <c r="O166" s="86"/>
      <c r="P166" s="240">
        <f>O166*H166</f>
        <v>0</v>
      </c>
      <c r="Q166" s="240">
        <v>0</v>
      </c>
      <c r="R166" s="240">
        <f>Q166*H166</f>
        <v>0</v>
      </c>
      <c r="S166" s="240">
        <v>0</v>
      </c>
      <c r="T166" s="241">
        <f>S166*H166</f>
        <v>0</v>
      </c>
      <c r="AR166" s="242" t="s">
        <v>616</v>
      </c>
      <c r="AT166" s="242" t="s">
        <v>223</v>
      </c>
      <c r="AU166" s="242" t="s">
        <v>82</v>
      </c>
      <c r="AY166" s="17" t="s">
        <v>165</v>
      </c>
      <c r="BE166" s="243">
        <f>IF(N166="základní",J166,0)</f>
        <v>0</v>
      </c>
      <c r="BF166" s="243">
        <f>IF(N166="snížená",J166,0)</f>
        <v>0</v>
      </c>
      <c r="BG166" s="243">
        <f>IF(N166="zákl. přenesená",J166,0)</f>
        <v>0</v>
      </c>
      <c r="BH166" s="243">
        <f>IF(N166="sníž. přenesená",J166,0)</f>
        <v>0</v>
      </c>
      <c r="BI166" s="243">
        <f>IF(N166="nulová",J166,0)</f>
        <v>0</v>
      </c>
      <c r="BJ166" s="17" t="s">
        <v>107</v>
      </c>
      <c r="BK166" s="243">
        <f>ROUND(I166*H166,2)</f>
        <v>0</v>
      </c>
      <c r="BL166" s="17" t="s">
        <v>315</v>
      </c>
      <c r="BM166" s="242" t="s">
        <v>4227</v>
      </c>
    </row>
    <row r="167" s="1" customFormat="1" ht="16.5" customHeight="1">
      <c r="B167" s="38"/>
      <c r="C167" s="288" t="s">
        <v>580</v>
      </c>
      <c r="D167" s="288" t="s">
        <v>223</v>
      </c>
      <c r="E167" s="289" t="s">
        <v>4141</v>
      </c>
      <c r="F167" s="290" t="s">
        <v>4142</v>
      </c>
      <c r="G167" s="291" t="s">
        <v>3540</v>
      </c>
      <c r="H167" s="292">
        <v>1</v>
      </c>
      <c r="I167" s="293"/>
      <c r="J167" s="294">
        <f>ROUND(I167*H167,2)</f>
        <v>0</v>
      </c>
      <c r="K167" s="290" t="s">
        <v>1</v>
      </c>
      <c r="L167" s="295"/>
      <c r="M167" s="296" t="s">
        <v>1</v>
      </c>
      <c r="N167" s="297" t="s">
        <v>40</v>
      </c>
      <c r="O167" s="86"/>
      <c r="P167" s="240">
        <f>O167*H167</f>
        <v>0</v>
      </c>
      <c r="Q167" s="240">
        <v>0</v>
      </c>
      <c r="R167" s="240">
        <f>Q167*H167</f>
        <v>0</v>
      </c>
      <c r="S167" s="240">
        <v>0</v>
      </c>
      <c r="T167" s="241">
        <f>S167*H167</f>
        <v>0</v>
      </c>
      <c r="AR167" s="242" t="s">
        <v>616</v>
      </c>
      <c r="AT167" s="242" t="s">
        <v>223</v>
      </c>
      <c r="AU167" s="242" t="s">
        <v>82</v>
      </c>
      <c r="AY167" s="17" t="s">
        <v>165</v>
      </c>
      <c r="BE167" s="243">
        <f>IF(N167="základní",J167,0)</f>
        <v>0</v>
      </c>
      <c r="BF167" s="243">
        <f>IF(N167="snížená",J167,0)</f>
        <v>0</v>
      </c>
      <c r="BG167" s="243">
        <f>IF(N167="zákl. přenesená",J167,0)</f>
        <v>0</v>
      </c>
      <c r="BH167" s="243">
        <f>IF(N167="sníž. přenesená",J167,0)</f>
        <v>0</v>
      </c>
      <c r="BI167" s="243">
        <f>IF(N167="nulová",J167,0)</f>
        <v>0</v>
      </c>
      <c r="BJ167" s="17" t="s">
        <v>107</v>
      </c>
      <c r="BK167" s="243">
        <f>ROUND(I167*H167,2)</f>
        <v>0</v>
      </c>
      <c r="BL167" s="17" t="s">
        <v>315</v>
      </c>
      <c r="BM167" s="242" t="s">
        <v>4228</v>
      </c>
    </row>
    <row r="168" s="1" customFormat="1" ht="48" customHeight="1">
      <c r="B168" s="38"/>
      <c r="C168" s="288" t="s">
        <v>601</v>
      </c>
      <c r="D168" s="288" t="s">
        <v>223</v>
      </c>
      <c r="E168" s="289" t="s">
        <v>4144</v>
      </c>
      <c r="F168" s="290" t="s">
        <v>4145</v>
      </c>
      <c r="G168" s="291" t="s">
        <v>3540</v>
      </c>
      <c r="H168" s="292">
        <v>1</v>
      </c>
      <c r="I168" s="293"/>
      <c r="J168" s="294">
        <f>ROUND(I168*H168,2)</f>
        <v>0</v>
      </c>
      <c r="K168" s="290" t="s">
        <v>1</v>
      </c>
      <c r="L168" s="295"/>
      <c r="M168" s="296" t="s">
        <v>1</v>
      </c>
      <c r="N168" s="297" t="s">
        <v>40</v>
      </c>
      <c r="O168" s="86"/>
      <c r="P168" s="240">
        <f>O168*H168</f>
        <v>0</v>
      </c>
      <c r="Q168" s="240">
        <v>0</v>
      </c>
      <c r="R168" s="240">
        <f>Q168*H168</f>
        <v>0</v>
      </c>
      <c r="S168" s="240">
        <v>0</v>
      </c>
      <c r="T168" s="241">
        <f>S168*H168</f>
        <v>0</v>
      </c>
      <c r="AR168" s="242" t="s">
        <v>616</v>
      </c>
      <c r="AT168" s="242" t="s">
        <v>223</v>
      </c>
      <c r="AU168" s="242" t="s">
        <v>82</v>
      </c>
      <c r="AY168" s="17" t="s">
        <v>165</v>
      </c>
      <c r="BE168" s="243">
        <f>IF(N168="základní",J168,0)</f>
        <v>0</v>
      </c>
      <c r="BF168" s="243">
        <f>IF(N168="snížená",J168,0)</f>
        <v>0</v>
      </c>
      <c r="BG168" s="243">
        <f>IF(N168="zákl. přenesená",J168,0)</f>
        <v>0</v>
      </c>
      <c r="BH168" s="243">
        <f>IF(N168="sníž. přenesená",J168,0)</f>
        <v>0</v>
      </c>
      <c r="BI168" s="243">
        <f>IF(N168="nulová",J168,0)</f>
        <v>0</v>
      </c>
      <c r="BJ168" s="17" t="s">
        <v>107</v>
      </c>
      <c r="BK168" s="243">
        <f>ROUND(I168*H168,2)</f>
        <v>0</v>
      </c>
      <c r="BL168" s="17" t="s">
        <v>315</v>
      </c>
      <c r="BM168" s="242" t="s">
        <v>4229</v>
      </c>
    </row>
    <row r="169" s="1" customFormat="1" ht="24" customHeight="1">
      <c r="B169" s="38"/>
      <c r="C169" s="288" t="s">
        <v>607</v>
      </c>
      <c r="D169" s="288" t="s">
        <v>223</v>
      </c>
      <c r="E169" s="289" t="s">
        <v>4201</v>
      </c>
      <c r="F169" s="290" t="s">
        <v>4202</v>
      </c>
      <c r="G169" s="291" t="s">
        <v>3540</v>
      </c>
      <c r="H169" s="292">
        <v>1</v>
      </c>
      <c r="I169" s="293"/>
      <c r="J169" s="294">
        <f>ROUND(I169*H169,2)</f>
        <v>0</v>
      </c>
      <c r="K169" s="290" t="s">
        <v>1</v>
      </c>
      <c r="L169" s="295"/>
      <c r="M169" s="296" t="s">
        <v>1</v>
      </c>
      <c r="N169" s="297" t="s">
        <v>40</v>
      </c>
      <c r="O169" s="86"/>
      <c r="P169" s="240">
        <f>O169*H169</f>
        <v>0</v>
      </c>
      <c r="Q169" s="240">
        <v>0</v>
      </c>
      <c r="R169" s="240">
        <f>Q169*H169</f>
        <v>0</v>
      </c>
      <c r="S169" s="240">
        <v>0</v>
      </c>
      <c r="T169" s="241">
        <f>S169*H169</f>
        <v>0</v>
      </c>
      <c r="AR169" s="242" t="s">
        <v>616</v>
      </c>
      <c r="AT169" s="242" t="s">
        <v>223</v>
      </c>
      <c r="AU169" s="242" t="s">
        <v>82</v>
      </c>
      <c r="AY169" s="17" t="s">
        <v>165</v>
      </c>
      <c r="BE169" s="243">
        <f>IF(N169="základní",J169,0)</f>
        <v>0</v>
      </c>
      <c r="BF169" s="243">
        <f>IF(N169="snížená",J169,0)</f>
        <v>0</v>
      </c>
      <c r="BG169" s="243">
        <f>IF(N169="zákl. přenesená",J169,0)</f>
        <v>0</v>
      </c>
      <c r="BH169" s="243">
        <f>IF(N169="sníž. přenesená",J169,0)</f>
        <v>0</v>
      </c>
      <c r="BI169" s="243">
        <f>IF(N169="nulová",J169,0)</f>
        <v>0</v>
      </c>
      <c r="BJ169" s="17" t="s">
        <v>107</v>
      </c>
      <c r="BK169" s="243">
        <f>ROUND(I169*H169,2)</f>
        <v>0</v>
      </c>
      <c r="BL169" s="17" t="s">
        <v>315</v>
      </c>
      <c r="BM169" s="242" t="s">
        <v>4230</v>
      </c>
    </row>
    <row r="170" s="1" customFormat="1" ht="24" customHeight="1">
      <c r="B170" s="38"/>
      <c r="C170" s="288" t="s">
        <v>612</v>
      </c>
      <c r="D170" s="288" t="s">
        <v>223</v>
      </c>
      <c r="E170" s="289" t="s">
        <v>4231</v>
      </c>
      <c r="F170" s="290" t="s">
        <v>4232</v>
      </c>
      <c r="G170" s="291" t="s">
        <v>3540</v>
      </c>
      <c r="H170" s="292">
        <v>1</v>
      </c>
      <c r="I170" s="293"/>
      <c r="J170" s="294">
        <f>ROUND(I170*H170,2)</f>
        <v>0</v>
      </c>
      <c r="K170" s="290" t="s">
        <v>1</v>
      </c>
      <c r="L170" s="295"/>
      <c r="M170" s="296" t="s">
        <v>1</v>
      </c>
      <c r="N170" s="297" t="s">
        <v>40</v>
      </c>
      <c r="O170" s="86"/>
      <c r="P170" s="240">
        <f>O170*H170</f>
        <v>0</v>
      </c>
      <c r="Q170" s="240">
        <v>0</v>
      </c>
      <c r="R170" s="240">
        <f>Q170*H170</f>
        <v>0</v>
      </c>
      <c r="S170" s="240">
        <v>0</v>
      </c>
      <c r="T170" s="241">
        <f>S170*H170</f>
        <v>0</v>
      </c>
      <c r="AR170" s="242" t="s">
        <v>616</v>
      </c>
      <c r="AT170" s="242" t="s">
        <v>223</v>
      </c>
      <c r="AU170" s="242" t="s">
        <v>82</v>
      </c>
      <c r="AY170" s="17" t="s">
        <v>165</v>
      </c>
      <c r="BE170" s="243">
        <f>IF(N170="základní",J170,0)</f>
        <v>0</v>
      </c>
      <c r="BF170" s="243">
        <f>IF(N170="snížená",J170,0)</f>
        <v>0</v>
      </c>
      <c r="BG170" s="243">
        <f>IF(N170="zákl. přenesená",J170,0)</f>
        <v>0</v>
      </c>
      <c r="BH170" s="243">
        <f>IF(N170="sníž. přenesená",J170,0)</f>
        <v>0</v>
      </c>
      <c r="BI170" s="243">
        <f>IF(N170="nulová",J170,0)</f>
        <v>0</v>
      </c>
      <c r="BJ170" s="17" t="s">
        <v>107</v>
      </c>
      <c r="BK170" s="243">
        <f>ROUND(I170*H170,2)</f>
        <v>0</v>
      </c>
      <c r="BL170" s="17" t="s">
        <v>315</v>
      </c>
      <c r="BM170" s="242" t="s">
        <v>4233</v>
      </c>
    </row>
    <row r="171" s="1" customFormat="1" ht="24" customHeight="1">
      <c r="B171" s="38"/>
      <c r="C171" s="288" t="s">
        <v>616</v>
      </c>
      <c r="D171" s="288" t="s">
        <v>223</v>
      </c>
      <c r="E171" s="289" t="s">
        <v>4195</v>
      </c>
      <c r="F171" s="290" t="s">
        <v>4196</v>
      </c>
      <c r="G171" s="291" t="s">
        <v>3540</v>
      </c>
      <c r="H171" s="292">
        <v>2</v>
      </c>
      <c r="I171" s="293"/>
      <c r="J171" s="294">
        <f>ROUND(I171*H171,2)</f>
        <v>0</v>
      </c>
      <c r="K171" s="290" t="s">
        <v>1</v>
      </c>
      <c r="L171" s="295"/>
      <c r="M171" s="296" t="s">
        <v>1</v>
      </c>
      <c r="N171" s="297" t="s">
        <v>40</v>
      </c>
      <c r="O171" s="86"/>
      <c r="P171" s="240">
        <f>O171*H171</f>
        <v>0</v>
      </c>
      <c r="Q171" s="240">
        <v>0</v>
      </c>
      <c r="R171" s="240">
        <f>Q171*H171</f>
        <v>0</v>
      </c>
      <c r="S171" s="240">
        <v>0</v>
      </c>
      <c r="T171" s="241">
        <f>S171*H171</f>
        <v>0</v>
      </c>
      <c r="AR171" s="242" t="s">
        <v>616</v>
      </c>
      <c r="AT171" s="242" t="s">
        <v>223</v>
      </c>
      <c r="AU171" s="242" t="s">
        <v>82</v>
      </c>
      <c r="AY171" s="17" t="s">
        <v>165</v>
      </c>
      <c r="BE171" s="243">
        <f>IF(N171="základní",J171,0)</f>
        <v>0</v>
      </c>
      <c r="BF171" s="243">
        <f>IF(N171="snížená",J171,0)</f>
        <v>0</v>
      </c>
      <c r="BG171" s="243">
        <f>IF(N171="zákl. přenesená",J171,0)</f>
        <v>0</v>
      </c>
      <c r="BH171" s="243">
        <f>IF(N171="sníž. přenesená",J171,0)</f>
        <v>0</v>
      </c>
      <c r="BI171" s="243">
        <f>IF(N171="nulová",J171,0)</f>
        <v>0</v>
      </c>
      <c r="BJ171" s="17" t="s">
        <v>107</v>
      </c>
      <c r="BK171" s="243">
        <f>ROUND(I171*H171,2)</f>
        <v>0</v>
      </c>
      <c r="BL171" s="17" t="s">
        <v>315</v>
      </c>
      <c r="BM171" s="242" t="s">
        <v>4234</v>
      </c>
    </row>
    <row r="172" s="1" customFormat="1" ht="24" customHeight="1">
      <c r="B172" s="38"/>
      <c r="C172" s="288" t="s">
        <v>620</v>
      </c>
      <c r="D172" s="288" t="s">
        <v>223</v>
      </c>
      <c r="E172" s="289" t="s">
        <v>4150</v>
      </c>
      <c r="F172" s="290" t="s">
        <v>4151</v>
      </c>
      <c r="G172" s="291" t="s">
        <v>3540</v>
      </c>
      <c r="H172" s="292">
        <v>1</v>
      </c>
      <c r="I172" s="293"/>
      <c r="J172" s="294">
        <f>ROUND(I172*H172,2)</f>
        <v>0</v>
      </c>
      <c r="K172" s="290" t="s">
        <v>1</v>
      </c>
      <c r="L172" s="295"/>
      <c r="M172" s="296" t="s">
        <v>1</v>
      </c>
      <c r="N172" s="297" t="s">
        <v>40</v>
      </c>
      <c r="O172" s="86"/>
      <c r="P172" s="240">
        <f>O172*H172</f>
        <v>0</v>
      </c>
      <c r="Q172" s="240">
        <v>0</v>
      </c>
      <c r="R172" s="240">
        <f>Q172*H172</f>
        <v>0</v>
      </c>
      <c r="S172" s="240">
        <v>0</v>
      </c>
      <c r="T172" s="241">
        <f>S172*H172</f>
        <v>0</v>
      </c>
      <c r="AR172" s="242" t="s">
        <v>616</v>
      </c>
      <c r="AT172" s="242" t="s">
        <v>223</v>
      </c>
      <c r="AU172" s="242" t="s">
        <v>82</v>
      </c>
      <c r="AY172" s="17" t="s">
        <v>165</v>
      </c>
      <c r="BE172" s="243">
        <f>IF(N172="základní",J172,0)</f>
        <v>0</v>
      </c>
      <c r="BF172" s="243">
        <f>IF(N172="snížená",J172,0)</f>
        <v>0</v>
      </c>
      <c r="BG172" s="243">
        <f>IF(N172="zákl. přenesená",J172,0)</f>
        <v>0</v>
      </c>
      <c r="BH172" s="243">
        <f>IF(N172="sníž. přenesená",J172,0)</f>
        <v>0</v>
      </c>
      <c r="BI172" s="243">
        <f>IF(N172="nulová",J172,0)</f>
        <v>0</v>
      </c>
      <c r="BJ172" s="17" t="s">
        <v>107</v>
      </c>
      <c r="BK172" s="243">
        <f>ROUND(I172*H172,2)</f>
        <v>0</v>
      </c>
      <c r="BL172" s="17" t="s">
        <v>315</v>
      </c>
      <c r="BM172" s="242" t="s">
        <v>4235</v>
      </c>
    </row>
    <row r="173" s="1" customFormat="1" ht="24" customHeight="1">
      <c r="B173" s="38"/>
      <c r="C173" s="288" t="s">
        <v>624</v>
      </c>
      <c r="D173" s="288" t="s">
        <v>223</v>
      </c>
      <c r="E173" s="289" t="s">
        <v>4236</v>
      </c>
      <c r="F173" s="290" t="s">
        <v>4237</v>
      </c>
      <c r="G173" s="291" t="s">
        <v>3540</v>
      </c>
      <c r="H173" s="292">
        <v>1</v>
      </c>
      <c r="I173" s="293"/>
      <c r="J173" s="294">
        <f>ROUND(I173*H173,2)</f>
        <v>0</v>
      </c>
      <c r="K173" s="290" t="s">
        <v>1</v>
      </c>
      <c r="L173" s="295"/>
      <c r="M173" s="296" t="s">
        <v>1</v>
      </c>
      <c r="N173" s="297" t="s">
        <v>40</v>
      </c>
      <c r="O173" s="86"/>
      <c r="P173" s="240">
        <f>O173*H173</f>
        <v>0</v>
      </c>
      <c r="Q173" s="240">
        <v>0</v>
      </c>
      <c r="R173" s="240">
        <f>Q173*H173</f>
        <v>0</v>
      </c>
      <c r="S173" s="240">
        <v>0</v>
      </c>
      <c r="T173" s="241">
        <f>S173*H173</f>
        <v>0</v>
      </c>
      <c r="AR173" s="242" t="s">
        <v>616</v>
      </c>
      <c r="AT173" s="242" t="s">
        <v>223</v>
      </c>
      <c r="AU173" s="242" t="s">
        <v>82</v>
      </c>
      <c r="AY173" s="17" t="s">
        <v>165</v>
      </c>
      <c r="BE173" s="243">
        <f>IF(N173="základní",J173,0)</f>
        <v>0</v>
      </c>
      <c r="BF173" s="243">
        <f>IF(N173="snížená",J173,0)</f>
        <v>0</v>
      </c>
      <c r="BG173" s="243">
        <f>IF(N173="zákl. přenesená",J173,0)</f>
        <v>0</v>
      </c>
      <c r="BH173" s="243">
        <f>IF(N173="sníž. přenesená",J173,0)</f>
        <v>0</v>
      </c>
      <c r="BI173" s="243">
        <f>IF(N173="nulová",J173,0)</f>
        <v>0</v>
      </c>
      <c r="BJ173" s="17" t="s">
        <v>107</v>
      </c>
      <c r="BK173" s="243">
        <f>ROUND(I173*H173,2)</f>
        <v>0</v>
      </c>
      <c r="BL173" s="17" t="s">
        <v>315</v>
      </c>
      <c r="BM173" s="242" t="s">
        <v>4238</v>
      </c>
    </row>
    <row r="174" s="1" customFormat="1" ht="24" customHeight="1">
      <c r="B174" s="38"/>
      <c r="C174" s="288" t="s">
        <v>628</v>
      </c>
      <c r="D174" s="288" t="s">
        <v>223</v>
      </c>
      <c r="E174" s="289" t="s">
        <v>4153</v>
      </c>
      <c r="F174" s="290" t="s">
        <v>4154</v>
      </c>
      <c r="G174" s="291" t="s">
        <v>1173</v>
      </c>
      <c r="H174" s="292">
        <v>1</v>
      </c>
      <c r="I174" s="293"/>
      <c r="J174" s="294">
        <f>ROUND(I174*H174,2)</f>
        <v>0</v>
      </c>
      <c r="K174" s="290" t="s">
        <v>1</v>
      </c>
      <c r="L174" s="295"/>
      <c r="M174" s="296" t="s">
        <v>1</v>
      </c>
      <c r="N174" s="297" t="s">
        <v>40</v>
      </c>
      <c r="O174" s="86"/>
      <c r="P174" s="240">
        <f>O174*H174</f>
        <v>0</v>
      </c>
      <c r="Q174" s="240">
        <v>0</v>
      </c>
      <c r="R174" s="240">
        <f>Q174*H174</f>
        <v>0</v>
      </c>
      <c r="S174" s="240">
        <v>0</v>
      </c>
      <c r="T174" s="241">
        <f>S174*H174</f>
        <v>0</v>
      </c>
      <c r="AR174" s="242" t="s">
        <v>3674</v>
      </c>
      <c r="AT174" s="242" t="s">
        <v>223</v>
      </c>
      <c r="AU174" s="242" t="s">
        <v>82</v>
      </c>
      <c r="AY174" s="17" t="s">
        <v>165</v>
      </c>
      <c r="BE174" s="243">
        <f>IF(N174="základní",J174,0)</f>
        <v>0</v>
      </c>
      <c r="BF174" s="243">
        <f>IF(N174="snížená",J174,0)</f>
        <v>0</v>
      </c>
      <c r="BG174" s="243">
        <f>IF(N174="zákl. přenesená",J174,0)</f>
        <v>0</v>
      </c>
      <c r="BH174" s="243">
        <f>IF(N174="sníž. přenesená",J174,0)</f>
        <v>0</v>
      </c>
      <c r="BI174" s="243">
        <f>IF(N174="nulová",J174,0)</f>
        <v>0</v>
      </c>
      <c r="BJ174" s="17" t="s">
        <v>107</v>
      </c>
      <c r="BK174" s="243">
        <f>ROUND(I174*H174,2)</f>
        <v>0</v>
      </c>
      <c r="BL174" s="17" t="s">
        <v>3674</v>
      </c>
      <c r="BM174" s="242" t="s">
        <v>4239</v>
      </c>
    </row>
    <row r="175" s="1" customFormat="1" ht="36" customHeight="1">
      <c r="B175" s="38"/>
      <c r="C175" s="288" t="s">
        <v>632</v>
      </c>
      <c r="D175" s="288" t="s">
        <v>223</v>
      </c>
      <c r="E175" s="289" t="s">
        <v>4156</v>
      </c>
      <c r="F175" s="290" t="s">
        <v>4157</v>
      </c>
      <c r="G175" s="291" t="s">
        <v>3540</v>
      </c>
      <c r="H175" s="292">
        <v>3</v>
      </c>
      <c r="I175" s="293"/>
      <c r="J175" s="294">
        <f>ROUND(I175*H175,2)</f>
        <v>0</v>
      </c>
      <c r="K175" s="290" t="s">
        <v>1</v>
      </c>
      <c r="L175" s="295"/>
      <c r="M175" s="296" t="s">
        <v>1</v>
      </c>
      <c r="N175" s="297" t="s">
        <v>40</v>
      </c>
      <c r="O175" s="86"/>
      <c r="P175" s="240">
        <f>O175*H175</f>
        <v>0</v>
      </c>
      <c r="Q175" s="240">
        <v>0</v>
      </c>
      <c r="R175" s="240">
        <f>Q175*H175</f>
        <v>0</v>
      </c>
      <c r="S175" s="240">
        <v>0</v>
      </c>
      <c r="T175" s="241">
        <f>S175*H175</f>
        <v>0</v>
      </c>
      <c r="AR175" s="242" t="s">
        <v>616</v>
      </c>
      <c r="AT175" s="242" t="s">
        <v>223</v>
      </c>
      <c r="AU175" s="242" t="s">
        <v>82</v>
      </c>
      <c r="AY175" s="17" t="s">
        <v>165</v>
      </c>
      <c r="BE175" s="243">
        <f>IF(N175="základní",J175,0)</f>
        <v>0</v>
      </c>
      <c r="BF175" s="243">
        <f>IF(N175="snížená",J175,0)</f>
        <v>0</v>
      </c>
      <c r="BG175" s="243">
        <f>IF(N175="zákl. přenesená",J175,0)</f>
        <v>0</v>
      </c>
      <c r="BH175" s="243">
        <f>IF(N175="sníž. přenesená",J175,0)</f>
        <v>0</v>
      </c>
      <c r="BI175" s="243">
        <f>IF(N175="nulová",J175,0)</f>
        <v>0</v>
      </c>
      <c r="BJ175" s="17" t="s">
        <v>107</v>
      </c>
      <c r="BK175" s="243">
        <f>ROUND(I175*H175,2)</f>
        <v>0</v>
      </c>
      <c r="BL175" s="17" t="s">
        <v>315</v>
      </c>
      <c r="BM175" s="242" t="s">
        <v>4240</v>
      </c>
    </row>
    <row r="176" s="1" customFormat="1" ht="36" customHeight="1">
      <c r="B176" s="38"/>
      <c r="C176" s="288" t="s">
        <v>638</v>
      </c>
      <c r="D176" s="288" t="s">
        <v>223</v>
      </c>
      <c r="E176" s="289" t="s">
        <v>4207</v>
      </c>
      <c r="F176" s="290" t="s">
        <v>4208</v>
      </c>
      <c r="G176" s="291" t="s">
        <v>3540</v>
      </c>
      <c r="H176" s="292">
        <v>1</v>
      </c>
      <c r="I176" s="293"/>
      <c r="J176" s="294">
        <f>ROUND(I176*H176,2)</f>
        <v>0</v>
      </c>
      <c r="K176" s="290" t="s">
        <v>1</v>
      </c>
      <c r="L176" s="295"/>
      <c r="M176" s="296" t="s">
        <v>1</v>
      </c>
      <c r="N176" s="297" t="s">
        <v>40</v>
      </c>
      <c r="O176" s="86"/>
      <c r="P176" s="240">
        <f>O176*H176</f>
        <v>0</v>
      </c>
      <c r="Q176" s="240">
        <v>0</v>
      </c>
      <c r="R176" s="240">
        <f>Q176*H176</f>
        <v>0</v>
      </c>
      <c r="S176" s="240">
        <v>0</v>
      </c>
      <c r="T176" s="241">
        <f>S176*H176</f>
        <v>0</v>
      </c>
      <c r="AR176" s="242" t="s">
        <v>616</v>
      </c>
      <c r="AT176" s="242" t="s">
        <v>223</v>
      </c>
      <c r="AU176" s="242" t="s">
        <v>82</v>
      </c>
      <c r="AY176" s="17" t="s">
        <v>165</v>
      </c>
      <c r="BE176" s="243">
        <f>IF(N176="základní",J176,0)</f>
        <v>0</v>
      </c>
      <c r="BF176" s="243">
        <f>IF(N176="snížená",J176,0)</f>
        <v>0</v>
      </c>
      <c r="BG176" s="243">
        <f>IF(N176="zákl. přenesená",J176,0)</f>
        <v>0</v>
      </c>
      <c r="BH176" s="243">
        <f>IF(N176="sníž. přenesená",J176,0)</f>
        <v>0</v>
      </c>
      <c r="BI176" s="243">
        <f>IF(N176="nulová",J176,0)</f>
        <v>0</v>
      </c>
      <c r="BJ176" s="17" t="s">
        <v>107</v>
      </c>
      <c r="BK176" s="243">
        <f>ROUND(I176*H176,2)</f>
        <v>0</v>
      </c>
      <c r="BL176" s="17" t="s">
        <v>315</v>
      </c>
      <c r="BM176" s="242" t="s">
        <v>4241</v>
      </c>
    </row>
    <row r="177" s="1" customFormat="1" ht="24" customHeight="1">
      <c r="B177" s="38"/>
      <c r="C177" s="288" t="s">
        <v>642</v>
      </c>
      <c r="D177" s="288" t="s">
        <v>223</v>
      </c>
      <c r="E177" s="289" t="s">
        <v>4242</v>
      </c>
      <c r="F177" s="290" t="s">
        <v>4112</v>
      </c>
      <c r="G177" s="291" t="s">
        <v>3540</v>
      </c>
      <c r="H177" s="292">
        <v>1</v>
      </c>
      <c r="I177" s="293"/>
      <c r="J177" s="294">
        <f>ROUND(I177*H177,2)</f>
        <v>0</v>
      </c>
      <c r="K177" s="290" t="s">
        <v>1</v>
      </c>
      <c r="L177" s="295"/>
      <c r="M177" s="307" t="s">
        <v>1</v>
      </c>
      <c r="N177" s="308" t="s">
        <v>40</v>
      </c>
      <c r="O177" s="304"/>
      <c r="P177" s="305">
        <f>O177*H177</f>
        <v>0</v>
      </c>
      <c r="Q177" s="305">
        <v>0</v>
      </c>
      <c r="R177" s="305">
        <f>Q177*H177</f>
        <v>0</v>
      </c>
      <c r="S177" s="305">
        <v>0</v>
      </c>
      <c r="T177" s="306">
        <f>S177*H177</f>
        <v>0</v>
      </c>
      <c r="AR177" s="242" t="s">
        <v>616</v>
      </c>
      <c r="AT177" s="242" t="s">
        <v>223</v>
      </c>
      <c r="AU177" s="242" t="s">
        <v>82</v>
      </c>
      <c r="AY177" s="17" t="s">
        <v>165</v>
      </c>
      <c r="BE177" s="243">
        <f>IF(N177="základní",J177,0)</f>
        <v>0</v>
      </c>
      <c r="BF177" s="243">
        <f>IF(N177="snížená",J177,0)</f>
        <v>0</v>
      </c>
      <c r="BG177" s="243">
        <f>IF(N177="zákl. přenesená",J177,0)</f>
        <v>0</v>
      </c>
      <c r="BH177" s="243">
        <f>IF(N177="sníž. přenesená",J177,0)</f>
        <v>0</v>
      </c>
      <c r="BI177" s="243">
        <f>IF(N177="nulová",J177,0)</f>
        <v>0</v>
      </c>
      <c r="BJ177" s="17" t="s">
        <v>107</v>
      </c>
      <c r="BK177" s="243">
        <f>ROUND(I177*H177,2)</f>
        <v>0</v>
      </c>
      <c r="BL177" s="17" t="s">
        <v>315</v>
      </c>
      <c r="BM177" s="242" t="s">
        <v>4243</v>
      </c>
    </row>
    <row r="178" s="1" customFormat="1" ht="6.96" customHeight="1">
      <c r="B178" s="61"/>
      <c r="C178" s="62"/>
      <c r="D178" s="62"/>
      <c r="E178" s="62"/>
      <c r="F178" s="62"/>
      <c r="G178" s="62"/>
      <c r="H178" s="62"/>
      <c r="I178" s="182"/>
      <c r="J178" s="62"/>
      <c r="K178" s="62"/>
      <c r="L178" s="43"/>
    </row>
  </sheetData>
  <sheetProtection sheet="1" autoFilter="0" formatColumns="0" formatRows="0" objects="1" scenarios="1" spinCount="100000" saltValue="TG/DYag83rJkQ+eQ3PpGSnwD8TZGarF0AR36UK5NYbQLcuD9KzjfUK3eYjQ+xzpKC9Or93rmM9UjAdQnzrQfOQ==" hashValue="r5DQbScoPiev1YGrlEcCcJzcrOVuvwmoA0FeqLyeBpYottQtOBts2P5e83vs/8zBVeMfyQRwxOQUp1vnylK7Zg==" algorithmName="SHA-512" password="CC35"/>
  <autoFilter ref="C123:K177"/>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41"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118</v>
      </c>
    </row>
    <row r="3" ht="6.96" customHeight="1">
      <c r="B3" s="142"/>
      <c r="C3" s="143"/>
      <c r="D3" s="143"/>
      <c r="E3" s="143"/>
      <c r="F3" s="143"/>
      <c r="G3" s="143"/>
      <c r="H3" s="143"/>
      <c r="I3" s="144"/>
      <c r="J3" s="143"/>
      <c r="K3" s="143"/>
      <c r="L3" s="20"/>
      <c r="AT3" s="17" t="s">
        <v>82</v>
      </c>
    </row>
    <row r="4" ht="24.96" customHeight="1">
      <c r="B4" s="20"/>
      <c r="D4" s="145" t="s">
        <v>121</v>
      </c>
      <c r="L4" s="20"/>
      <c r="M4" s="146" t="s">
        <v>10</v>
      </c>
      <c r="AT4" s="17" t="s">
        <v>4</v>
      </c>
    </row>
    <row r="5" ht="6.96" customHeight="1">
      <c r="B5" s="20"/>
      <c r="L5" s="20"/>
    </row>
    <row r="6" ht="12" customHeight="1">
      <c r="B6" s="20"/>
      <c r="D6" s="147" t="s">
        <v>16</v>
      </c>
      <c r="L6" s="20"/>
    </row>
    <row r="7" ht="16.5" customHeight="1">
      <c r="B7" s="20"/>
      <c r="E7" s="148" t="str">
        <f>'Rekapitulace stavby'!K6</f>
        <v>Stavební úpravy a změny užívání domu s pečovatelskou službou na bytový dům p.č. St. 171/1 a 171/2, k.ú. Hanušovice</v>
      </c>
      <c r="F7" s="147"/>
      <c r="G7" s="147"/>
      <c r="H7" s="147"/>
      <c r="L7" s="20"/>
    </row>
    <row r="8" ht="12" customHeight="1">
      <c r="B8" s="20"/>
      <c r="D8" s="147" t="s">
        <v>122</v>
      </c>
      <c r="L8" s="20"/>
    </row>
    <row r="9" s="1" customFormat="1" ht="16.5" customHeight="1">
      <c r="B9" s="43"/>
      <c r="E9" s="148" t="s">
        <v>3513</v>
      </c>
      <c r="F9" s="1"/>
      <c r="G9" s="1"/>
      <c r="H9" s="1"/>
      <c r="I9" s="149"/>
      <c r="L9" s="43"/>
    </row>
    <row r="10" s="1" customFormat="1" ht="12" customHeight="1">
      <c r="B10" s="43"/>
      <c r="D10" s="147" t="s">
        <v>3514</v>
      </c>
      <c r="I10" s="149"/>
      <c r="L10" s="43"/>
    </row>
    <row r="11" s="1" customFormat="1" ht="36.96" customHeight="1">
      <c r="B11" s="43"/>
      <c r="E11" s="150" t="s">
        <v>4244</v>
      </c>
      <c r="F11" s="1"/>
      <c r="G11" s="1"/>
      <c r="H11" s="1"/>
      <c r="I11" s="149"/>
      <c r="L11" s="43"/>
    </row>
    <row r="12" s="1" customFormat="1">
      <c r="B12" s="43"/>
      <c r="I12" s="149"/>
      <c r="L12" s="43"/>
    </row>
    <row r="13" s="1" customFormat="1" ht="12" customHeight="1">
      <c r="B13" s="43"/>
      <c r="D13" s="147" t="s">
        <v>18</v>
      </c>
      <c r="F13" s="136" t="s">
        <v>1</v>
      </c>
      <c r="I13" s="151" t="s">
        <v>19</v>
      </c>
      <c r="J13" s="136" t="s">
        <v>1</v>
      </c>
      <c r="L13" s="43"/>
    </row>
    <row r="14" s="1" customFormat="1" ht="12" customHeight="1">
      <c r="B14" s="43"/>
      <c r="D14" s="147" t="s">
        <v>20</v>
      </c>
      <c r="F14" s="136" t="s">
        <v>21</v>
      </c>
      <c r="I14" s="151" t="s">
        <v>22</v>
      </c>
      <c r="J14" s="152" t="str">
        <f>'Rekapitulace stavby'!AN8</f>
        <v>9. 10. 2019</v>
      </c>
      <c r="L14" s="43"/>
    </row>
    <row r="15" s="1" customFormat="1" ht="10.8" customHeight="1">
      <c r="B15" s="43"/>
      <c r="I15" s="149"/>
      <c r="L15" s="43"/>
    </row>
    <row r="16" s="1" customFormat="1" ht="12" customHeight="1">
      <c r="B16" s="43"/>
      <c r="D16" s="147" t="s">
        <v>24</v>
      </c>
      <c r="I16" s="151" t="s">
        <v>25</v>
      </c>
      <c r="J16" s="136" t="str">
        <f>IF('Rekapitulace stavby'!AN10="","",'Rekapitulace stavby'!AN10)</f>
        <v/>
      </c>
      <c r="L16" s="43"/>
    </row>
    <row r="17" s="1" customFormat="1" ht="18" customHeight="1">
      <c r="B17" s="43"/>
      <c r="E17" s="136" t="str">
        <f>IF('Rekapitulace stavby'!E11="","",'Rekapitulace stavby'!E11)</f>
        <v xml:space="preserve"> </v>
      </c>
      <c r="I17" s="151" t="s">
        <v>27</v>
      </c>
      <c r="J17" s="136" t="str">
        <f>IF('Rekapitulace stavby'!AN11="","",'Rekapitulace stavby'!AN11)</f>
        <v/>
      </c>
      <c r="L17" s="43"/>
    </row>
    <row r="18" s="1" customFormat="1" ht="6.96" customHeight="1">
      <c r="B18" s="43"/>
      <c r="I18" s="149"/>
      <c r="L18" s="43"/>
    </row>
    <row r="19" s="1" customFormat="1" ht="12" customHeight="1">
      <c r="B19" s="43"/>
      <c r="D19" s="147" t="s">
        <v>28</v>
      </c>
      <c r="I19" s="151" t="s">
        <v>25</v>
      </c>
      <c r="J19" s="33" t="str">
        <f>'Rekapitulace stavby'!AN13</f>
        <v>Vyplň údaj</v>
      </c>
      <c r="L19" s="43"/>
    </row>
    <row r="20" s="1" customFormat="1" ht="18" customHeight="1">
      <c r="B20" s="43"/>
      <c r="E20" s="33" t="str">
        <f>'Rekapitulace stavby'!E14</f>
        <v>Vyplň údaj</v>
      </c>
      <c r="F20" s="136"/>
      <c r="G20" s="136"/>
      <c r="H20" s="136"/>
      <c r="I20" s="151" t="s">
        <v>27</v>
      </c>
      <c r="J20" s="33" t="str">
        <f>'Rekapitulace stavby'!AN14</f>
        <v>Vyplň údaj</v>
      </c>
      <c r="L20" s="43"/>
    </row>
    <row r="21" s="1" customFormat="1" ht="6.96" customHeight="1">
      <c r="B21" s="43"/>
      <c r="I21" s="149"/>
      <c r="L21" s="43"/>
    </row>
    <row r="22" s="1" customFormat="1" ht="12" customHeight="1">
      <c r="B22" s="43"/>
      <c r="D22" s="147" t="s">
        <v>30</v>
      </c>
      <c r="I22" s="151" t="s">
        <v>25</v>
      </c>
      <c r="J22" s="136" t="str">
        <f>IF('Rekapitulace stavby'!AN16="","",'Rekapitulace stavby'!AN16)</f>
        <v/>
      </c>
      <c r="L22" s="43"/>
    </row>
    <row r="23" s="1" customFormat="1" ht="18" customHeight="1">
      <c r="B23" s="43"/>
      <c r="E23" s="136" t="str">
        <f>IF('Rekapitulace stavby'!E17="","",'Rekapitulace stavby'!E17)</f>
        <v xml:space="preserve"> </v>
      </c>
      <c r="I23" s="151" t="s">
        <v>27</v>
      </c>
      <c r="J23" s="136" t="str">
        <f>IF('Rekapitulace stavby'!AN17="","",'Rekapitulace stavby'!AN17)</f>
        <v/>
      </c>
      <c r="L23" s="43"/>
    </row>
    <row r="24" s="1" customFormat="1" ht="6.96" customHeight="1">
      <c r="B24" s="43"/>
      <c r="I24" s="149"/>
      <c r="L24" s="43"/>
    </row>
    <row r="25" s="1" customFormat="1" ht="12" customHeight="1">
      <c r="B25" s="43"/>
      <c r="D25" s="147" t="s">
        <v>32</v>
      </c>
      <c r="I25" s="151" t="s">
        <v>25</v>
      </c>
      <c r="J25" s="136" t="str">
        <f>IF('Rekapitulace stavby'!AN19="","",'Rekapitulace stavby'!AN19)</f>
        <v/>
      </c>
      <c r="L25" s="43"/>
    </row>
    <row r="26" s="1" customFormat="1" ht="18" customHeight="1">
      <c r="B26" s="43"/>
      <c r="E26" s="136" t="str">
        <f>IF('Rekapitulace stavby'!E20="","",'Rekapitulace stavby'!E20)</f>
        <v xml:space="preserve"> </v>
      </c>
      <c r="I26" s="151" t="s">
        <v>27</v>
      </c>
      <c r="J26" s="136" t="str">
        <f>IF('Rekapitulace stavby'!AN20="","",'Rekapitulace stavby'!AN20)</f>
        <v/>
      </c>
      <c r="L26" s="43"/>
    </row>
    <row r="27" s="1" customFormat="1" ht="6.96" customHeight="1">
      <c r="B27" s="43"/>
      <c r="I27" s="149"/>
      <c r="L27" s="43"/>
    </row>
    <row r="28" s="1" customFormat="1" ht="12" customHeight="1">
      <c r="B28" s="43"/>
      <c r="D28" s="147" t="s">
        <v>33</v>
      </c>
      <c r="I28" s="149"/>
      <c r="L28" s="43"/>
    </row>
    <row r="29" s="7" customFormat="1" ht="16.5" customHeight="1">
      <c r="B29" s="153"/>
      <c r="E29" s="154" t="s">
        <v>1</v>
      </c>
      <c r="F29" s="154"/>
      <c r="G29" s="154"/>
      <c r="H29" s="154"/>
      <c r="I29" s="155"/>
      <c r="L29" s="153"/>
    </row>
    <row r="30" s="1" customFormat="1" ht="6.96" customHeight="1">
      <c r="B30" s="43"/>
      <c r="I30" s="149"/>
      <c r="L30" s="43"/>
    </row>
    <row r="31" s="1" customFormat="1" ht="6.96" customHeight="1">
      <c r="B31" s="43"/>
      <c r="D31" s="78"/>
      <c r="E31" s="78"/>
      <c r="F31" s="78"/>
      <c r="G31" s="78"/>
      <c r="H31" s="78"/>
      <c r="I31" s="156"/>
      <c r="J31" s="78"/>
      <c r="K31" s="78"/>
      <c r="L31" s="43"/>
    </row>
    <row r="32" s="1" customFormat="1" ht="25.44" customHeight="1">
      <c r="B32" s="43"/>
      <c r="D32" s="157" t="s">
        <v>34</v>
      </c>
      <c r="I32" s="149"/>
      <c r="J32" s="158">
        <f>ROUND(J122, 2)</f>
        <v>0</v>
      </c>
      <c r="L32" s="43"/>
    </row>
    <row r="33" s="1" customFormat="1" ht="6.96" customHeight="1">
      <c r="B33" s="43"/>
      <c r="D33" s="78"/>
      <c r="E33" s="78"/>
      <c r="F33" s="78"/>
      <c r="G33" s="78"/>
      <c r="H33" s="78"/>
      <c r="I33" s="156"/>
      <c r="J33" s="78"/>
      <c r="K33" s="78"/>
      <c r="L33" s="43"/>
    </row>
    <row r="34" s="1" customFormat="1" ht="14.4" customHeight="1">
      <c r="B34" s="43"/>
      <c r="F34" s="159" t="s">
        <v>36</v>
      </c>
      <c r="I34" s="160" t="s">
        <v>35</v>
      </c>
      <c r="J34" s="159" t="s">
        <v>37</v>
      </c>
      <c r="L34" s="43"/>
    </row>
    <row r="35" s="1" customFormat="1" ht="14.4" customHeight="1">
      <c r="B35" s="43"/>
      <c r="D35" s="161" t="s">
        <v>38</v>
      </c>
      <c r="E35" s="147" t="s">
        <v>39</v>
      </c>
      <c r="F35" s="162">
        <f>ROUND((SUM(BE122:BE128)),  2)</f>
        <v>0</v>
      </c>
      <c r="I35" s="163">
        <v>0.20999999999999999</v>
      </c>
      <c r="J35" s="162">
        <f>ROUND(((SUM(BE122:BE128))*I35),  2)</f>
        <v>0</v>
      </c>
      <c r="L35" s="43"/>
    </row>
    <row r="36" s="1" customFormat="1" ht="14.4" customHeight="1">
      <c r="B36" s="43"/>
      <c r="E36" s="147" t="s">
        <v>40</v>
      </c>
      <c r="F36" s="162">
        <f>ROUND((SUM(BF122:BF128)),  2)</f>
        <v>0</v>
      </c>
      <c r="I36" s="163">
        <v>0.14999999999999999</v>
      </c>
      <c r="J36" s="162">
        <f>ROUND(((SUM(BF122:BF128))*I36),  2)</f>
        <v>0</v>
      </c>
      <c r="L36" s="43"/>
    </row>
    <row r="37" hidden="1" s="1" customFormat="1" ht="14.4" customHeight="1">
      <c r="B37" s="43"/>
      <c r="E37" s="147" t="s">
        <v>41</v>
      </c>
      <c r="F37" s="162">
        <f>ROUND((SUM(BG122:BG128)),  2)</f>
        <v>0</v>
      </c>
      <c r="I37" s="163">
        <v>0.20999999999999999</v>
      </c>
      <c r="J37" s="162">
        <f>0</f>
        <v>0</v>
      </c>
      <c r="L37" s="43"/>
    </row>
    <row r="38" hidden="1" s="1" customFormat="1" ht="14.4" customHeight="1">
      <c r="B38" s="43"/>
      <c r="E38" s="147" t="s">
        <v>42</v>
      </c>
      <c r="F38" s="162">
        <f>ROUND((SUM(BH122:BH128)),  2)</f>
        <v>0</v>
      </c>
      <c r="I38" s="163">
        <v>0.14999999999999999</v>
      </c>
      <c r="J38" s="162">
        <f>0</f>
        <v>0</v>
      </c>
      <c r="L38" s="43"/>
    </row>
    <row r="39" hidden="1" s="1" customFormat="1" ht="14.4" customHeight="1">
      <c r="B39" s="43"/>
      <c r="E39" s="147" t="s">
        <v>43</v>
      </c>
      <c r="F39" s="162">
        <f>ROUND((SUM(BI122:BI128)),  2)</f>
        <v>0</v>
      </c>
      <c r="I39" s="163">
        <v>0</v>
      </c>
      <c r="J39" s="162">
        <f>0</f>
        <v>0</v>
      </c>
      <c r="L39" s="43"/>
    </row>
    <row r="40" s="1" customFormat="1" ht="6.96" customHeight="1">
      <c r="B40" s="43"/>
      <c r="I40" s="149"/>
      <c r="L40" s="43"/>
    </row>
    <row r="41" s="1" customFormat="1" ht="25.44" customHeight="1">
      <c r="B41" s="43"/>
      <c r="C41" s="164"/>
      <c r="D41" s="165" t="s">
        <v>44</v>
      </c>
      <c r="E41" s="166"/>
      <c r="F41" s="166"/>
      <c r="G41" s="167" t="s">
        <v>45</v>
      </c>
      <c r="H41" s="168" t="s">
        <v>46</v>
      </c>
      <c r="I41" s="169"/>
      <c r="J41" s="170">
        <f>SUM(J32:J39)</f>
        <v>0</v>
      </c>
      <c r="K41" s="171"/>
      <c r="L41" s="43"/>
    </row>
    <row r="42" s="1" customFormat="1" ht="14.4" customHeight="1">
      <c r="B42" s="43"/>
      <c r="I42" s="149"/>
      <c r="L42" s="43"/>
    </row>
    <row r="43" ht="14.4" customHeight="1">
      <c r="B43" s="20"/>
      <c r="L43" s="20"/>
    </row>
    <row r="44" ht="14.4" customHeight="1">
      <c r="B44" s="20"/>
      <c r="L44" s="20"/>
    </row>
    <row r="45" ht="14.4" customHeight="1">
      <c r="B45" s="20"/>
      <c r="L45" s="20"/>
    </row>
    <row r="46" ht="14.4" customHeight="1">
      <c r="B46" s="20"/>
      <c r="L46" s="20"/>
    </row>
    <row r="47" ht="14.4" customHeight="1">
      <c r="B47" s="20"/>
      <c r="L47" s="20"/>
    </row>
    <row r="48" ht="14.4" customHeight="1">
      <c r="B48" s="20"/>
      <c r="L48" s="20"/>
    </row>
    <row r="49" ht="14.4" customHeight="1">
      <c r="B49" s="20"/>
      <c r="L49" s="20"/>
    </row>
    <row r="50" s="1" customFormat="1" ht="14.4" customHeight="1">
      <c r="B50" s="43"/>
      <c r="D50" s="172" t="s">
        <v>47</v>
      </c>
      <c r="E50" s="173"/>
      <c r="F50" s="173"/>
      <c r="G50" s="172" t="s">
        <v>48</v>
      </c>
      <c r="H50" s="173"/>
      <c r="I50" s="174"/>
      <c r="J50" s="173"/>
      <c r="K50" s="173"/>
      <c r="L50" s="4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1" customFormat="1">
      <c r="B61" s="43"/>
      <c r="D61" s="175" t="s">
        <v>49</v>
      </c>
      <c r="E61" s="176"/>
      <c r="F61" s="177" t="s">
        <v>50</v>
      </c>
      <c r="G61" s="175" t="s">
        <v>49</v>
      </c>
      <c r="H61" s="176"/>
      <c r="I61" s="178"/>
      <c r="J61" s="179" t="s">
        <v>50</v>
      </c>
      <c r="K61" s="176"/>
      <c r="L61" s="43"/>
    </row>
    <row r="62">
      <c r="B62" s="20"/>
      <c r="L62" s="20"/>
    </row>
    <row r="63">
      <c r="B63" s="20"/>
      <c r="L63" s="20"/>
    </row>
    <row r="64">
      <c r="B64" s="20"/>
      <c r="L64" s="20"/>
    </row>
    <row r="65" s="1" customFormat="1">
      <c r="B65" s="43"/>
      <c r="D65" s="172" t="s">
        <v>51</v>
      </c>
      <c r="E65" s="173"/>
      <c r="F65" s="173"/>
      <c r="G65" s="172" t="s">
        <v>52</v>
      </c>
      <c r="H65" s="173"/>
      <c r="I65" s="174"/>
      <c r="J65" s="173"/>
      <c r="K65" s="173"/>
      <c r="L65" s="43"/>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1" customFormat="1">
      <c r="B76" s="43"/>
      <c r="D76" s="175" t="s">
        <v>49</v>
      </c>
      <c r="E76" s="176"/>
      <c r="F76" s="177" t="s">
        <v>50</v>
      </c>
      <c r="G76" s="175" t="s">
        <v>49</v>
      </c>
      <c r="H76" s="176"/>
      <c r="I76" s="178"/>
      <c r="J76" s="179" t="s">
        <v>50</v>
      </c>
      <c r="K76" s="176"/>
      <c r="L76" s="43"/>
    </row>
    <row r="77" s="1" customFormat="1" ht="14.4" customHeight="1">
      <c r="B77" s="180"/>
      <c r="C77" s="181"/>
      <c r="D77" s="181"/>
      <c r="E77" s="181"/>
      <c r="F77" s="181"/>
      <c r="G77" s="181"/>
      <c r="H77" s="181"/>
      <c r="I77" s="182"/>
      <c r="J77" s="181"/>
      <c r="K77" s="181"/>
      <c r="L77" s="43"/>
    </row>
    <row r="81" s="1" customFormat="1" ht="6.96" customHeight="1">
      <c r="B81" s="183"/>
      <c r="C81" s="184"/>
      <c r="D81" s="184"/>
      <c r="E81" s="184"/>
      <c r="F81" s="184"/>
      <c r="G81" s="184"/>
      <c r="H81" s="184"/>
      <c r="I81" s="185"/>
      <c r="J81" s="184"/>
      <c r="K81" s="184"/>
      <c r="L81" s="43"/>
    </row>
    <row r="82" s="1" customFormat="1" ht="24.96" customHeight="1">
      <c r="B82" s="38"/>
      <c r="C82" s="23" t="s">
        <v>124</v>
      </c>
      <c r="D82" s="39"/>
      <c r="E82" s="39"/>
      <c r="F82" s="39"/>
      <c r="G82" s="39"/>
      <c r="H82" s="39"/>
      <c r="I82" s="149"/>
      <c r="J82" s="39"/>
      <c r="K82" s="39"/>
      <c r="L82" s="43"/>
    </row>
    <row r="83" s="1" customFormat="1" ht="6.96" customHeight="1">
      <c r="B83" s="38"/>
      <c r="C83" s="39"/>
      <c r="D83" s="39"/>
      <c r="E83" s="39"/>
      <c r="F83" s="39"/>
      <c r="G83" s="39"/>
      <c r="H83" s="39"/>
      <c r="I83" s="149"/>
      <c r="J83" s="39"/>
      <c r="K83" s="39"/>
      <c r="L83" s="43"/>
    </row>
    <row r="84" s="1" customFormat="1" ht="12" customHeight="1">
      <c r="B84" s="38"/>
      <c r="C84" s="32" t="s">
        <v>16</v>
      </c>
      <c r="D84" s="39"/>
      <c r="E84" s="39"/>
      <c r="F84" s="39"/>
      <c r="G84" s="39"/>
      <c r="H84" s="39"/>
      <c r="I84" s="149"/>
      <c r="J84" s="39"/>
      <c r="K84" s="39"/>
      <c r="L84" s="43"/>
    </row>
    <row r="85" s="1" customFormat="1" ht="16.5" customHeight="1">
      <c r="B85" s="38"/>
      <c r="C85" s="39"/>
      <c r="D85" s="39"/>
      <c r="E85" s="186" t="str">
        <f>E7</f>
        <v>Stavební úpravy a změny užívání domu s pečovatelskou službou na bytový dům p.č. St. 171/1 a 171/2, k.ú. Hanušovice</v>
      </c>
      <c r="F85" s="32"/>
      <c r="G85" s="32"/>
      <c r="H85" s="32"/>
      <c r="I85" s="149"/>
      <c r="J85" s="39"/>
      <c r="K85" s="39"/>
      <c r="L85" s="43"/>
    </row>
    <row r="86" ht="12" customHeight="1">
      <c r="B86" s="21"/>
      <c r="C86" s="32" t="s">
        <v>122</v>
      </c>
      <c r="D86" s="22"/>
      <c r="E86" s="22"/>
      <c r="F86" s="22"/>
      <c r="G86" s="22"/>
      <c r="H86" s="22"/>
      <c r="I86" s="141"/>
      <c r="J86" s="22"/>
      <c r="K86" s="22"/>
      <c r="L86" s="20"/>
    </row>
    <row r="87" s="1" customFormat="1" ht="16.5" customHeight="1">
      <c r="B87" s="38"/>
      <c r="C87" s="39"/>
      <c r="D87" s="39"/>
      <c r="E87" s="186" t="s">
        <v>3513</v>
      </c>
      <c r="F87" s="39"/>
      <c r="G87" s="39"/>
      <c r="H87" s="39"/>
      <c r="I87" s="149"/>
      <c r="J87" s="39"/>
      <c r="K87" s="39"/>
      <c r="L87" s="43"/>
    </row>
    <row r="88" s="1" customFormat="1" ht="12" customHeight="1">
      <c r="B88" s="38"/>
      <c r="C88" s="32" t="s">
        <v>3514</v>
      </c>
      <c r="D88" s="39"/>
      <c r="E88" s="39"/>
      <c r="F88" s="39"/>
      <c r="G88" s="39"/>
      <c r="H88" s="39"/>
      <c r="I88" s="149"/>
      <c r="J88" s="39"/>
      <c r="K88" s="39"/>
      <c r="L88" s="43"/>
    </row>
    <row r="89" s="1" customFormat="1" ht="16.5" customHeight="1">
      <c r="B89" s="38"/>
      <c r="C89" s="39"/>
      <c r="D89" s="39"/>
      <c r="E89" s="71" t="str">
        <f>E11</f>
        <v>06 - Pomocné stavební práce při elektromontážích</v>
      </c>
      <c r="F89" s="39"/>
      <c r="G89" s="39"/>
      <c r="H89" s="39"/>
      <c r="I89" s="149"/>
      <c r="J89" s="39"/>
      <c r="K89" s="39"/>
      <c r="L89" s="43"/>
    </row>
    <row r="90" s="1" customFormat="1" ht="6.96" customHeight="1">
      <c r="B90" s="38"/>
      <c r="C90" s="39"/>
      <c r="D90" s="39"/>
      <c r="E90" s="39"/>
      <c r="F90" s="39"/>
      <c r="G90" s="39"/>
      <c r="H90" s="39"/>
      <c r="I90" s="149"/>
      <c r="J90" s="39"/>
      <c r="K90" s="39"/>
      <c r="L90" s="43"/>
    </row>
    <row r="91" s="1" customFormat="1" ht="12" customHeight="1">
      <c r="B91" s="38"/>
      <c r="C91" s="32" t="s">
        <v>20</v>
      </c>
      <c r="D91" s="39"/>
      <c r="E91" s="39"/>
      <c r="F91" s="27" t="str">
        <f>F14</f>
        <v>Hanušovice</v>
      </c>
      <c r="G91" s="39"/>
      <c r="H91" s="39"/>
      <c r="I91" s="151" t="s">
        <v>22</v>
      </c>
      <c r="J91" s="74" t="str">
        <f>IF(J14="","",J14)</f>
        <v>9. 10. 2019</v>
      </c>
      <c r="K91" s="39"/>
      <c r="L91" s="43"/>
    </row>
    <row r="92" s="1" customFormat="1" ht="6.96" customHeight="1">
      <c r="B92" s="38"/>
      <c r="C92" s="39"/>
      <c r="D92" s="39"/>
      <c r="E92" s="39"/>
      <c r="F92" s="39"/>
      <c r="G92" s="39"/>
      <c r="H92" s="39"/>
      <c r="I92" s="149"/>
      <c r="J92" s="39"/>
      <c r="K92" s="39"/>
      <c r="L92" s="43"/>
    </row>
    <row r="93" s="1" customFormat="1" ht="15.15" customHeight="1">
      <c r="B93" s="38"/>
      <c r="C93" s="32" t="s">
        <v>24</v>
      </c>
      <c r="D93" s="39"/>
      <c r="E93" s="39"/>
      <c r="F93" s="27" t="str">
        <f>E17</f>
        <v xml:space="preserve"> </v>
      </c>
      <c r="G93" s="39"/>
      <c r="H93" s="39"/>
      <c r="I93" s="151" t="s">
        <v>30</v>
      </c>
      <c r="J93" s="36" t="str">
        <f>E23</f>
        <v xml:space="preserve"> </v>
      </c>
      <c r="K93" s="39"/>
      <c r="L93" s="43"/>
    </row>
    <row r="94" s="1" customFormat="1" ht="15.15" customHeight="1">
      <c r="B94" s="38"/>
      <c r="C94" s="32" t="s">
        <v>28</v>
      </c>
      <c r="D94" s="39"/>
      <c r="E94" s="39"/>
      <c r="F94" s="27" t="str">
        <f>IF(E20="","",E20)</f>
        <v>Vyplň údaj</v>
      </c>
      <c r="G94" s="39"/>
      <c r="H94" s="39"/>
      <c r="I94" s="151" t="s">
        <v>32</v>
      </c>
      <c r="J94" s="36" t="str">
        <f>E26</f>
        <v xml:space="preserve"> </v>
      </c>
      <c r="K94" s="39"/>
      <c r="L94" s="43"/>
    </row>
    <row r="95" s="1" customFormat="1" ht="10.32" customHeight="1">
      <c r="B95" s="38"/>
      <c r="C95" s="39"/>
      <c r="D95" s="39"/>
      <c r="E95" s="39"/>
      <c r="F95" s="39"/>
      <c r="G95" s="39"/>
      <c r="H95" s="39"/>
      <c r="I95" s="149"/>
      <c r="J95" s="39"/>
      <c r="K95" s="39"/>
      <c r="L95" s="43"/>
    </row>
    <row r="96" s="1" customFormat="1" ht="29.28" customHeight="1">
      <c r="B96" s="38"/>
      <c r="C96" s="187" t="s">
        <v>125</v>
      </c>
      <c r="D96" s="188"/>
      <c r="E96" s="188"/>
      <c r="F96" s="188"/>
      <c r="G96" s="188"/>
      <c r="H96" s="188"/>
      <c r="I96" s="189"/>
      <c r="J96" s="190" t="s">
        <v>126</v>
      </c>
      <c r="K96" s="188"/>
      <c r="L96" s="43"/>
    </row>
    <row r="97" s="1" customFormat="1" ht="10.32" customHeight="1">
      <c r="B97" s="38"/>
      <c r="C97" s="39"/>
      <c r="D97" s="39"/>
      <c r="E97" s="39"/>
      <c r="F97" s="39"/>
      <c r="G97" s="39"/>
      <c r="H97" s="39"/>
      <c r="I97" s="149"/>
      <c r="J97" s="39"/>
      <c r="K97" s="39"/>
      <c r="L97" s="43"/>
    </row>
    <row r="98" s="1" customFormat="1" ht="22.8" customHeight="1">
      <c r="B98" s="38"/>
      <c r="C98" s="191" t="s">
        <v>127</v>
      </c>
      <c r="D98" s="39"/>
      <c r="E98" s="39"/>
      <c r="F98" s="39"/>
      <c r="G98" s="39"/>
      <c r="H98" s="39"/>
      <c r="I98" s="149"/>
      <c r="J98" s="105">
        <f>J122</f>
        <v>0</v>
      </c>
      <c r="K98" s="39"/>
      <c r="L98" s="43"/>
      <c r="AU98" s="17" t="s">
        <v>128</v>
      </c>
    </row>
    <row r="99" s="8" customFormat="1" ht="24.96" customHeight="1">
      <c r="B99" s="192"/>
      <c r="C99" s="193"/>
      <c r="D99" s="194" t="s">
        <v>4245</v>
      </c>
      <c r="E99" s="195"/>
      <c r="F99" s="195"/>
      <c r="G99" s="195"/>
      <c r="H99" s="195"/>
      <c r="I99" s="196"/>
      <c r="J99" s="197">
        <f>J123</f>
        <v>0</v>
      </c>
      <c r="K99" s="193"/>
      <c r="L99" s="198"/>
    </row>
    <row r="100" s="9" customFormat="1" ht="19.92" customHeight="1">
      <c r="B100" s="199"/>
      <c r="C100" s="128"/>
      <c r="D100" s="200" t="s">
        <v>4246</v>
      </c>
      <c r="E100" s="201"/>
      <c r="F100" s="201"/>
      <c r="G100" s="201"/>
      <c r="H100" s="201"/>
      <c r="I100" s="202"/>
      <c r="J100" s="203">
        <f>J124</f>
        <v>0</v>
      </c>
      <c r="K100" s="128"/>
      <c r="L100" s="204"/>
    </row>
    <row r="101" s="1" customFormat="1" ht="21.84" customHeight="1">
      <c r="B101" s="38"/>
      <c r="C101" s="39"/>
      <c r="D101" s="39"/>
      <c r="E101" s="39"/>
      <c r="F101" s="39"/>
      <c r="G101" s="39"/>
      <c r="H101" s="39"/>
      <c r="I101" s="149"/>
      <c r="J101" s="39"/>
      <c r="K101" s="39"/>
      <c r="L101" s="43"/>
    </row>
    <row r="102" s="1" customFormat="1" ht="6.96" customHeight="1">
      <c r="B102" s="61"/>
      <c r="C102" s="62"/>
      <c r="D102" s="62"/>
      <c r="E102" s="62"/>
      <c r="F102" s="62"/>
      <c r="G102" s="62"/>
      <c r="H102" s="62"/>
      <c r="I102" s="182"/>
      <c r="J102" s="62"/>
      <c r="K102" s="62"/>
      <c r="L102" s="43"/>
    </row>
    <row r="106" s="1" customFormat="1" ht="6.96" customHeight="1">
      <c r="B106" s="63"/>
      <c r="C106" s="64"/>
      <c r="D106" s="64"/>
      <c r="E106" s="64"/>
      <c r="F106" s="64"/>
      <c r="G106" s="64"/>
      <c r="H106" s="64"/>
      <c r="I106" s="185"/>
      <c r="J106" s="64"/>
      <c r="K106" s="64"/>
      <c r="L106" s="43"/>
    </row>
    <row r="107" s="1" customFormat="1" ht="24.96" customHeight="1">
      <c r="B107" s="38"/>
      <c r="C107" s="23" t="s">
        <v>150</v>
      </c>
      <c r="D107" s="39"/>
      <c r="E107" s="39"/>
      <c r="F107" s="39"/>
      <c r="G107" s="39"/>
      <c r="H107" s="39"/>
      <c r="I107" s="149"/>
      <c r="J107" s="39"/>
      <c r="K107" s="39"/>
      <c r="L107" s="43"/>
    </row>
    <row r="108" s="1" customFormat="1" ht="6.96" customHeight="1">
      <c r="B108" s="38"/>
      <c r="C108" s="39"/>
      <c r="D108" s="39"/>
      <c r="E108" s="39"/>
      <c r="F108" s="39"/>
      <c r="G108" s="39"/>
      <c r="H108" s="39"/>
      <c r="I108" s="149"/>
      <c r="J108" s="39"/>
      <c r="K108" s="39"/>
      <c r="L108" s="43"/>
    </row>
    <row r="109" s="1" customFormat="1" ht="12" customHeight="1">
      <c r="B109" s="38"/>
      <c r="C109" s="32" t="s">
        <v>16</v>
      </c>
      <c r="D109" s="39"/>
      <c r="E109" s="39"/>
      <c r="F109" s="39"/>
      <c r="G109" s="39"/>
      <c r="H109" s="39"/>
      <c r="I109" s="149"/>
      <c r="J109" s="39"/>
      <c r="K109" s="39"/>
      <c r="L109" s="43"/>
    </row>
    <row r="110" s="1" customFormat="1" ht="16.5" customHeight="1">
      <c r="B110" s="38"/>
      <c r="C110" s="39"/>
      <c r="D110" s="39"/>
      <c r="E110" s="186" t="str">
        <f>E7</f>
        <v>Stavební úpravy a změny užívání domu s pečovatelskou službou na bytový dům p.č. St. 171/1 a 171/2, k.ú. Hanušovice</v>
      </c>
      <c r="F110" s="32"/>
      <c r="G110" s="32"/>
      <c r="H110" s="32"/>
      <c r="I110" s="149"/>
      <c r="J110" s="39"/>
      <c r="K110" s="39"/>
      <c r="L110" s="43"/>
    </row>
    <row r="111" ht="12" customHeight="1">
      <c r="B111" s="21"/>
      <c r="C111" s="32" t="s">
        <v>122</v>
      </c>
      <c r="D111" s="22"/>
      <c r="E111" s="22"/>
      <c r="F111" s="22"/>
      <c r="G111" s="22"/>
      <c r="H111" s="22"/>
      <c r="I111" s="141"/>
      <c r="J111" s="22"/>
      <c r="K111" s="22"/>
      <c r="L111" s="20"/>
    </row>
    <row r="112" s="1" customFormat="1" ht="16.5" customHeight="1">
      <c r="B112" s="38"/>
      <c r="C112" s="39"/>
      <c r="D112" s="39"/>
      <c r="E112" s="186" t="s">
        <v>3513</v>
      </c>
      <c r="F112" s="39"/>
      <c r="G112" s="39"/>
      <c r="H112" s="39"/>
      <c r="I112" s="149"/>
      <c r="J112" s="39"/>
      <c r="K112" s="39"/>
      <c r="L112" s="43"/>
    </row>
    <row r="113" s="1" customFormat="1" ht="12" customHeight="1">
      <c r="B113" s="38"/>
      <c r="C113" s="32" t="s">
        <v>3514</v>
      </c>
      <c r="D113" s="39"/>
      <c r="E113" s="39"/>
      <c r="F113" s="39"/>
      <c r="G113" s="39"/>
      <c r="H113" s="39"/>
      <c r="I113" s="149"/>
      <c r="J113" s="39"/>
      <c r="K113" s="39"/>
      <c r="L113" s="43"/>
    </row>
    <row r="114" s="1" customFormat="1" ht="16.5" customHeight="1">
      <c r="B114" s="38"/>
      <c r="C114" s="39"/>
      <c r="D114" s="39"/>
      <c r="E114" s="71" t="str">
        <f>E11</f>
        <v>06 - Pomocné stavební práce při elektromontážích</v>
      </c>
      <c r="F114" s="39"/>
      <c r="G114" s="39"/>
      <c r="H114" s="39"/>
      <c r="I114" s="149"/>
      <c r="J114" s="39"/>
      <c r="K114" s="39"/>
      <c r="L114" s="43"/>
    </row>
    <row r="115" s="1" customFormat="1" ht="6.96" customHeight="1">
      <c r="B115" s="38"/>
      <c r="C115" s="39"/>
      <c r="D115" s="39"/>
      <c r="E115" s="39"/>
      <c r="F115" s="39"/>
      <c r="G115" s="39"/>
      <c r="H115" s="39"/>
      <c r="I115" s="149"/>
      <c r="J115" s="39"/>
      <c r="K115" s="39"/>
      <c r="L115" s="43"/>
    </row>
    <row r="116" s="1" customFormat="1" ht="12" customHeight="1">
      <c r="B116" s="38"/>
      <c r="C116" s="32" t="s">
        <v>20</v>
      </c>
      <c r="D116" s="39"/>
      <c r="E116" s="39"/>
      <c r="F116" s="27" t="str">
        <f>F14</f>
        <v>Hanušovice</v>
      </c>
      <c r="G116" s="39"/>
      <c r="H116" s="39"/>
      <c r="I116" s="151" t="s">
        <v>22</v>
      </c>
      <c r="J116" s="74" t="str">
        <f>IF(J14="","",J14)</f>
        <v>9. 10. 2019</v>
      </c>
      <c r="K116" s="39"/>
      <c r="L116" s="43"/>
    </row>
    <row r="117" s="1" customFormat="1" ht="6.96" customHeight="1">
      <c r="B117" s="38"/>
      <c r="C117" s="39"/>
      <c r="D117" s="39"/>
      <c r="E117" s="39"/>
      <c r="F117" s="39"/>
      <c r="G117" s="39"/>
      <c r="H117" s="39"/>
      <c r="I117" s="149"/>
      <c r="J117" s="39"/>
      <c r="K117" s="39"/>
      <c r="L117" s="43"/>
    </row>
    <row r="118" s="1" customFormat="1" ht="15.15" customHeight="1">
      <c r="B118" s="38"/>
      <c r="C118" s="32" t="s">
        <v>24</v>
      </c>
      <c r="D118" s="39"/>
      <c r="E118" s="39"/>
      <c r="F118" s="27" t="str">
        <f>E17</f>
        <v xml:space="preserve"> </v>
      </c>
      <c r="G118" s="39"/>
      <c r="H118" s="39"/>
      <c r="I118" s="151" t="s">
        <v>30</v>
      </c>
      <c r="J118" s="36" t="str">
        <f>E23</f>
        <v xml:space="preserve"> </v>
      </c>
      <c r="K118" s="39"/>
      <c r="L118" s="43"/>
    </row>
    <row r="119" s="1" customFormat="1" ht="15.15" customHeight="1">
      <c r="B119" s="38"/>
      <c r="C119" s="32" t="s">
        <v>28</v>
      </c>
      <c r="D119" s="39"/>
      <c r="E119" s="39"/>
      <c r="F119" s="27" t="str">
        <f>IF(E20="","",E20)</f>
        <v>Vyplň údaj</v>
      </c>
      <c r="G119" s="39"/>
      <c r="H119" s="39"/>
      <c r="I119" s="151" t="s">
        <v>32</v>
      </c>
      <c r="J119" s="36" t="str">
        <f>E26</f>
        <v xml:space="preserve"> </v>
      </c>
      <c r="K119" s="39"/>
      <c r="L119" s="43"/>
    </row>
    <row r="120" s="1" customFormat="1" ht="10.32" customHeight="1">
      <c r="B120" s="38"/>
      <c r="C120" s="39"/>
      <c r="D120" s="39"/>
      <c r="E120" s="39"/>
      <c r="F120" s="39"/>
      <c r="G120" s="39"/>
      <c r="H120" s="39"/>
      <c r="I120" s="149"/>
      <c r="J120" s="39"/>
      <c r="K120" s="39"/>
      <c r="L120" s="43"/>
    </row>
    <row r="121" s="10" customFormat="1" ht="29.28" customHeight="1">
      <c r="B121" s="205"/>
      <c r="C121" s="206" t="s">
        <v>151</v>
      </c>
      <c r="D121" s="207" t="s">
        <v>59</v>
      </c>
      <c r="E121" s="207" t="s">
        <v>55</v>
      </c>
      <c r="F121" s="207" t="s">
        <v>56</v>
      </c>
      <c r="G121" s="207" t="s">
        <v>152</v>
      </c>
      <c r="H121" s="207" t="s">
        <v>153</v>
      </c>
      <c r="I121" s="208" t="s">
        <v>154</v>
      </c>
      <c r="J121" s="207" t="s">
        <v>126</v>
      </c>
      <c r="K121" s="209" t="s">
        <v>155</v>
      </c>
      <c r="L121" s="210"/>
      <c r="M121" s="95" t="s">
        <v>1</v>
      </c>
      <c r="N121" s="96" t="s">
        <v>38</v>
      </c>
      <c r="O121" s="96" t="s">
        <v>156</v>
      </c>
      <c r="P121" s="96" t="s">
        <v>157</v>
      </c>
      <c r="Q121" s="96" t="s">
        <v>158</v>
      </c>
      <c r="R121" s="96" t="s">
        <v>159</v>
      </c>
      <c r="S121" s="96" t="s">
        <v>160</v>
      </c>
      <c r="T121" s="97" t="s">
        <v>161</v>
      </c>
    </row>
    <row r="122" s="1" customFormat="1" ht="22.8" customHeight="1">
      <c r="B122" s="38"/>
      <c r="C122" s="102" t="s">
        <v>162</v>
      </c>
      <c r="D122" s="39"/>
      <c r="E122" s="39"/>
      <c r="F122" s="39"/>
      <c r="G122" s="39"/>
      <c r="H122" s="39"/>
      <c r="I122" s="149"/>
      <c r="J122" s="211">
        <f>BK122</f>
        <v>0</v>
      </c>
      <c r="K122" s="39"/>
      <c r="L122" s="43"/>
      <c r="M122" s="98"/>
      <c r="N122" s="99"/>
      <c r="O122" s="99"/>
      <c r="P122" s="212">
        <f>P123</f>
        <v>0</v>
      </c>
      <c r="Q122" s="99"/>
      <c r="R122" s="212">
        <f>R123</f>
        <v>0</v>
      </c>
      <c r="S122" s="99"/>
      <c r="T122" s="213">
        <f>T123</f>
        <v>0</v>
      </c>
      <c r="AT122" s="17" t="s">
        <v>73</v>
      </c>
      <c r="AU122" s="17" t="s">
        <v>128</v>
      </c>
      <c r="BK122" s="214">
        <f>BK123</f>
        <v>0</v>
      </c>
    </row>
    <row r="123" s="11" customFormat="1" ht="25.92" customHeight="1">
      <c r="B123" s="215"/>
      <c r="C123" s="216"/>
      <c r="D123" s="217" t="s">
        <v>73</v>
      </c>
      <c r="E123" s="218" t="s">
        <v>223</v>
      </c>
      <c r="F123" s="218" t="s">
        <v>4247</v>
      </c>
      <c r="G123" s="216"/>
      <c r="H123" s="216"/>
      <c r="I123" s="219"/>
      <c r="J123" s="220">
        <f>BK123</f>
        <v>0</v>
      </c>
      <c r="K123" s="216"/>
      <c r="L123" s="221"/>
      <c r="M123" s="222"/>
      <c r="N123" s="223"/>
      <c r="O123" s="223"/>
      <c r="P123" s="224">
        <f>P124</f>
        <v>0</v>
      </c>
      <c r="Q123" s="223"/>
      <c r="R123" s="224">
        <f>R124</f>
        <v>0</v>
      </c>
      <c r="S123" s="223"/>
      <c r="T123" s="225">
        <f>T124</f>
        <v>0</v>
      </c>
      <c r="AR123" s="226" t="s">
        <v>166</v>
      </c>
      <c r="AT123" s="227" t="s">
        <v>73</v>
      </c>
      <c r="AU123" s="227" t="s">
        <v>74</v>
      </c>
      <c r="AY123" s="226" t="s">
        <v>165</v>
      </c>
      <c r="BK123" s="228">
        <f>BK124</f>
        <v>0</v>
      </c>
    </row>
    <row r="124" s="11" customFormat="1" ht="22.8" customHeight="1">
      <c r="B124" s="215"/>
      <c r="C124" s="216"/>
      <c r="D124" s="217" t="s">
        <v>73</v>
      </c>
      <c r="E124" s="229" t="s">
        <v>3608</v>
      </c>
      <c r="F124" s="229" t="s">
        <v>117</v>
      </c>
      <c r="G124" s="216"/>
      <c r="H124" s="216"/>
      <c r="I124" s="219"/>
      <c r="J124" s="230">
        <f>BK124</f>
        <v>0</v>
      </c>
      <c r="K124" s="216"/>
      <c r="L124" s="221"/>
      <c r="M124" s="222"/>
      <c r="N124" s="223"/>
      <c r="O124" s="223"/>
      <c r="P124" s="224">
        <f>SUM(P125:P128)</f>
        <v>0</v>
      </c>
      <c r="Q124" s="223"/>
      <c r="R124" s="224">
        <f>SUM(R125:R128)</f>
        <v>0</v>
      </c>
      <c r="S124" s="223"/>
      <c r="T124" s="225">
        <f>SUM(T125:T128)</f>
        <v>0</v>
      </c>
      <c r="AR124" s="226" t="s">
        <v>166</v>
      </c>
      <c r="AT124" s="227" t="s">
        <v>73</v>
      </c>
      <c r="AU124" s="227" t="s">
        <v>82</v>
      </c>
      <c r="AY124" s="226" t="s">
        <v>165</v>
      </c>
      <c r="BK124" s="228">
        <f>SUM(BK125:BK128)</f>
        <v>0</v>
      </c>
    </row>
    <row r="125" s="1" customFormat="1" ht="24" customHeight="1">
      <c r="B125" s="38"/>
      <c r="C125" s="231" t="s">
        <v>82</v>
      </c>
      <c r="D125" s="231" t="s">
        <v>168</v>
      </c>
      <c r="E125" s="232" t="s">
        <v>4248</v>
      </c>
      <c r="F125" s="233" t="s">
        <v>4249</v>
      </c>
      <c r="G125" s="234" t="s">
        <v>214</v>
      </c>
      <c r="H125" s="235">
        <v>25</v>
      </c>
      <c r="I125" s="236"/>
      <c r="J125" s="237">
        <f>ROUND(I125*H125,2)</f>
        <v>0</v>
      </c>
      <c r="K125" s="233" t="s">
        <v>1</v>
      </c>
      <c r="L125" s="43"/>
      <c r="M125" s="238" t="s">
        <v>1</v>
      </c>
      <c r="N125" s="239" t="s">
        <v>40</v>
      </c>
      <c r="O125" s="86"/>
      <c r="P125" s="240">
        <f>O125*H125</f>
        <v>0</v>
      </c>
      <c r="Q125" s="240">
        <v>0</v>
      </c>
      <c r="R125" s="240">
        <f>Q125*H125</f>
        <v>0</v>
      </c>
      <c r="S125" s="240">
        <v>0</v>
      </c>
      <c r="T125" s="241">
        <f>S125*H125</f>
        <v>0</v>
      </c>
      <c r="AR125" s="242" t="s">
        <v>864</v>
      </c>
      <c r="AT125" s="242" t="s">
        <v>168</v>
      </c>
      <c r="AU125" s="242" t="s">
        <v>107</v>
      </c>
      <c r="AY125" s="17" t="s">
        <v>165</v>
      </c>
      <c r="BE125" s="243">
        <f>IF(N125="základní",J125,0)</f>
        <v>0</v>
      </c>
      <c r="BF125" s="243">
        <f>IF(N125="snížená",J125,0)</f>
        <v>0</v>
      </c>
      <c r="BG125" s="243">
        <f>IF(N125="zákl. přenesená",J125,0)</f>
        <v>0</v>
      </c>
      <c r="BH125" s="243">
        <f>IF(N125="sníž. přenesená",J125,0)</f>
        <v>0</v>
      </c>
      <c r="BI125" s="243">
        <f>IF(N125="nulová",J125,0)</f>
        <v>0</v>
      </c>
      <c r="BJ125" s="17" t="s">
        <v>107</v>
      </c>
      <c r="BK125" s="243">
        <f>ROUND(I125*H125,2)</f>
        <v>0</v>
      </c>
      <c r="BL125" s="17" t="s">
        <v>864</v>
      </c>
      <c r="BM125" s="242" t="s">
        <v>4250</v>
      </c>
    </row>
    <row r="126" s="1" customFormat="1" ht="24" customHeight="1">
      <c r="B126" s="38"/>
      <c r="C126" s="231" t="s">
        <v>107</v>
      </c>
      <c r="D126" s="231" t="s">
        <v>168</v>
      </c>
      <c r="E126" s="232" t="s">
        <v>4251</v>
      </c>
      <c r="F126" s="233" t="s">
        <v>4252</v>
      </c>
      <c r="G126" s="234" t="s">
        <v>214</v>
      </c>
      <c r="H126" s="235">
        <v>360</v>
      </c>
      <c r="I126" s="236"/>
      <c r="J126" s="237">
        <f>ROUND(I126*H126,2)</f>
        <v>0</v>
      </c>
      <c r="K126" s="233" t="s">
        <v>1</v>
      </c>
      <c r="L126" s="43"/>
      <c r="M126" s="238" t="s">
        <v>1</v>
      </c>
      <c r="N126" s="239" t="s">
        <v>40</v>
      </c>
      <c r="O126" s="86"/>
      <c r="P126" s="240">
        <f>O126*H126</f>
        <v>0</v>
      </c>
      <c r="Q126" s="240">
        <v>0</v>
      </c>
      <c r="R126" s="240">
        <f>Q126*H126</f>
        <v>0</v>
      </c>
      <c r="S126" s="240">
        <v>0</v>
      </c>
      <c r="T126" s="241">
        <f>S126*H126</f>
        <v>0</v>
      </c>
      <c r="AR126" s="242" t="s">
        <v>864</v>
      </c>
      <c r="AT126" s="242" t="s">
        <v>168</v>
      </c>
      <c r="AU126" s="242" t="s">
        <v>107</v>
      </c>
      <c r="AY126" s="17" t="s">
        <v>165</v>
      </c>
      <c r="BE126" s="243">
        <f>IF(N126="základní",J126,0)</f>
        <v>0</v>
      </c>
      <c r="BF126" s="243">
        <f>IF(N126="snížená",J126,0)</f>
        <v>0</v>
      </c>
      <c r="BG126" s="243">
        <f>IF(N126="zákl. přenesená",J126,0)</f>
        <v>0</v>
      </c>
      <c r="BH126" s="243">
        <f>IF(N126="sníž. přenesená",J126,0)</f>
        <v>0</v>
      </c>
      <c r="BI126" s="243">
        <f>IF(N126="nulová",J126,0)</f>
        <v>0</v>
      </c>
      <c r="BJ126" s="17" t="s">
        <v>107</v>
      </c>
      <c r="BK126" s="243">
        <f>ROUND(I126*H126,2)</f>
        <v>0</v>
      </c>
      <c r="BL126" s="17" t="s">
        <v>864</v>
      </c>
      <c r="BM126" s="242" t="s">
        <v>4253</v>
      </c>
    </row>
    <row r="127" s="1" customFormat="1" ht="24" customHeight="1">
      <c r="B127" s="38"/>
      <c r="C127" s="231" t="s">
        <v>166</v>
      </c>
      <c r="D127" s="231" t="s">
        <v>168</v>
      </c>
      <c r="E127" s="232" t="s">
        <v>4254</v>
      </c>
      <c r="F127" s="233" t="s">
        <v>4255</v>
      </c>
      <c r="G127" s="234" t="s">
        <v>339</v>
      </c>
      <c r="H127" s="235">
        <v>720</v>
      </c>
      <c r="I127" s="236"/>
      <c r="J127" s="237">
        <f>ROUND(I127*H127,2)</f>
        <v>0</v>
      </c>
      <c r="K127" s="233" t="s">
        <v>1</v>
      </c>
      <c r="L127" s="43"/>
      <c r="M127" s="238" t="s">
        <v>1</v>
      </c>
      <c r="N127" s="239" t="s">
        <v>40</v>
      </c>
      <c r="O127" s="86"/>
      <c r="P127" s="240">
        <f>O127*H127</f>
        <v>0</v>
      </c>
      <c r="Q127" s="240">
        <v>0</v>
      </c>
      <c r="R127" s="240">
        <f>Q127*H127</f>
        <v>0</v>
      </c>
      <c r="S127" s="240">
        <v>0</v>
      </c>
      <c r="T127" s="241">
        <f>S127*H127</f>
        <v>0</v>
      </c>
      <c r="AR127" s="242" t="s">
        <v>864</v>
      </c>
      <c r="AT127" s="242" t="s">
        <v>168</v>
      </c>
      <c r="AU127" s="242" t="s">
        <v>107</v>
      </c>
      <c r="AY127" s="17" t="s">
        <v>165</v>
      </c>
      <c r="BE127" s="243">
        <f>IF(N127="základní",J127,0)</f>
        <v>0</v>
      </c>
      <c r="BF127" s="243">
        <f>IF(N127="snížená",J127,0)</f>
        <v>0</v>
      </c>
      <c r="BG127" s="243">
        <f>IF(N127="zákl. přenesená",J127,0)</f>
        <v>0</v>
      </c>
      <c r="BH127" s="243">
        <f>IF(N127="sníž. přenesená",J127,0)</f>
        <v>0</v>
      </c>
      <c r="BI127" s="243">
        <f>IF(N127="nulová",J127,0)</f>
        <v>0</v>
      </c>
      <c r="BJ127" s="17" t="s">
        <v>107</v>
      </c>
      <c r="BK127" s="243">
        <f>ROUND(I127*H127,2)</f>
        <v>0</v>
      </c>
      <c r="BL127" s="17" t="s">
        <v>864</v>
      </c>
      <c r="BM127" s="242" t="s">
        <v>4256</v>
      </c>
    </row>
    <row r="128" s="1" customFormat="1" ht="24" customHeight="1">
      <c r="B128" s="38"/>
      <c r="C128" s="231" t="s">
        <v>173</v>
      </c>
      <c r="D128" s="231" t="s">
        <v>168</v>
      </c>
      <c r="E128" s="232" t="s">
        <v>4257</v>
      </c>
      <c r="F128" s="233" t="s">
        <v>4258</v>
      </c>
      <c r="G128" s="234" t="s">
        <v>339</v>
      </c>
      <c r="H128" s="235">
        <v>320</v>
      </c>
      <c r="I128" s="236"/>
      <c r="J128" s="237">
        <f>ROUND(I128*H128,2)</f>
        <v>0</v>
      </c>
      <c r="K128" s="233" t="s">
        <v>1</v>
      </c>
      <c r="L128" s="43"/>
      <c r="M128" s="302" t="s">
        <v>1</v>
      </c>
      <c r="N128" s="303" t="s">
        <v>40</v>
      </c>
      <c r="O128" s="304"/>
      <c r="P128" s="305">
        <f>O128*H128</f>
        <v>0</v>
      </c>
      <c r="Q128" s="305">
        <v>0</v>
      </c>
      <c r="R128" s="305">
        <f>Q128*H128</f>
        <v>0</v>
      </c>
      <c r="S128" s="305">
        <v>0</v>
      </c>
      <c r="T128" s="306">
        <f>S128*H128</f>
        <v>0</v>
      </c>
      <c r="AR128" s="242" t="s">
        <v>864</v>
      </c>
      <c r="AT128" s="242" t="s">
        <v>168</v>
      </c>
      <c r="AU128" s="242" t="s">
        <v>107</v>
      </c>
      <c r="AY128" s="17" t="s">
        <v>165</v>
      </c>
      <c r="BE128" s="243">
        <f>IF(N128="základní",J128,0)</f>
        <v>0</v>
      </c>
      <c r="BF128" s="243">
        <f>IF(N128="snížená",J128,0)</f>
        <v>0</v>
      </c>
      <c r="BG128" s="243">
        <f>IF(N128="zákl. přenesená",J128,0)</f>
        <v>0</v>
      </c>
      <c r="BH128" s="243">
        <f>IF(N128="sníž. přenesená",J128,0)</f>
        <v>0</v>
      </c>
      <c r="BI128" s="243">
        <f>IF(N128="nulová",J128,0)</f>
        <v>0</v>
      </c>
      <c r="BJ128" s="17" t="s">
        <v>107</v>
      </c>
      <c r="BK128" s="243">
        <f>ROUND(I128*H128,2)</f>
        <v>0</v>
      </c>
      <c r="BL128" s="17" t="s">
        <v>864</v>
      </c>
      <c r="BM128" s="242" t="s">
        <v>4259</v>
      </c>
    </row>
    <row r="129" s="1" customFormat="1" ht="6.96" customHeight="1">
      <c r="B129" s="61"/>
      <c r="C129" s="62"/>
      <c r="D129" s="62"/>
      <c r="E129" s="62"/>
      <c r="F129" s="62"/>
      <c r="G129" s="62"/>
      <c r="H129" s="62"/>
      <c r="I129" s="182"/>
      <c r="J129" s="62"/>
      <c r="K129" s="62"/>
      <c r="L129" s="43"/>
    </row>
  </sheetData>
  <sheetProtection sheet="1" autoFilter="0" formatColumns="0" formatRows="0" objects="1" scenarios="1" spinCount="100000" saltValue="kH/vHSbNjdS1pfN9YzMYtA3UI56Kcgu5GD2zMvKWIazdXhYxkXM8CpVGv9dFFzp+KePipHmiUOcNmvfcpSB8ig==" hashValue="VrxwozSj06bTTxwnQylzMzxB5QsDLn99wc6BEpJu1++Uy99aaT3mx/0Aq5V4CzRGpyzmuYtE3gkwXqlDEjV+FA==" algorithmName="SHA-512" password="CC35"/>
  <autoFilter ref="C121:K128"/>
  <mergeCells count="12">
    <mergeCell ref="E7:H7"/>
    <mergeCell ref="E9:H9"/>
    <mergeCell ref="E11:H11"/>
    <mergeCell ref="E20:H20"/>
    <mergeCell ref="E29:H29"/>
    <mergeCell ref="E85:H85"/>
    <mergeCell ref="E87:H87"/>
    <mergeCell ref="E89:H89"/>
    <mergeCell ref="E110:H110"/>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41"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120</v>
      </c>
    </row>
    <row r="3" ht="6.96" customHeight="1">
      <c r="B3" s="142"/>
      <c r="C3" s="143"/>
      <c r="D3" s="143"/>
      <c r="E3" s="143"/>
      <c r="F3" s="143"/>
      <c r="G3" s="143"/>
      <c r="H3" s="143"/>
      <c r="I3" s="144"/>
      <c r="J3" s="143"/>
      <c r="K3" s="143"/>
      <c r="L3" s="20"/>
      <c r="AT3" s="17" t="s">
        <v>82</v>
      </c>
    </row>
    <row r="4" ht="24.96" customHeight="1">
      <c r="B4" s="20"/>
      <c r="D4" s="145" t="s">
        <v>121</v>
      </c>
      <c r="L4" s="20"/>
      <c r="M4" s="146" t="s">
        <v>10</v>
      </c>
      <c r="AT4" s="17" t="s">
        <v>4</v>
      </c>
    </row>
    <row r="5" ht="6.96" customHeight="1">
      <c r="B5" s="20"/>
      <c r="L5" s="20"/>
    </row>
    <row r="6" ht="12" customHeight="1">
      <c r="B6" s="20"/>
      <c r="D6" s="147" t="s">
        <v>16</v>
      </c>
      <c r="L6" s="20"/>
    </row>
    <row r="7" ht="16.5" customHeight="1">
      <c r="B7" s="20"/>
      <c r="E7" s="148" t="str">
        <f>'Rekapitulace stavby'!K6</f>
        <v>Stavební úpravy a změny užívání domu s pečovatelskou službou na bytový dům p.č. St. 171/1 a 171/2, k.ú. Hanušovice</v>
      </c>
      <c r="F7" s="147"/>
      <c r="G7" s="147"/>
      <c r="H7" s="147"/>
      <c r="L7" s="20"/>
    </row>
    <row r="8" ht="12" customHeight="1">
      <c r="B8" s="20"/>
      <c r="D8" s="147" t="s">
        <v>122</v>
      </c>
      <c r="L8" s="20"/>
    </row>
    <row r="9" s="1" customFormat="1" ht="16.5" customHeight="1">
      <c r="B9" s="43"/>
      <c r="E9" s="148" t="s">
        <v>3513</v>
      </c>
      <c r="F9" s="1"/>
      <c r="G9" s="1"/>
      <c r="H9" s="1"/>
      <c r="I9" s="149"/>
      <c r="L9" s="43"/>
    </row>
    <row r="10" s="1" customFormat="1" ht="12" customHeight="1">
      <c r="B10" s="43"/>
      <c r="D10" s="147" t="s">
        <v>3514</v>
      </c>
      <c r="I10" s="149"/>
      <c r="L10" s="43"/>
    </row>
    <row r="11" s="1" customFormat="1" ht="36.96" customHeight="1">
      <c r="B11" s="43"/>
      <c r="E11" s="150" t="s">
        <v>4260</v>
      </c>
      <c r="F11" s="1"/>
      <c r="G11" s="1"/>
      <c r="H11" s="1"/>
      <c r="I11" s="149"/>
      <c r="L11" s="43"/>
    </row>
    <row r="12" s="1" customFormat="1">
      <c r="B12" s="43"/>
      <c r="I12" s="149"/>
      <c r="L12" s="43"/>
    </row>
    <row r="13" s="1" customFormat="1" ht="12" customHeight="1">
      <c r="B13" s="43"/>
      <c r="D13" s="147" t="s">
        <v>18</v>
      </c>
      <c r="F13" s="136" t="s">
        <v>1</v>
      </c>
      <c r="I13" s="151" t="s">
        <v>19</v>
      </c>
      <c r="J13" s="136" t="s">
        <v>1</v>
      </c>
      <c r="L13" s="43"/>
    </row>
    <row r="14" s="1" customFormat="1" ht="12" customHeight="1">
      <c r="B14" s="43"/>
      <c r="D14" s="147" t="s">
        <v>20</v>
      </c>
      <c r="F14" s="136" t="s">
        <v>21</v>
      </c>
      <c r="I14" s="151" t="s">
        <v>22</v>
      </c>
      <c r="J14" s="152" t="str">
        <f>'Rekapitulace stavby'!AN8</f>
        <v>9. 10. 2019</v>
      </c>
      <c r="L14" s="43"/>
    </row>
    <row r="15" s="1" customFormat="1" ht="10.8" customHeight="1">
      <c r="B15" s="43"/>
      <c r="I15" s="149"/>
      <c r="L15" s="43"/>
    </row>
    <row r="16" s="1" customFormat="1" ht="12" customHeight="1">
      <c r="B16" s="43"/>
      <c r="D16" s="147" t="s">
        <v>24</v>
      </c>
      <c r="I16" s="151" t="s">
        <v>25</v>
      </c>
      <c r="J16" s="136" t="str">
        <f>IF('Rekapitulace stavby'!AN10="","",'Rekapitulace stavby'!AN10)</f>
        <v/>
      </c>
      <c r="L16" s="43"/>
    </row>
    <row r="17" s="1" customFormat="1" ht="18" customHeight="1">
      <c r="B17" s="43"/>
      <c r="E17" s="136" t="str">
        <f>IF('Rekapitulace stavby'!E11="","",'Rekapitulace stavby'!E11)</f>
        <v xml:space="preserve"> </v>
      </c>
      <c r="I17" s="151" t="s">
        <v>27</v>
      </c>
      <c r="J17" s="136" t="str">
        <f>IF('Rekapitulace stavby'!AN11="","",'Rekapitulace stavby'!AN11)</f>
        <v/>
      </c>
      <c r="L17" s="43"/>
    </row>
    <row r="18" s="1" customFormat="1" ht="6.96" customHeight="1">
      <c r="B18" s="43"/>
      <c r="I18" s="149"/>
      <c r="L18" s="43"/>
    </row>
    <row r="19" s="1" customFormat="1" ht="12" customHeight="1">
      <c r="B19" s="43"/>
      <c r="D19" s="147" t="s">
        <v>28</v>
      </c>
      <c r="I19" s="151" t="s">
        <v>25</v>
      </c>
      <c r="J19" s="33" t="str">
        <f>'Rekapitulace stavby'!AN13</f>
        <v>Vyplň údaj</v>
      </c>
      <c r="L19" s="43"/>
    </row>
    <row r="20" s="1" customFormat="1" ht="18" customHeight="1">
      <c r="B20" s="43"/>
      <c r="E20" s="33" t="str">
        <f>'Rekapitulace stavby'!E14</f>
        <v>Vyplň údaj</v>
      </c>
      <c r="F20" s="136"/>
      <c r="G20" s="136"/>
      <c r="H20" s="136"/>
      <c r="I20" s="151" t="s">
        <v>27</v>
      </c>
      <c r="J20" s="33" t="str">
        <f>'Rekapitulace stavby'!AN14</f>
        <v>Vyplň údaj</v>
      </c>
      <c r="L20" s="43"/>
    </row>
    <row r="21" s="1" customFormat="1" ht="6.96" customHeight="1">
      <c r="B21" s="43"/>
      <c r="I21" s="149"/>
      <c r="L21" s="43"/>
    </row>
    <row r="22" s="1" customFormat="1" ht="12" customHeight="1">
      <c r="B22" s="43"/>
      <c r="D22" s="147" t="s">
        <v>30</v>
      </c>
      <c r="I22" s="151" t="s">
        <v>25</v>
      </c>
      <c r="J22" s="136" t="str">
        <f>IF('Rekapitulace stavby'!AN16="","",'Rekapitulace stavby'!AN16)</f>
        <v/>
      </c>
      <c r="L22" s="43"/>
    </row>
    <row r="23" s="1" customFormat="1" ht="18" customHeight="1">
      <c r="B23" s="43"/>
      <c r="E23" s="136" t="str">
        <f>IF('Rekapitulace stavby'!E17="","",'Rekapitulace stavby'!E17)</f>
        <v xml:space="preserve"> </v>
      </c>
      <c r="I23" s="151" t="s">
        <v>27</v>
      </c>
      <c r="J23" s="136" t="str">
        <f>IF('Rekapitulace stavby'!AN17="","",'Rekapitulace stavby'!AN17)</f>
        <v/>
      </c>
      <c r="L23" s="43"/>
    </row>
    <row r="24" s="1" customFormat="1" ht="6.96" customHeight="1">
      <c r="B24" s="43"/>
      <c r="I24" s="149"/>
      <c r="L24" s="43"/>
    </row>
    <row r="25" s="1" customFormat="1" ht="12" customHeight="1">
      <c r="B25" s="43"/>
      <c r="D25" s="147" t="s">
        <v>32</v>
      </c>
      <c r="I25" s="151" t="s">
        <v>25</v>
      </c>
      <c r="J25" s="136" t="str">
        <f>IF('Rekapitulace stavby'!AN19="","",'Rekapitulace stavby'!AN19)</f>
        <v/>
      </c>
      <c r="L25" s="43"/>
    </row>
    <row r="26" s="1" customFormat="1" ht="18" customHeight="1">
      <c r="B26" s="43"/>
      <c r="E26" s="136" t="str">
        <f>IF('Rekapitulace stavby'!E20="","",'Rekapitulace stavby'!E20)</f>
        <v xml:space="preserve"> </v>
      </c>
      <c r="I26" s="151" t="s">
        <v>27</v>
      </c>
      <c r="J26" s="136" t="str">
        <f>IF('Rekapitulace stavby'!AN20="","",'Rekapitulace stavby'!AN20)</f>
        <v/>
      </c>
      <c r="L26" s="43"/>
    </row>
    <row r="27" s="1" customFormat="1" ht="6.96" customHeight="1">
      <c r="B27" s="43"/>
      <c r="I27" s="149"/>
      <c r="L27" s="43"/>
    </row>
    <row r="28" s="1" customFormat="1" ht="12" customHeight="1">
      <c r="B28" s="43"/>
      <c r="D28" s="147" t="s">
        <v>33</v>
      </c>
      <c r="I28" s="149"/>
      <c r="L28" s="43"/>
    </row>
    <row r="29" s="7" customFormat="1" ht="16.5" customHeight="1">
      <c r="B29" s="153"/>
      <c r="E29" s="154" t="s">
        <v>1</v>
      </c>
      <c r="F29" s="154"/>
      <c r="G29" s="154"/>
      <c r="H29" s="154"/>
      <c r="I29" s="155"/>
      <c r="L29" s="153"/>
    </row>
    <row r="30" s="1" customFormat="1" ht="6.96" customHeight="1">
      <c r="B30" s="43"/>
      <c r="I30" s="149"/>
      <c r="L30" s="43"/>
    </row>
    <row r="31" s="1" customFormat="1" ht="6.96" customHeight="1">
      <c r="B31" s="43"/>
      <c r="D31" s="78"/>
      <c r="E31" s="78"/>
      <c r="F31" s="78"/>
      <c r="G31" s="78"/>
      <c r="H31" s="78"/>
      <c r="I31" s="156"/>
      <c r="J31" s="78"/>
      <c r="K31" s="78"/>
      <c r="L31" s="43"/>
    </row>
    <row r="32" s="1" customFormat="1" ht="25.44" customHeight="1">
      <c r="B32" s="43"/>
      <c r="D32" s="157" t="s">
        <v>34</v>
      </c>
      <c r="I32" s="149"/>
      <c r="J32" s="158">
        <f>ROUND(J124, 2)</f>
        <v>0</v>
      </c>
      <c r="L32" s="43"/>
    </row>
    <row r="33" s="1" customFormat="1" ht="6.96" customHeight="1">
      <c r="B33" s="43"/>
      <c r="D33" s="78"/>
      <c r="E33" s="78"/>
      <c r="F33" s="78"/>
      <c r="G33" s="78"/>
      <c r="H33" s="78"/>
      <c r="I33" s="156"/>
      <c r="J33" s="78"/>
      <c r="K33" s="78"/>
      <c r="L33" s="43"/>
    </row>
    <row r="34" s="1" customFormat="1" ht="14.4" customHeight="1">
      <c r="B34" s="43"/>
      <c r="F34" s="159" t="s">
        <v>36</v>
      </c>
      <c r="I34" s="160" t="s">
        <v>35</v>
      </c>
      <c r="J34" s="159" t="s">
        <v>37</v>
      </c>
      <c r="L34" s="43"/>
    </row>
    <row r="35" s="1" customFormat="1" ht="14.4" customHeight="1">
      <c r="B35" s="43"/>
      <c r="D35" s="161" t="s">
        <v>38</v>
      </c>
      <c r="E35" s="147" t="s">
        <v>39</v>
      </c>
      <c r="F35" s="162">
        <f>ROUND((SUM(BE124:BE137)),  2)</f>
        <v>0</v>
      </c>
      <c r="I35" s="163">
        <v>0.20999999999999999</v>
      </c>
      <c r="J35" s="162">
        <f>ROUND(((SUM(BE124:BE137))*I35),  2)</f>
        <v>0</v>
      </c>
      <c r="L35" s="43"/>
    </row>
    <row r="36" s="1" customFormat="1" ht="14.4" customHeight="1">
      <c r="B36" s="43"/>
      <c r="E36" s="147" t="s">
        <v>40</v>
      </c>
      <c r="F36" s="162">
        <f>ROUND((SUM(BF124:BF137)),  2)</f>
        <v>0</v>
      </c>
      <c r="I36" s="163">
        <v>0.14999999999999999</v>
      </c>
      <c r="J36" s="162">
        <f>ROUND(((SUM(BF124:BF137))*I36),  2)</f>
        <v>0</v>
      </c>
      <c r="L36" s="43"/>
    </row>
    <row r="37" hidden="1" s="1" customFormat="1" ht="14.4" customHeight="1">
      <c r="B37" s="43"/>
      <c r="E37" s="147" t="s">
        <v>41</v>
      </c>
      <c r="F37" s="162">
        <f>ROUND((SUM(BG124:BG137)),  2)</f>
        <v>0</v>
      </c>
      <c r="I37" s="163">
        <v>0.20999999999999999</v>
      </c>
      <c r="J37" s="162">
        <f>0</f>
        <v>0</v>
      </c>
      <c r="L37" s="43"/>
    </row>
    <row r="38" hidden="1" s="1" customFormat="1" ht="14.4" customHeight="1">
      <c r="B38" s="43"/>
      <c r="E38" s="147" t="s">
        <v>42</v>
      </c>
      <c r="F38" s="162">
        <f>ROUND((SUM(BH124:BH137)),  2)</f>
        <v>0</v>
      </c>
      <c r="I38" s="163">
        <v>0.14999999999999999</v>
      </c>
      <c r="J38" s="162">
        <f>0</f>
        <v>0</v>
      </c>
      <c r="L38" s="43"/>
    </row>
    <row r="39" hidden="1" s="1" customFormat="1" ht="14.4" customHeight="1">
      <c r="B39" s="43"/>
      <c r="E39" s="147" t="s">
        <v>43</v>
      </c>
      <c r="F39" s="162">
        <f>ROUND((SUM(BI124:BI137)),  2)</f>
        <v>0</v>
      </c>
      <c r="I39" s="163">
        <v>0</v>
      </c>
      <c r="J39" s="162">
        <f>0</f>
        <v>0</v>
      </c>
      <c r="L39" s="43"/>
    </row>
    <row r="40" s="1" customFormat="1" ht="6.96" customHeight="1">
      <c r="B40" s="43"/>
      <c r="I40" s="149"/>
      <c r="L40" s="43"/>
    </row>
    <row r="41" s="1" customFormat="1" ht="25.44" customHeight="1">
      <c r="B41" s="43"/>
      <c r="C41" s="164"/>
      <c r="D41" s="165" t="s">
        <v>44</v>
      </c>
      <c r="E41" s="166"/>
      <c r="F41" s="166"/>
      <c r="G41" s="167" t="s">
        <v>45</v>
      </c>
      <c r="H41" s="168" t="s">
        <v>46</v>
      </c>
      <c r="I41" s="169"/>
      <c r="J41" s="170">
        <f>SUM(J32:J39)</f>
        <v>0</v>
      </c>
      <c r="K41" s="171"/>
      <c r="L41" s="43"/>
    </row>
    <row r="42" s="1" customFormat="1" ht="14.4" customHeight="1">
      <c r="B42" s="43"/>
      <c r="I42" s="149"/>
      <c r="L42" s="43"/>
    </row>
    <row r="43" ht="14.4" customHeight="1">
      <c r="B43" s="20"/>
      <c r="L43" s="20"/>
    </row>
    <row r="44" ht="14.4" customHeight="1">
      <c r="B44" s="20"/>
      <c r="L44" s="20"/>
    </row>
    <row r="45" ht="14.4" customHeight="1">
      <c r="B45" s="20"/>
      <c r="L45" s="20"/>
    </row>
    <row r="46" ht="14.4" customHeight="1">
      <c r="B46" s="20"/>
      <c r="L46" s="20"/>
    </row>
    <row r="47" ht="14.4" customHeight="1">
      <c r="B47" s="20"/>
      <c r="L47" s="20"/>
    </row>
    <row r="48" ht="14.4" customHeight="1">
      <c r="B48" s="20"/>
      <c r="L48" s="20"/>
    </row>
    <row r="49" ht="14.4" customHeight="1">
      <c r="B49" s="20"/>
      <c r="L49" s="20"/>
    </row>
    <row r="50" s="1" customFormat="1" ht="14.4" customHeight="1">
      <c r="B50" s="43"/>
      <c r="D50" s="172" t="s">
        <v>47</v>
      </c>
      <c r="E50" s="173"/>
      <c r="F50" s="173"/>
      <c r="G50" s="172" t="s">
        <v>48</v>
      </c>
      <c r="H50" s="173"/>
      <c r="I50" s="174"/>
      <c r="J50" s="173"/>
      <c r="K50" s="173"/>
      <c r="L50" s="4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1" customFormat="1">
      <c r="B61" s="43"/>
      <c r="D61" s="175" t="s">
        <v>49</v>
      </c>
      <c r="E61" s="176"/>
      <c r="F61" s="177" t="s">
        <v>50</v>
      </c>
      <c r="G61" s="175" t="s">
        <v>49</v>
      </c>
      <c r="H61" s="176"/>
      <c r="I61" s="178"/>
      <c r="J61" s="179" t="s">
        <v>50</v>
      </c>
      <c r="K61" s="176"/>
      <c r="L61" s="43"/>
    </row>
    <row r="62">
      <c r="B62" s="20"/>
      <c r="L62" s="20"/>
    </row>
    <row r="63">
      <c r="B63" s="20"/>
      <c r="L63" s="20"/>
    </row>
    <row r="64">
      <c r="B64" s="20"/>
      <c r="L64" s="20"/>
    </row>
    <row r="65" s="1" customFormat="1">
      <c r="B65" s="43"/>
      <c r="D65" s="172" t="s">
        <v>51</v>
      </c>
      <c r="E65" s="173"/>
      <c r="F65" s="173"/>
      <c r="G65" s="172" t="s">
        <v>52</v>
      </c>
      <c r="H65" s="173"/>
      <c r="I65" s="174"/>
      <c r="J65" s="173"/>
      <c r="K65" s="173"/>
      <c r="L65" s="43"/>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1" customFormat="1">
      <c r="B76" s="43"/>
      <c r="D76" s="175" t="s">
        <v>49</v>
      </c>
      <c r="E76" s="176"/>
      <c r="F76" s="177" t="s">
        <v>50</v>
      </c>
      <c r="G76" s="175" t="s">
        <v>49</v>
      </c>
      <c r="H76" s="176"/>
      <c r="I76" s="178"/>
      <c r="J76" s="179" t="s">
        <v>50</v>
      </c>
      <c r="K76" s="176"/>
      <c r="L76" s="43"/>
    </row>
    <row r="77" s="1" customFormat="1" ht="14.4" customHeight="1">
      <c r="B77" s="180"/>
      <c r="C77" s="181"/>
      <c r="D77" s="181"/>
      <c r="E77" s="181"/>
      <c r="F77" s="181"/>
      <c r="G77" s="181"/>
      <c r="H77" s="181"/>
      <c r="I77" s="182"/>
      <c r="J77" s="181"/>
      <c r="K77" s="181"/>
      <c r="L77" s="43"/>
    </row>
    <row r="81" s="1" customFormat="1" ht="6.96" customHeight="1">
      <c r="B81" s="183"/>
      <c r="C81" s="184"/>
      <c r="D81" s="184"/>
      <c r="E81" s="184"/>
      <c r="F81" s="184"/>
      <c r="G81" s="184"/>
      <c r="H81" s="184"/>
      <c r="I81" s="185"/>
      <c r="J81" s="184"/>
      <c r="K81" s="184"/>
      <c r="L81" s="43"/>
    </row>
    <row r="82" s="1" customFormat="1" ht="24.96" customHeight="1">
      <c r="B82" s="38"/>
      <c r="C82" s="23" t="s">
        <v>124</v>
      </c>
      <c r="D82" s="39"/>
      <c r="E82" s="39"/>
      <c r="F82" s="39"/>
      <c r="G82" s="39"/>
      <c r="H82" s="39"/>
      <c r="I82" s="149"/>
      <c r="J82" s="39"/>
      <c r="K82" s="39"/>
      <c r="L82" s="43"/>
    </row>
    <row r="83" s="1" customFormat="1" ht="6.96" customHeight="1">
      <c r="B83" s="38"/>
      <c r="C83" s="39"/>
      <c r="D83" s="39"/>
      <c r="E83" s="39"/>
      <c r="F83" s="39"/>
      <c r="G83" s="39"/>
      <c r="H83" s="39"/>
      <c r="I83" s="149"/>
      <c r="J83" s="39"/>
      <c r="K83" s="39"/>
      <c r="L83" s="43"/>
    </row>
    <row r="84" s="1" customFormat="1" ht="12" customHeight="1">
      <c r="B84" s="38"/>
      <c r="C84" s="32" t="s">
        <v>16</v>
      </c>
      <c r="D84" s="39"/>
      <c r="E84" s="39"/>
      <c r="F84" s="39"/>
      <c r="G84" s="39"/>
      <c r="H84" s="39"/>
      <c r="I84" s="149"/>
      <c r="J84" s="39"/>
      <c r="K84" s="39"/>
      <c r="L84" s="43"/>
    </row>
    <row r="85" s="1" customFormat="1" ht="16.5" customHeight="1">
      <c r="B85" s="38"/>
      <c r="C85" s="39"/>
      <c r="D85" s="39"/>
      <c r="E85" s="186" t="str">
        <f>E7</f>
        <v>Stavební úpravy a změny užívání domu s pečovatelskou službou na bytový dům p.č. St. 171/1 a 171/2, k.ú. Hanušovice</v>
      </c>
      <c r="F85" s="32"/>
      <c r="G85" s="32"/>
      <c r="H85" s="32"/>
      <c r="I85" s="149"/>
      <c r="J85" s="39"/>
      <c r="K85" s="39"/>
      <c r="L85" s="43"/>
    </row>
    <row r="86" ht="12" customHeight="1">
      <c r="B86" s="21"/>
      <c r="C86" s="32" t="s">
        <v>122</v>
      </c>
      <c r="D86" s="22"/>
      <c r="E86" s="22"/>
      <c r="F86" s="22"/>
      <c r="G86" s="22"/>
      <c r="H86" s="22"/>
      <c r="I86" s="141"/>
      <c r="J86" s="22"/>
      <c r="K86" s="22"/>
      <c r="L86" s="20"/>
    </row>
    <row r="87" s="1" customFormat="1" ht="16.5" customHeight="1">
      <c r="B87" s="38"/>
      <c r="C87" s="39"/>
      <c r="D87" s="39"/>
      <c r="E87" s="186" t="s">
        <v>3513</v>
      </c>
      <c r="F87" s="39"/>
      <c r="G87" s="39"/>
      <c r="H87" s="39"/>
      <c r="I87" s="149"/>
      <c r="J87" s="39"/>
      <c r="K87" s="39"/>
      <c r="L87" s="43"/>
    </row>
    <row r="88" s="1" customFormat="1" ht="12" customHeight="1">
      <c r="B88" s="38"/>
      <c r="C88" s="32" t="s">
        <v>3514</v>
      </c>
      <c r="D88" s="39"/>
      <c r="E88" s="39"/>
      <c r="F88" s="39"/>
      <c r="G88" s="39"/>
      <c r="H88" s="39"/>
      <c r="I88" s="149"/>
      <c r="J88" s="39"/>
      <c r="K88" s="39"/>
      <c r="L88" s="43"/>
    </row>
    <row r="89" s="1" customFormat="1" ht="16.5" customHeight="1">
      <c r="B89" s="38"/>
      <c r="C89" s="39"/>
      <c r="D89" s="39"/>
      <c r="E89" s="71" t="str">
        <f>E11</f>
        <v>07 - Vedlejší rozpočtové náklady</v>
      </c>
      <c r="F89" s="39"/>
      <c r="G89" s="39"/>
      <c r="H89" s="39"/>
      <c r="I89" s="149"/>
      <c r="J89" s="39"/>
      <c r="K89" s="39"/>
      <c r="L89" s="43"/>
    </row>
    <row r="90" s="1" customFormat="1" ht="6.96" customHeight="1">
      <c r="B90" s="38"/>
      <c r="C90" s="39"/>
      <c r="D90" s="39"/>
      <c r="E90" s="39"/>
      <c r="F90" s="39"/>
      <c r="G90" s="39"/>
      <c r="H90" s="39"/>
      <c r="I90" s="149"/>
      <c r="J90" s="39"/>
      <c r="K90" s="39"/>
      <c r="L90" s="43"/>
    </row>
    <row r="91" s="1" customFormat="1" ht="12" customHeight="1">
      <c r="B91" s="38"/>
      <c r="C91" s="32" t="s">
        <v>20</v>
      </c>
      <c r="D91" s="39"/>
      <c r="E91" s="39"/>
      <c r="F91" s="27" t="str">
        <f>F14</f>
        <v>Hanušovice</v>
      </c>
      <c r="G91" s="39"/>
      <c r="H91" s="39"/>
      <c r="I91" s="151" t="s">
        <v>22</v>
      </c>
      <c r="J91" s="74" t="str">
        <f>IF(J14="","",J14)</f>
        <v>9. 10. 2019</v>
      </c>
      <c r="K91" s="39"/>
      <c r="L91" s="43"/>
    </row>
    <row r="92" s="1" customFormat="1" ht="6.96" customHeight="1">
      <c r="B92" s="38"/>
      <c r="C92" s="39"/>
      <c r="D92" s="39"/>
      <c r="E92" s="39"/>
      <c r="F92" s="39"/>
      <c r="G92" s="39"/>
      <c r="H92" s="39"/>
      <c r="I92" s="149"/>
      <c r="J92" s="39"/>
      <c r="K92" s="39"/>
      <c r="L92" s="43"/>
    </row>
    <row r="93" s="1" customFormat="1" ht="15.15" customHeight="1">
      <c r="B93" s="38"/>
      <c r="C93" s="32" t="s">
        <v>24</v>
      </c>
      <c r="D93" s="39"/>
      <c r="E93" s="39"/>
      <c r="F93" s="27" t="str">
        <f>E17</f>
        <v xml:space="preserve"> </v>
      </c>
      <c r="G93" s="39"/>
      <c r="H93" s="39"/>
      <c r="I93" s="151" t="s">
        <v>30</v>
      </c>
      <c r="J93" s="36" t="str">
        <f>E23</f>
        <v xml:space="preserve"> </v>
      </c>
      <c r="K93" s="39"/>
      <c r="L93" s="43"/>
    </row>
    <row r="94" s="1" customFormat="1" ht="15.15" customHeight="1">
      <c r="B94" s="38"/>
      <c r="C94" s="32" t="s">
        <v>28</v>
      </c>
      <c r="D94" s="39"/>
      <c r="E94" s="39"/>
      <c r="F94" s="27" t="str">
        <f>IF(E20="","",E20)</f>
        <v>Vyplň údaj</v>
      </c>
      <c r="G94" s="39"/>
      <c r="H94" s="39"/>
      <c r="I94" s="151" t="s">
        <v>32</v>
      </c>
      <c r="J94" s="36" t="str">
        <f>E26</f>
        <v xml:space="preserve"> </v>
      </c>
      <c r="K94" s="39"/>
      <c r="L94" s="43"/>
    </row>
    <row r="95" s="1" customFormat="1" ht="10.32" customHeight="1">
      <c r="B95" s="38"/>
      <c r="C95" s="39"/>
      <c r="D95" s="39"/>
      <c r="E95" s="39"/>
      <c r="F95" s="39"/>
      <c r="G95" s="39"/>
      <c r="H95" s="39"/>
      <c r="I95" s="149"/>
      <c r="J95" s="39"/>
      <c r="K95" s="39"/>
      <c r="L95" s="43"/>
    </row>
    <row r="96" s="1" customFormat="1" ht="29.28" customHeight="1">
      <c r="B96" s="38"/>
      <c r="C96" s="187" t="s">
        <v>125</v>
      </c>
      <c r="D96" s="188"/>
      <c r="E96" s="188"/>
      <c r="F96" s="188"/>
      <c r="G96" s="188"/>
      <c r="H96" s="188"/>
      <c r="I96" s="189"/>
      <c r="J96" s="190" t="s">
        <v>126</v>
      </c>
      <c r="K96" s="188"/>
      <c r="L96" s="43"/>
    </row>
    <row r="97" s="1" customFormat="1" ht="10.32" customHeight="1">
      <c r="B97" s="38"/>
      <c r="C97" s="39"/>
      <c r="D97" s="39"/>
      <c r="E97" s="39"/>
      <c r="F97" s="39"/>
      <c r="G97" s="39"/>
      <c r="H97" s="39"/>
      <c r="I97" s="149"/>
      <c r="J97" s="39"/>
      <c r="K97" s="39"/>
      <c r="L97" s="43"/>
    </row>
    <row r="98" s="1" customFormat="1" ht="22.8" customHeight="1">
      <c r="B98" s="38"/>
      <c r="C98" s="191" t="s">
        <v>127</v>
      </c>
      <c r="D98" s="39"/>
      <c r="E98" s="39"/>
      <c r="F98" s="39"/>
      <c r="G98" s="39"/>
      <c r="H98" s="39"/>
      <c r="I98" s="149"/>
      <c r="J98" s="105">
        <f>J124</f>
        <v>0</v>
      </c>
      <c r="K98" s="39"/>
      <c r="L98" s="43"/>
      <c r="AU98" s="17" t="s">
        <v>128</v>
      </c>
    </row>
    <row r="99" s="8" customFormat="1" ht="24.96" customHeight="1">
      <c r="B99" s="192"/>
      <c r="C99" s="193"/>
      <c r="D99" s="194" t="s">
        <v>4261</v>
      </c>
      <c r="E99" s="195"/>
      <c r="F99" s="195"/>
      <c r="G99" s="195"/>
      <c r="H99" s="195"/>
      <c r="I99" s="196"/>
      <c r="J99" s="197">
        <f>J125</f>
        <v>0</v>
      </c>
      <c r="K99" s="193"/>
      <c r="L99" s="198"/>
    </row>
    <row r="100" s="8" customFormat="1" ht="24.96" customHeight="1">
      <c r="B100" s="192"/>
      <c r="C100" s="193"/>
      <c r="D100" s="194" t="s">
        <v>4262</v>
      </c>
      <c r="E100" s="195"/>
      <c r="F100" s="195"/>
      <c r="G100" s="195"/>
      <c r="H100" s="195"/>
      <c r="I100" s="196"/>
      <c r="J100" s="197">
        <f>J129</f>
        <v>0</v>
      </c>
      <c r="K100" s="193"/>
      <c r="L100" s="198"/>
    </row>
    <row r="101" s="8" customFormat="1" ht="24.96" customHeight="1">
      <c r="B101" s="192"/>
      <c r="C101" s="193"/>
      <c r="D101" s="194" t="s">
        <v>4263</v>
      </c>
      <c r="E101" s="195"/>
      <c r="F101" s="195"/>
      <c r="G101" s="195"/>
      <c r="H101" s="195"/>
      <c r="I101" s="196"/>
      <c r="J101" s="197">
        <f>J132</f>
        <v>0</v>
      </c>
      <c r="K101" s="193"/>
      <c r="L101" s="198"/>
    </row>
    <row r="102" s="8" customFormat="1" ht="24.96" customHeight="1">
      <c r="B102" s="192"/>
      <c r="C102" s="193"/>
      <c r="D102" s="194" t="s">
        <v>4264</v>
      </c>
      <c r="E102" s="195"/>
      <c r="F102" s="195"/>
      <c r="G102" s="195"/>
      <c r="H102" s="195"/>
      <c r="I102" s="196"/>
      <c r="J102" s="197">
        <f>J134</f>
        <v>0</v>
      </c>
      <c r="K102" s="193"/>
      <c r="L102" s="198"/>
    </row>
    <row r="103" s="1" customFormat="1" ht="21.84" customHeight="1">
      <c r="B103" s="38"/>
      <c r="C103" s="39"/>
      <c r="D103" s="39"/>
      <c r="E103" s="39"/>
      <c r="F103" s="39"/>
      <c r="G103" s="39"/>
      <c r="H103" s="39"/>
      <c r="I103" s="149"/>
      <c r="J103" s="39"/>
      <c r="K103" s="39"/>
      <c r="L103" s="43"/>
    </row>
    <row r="104" s="1" customFormat="1" ht="6.96" customHeight="1">
      <c r="B104" s="61"/>
      <c r="C104" s="62"/>
      <c r="D104" s="62"/>
      <c r="E104" s="62"/>
      <c r="F104" s="62"/>
      <c r="G104" s="62"/>
      <c r="H104" s="62"/>
      <c r="I104" s="182"/>
      <c r="J104" s="62"/>
      <c r="K104" s="62"/>
      <c r="L104" s="43"/>
    </row>
    <row r="108" s="1" customFormat="1" ht="6.96" customHeight="1">
      <c r="B108" s="63"/>
      <c r="C108" s="64"/>
      <c r="D108" s="64"/>
      <c r="E108" s="64"/>
      <c r="F108" s="64"/>
      <c r="G108" s="64"/>
      <c r="H108" s="64"/>
      <c r="I108" s="185"/>
      <c r="J108" s="64"/>
      <c r="K108" s="64"/>
      <c r="L108" s="43"/>
    </row>
    <row r="109" s="1" customFormat="1" ht="24.96" customHeight="1">
      <c r="B109" s="38"/>
      <c r="C109" s="23" t="s">
        <v>150</v>
      </c>
      <c r="D109" s="39"/>
      <c r="E109" s="39"/>
      <c r="F109" s="39"/>
      <c r="G109" s="39"/>
      <c r="H109" s="39"/>
      <c r="I109" s="149"/>
      <c r="J109" s="39"/>
      <c r="K109" s="39"/>
      <c r="L109" s="43"/>
    </row>
    <row r="110" s="1" customFormat="1" ht="6.96" customHeight="1">
      <c r="B110" s="38"/>
      <c r="C110" s="39"/>
      <c r="D110" s="39"/>
      <c r="E110" s="39"/>
      <c r="F110" s="39"/>
      <c r="G110" s="39"/>
      <c r="H110" s="39"/>
      <c r="I110" s="149"/>
      <c r="J110" s="39"/>
      <c r="K110" s="39"/>
      <c r="L110" s="43"/>
    </row>
    <row r="111" s="1" customFormat="1" ht="12" customHeight="1">
      <c r="B111" s="38"/>
      <c r="C111" s="32" t="s">
        <v>16</v>
      </c>
      <c r="D111" s="39"/>
      <c r="E111" s="39"/>
      <c r="F111" s="39"/>
      <c r="G111" s="39"/>
      <c r="H111" s="39"/>
      <c r="I111" s="149"/>
      <c r="J111" s="39"/>
      <c r="K111" s="39"/>
      <c r="L111" s="43"/>
    </row>
    <row r="112" s="1" customFormat="1" ht="16.5" customHeight="1">
      <c r="B112" s="38"/>
      <c r="C112" s="39"/>
      <c r="D112" s="39"/>
      <c r="E112" s="186" t="str">
        <f>E7</f>
        <v>Stavební úpravy a změny užívání domu s pečovatelskou službou na bytový dům p.č. St. 171/1 a 171/2, k.ú. Hanušovice</v>
      </c>
      <c r="F112" s="32"/>
      <c r="G112" s="32"/>
      <c r="H112" s="32"/>
      <c r="I112" s="149"/>
      <c r="J112" s="39"/>
      <c r="K112" s="39"/>
      <c r="L112" s="43"/>
    </row>
    <row r="113" ht="12" customHeight="1">
      <c r="B113" s="21"/>
      <c r="C113" s="32" t="s">
        <v>122</v>
      </c>
      <c r="D113" s="22"/>
      <c r="E113" s="22"/>
      <c r="F113" s="22"/>
      <c r="G113" s="22"/>
      <c r="H113" s="22"/>
      <c r="I113" s="141"/>
      <c r="J113" s="22"/>
      <c r="K113" s="22"/>
      <c r="L113" s="20"/>
    </row>
    <row r="114" s="1" customFormat="1" ht="16.5" customHeight="1">
      <c r="B114" s="38"/>
      <c r="C114" s="39"/>
      <c r="D114" s="39"/>
      <c r="E114" s="186" t="s">
        <v>3513</v>
      </c>
      <c r="F114" s="39"/>
      <c r="G114" s="39"/>
      <c r="H114" s="39"/>
      <c r="I114" s="149"/>
      <c r="J114" s="39"/>
      <c r="K114" s="39"/>
      <c r="L114" s="43"/>
    </row>
    <row r="115" s="1" customFormat="1" ht="12" customHeight="1">
      <c r="B115" s="38"/>
      <c r="C115" s="32" t="s">
        <v>3514</v>
      </c>
      <c r="D115" s="39"/>
      <c r="E115" s="39"/>
      <c r="F115" s="39"/>
      <c r="G115" s="39"/>
      <c r="H115" s="39"/>
      <c r="I115" s="149"/>
      <c r="J115" s="39"/>
      <c r="K115" s="39"/>
      <c r="L115" s="43"/>
    </row>
    <row r="116" s="1" customFormat="1" ht="16.5" customHeight="1">
      <c r="B116" s="38"/>
      <c r="C116" s="39"/>
      <c r="D116" s="39"/>
      <c r="E116" s="71" t="str">
        <f>E11</f>
        <v>07 - Vedlejší rozpočtové náklady</v>
      </c>
      <c r="F116" s="39"/>
      <c r="G116" s="39"/>
      <c r="H116" s="39"/>
      <c r="I116" s="149"/>
      <c r="J116" s="39"/>
      <c r="K116" s="39"/>
      <c r="L116" s="43"/>
    </row>
    <row r="117" s="1" customFormat="1" ht="6.96" customHeight="1">
      <c r="B117" s="38"/>
      <c r="C117" s="39"/>
      <c r="D117" s="39"/>
      <c r="E117" s="39"/>
      <c r="F117" s="39"/>
      <c r="G117" s="39"/>
      <c r="H117" s="39"/>
      <c r="I117" s="149"/>
      <c r="J117" s="39"/>
      <c r="K117" s="39"/>
      <c r="L117" s="43"/>
    </row>
    <row r="118" s="1" customFormat="1" ht="12" customHeight="1">
      <c r="B118" s="38"/>
      <c r="C118" s="32" t="s">
        <v>20</v>
      </c>
      <c r="D118" s="39"/>
      <c r="E118" s="39"/>
      <c r="F118" s="27" t="str">
        <f>F14</f>
        <v>Hanušovice</v>
      </c>
      <c r="G118" s="39"/>
      <c r="H118" s="39"/>
      <c r="I118" s="151" t="s">
        <v>22</v>
      </c>
      <c r="J118" s="74" t="str">
        <f>IF(J14="","",J14)</f>
        <v>9. 10. 2019</v>
      </c>
      <c r="K118" s="39"/>
      <c r="L118" s="43"/>
    </row>
    <row r="119" s="1" customFormat="1" ht="6.96" customHeight="1">
      <c r="B119" s="38"/>
      <c r="C119" s="39"/>
      <c r="D119" s="39"/>
      <c r="E119" s="39"/>
      <c r="F119" s="39"/>
      <c r="G119" s="39"/>
      <c r="H119" s="39"/>
      <c r="I119" s="149"/>
      <c r="J119" s="39"/>
      <c r="K119" s="39"/>
      <c r="L119" s="43"/>
    </row>
    <row r="120" s="1" customFormat="1" ht="15.15" customHeight="1">
      <c r="B120" s="38"/>
      <c r="C120" s="32" t="s">
        <v>24</v>
      </c>
      <c r="D120" s="39"/>
      <c r="E120" s="39"/>
      <c r="F120" s="27" t="str">
        <f>E17</f>
        <v xml:space="preserve"> </v>
      </c>
      <c r="G120" s="39"/>
      <c r="H120" s="39"/>
      <c r="I120" s="151" t="s">
        <v>30</v>
      </c>
      <c r="J120" s="36" t="str">
        <f>E23</f>
        <v xml:space="preserve"> </v>
      </c>
      <c r="K120" s="39"/>
      <c r="L120" s="43"/>
    </row>
    <row r="121" s="1" customFormat="1" ht="15.15" customHeight="1">
      <c r="B121" s="38"/>
      <c r="C121" s="32" t="s">
        <v>28</v>
      </c>
      <c r="D121" s="39"/>
      <c r="E121" s="39"/>
      <c r="F121" s="27" t="str">
        <f>IF(E20="","",E20)</f>
        <v>Vyplň údaj</v>
      </c>
      <c r="G121" s="39"/>
      <c r="H121" s="39"/>
      <c r="I121" s="151" t="s">
        <v>32</v>
      </c>
      <c r="J121" s="36" t="str">
        <f>E26</f>
        <v xml:space="preserve"> </v>
      </c>
      <c r="K121" s="39"/>
      <c r="L121" s="43"/>
    </row>
    <row r="122" s="1" customFormat="1" ht="10.32" customHeight="1">
      <c r="B122" s="38"/>
      <c r="C122" s="39"/>
      <c r="D122" s="39"/>
      <c r="E122" s="39"/>
      <c r="F122" s="39"/>
      <c r="G122" s="39"/>
      <c r="H122" s="39"/>
      <c r="I122" s="149"/>
      <c r="J122" s="39"/>
      <c r="K122" s="39"/>
      <c r="L122" s="43"/>
    </row>
    <row r="123" s="10" customFormat="1" ht="29.28" customHeight="1">
      <c r="B123" s="205"/>
      <c r="C123" s="206" t="s">
        <v>151</v>
      </c>
      <c r="D123" s="207" t="s">
        <v>59</v>
      </c>
      <c r="E123" s="207" t="s">
        <v>55</v>
      </c>
      <c r="F123" s="207" t="s">
        <v>56</v>
      </c>
      <c r="G123" s="207" t="s">
        <v>152</v>
      </c>
      <c r="H123" s="207" t="s">
        <v>153</v>
      </c>
      <c r="I123" s="208" t="s">
        <v>154</v>
      </c>
      <c r="J123" s="207" t="s">
        <v>126</v>
      </c>
      <c r="K123" s="209" t="s">
        <v>155</v>
      </c>
      <c r="L123" s="210"/>
      <c r="M123" s="95" t="s">
        <v>1</v>
      </c>
      <c r="N123" s="96" t="s">
        <v>38</v>
      </c>
      <c r="O123" s="96" t="s">
        <v>156</v>
      </c>
      <c r="P123" s="96" t="s">
        <v>157</v>
      </c>
      <c r="Q123" s="96" t="s">
        <v>158</v>
      </c>
      <c r="R123" s="96" t="s">
        <v>159</v>
      </c>
      <c r="S123" s="96" t="s">
        <v>160</v>
      </c>
      <c r="T123" s="97" t="s">
        <v>161</v>
      </c>
    </row>
    <row r="124" s="1" customFormat="1" ht="22.8" customHeight="1">
      <c r="B124" s="38"/>
      <c r="C124" s="102" t="s">
        <v>162</v>
      </c>
      <c r="D124" s="39"/>
      <c r="E124" s="39"/>
      <c r="F124" s="39"/>
      <c r="G124" s="39"/>
      <c r="H124" s="39"/>
      <c r="I124" s="149"/>
      <c r="J124" s="211">
        <f>BK124</f>
        <v>0</v>
      </c>
      <c r="K124" s="39"/>
      <c r="L124" s="43"/>
      <c r="M124" s="98"/>
      <c r="N124" s="99"/>
      <c r="O124" s="99"/>
      <c r="P124" s="212">
        <f>P125+P129+P132+P134</f>
        <v>0</v>
      </c>
      <c r="Q124" s="99"/>
      <c r="R124" s="212">
        <f>R125+R129+R132+R134</f>
        <v>0</v>
      </c>
      <c r="S124" s="99"/>
      <c r="T124" s="213">
        <f>T125+T129+T132+T134</f>
        <v>0.056000000000000001</v>
      </c>
      <c r="AT124" s="17" t="s">
        <v>73</v>
      </c>
      <c r="AU124" s="17" t="s">
        <v>128</v>
      </c>
      <c r="BK124" s="214">
        <f>BK125+BK129+BK132+BK134</f>
        <v>0</v>
      </c>
    </row>
    <row r="125" s="11" customFormat="1" ht="25.92" customHeight="1">
      <c r="B125" s="215"/>
      <c r="C125" s="216"/>
      <c r="D125" s="217" t="s">
        <v>73</v>
      </c>
      <c r="E125" s="218" t="s">
        <v>79</v>
      </c>
      <c r="F125" s="218" t="s">
        <v>4265</v>
      </c>
      <c r="G125" s="216"/>
      <c r="H125" s="216"/>
      <c r="I125" s="219"/>
      <c r="J125" s="220">
        <f>BK125</f>
        <v>0</v>
      </c>
      <c r="K125" s="216"/>
      <c r="L125" s="221"/>
      <c r="M125" s="222"/>
      <c r="N125" s="223"/>
      <c r="O125" s="223"/>
      <c r="P125" s="224">
        <f>SUM(P126:P128)</f>
        <v>0</v>
      </c>
      <c r="Q125" s="223"/>
      <c r="R125" s="224">
        <f>SUM(R126:R128)</f>
        <v>0</v>
      </c>
      <c r="S125" s="223"/>
      <c r="T125" s="225">
        <f>SUM(T126:T128)</f>
        <v>0</v>
      </c>
      <c r="AR125" s="226" t="s">
        <v>82</v>
      </c>
      <c r="AT125" s="227" t="s">
        <v>73</v>
      </c>
      <c r="AU125" s="227" t="s">
        <v>74</v>
      </c>
      <c r="AY125" s="226" t="s">
        <v>165</v>
      </c>
      <c r="BK125" s="228">
        <f>SUM(BK126:BK128)</f>
        <v>0</v>
      </c>
    </row>
    <row r="126" s="1" customFormat="1" ht="16.5" customHeight="1">
      <c r="B126" s="38"/>
      <c r="C126" s="231" t="s">
        <v>82</v>
      </c>
      <c r="D126" s="231" t="s">
        <v>168</v>
      </c>
      <c r="E126" s="232" t="s">
        <v>4266</v>
      </c>
      <c r="F126" s="233" t="s">
        <v>4267</v>
      </c>
      <c r="G126" s="234" t="s">
        <v>4024</v>
      </c>
      <c r="H126" s="235">
        <v>1</v>
      </c>
      <c r="I126" s="236"/>
      <c r="J126" s="237">
        <f>ROUND(I126*H126,2)</f>
        <v>0</v>
      </c>
      <c r="K126" s="233" t="s">
        <v>1</v>
      </c>
      <c r="L126" s="43"/>
      <c r="M126" s="238" t="s">
        <v>1</v>
      </c>
      <c r="N126" s="239" t="s">
        <v>40</v>
      </c>
      <c r="O126" s="86"/>
      <c r="P126" s="240">
        <f>O126*H126</f>
        <v>0</v>
      </c>
      <c r="Q126" s="240">
        <v>0</v>
      </c>
      <c r="R126" s="240">
        <f>Q126*H126</f>
        <v>0</v>
      </c>
      <c r="S126" s="240">
        <v>0</v>
      </c>
      <c r="T126" s="241">
        <f>S126*H126</f>
        <v>0</v>
      </c>
      <c r="AR126" s="242" t="s">
        <v>4268</v>
      </c>
      <c r="AT126" s="242" t="s">
        <v>168</v>
      </c>
      <c r="AU126" s="242" t="s">
        <v>82</v>
      </c>
      <c r="AY126" s="17" t="s">
        <v>165</v>
      </c>
      <c r="BE126" s="243">
        <f>IF(N126="základní",J126,0)</f>
        <v>0</v>
      </c>
      <c r="BF126" s="243">
        <f>IF(N126="snížená",J126,0)</f>
        <v>0</v>
      </c>
      <c r="BG126" s="243">
        <f>IF(N126="zákl. přenesená",J126,0)</f>
        <v>0</v>
      </c>
      <c r="BH126" s="243">
        <f>IF(N126="sníž. přenesená",J126,0)</f>
        <v>0</v>
      </c>
      <c r="BI126" s="243">
        <f>IF(N126="nulová",J126,0)</f>
        <v>0</v>
      </c>
      <c r="BJ126" s="17" t="s">
        <v>107</v>
      </c>
      <c r="BK126" s="243">
        <f>ROUND(I126*H126,2)</f>
        <v>0</v>
      </c>
      <c r="BL126" s="17" t="s">
        <v>4268</v>
      </c>
      <c r="BM126" s="242" t="s">
        <v>4269</v>
      </c>
    </row>
    <row r="127" s="1" customFormat="1" ht="16.5" customHeight="1">
      <c r="B127" s="38"/>
      <c r="C127" s="231" t="s">
        <v>107</v>
      </c>
      <c r="D127" s="231" t="s">
        <v>168</v>
      </c>
      <c r="E127" s="232" t="s">
        <v>4270</v>
      </c>
      <c r="F127" s="233" t="s">
        <v>4271</v>
      </c>
      <c r="G127" s="234" t="s">
        <v>4024</v>
      </c>
      <c r="H127" s="235">
        <v>1</v>
      </c>
      <c r="I127" s="236"/>
      <c r="J127" s="237">
        <f>ROUND(I127*H127,2)</f>
        <v>0</v>
      </c>
      <c r="K127" s="233" t="s">
        <v>1</v>
      </c>
      <c r="L127" s="43"/>
      <c r="M127" s="238" t="s">
        <v>1</v>
      </c>
      <c r="N127" s="239" t="s">
        <v>40</v>
      </c>
      <c r="O127" s="86"/>
      <c r="P127" s="240">
        <f>O127*H127</f>
        <v>0</v>
      </c>
      <c r="Q127" s="240">
        <v>0</v>
      </c>
      <c r="R127" s="240">
        <f>Q127*H127</f>
        <v>0</v>
      </c>
      <c r="S127" s="240">
        <v>0</v>
      </c>
      <c r="T127" s="241">
        <f>S127*H127</f>
        <v>0</v>
      </c>
      <c r="AR127" s="242" t="s">
        <v>4268</v>
      </c>
      <c r="AT127" s="242" t="s">
        <v>168</v>
      </c>
      <c r="AU127" s="242" t="s">
        <v>82</v>
      </c>
      <c r="AY127" s="17" t="s">
        <v>165</v>
      </c>
      <c r="BE127" s="243">
        <f>IF(N127="základní",J127,0)</f>
        <v>0</v>
      </c>
      <c r="BF127" s="243">
        <f>IF(N127="snížená",J127,0)</f>
        <v>0</v>
      </c>
      <c r="BG127" s="243">
        <f>IF(N127="zákl. přenesená",J127,0)</f>
        <v>0</v>
      </c>
      <c r="BH127" s="243">
        <f>IF(N127="sníž. přenesená",J127,0)</f>
        <v>0</v>
      </c>
      <c r="BI127" s="243">
        <f>IF(N127="nulová",J127,0)</f>
        <v>0</v>
      </c>
      <c r="BJ127" s="17" t="s">
        <v>107</v>
      </c>
      <c r="BK127" s="243">
        <f>ROUND(I127*H127,2)</f>
        <v>0</v>
      </c>
      <c r="BL127" s="17" t="s">
        <v>4268</v>
      </c>
      <c r="BM127" s="242" t="s">
        <v>4272</v>
      </c>
    </row>
    <row r="128" s="1" customFormat="1" ht="24" customHeight="1">
      <c r="B128" s="38"/>
      <c r="C128" s="231" t="s">
        <v>166</v>
      </c>
      <c r="D128" s="231" t="s">
        <v>168</v>
      </c>
      <c r="E128" s="232" t="s">
        <v>4273</v>
      </c>
      <c r="F128" s="233" t="s">
        <v>4274</v>
      </c>
      <c r="G128" s="234" t="s">
        <v>214</v>
      </c>
      <c r="H128" s="235">
        <v>1</v>
      </c>
      <c r="I128" s="236"/>
      <c r="J128" s="237">
        <f>ROUND(I128*H128,2)</f>
        <v>0</v>
      </c>
      <c r="K128" s="233" t="s">
        <v>1</v>
      </c>
      <c r="L128" s="43"/>
      <c r="M128" s="238" t="s">
        <v>1</v>
      </c>
      <c r="N128" s="239" t="s">
        <v>40</v>
      </c>
      <c r="O128" s="86"/>
      <c r="P128" s="240">
        <f>O128*H128</f>
        <v>0</v>
      </c>
      <c r="Q128" s="240">
        <v>0</v>
      </c>
      <c r="R128" s="240">
        <f>Q128*H128</f>
        <v>0</v>
      </c>
      <c r="S128" s="240">
        <v>0</v>
      </c>
      <c r="T128" s="241">
        <f>S128*H128</f>
        <v>0</v>
      </c>
      <c r="AR128" s="242" t="s">
        <v>173</v>
      </c>
      <c r="AT128" s="242" t="s">
        <v>168</v>
      </c>
      <c r="AU128" s="242" t="s">
        <v>82</v>
      </c>
      <c r="AY128" s="17" t="s">
        <v>165</v>
      </c>
      <c r="BE128" s="243">
        <f>IF(N128="základní",J128,0)</f>
        <v>0</v>
      </c>
      <c r="BF128" s="243">
        <f>IF(N128="snížená",J128,0)</f>
        <v>0</v>
      </c>
      <c r="BG128" s="243">
        <f>IF(N128="zákl. přenesená",J128,0)</f>
        <v>0</v>
      </c>
      <c r="BH128" s="243">
        <f>IF(N128="sníž. přenesená",J128,0)</f>
        <v>0</v>
      </c>
      <c r="BI128" s="243">
        <f>IF(N128="nulová",J128,0)</f>
        <v>0</v>
      </c>
      <c r="BJ128" s="17" t="s">
        <v>107</v>
      </c>
      <c r="BK128" s="243">
        <f>ROUND(I128*H128,2)</f>
        <v>0</v>
      </c>
      <c r="BL128" s="17" t="s">
        <v>173</v>
      </c>
      <c r="BM128" s="242" t="s">
        <v>4275</v>
      </c>
    </row>
    <row r="129" s="11" customFormat="1" ht="25.92" customHeight="1">
      <c r="B129" s="215"/>
      <c r="C129" s="216"/>
      <c r="D129" s="217" t="s">
        <v>73</v>
      </c>
      <c r="E129" s="218" t="s">
        <v>84</v>
      </c>
      <c r="F129" s="218" t="s">
        <v>4276</v>
      </c>
      <c r="G129" s="216"/>
      <c r="H129" s="216"/>
      <c r="I129" s="219"/>
      <c r="J129" s="220">
        <f>BK129</f>
        <v>0</v>
      </c>
      <c r="K129" s="216"/>
      <c r="L129" s="221"/>
      <c r="M129" s="222"/>
      <c r="N129" s="223"/>
      <c r="O129" s="223"/>
      <c r="P129" s="224">
        <f>SUM(P130:P131)</f>
        <v>0</v>
      </c>
      <c r="Q129" s="223"/>
      <c r="R129" s="224">
        <f>SUM(R130:R131)</f>
        <v>0</v>
      </c>
      <c r="S129" s="223"/>
      <c r="T129" s="225">
        <f>SUM(T130:T131)</f>
        <v>0</v>
      </c>
      <c r="AR129" s="226" t="s">
        <v>82</v>
      </c>
      <c r="AT129" s="227" t="s">
        <v>73</v>
      </c>
      <c r="AU129" s="227" t="s">
        <v>74</v>
      </c>
      <c r="AY129" s="226" t="s">
        <v>165</v>
      </c>
      <c r="BK129" s="228">
        <f>SUM(BK130:BK131)</f>
        <v>0</v>
      </c>
    </row>
    <row r="130" s="1" customFormat="1" ht="16.5" customHeight="1">
      <c r="B130" s="38"/>
      <c r="C130" s="231" t="s">
        <v>173</v>
      </c>
      <c r="D130" s="231" t="s">
        <v>168</v>
      </c>
      <c r="E130" s="232" t="s">
        <v>4277</v>
      </c>
      <c r="F130" s="233" t="s">
        <v>4278</v>
      </c>
      <c r="G130" s="234" t="s">
        <v>4024</v>
      </c>
      <c r="H130" s="235">
        <v>1</v>
      </c>
      <c r="I130" s="236"/>
      <c r="J130" s="237">
        <f>ROUND(I130*H130,2)</f>
        <v>0</v>
      </c>
      <c r="K130" s="233" t="s">
        <v>1</v>
      </c>
      <c r="L130" s="43"/>
      <c r="M130" s="238" t="s">
        <v>1</v>
      </c>
      <c r="N130" s="239" t="s">
        <v>40</v>
      </c>
      <c r="O130" s="86"/>
      <c r="P130" s="240">
        <f>O130*H130</f>
        <v>0</v>
      </c>
      <c r="Q130" s="240">
        <v>0</v>
      </c>
      <c r="R130" s="240">
        <f>Q130*H130</f>
        <v>0</v>
      </c>
      <c r="S130" s="240">
        <v>0</v>
      </c>
      <c r="T130" s="241">
        <f>S130*H130</f>
        <v>0</v>
      </c>
      <c r="AR130" s="242" t="s">
        <v>4268</v>
      </c>
      <c r="AT130" s="242" t="s">
        <v>168</v>
      </c>
      <c r="AU130" s="242" t="s">
        <v>82</v>
      </c>
      <c r="AY130" s="17" t="s">
        <v>165</v>
      </c>
      <c r="BE130" s="243">
        <f>IF(N130="základní",J130,0)</f>
        <v>0</v>
      </c>
      <c r="BF130" s="243">
        <f>IF(N130="snížená",J130,0)</f>
        <v>0</v>
      </c>
      <c r="BG130" s="243">
        <f>IF(N130="zákl. přenesená",J130,0)</f>
        <v>0</v>
      </c>
      <c r="BH130" s="243">
        <f>IF(N130="sníž. přenesená",J130,0)</f>
        <v>0</v>
      </c>
      <c r="BI130" s="243">
        <f>IF(N130="nulová",J130,0)</f>
        <v>0</v>
      </c>
      <c r="BJ130" s="17" t="s">
        <v>107</v>
      </c>
      <c r="BK130" s="243">
        <f>ROUND(I130*H130,2)</f>
        <v>0</v>
      </c>
      <c r="BL130" s="17" t="s">
        <v>4268</v>
      </c>
      <c r="BM130" s="242" t="s">
        <v>4279</v>
      </c>
    </row>
    <row r="131" s="1" customFormat="1" ht="16.5" customHeight="1">
      <c r="B131" s="38"/>
      <c r="C131" s="231" t="s">
        <v>229</v>
      </c>
      <c r="D131" s="231" t="s">
        <v>168</v>
      </c>
      <c r="E131" s="232" t="s">
        <v>4280</v>
      </c>
      <c r="F131" s="233" t="s">
        <v>4281</v>
      </c>
      <c r="G131" s="234" t="s">
        <v>4024</v>
      </c>
      <c r="H131" s="235">
        <v>1</v>
      </c>
      <c r="I131" s="236"/>
      <c r="J131" s="237">
        <f>ROUND(I131*H131,2)</f>
        <v>0</v>
      </c>
      <c r="K131" s="233" t="s">
        <v>1</v>
      </c>
      <c r="L131" s="43"/>
      <c r="M131" s="238" t="s">
        <v>1</v>
      </c>
      <c r="N131" s="239" t="s">
        <v>40</v>
      </c>
      <c r="O131" s="86"/>
      <c r="P131" s="240">
        <f>O131*H131</f>
        <v>0</v>
      </c>
      <c r="Q131" s="240">
        <v>0</v>
      </c>
      <c r="R131" s="240">
        <f>Q131*H131</f>
        <v>0</v>
      </c>
      <c r="S131" s="240">
        <v>0</v>
      </c>
      <c r="T131" s="241">
        <f>S131*H131</f>
        <v>0</v>
      </c>
      <c r="AR131" s="242" t="s">
        <v>4268</v>
      </c>
      <c r="AT131" s="242" t="s">
        <v>168</v>
      </c>
      <c r="AU131" s="242" t="s">
        <v>82</v>
      </c>
      <c r="AY131" s="17" t="s">
        <v>165</v>
      </c>
      <c r="BE131" s="243">
        <f>IF(N131="základní",J131,0)</f>
        <v>0</v>
      </c>
      <c r="BF131" s="243">
        <f>IF(N131="snížená",J131,0)</f>
        <v>0</v>
      </c>
      <c r="BG131" s="243">
        <f>IF(N131="zákl. přenesená",J131,0)</f>
        <v>0</v>
      </c>
      <c r="BH131" s="243">
        <f>IF(N131="sníž. přenesená",J131,0)</f>
        <v>0</v>
      </c>
      <c r="BI131" s="243">
        <f>IF(N131="nulová",J131,0)</f>
        <v>0</v>
      </c>
      <c r="BJ131" s="17" t="s">
        <v>107</v>
      </c>
      <c r="BK131" s="243">
        <f>ROUND(I131*H131,2)</f>
        <v>0</v>
      </c>
      <c r="BL131" s="17" t="s">
        <v>4268</v>
      </c>
      <c r="BM131" s="242" t="s">
        <v>4282</v>
      </c>
    </row>
    <row r="132" s="11" customFormat="1" ht="25.92" customHeight="1">
      <c r="B132" s="215"/>
      <c r="C132" s="216"/>
      <c r="D132" s="217" t="s">
        <v>73</v>
      </c>
      <c r="E132" s="218" t="s">
        <v>87</v>
      </c>
      <c r="F132" s="218" t="s">
        <v>4283</v>
      </c>
      <c r="G132" s="216"/>
      <c r="H132" s="216"/>
      <c r="I132" s="219"/>
      <c r="J132" s="220">
        <f>BK132</f>
        <v>0</v>
      </c>
      <c r="K132" s="216"/>
      <c r="L132" s="221"/>
      <c r="M132" s="222"/>
      <c r="N132" s="223"/>
      <c r="O132" s="223"/>
      <c r="P132" s="224">
        <f>P133</f>
        <v>0</v>
      </c>
      <c r="Q132" s="223"/>
      <c r="R132" s="224">
        <f>R133</f>
        <v>0</v>
      </c>
      <c r="S132" s="223"/>
      <c r="T132" s="225">
        <f>T133</f>
        <v>0</v>
      </c>
      <c r="AR132" s="226" t="s">
        <v>82</v>
      </c>
      <c r="AT132" s="227" t="s">
        <v>73</v>
      </c>
      <c r="AU132" s="227" t="s">
        <v>74</v>
      </c>
      <c r="AY132" s="226" t="s">
        <v>165</v>
      </c>
      <c r="BK132" s="228">
        <f>BK133</f>
        <v>0</v>
      </c>
    </row>
    <row r="133" s="1" customFormat="1" ht="24" customHeight="1">
      <c r="B133" s="38"/>
      <c r="C133" s="288" t="s">
        <v>233</v>
      </c>
      <c r="D133" s="288" t="s">
        <v>223</v>
      </c>
      <c r="E133" s="289" t="s">
        <v>4284</v>
      </c>
      <c r="F133" s="290" t="s">
        <v>4285</v>
      </c>
      <c r="G133" s="291" t="s">
        <v>4024</v>
      </c>
      <c r="H133" s="292">
        <v>1</v>
      </c>
      <c r="I133" s="293"/>
      <c r="J133" s="294">
        <f>ROUND(I133*H133,2)</f>
        <v>0</v>
      </c>
      <c r="K133" s="290" t="s">
        <v>1</v>
      </c>
      <c r="L133" s="295"/>
      <c r="M133" s="296" t="s">
        <v>1</v>
      </c>
      <c r="N133" s="297" t="s">
        <v>40</v>
      </c>
      <c r="O133" s="86"/>
      <c r="P133" s="240">
        <f>O133*H133</f>
        <v>0</v>
      </c>
      <c r="Q133" s="240">
        <v>0</v>
      </c>
      <c r="R133" s="240">
        <f>Q133*H133</f>
        <v>0</v>
      </c>
      <c r="S133" s="240">
        <v>0</v>
      </c>
      <c r="T133" s="241">
        <f>S133*H133</f>
        <v>0</v>
      </c>
      <c r="AR133" s="242" t="s">
        <v>3674</v>
      </c>
      <c r="AT133" s="242" t="s">
        <v>223</v>
      </c>
      <c r="AU133" s="242" t="s">
        <v>82</v>
      </c>
      <c r="AY133" s="17" t="s">
        <v>165</v>
      </c>
      <c r="BE133" s="243">
        <f>IF(N133="základní",J133,0)</f>
        <v>0</v>
      </c>
      <c r="BF133" s="243">
        <f>IF(N133="snížená",J133,0)</f>
        <v>0</v>
      </c>
      <c r="BG133" s="243">
        <f>IF(N133="zákl. přenesená",J133,0)</f>
        <v>0</v>
      </c>
      <c r="BH133" s="243">
        <f>IF(N133="sníž. přenesená",J133,0)</f>
        <v>0</v>
      </c>
      <c r="BI133" s="243">
        <f>IF(N133="nulová",J133,0)</f>
        <v>0</v>
      </c>
      <c r="BJ133" s="17" t="s">
        <v>107</v>
      </c>
      <c r="BK133" s="243">
        <f>ROUND(I133*H133,2)</f>
        <v>0</v>
      </c>
      <c r="BL133" s="17" t="s">
        <v>3674</v>
      </c>
      <c r="BM133" s="242" t="s">
        <v>4286</v>
      </c>
    </row>
    <row r="134" s="11" customFormat="1" ht="25.92" customHeight="1">
      <c r="B134" s="215"/>
      <c r="C134" s="216"/>
      <c r="D134" s="217" t="s">
        <v>73</v>
      </c>
      <c r="E134" s="218" t="s">
        <v>90</v>
      </c>
      <c r="F134" s="218" t="s">
        <v>4287</v>
      </c>
      <c r="G134" s="216"/>
      <c r="H134" s="216"/>
      <c r="I134" s="219"/>
      <c r="J134" s="220">
        <f>BK134</f>
        <v>0</v>
      </c>
      <c r="K134" s="216"/>
      <c r="L134" s="221"/>
      <c r="M134" s="222"/>
      <c r="N134" s="223"/>
      <c r="O134" s="223"/>
      <c r="P134" s="224">
        <f>SUM(P135:P137)</f>
        <v>0</v>
      </c>
      <c r="Q134" s="223"/>
      <c r="R134" s="224">
        <f>SUM(R135:R137)</f>
        <v>0</v>
      </c>
      <c r="S134" s="223"/>
      <c r="T134" s="225">
        <f>SUM(T135:T137)</f>
        <v>0.056000000000000001</v>
      </c>
      <c r="AR134" s="226" t="s">
        <v>107</v>
      </c>
      <c r="AT134" s="227" t="s">
        <v>73</v>
      </c>
      <c r="AU134" s="227" t="s">
        <v>74</v>
      </c>
      <c r="AY134" s="226" t="s">
        <v>165</v>
      </c>
      <c r="BK134" s="228">
        <f>SUM(BK135:BK137)</f>
        <v>0</v>
      </c>
    </row>
    <row r="135" s="1" customFormat="1" ht="36" customHeight="1">
      <c r="B135" s="38"/>
      <c r="C135" s="231" t="s">
        <v>251</v>
      </c>
      <c r="D135" s="231" t="s">
        <v>168</v>
      </c>
      <c r="E135" s="232" t="s">
        <v>4288</v>
      </c>
      <c r="F135" s="233" t="s">
        <v>4289</v>
      </c>
      <c r="G135" s="234" t="s">
        <v>4024</v>
      </c>
      <c r="H135" s="235">
        <v>1</v>
      </c>
      <c r="I135" s="236"/>
      <c r="J135" s="237">
        <f>ROUND(I135*H135,2)</f>
        <v>0</v>
      </c>
      <c r="K135" s="233" t="s">
        <v>1</v>
      </c>
      <c r="L135" s="43"/>
      <c r="M135" s="238" t="s">
        <v>1</v>
      </c>
      <c r="N135" s="239" t="s">
        <v>40</v>
      </c>
      <c r="O135" s="86"/>
      <c r="P135" s="240">
        <f>O135*H135</f>
        <v>0</v>
      </c>
      <c r="Q135" s="240">
        <v>0</v>
      </c>
      <c r="R135" s="240">
        <f>Q135*H135</f>
        <v>0</v>
      </c>
      <c r="S135" s="240">
        <v>0</v>
      </c>
      <c r="T135" s="241">
        <f>S135*H135</f>
        <v>0</v>
      </c>
      <c r="AR135" s="242" t="s">
        <v>4268</v>
      </c>
      <c r="AT135" s="242" t="s">
        <v>168</v>
      </c>
      <c r="AU135" s="242" t="s">
        <v>82</v>
      </c>
      <c r="AY135" s="17" t="s">
        <v>165</v>
      </c>
      <c r="BE135" s="243">
        <f>IF(N135="základní",J135,0)</f>
        <v>0</v>
      </c>
      <c r="BF135" s="243">
        <f>IF(N135="snížená",J135,0)</f>
        <v>0</v>
      </c>
      <c r="BG135" s="243">
        <f>IF(N135="zákl. přenesená",J135,0)</f>
        <v>0</v>
      </c>
      <c r="BH135" s="243">
        <f>IF(N135="sníž. přenesená",J135,0)</f>
        <v>0</v>
      </c>
      <c r="BI135" s="243">
        <f>IF(N135="nulová",J135,0)</f>
        <v>0</v>
      </c>
      <c r="BJ135" s="17" t="s">
        <v>107</v>
      </c>
      <c r="BK135" s="243">
        <f>ROUND(I135*H135,2)</f>
        <v>0</v>
      </c>
      <c r="BL135" s="17" t="s">
        <v>4268</v>
      </c>
      <c r="BM135" s="242" t="s">
        <v>4290</v>
      </c>
    </row>
    <row r="136" s="1" customFormat="1" ht="24" customHeight="1">
      <c r="B136" s="38"/>
      <c r="C136" s="231" t="s">
        <v>238</v>
      </c>
      <c r="D136" s="231" t="s">
        <v>168</v>
      </c>
      <c r="E136" s="232" t="s">
        <v>4291</v>
      </c>
      <c r="F136" s="233" t="s">
        <v>4292</v>
      </c>
      <c r="G136" s="234" t="s">
        <v>339</v>
      </c>
      <c r="H136" s="235">
        <v>140</v>
      </c>
      <c r="I136" s="236"/>
      <c r="J136" s="237">
        <f>ROUND(I136*H136,2)</f>
        <v>0</v>
      </c>
      <c r="K136" s="233" t="s">
        <v>1</v>
      </c>
      <c r="L136" s="43"/>
      <c r="M136" s="238" t="s">
        <v>1</v>
      </c>
      <c r="N136" s="239" t="s">
        <v>40</v>
      </c>
      <c r="O136" s="86"/>
      <c r="P136" s="240">
        <f>O136*H136</f>
        <v>0</v>
      </c>
      <c r="Q136" s="240">
        <v>0</v>
      </c>
      <c r="R136" s="240">
        <f>Q136*H136</f>
        <v>0</v>
      </c>
      <c r="S136" s="240">
        <v>0.00040000000000000002</v>
      </c>
      <c r="T136" s="241">
        <f>S136*H136</f>
        <v>0.056000000000000001</v>
      </c>
      <c r="AR136" s="242" t="s">
        <v>315</v>
      </c>
      <c r="AT136" s="242" t="s">
        <v>168</v>
      </c>
      <c r="AU136" s="242" t="s">
        <v>82</v>
      </c>
      <c r="AY136" s="17" t="s">
        <v>165</v>
      </c>
      <c r="BE136" s="243">
        <f>IF(N136="základní",J136,0)</f>
        <v>0</v>
      </c>
      <c r="BF136" s="243">
        <f>IF(N136="snížená",J136,0)</f>
        <v>0</v>
      </c>
      <c r="BG136" s="243">
        <f>IF(N136="zákl. přenesená",J136,0)</f>
        <v>0</v>
      </c>
      <c r="BH136" s="243">
        <f>IF(N136="sníž. přenesená",J136,0)</f>
        <v>0</v>
      </c>
      <c r="BI136" s="243">
        <f>IF(N136="nulová",J136,0)</f>
        <v>0</v>
      </c>
      <c r="BJ136" s="17" t="s">
        <v>107</v>
      </c>
      <c r="BK136" s="243">
        <f>ROUND(I136*H136,2)</f>
        <v>0</v>
      </c>
      <c r="BL136" s="17" t="s">
        <v>315</v>
      </c>
      <c r="BM136" s="242" t="s">
        <v>4293</v>
      </c>
    </row>
    <row r="137" s="1" customFormat="1" ht="16.5" customHeight="1">
      <c r="B137" s="38"/>
      <c r="C137" s="231" t="s">
        <v>226</v>
      </c>
      <c r="D137" s="231" t="s">
        <v>168</v>
      </c>
      <c r="E137" s="232" t="s">
        <v>4294</v>
      </c>
      <c r="F137" s="233" t="s">
        <v>4295</v>
      </c>
      <c r="G137" s="234" t="s">
        <v>4020</v>
      </c>
      <c r="H137" s="235">
        <v>120</v>
      </c>
      <c r="I137" s="236"/>
      <c r="J137" s="237">
        <f>ROUND(I137*H137,2)</f>
        <v>0</v>
      </c>
      <c r="K137" s="233" t="s">
        <v>1</v>
      </c>
      <c r="L137" s="43"/>
      <c r="M137" s="302" t="s">
        <v>1</v>
      </c>
      <c r="N137" s="303" t="s">
        <v>40</v>
      </c>
      <c r="O137" s="304"/>
      <c r="P137" s="305">
        <f>O137*H137</f>
        <v>0</v>
      </c>
      <c r="Q137" s="305">
        <v>0</v>
      </c>
      <c r="R137" s="305">
        <f>Q137*H137</f>
        <v>0</v>
      </c>
      <c r="S137" s="305">
        <v>0</v>
      </c>
      <c r="T137" s="306">
        <f>S137*H137</f>
        <v>0</v>
      </c>
      <c r="AR137" s="242" t="s">
        <v>315</v>
      </c>
      <c r="AT137" s="242" t="s">
        <v>168</v>
      </c>
      <c r="AU137" s="242" t="s">
        <v>82</v>
      </c>
      <c r="AY137" s="17" t="s">
        <v>165</v>
      </c>
      <c r="BE137" s="243">
        <f>IF(N137="základní",J137,0)</f>
        <v>0</v>
      </c>
      <c r="BF137" s="243">
        <f>IF(N137="snížená",J137,0)</f>
        <v>0</v>
      </c>
      <c r="BG137" s="243">
        <f>IF(N137="zákl. přenesená",J137,0)</f>
        <v>0</v>
      </c>
      <c r="BH137" s="243">
        <f>IF(N137="sníž. přenesená",J137,0)</f>
        <v>0</v>
      </c>
      <c r="BI137" s="243">
        <f>IF(N137="nulová",J137,0)</f>
        <v>0</v>
      </c>
      <c r="BJ137" s="17" t="s">
        <v>107</v>
      </c>
      <c r="BK137" s="243">
        <f>ROUND(I137*H137,2)</f>
        <v>0</v>
      </c>
      <c r="BL137" s="17" t="s">
        <v>315</v>
      </c>
      <c r="BM137" s="242" t="s">
        <v>4296</v>
      </c>
    </row>
    <row r="138" s="1" customFormat="1" ht="6.96" customHeight="1">
      <c r="B138" s="61"/>
      <c r="C138" s="62"/>
      <c r="D138" s="62"/>
      <c r="E138" s="62"/>
      <c r="F138" s="62"/>
      <c r="G138" s="62"/>
      <c r="H138" s="62"/>
      <c r="I138" s="182"/>
      <c r="J138" s="62"/>
      <c r="K138" s="62"/>
      <c r="L138" s="43"/>
    </row>
  </sheetData>
  <sheetProtection sheet="1" autoFilter="0" formatColumns="0" formatRows="0" objects="1" scenarios="1" spinCount="100000" saltValue="ZPmJRQiIBUwYe505xP/3aWn8zw1NWkXR5GEE+//Xp/w7sHQBjsLKYRrEu2WIuwYtplJs4DjfY5W3gGPm8u0W4Q==" hashValue="cx0pirGuefckfhKdttdsJeT/nE5q13nMC1LywCzFGDiFuXKANAEVsvFoTP/D+ULCGRhf1EZ9IEh/Y9ez/4AbCQ==" algorithmName="SHA-512" password="CC35"/>
  <autoFilter ref="C123:K137"/>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41"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83</v>
      </c>
    </row>
    <row r="3" ht="6.96" customHeight="1">
      <c r="B3" s="142"/>
      <c r="C3" s="143"/>
      <c r="D3" s="143"/>
      <c r="E3" s="143"/>
      <c r="F3" s="143"/>
      <c r="G3" s="143"/>
      <c r="H3" s="143"/>
      <c r="I3" s="144"/>
      <c r="J3" s="143"/>
      <c r="K3" s="143"/>
      <c r="L3" s="20"/>
      <c r="AT3" s="17" t="s">
        <v>82</v>
      </c>
    </row>
    <row r="4" ht="24.96" customHeight="1">
      <c r="B4" s="20"/>
      <c r="D4" s="145" t="s">
        <v>121</v>
      </c>
      <c r="L4" s="20"/>
      <c r="M4" s="146" t="s">
        <v>10</v>
      </c>
      <c r="AT4" s="17" t="s">
        <v>4</v>
      </c>
    </row>
    <row r="5" ht="6.96" customHeight="1">
      <c r="B5" s="20"/>
      <c r="L5" s="20"/>
    </row>
    <row r="6" ht="12" customHeight="1">
      <c r="B6" s="20"/>
      <c r="D6" s="147" t="s">
        <v>16</v>
      </c>
      <c r="L6" s="20"/>
    </row>
    <row r="7" ht="16.5" customHeight="1">
      <c r="B7" s="20"/>
      <c r="E7" s="148" t="str">
        <f>'Rekapitulace stavby'!K6</f>
        <v>Stavební úpravy a změny užívání domu s pečovatelskou službou na bytový dům p.č. St. 171/1 a 171/2, k.ú. Hanušovice</v>
      </c>
      <c r="F7" s="147"/>
      <c r="G7" s="147"/>
      <c r="H7" s="147"/>
      <c r="L7" s="20"/>
    </row>
    <row r="8" s="1" customFormat="1" ht="12" customHeight="1">
      <c r="B8" s="43"/>
      <c r="D8" s="147" t="s">
        <v>122</v>
      </c>
      <c r="I8" s="149"/>
      <c r="L8" s="43"/>
    </row>
    <row r="9" s="1" customFormat="1" ht="36.96" customHeight="1">
      <c r="B9" s="43"/>
      <c r="E9" s="150" t="s">
        <v>123</v>
      </c>
      <c r="F9" s="1"/>
      <c r="G9" s="1"/>
      <c r="H9" s="1"/>
      <c r="I9" s="149"/>
      <c r="L9" s="43"/>
    </row>
    <row r="10" s="1" customFormat="1">
      <c r="B10" s="43"/>
      <c r="I10" s="149"/>
      <c r="L10" s="43"/>
    </row>
    <row r="11" s="1" customFormat="1" ht="12" customHeight="1">
      <c r="B11" s="43"/>
      <c r="D11" s="147" t="s">
        <v>18</v>
      </c>
      <c r="F11" s="136" t="s">
        <v>1</v>
      </c>
      <c r="I11" s="151" t="s">
        <v>19</v>
      </c>
      <c r="J11" s="136" t="s">
        <v>1</v>
      </c>
      <c r="L11" s="43"/>
    </row>
    <row r="12" s="1" customFormat="1" ht="12" customHeight="1">
      <c r="B12" s="43"/>
      <c r="D12" s="147" t="s">
        <v>20</v>
      </c>
      <c r="F12" s="136" t="s">
        <v>21</v>
      </c>
      <c r="I12" s="151" t="s">
        <v>22</v>
      </c>
      <c r="J12" s="152" t="str">
        <f>'Rekapitulace stavby'!AN8</f>
        <v>9. 10. 2019</v>
      </c>
      <c r="L12" s="43"/>
    </row>
    <row r="13" s="1" customFormat="1" ht="10.8" customHeight="1">
      <c r="B13" s="43"/>
      <c r="I13" s="149"/>
      <c r="L13" s="43"/>
    </row>
    <row r="14" s="1" customFormat="1" ht="12" customHeight="1">
      <c r="B14" s="43"/>
      <c r="D14" s="147" t="s">
        <v>24</v>
      </c>
      <c r="I14" s="151" t="s">
        <v>25</v>
      </c>
      <c r="J14" s="136" t="str">
        <f>IF('Rekapitulace stavby'!AN10="","",'Rekapitulace stavby'!AN10)</f>
        <v/>
      </c>
      <c r="L14" s="43"/>
    </row>
    <row r="15" s="1" customFormat="1" ht="18" customHeight="1">
      <c r="B15" s="43"/>
      <c r="E15" s="136" t="str">
        <f>IF('Rekapitulace stavby'!E11="","",'Rekapitulace stavby'!E11)</f>
        <v xml:space="preserve"> </v>
      </c>
      <c r="I15" s="151" t="s">
        <v>27</v>
      </c>
      <c r="J15" s="136" t="str">
        <f>IF('Rekapitulace stavby'!AN11="","",'Rekapitulace stavby'!AN11)</f>
        <v/>
      </c>
      <c r="L15" s="43"/>
    </row>
    <row r="16" s="1" customFormat="1" ht="6.96" customHeight="1">
      <c r="B16" s="43"/>
      <c r="I16" s="149"/>
      <c r="L16" s="43"/>
    </row>
    <row r="17" s="1" customFormat="1" ht="12" customHeight="1">
      <c r="B17" s="43"/>
      <c r="D17" s="147" t="s">
        <v>28</v>
      </c>
      <c r="I17" s="151" t="s">
        <v>25</v>
      </c>
      <c r="J17" s="33" t="str">
        <f>'Rekapitulace stavby'!AN13</f>
        <v>Vyplň údaj</v>
      </c>
      <c r="L17" s="43"/>
    </row>
    <row r="18" s="1" customFormat="1" ht="18" customHeight="1">
      <c r="B18" s="43"/>
      <c r="E18" s="33" t="str">
        <f>'Rekapitulace stavby'!E14</f>
        <v>Vyplň údaj</v>
      </c>
      <c r="F18" s="136"/>
      <c r="G18" s="136"/>
      <c r="H18" s="136"/>
      <c r="I18" s="151" t="s">
        <v>27</v>
      </c>
      <c r="J18" s="33" t="str">
        <f>'Rekapitulace stavby'!AN14</f>
        <v>Vyplň údaj</v>
      </c>
      <c r="L18" s="43"/>
    </row>
    <row r="19" s="1" customFormat="1" ht="6.96" customHeight="1">
      <c r="B19" s="43"/>
      <c r="I19" s="149"/>
      <c r="L19" s="43"/>
    </row>
    <row r="20" s="1" customFormat="1" ht="12" customHeight="1">
      <c r="B20" s="43"/>
      <c r="D20" s="147" t="s">
        <v>30</v>
      </c>
      <c r="I20" s="151" t="s">
        <v>25</v>
      </c>
      <c r="J20" s="136" t="str">
        <f>IF('Rekapitulace stavby'!AN16="","",'Rekapitulace stavby'!AN16)</f>
        <v/>
      </c>
      <c r="L20" s="43"/>
    </row>
    <row r="21" s="1" customFormat="1" ht="18" customHeight="1">
      <c r="B21" s="43"/>
      <c r="E21" s="136" t="str">
        <f>IF('Rekapitulace stavby'!E17="","",'Rekapitulace stavby'!E17)</f>
        <v xml:space="preserve"> </v>
      </c>
      <c r="I21" s="151" t="s">
        <v>27</v>
      </c>
      <c r="J21" s="136" t="str">
        <f>IF('Rekapitulace stavby'!AN17="","",'Rekapitulace stavby'!AN17)</f>
        <v/>
      </c>
      <c r="L21" s="43"/>
    </row>
    <row r="22" s="1" customFormat="1" ht="6.96" customHeight="1">
      <c r="B22" s="43"/>
      <c r="I22" s="149"/>
      <c r="L22" s="43"/>
    </row>
    <row r="23" s="1" customFormat="1" ht="12" customHeight="1">
      <c r="B23" s="43"/>
      <c r="D23" s="147" t="s">
        <v>32</v>
      </c>
      <c r="I23" s="151" t="s">
        <v>25</v>
      </c>
      <c r="J23" s="136" t="str">
        <f>IF('Rekapitulace stavby'!AN19="","",'Rekapitulace stavby'!AN19)</f>
        <v/>
      </c>
      <c r="L23" s="43"/>
    </row>
    <row r="24" s="1" customFormat="1" ht="18" customHeight="1">
      <c r="B24" s="43"/>
      <c r="E24" s="136" t="str">
        <f>IF('Rekapitulace stavby'!E20="","",'Rekapitulace stavby'!E20)</f>
        <v xml:space="preserve"> </v>
      </c>
      <c r="I24" s="151" t="s">
        <v>27</v>
      </c>
      <c r="J24" s="136" t="str">
        <f>IF('Rekapitulace stavby'!AN20="","",'Rekapitulace stavby'!AN20)</f>
        <v/>
      </c>
      <c r="L24" s="43"/>
    </row>
    <row r="25" s="1" customFormat="1" ht="6.96" customHeight="1">
      <c r="B25" s="43"/>
      <c r="I25" s="149"/>
      <c r="L25" s="43"/>
    </row>
    <row r="26" s="1" customFormat="1" ht="12" customHeight="1">
      <c r="B26" s="43"/>
      <c r="D26" s="147" t="s">
        <v>33</v>
      </c>
      <c r="I26" s="149"/>
      <c r="L26" s="43"/>
    </row>
    <row r="27" s="7" customFormat="1" ht="16.5" customHeight="1">
      <c r="B27" s="153"/>
      <c r="E27" s="154" t="s">
        <v>1</v>
      </c>
      <c r="F27" s="154"/>
      <c r="G27" s="154"/>
      <c r="H27" s="154"/>
      <c r="I27" s="155"/>
      <c r="L27" s="153"/>
    </row>
    <row r="28" s="1" customFormat="1" ht="6.96" customHeight="1">
      <c r="B28" s="43"/>
      <c r="I28" s="149"/>
      <c r="L28" s="43"/>
    </row>
    <row r="29" s="1" customFormat="1" ht="6.96" customHeight="1">
      <c r="B29" s="43"/>
      <c r="D29" s="78"/>
      <c r="E29" s="78"/>
      <c r="F29" s="78"/>
      <c r="G29" s="78"/>
      <c r="H29" s="78"/>
      <c r="I29" s="156"/>
      <c r="J29" s="78"/>
      <c r="K29" s="78"/>
      <c r="L29" s="43"/>
    </row>
    <row r="30" s="1" customFormat="1" ht="25.44" customHeight="1">
      <c r="B30" s="43"/>
      <c r="D30" s="157" t="s">
        <v>34</v>
      </c>
      <c r="I30" s="149"/>
      <c r="J30" s="158">
        <f>ROUND(J137, 2)</f>
        <v>0</v>
      </c>
      <c r="L30" s="43"/>
    </row>
    <row r="31" s="1" customFormat="1" ht="6.96" customHeight="1">
      <c r="B31" s="43"/>
      <c r="D31" s="78"/>
      <c r="E31" s="78"/>
      <c r="F31" s="78"/>
      <c r="G31" s="78"/>
      <c r="H31" s="78"/>
      <c r="I31" s="156"/>
      <c r="J31" s="78"/>
      <c r="K31" s="78"/>
      <c r="L31" s="43"/>
    </row>
    <row r="32" s="1" customFormat="1" ht="14.4" customHeight="1">
      <c r="B32" s="43"/>
      <c r="F32" s="159" t="s">
        <v>36</v>
      </c>
      <c r="I32" s="160" t="s">
        <v>35</v>
      </c>
      <c r="J32" s="159" t="s">
        <v>37</v>
      </c>
      <c r="L32" s="43"/>
    </row>
    <row r="33" s="1" customFormat="1" ht="14.4" customHeight="1">
      <c r="B33" s="43"/>
      <c r="D33" s="161" t="s">
        <v>38</v>
      </c>
      <c r="E33" s="147" t="s">
        <v>39</v>
      </c>
      <c r="F33" s="162">
        <f>ROUND((SUM(BE137:BE4911)),  2)</f>
        <v>0</v>
      </c>
      <c r="I33" s="163">
        <v>0.20999999999999999</v>
      </c>
      <c r="J33" s="162">
        <f>ROUND(((SUM(BE137:BE4911))*I33),  2)</f>
        <v>0</v>
      </c>
      <c r="L33" s="43"/>
    </row>
    <row r="34" s="1" customFormat="1" ht="14.4" customHeight="1">
      <c r="B34" s="43"/>
      <c r="E34" s="147" t="s">
        <v>40</v>
      </c>
      <c r="F34" s="162">
        <f>ROUND((SUM(BF137:BF4911)),  2)</f>
        <v>0</v>
      </c>
      <c r="I34" s="163">
        <v>0.14999999999999999</v>
      </c>
      <c r="J34" s="162">
        <f>ROUND(((SUM(BF137:BF4911))*I34),  2)</f>
        <v>0</v>
      </c>
      <c r="L34" s="43"/>
    </row>
    <row r="35" hidden="1" s="1" customFormat="1" ht="14.4" customHeight="1">
      <c r="B35" s="43"/>
      <c r="E35" s="147" t="s">
        <v>41</v>
      </c>
      <c r="F35" s="162">
        <f>ROUND((SUM(BG137:BG4911)),  2)</f>
        <v>0</v>
      </c>
      <c r="I35" s="163">
        <v>0.20999999999999999</v>
      </c>
      <c r="J35" s="162">
        <f>0</f>
        <v>0</v>
      </c>
      <c r="L35" s="43"/>
    </row>
    <row r="36" hidden="1" s="1" customFormat="1" ht="14.4" customHeight="1">
      <c r="B36" s="43"/>
      <c r="E36" s="147" t="s">
        <v>42</v>
      </c>
      <c r="F36" s="162">
        <f>ROUND((SUM(BH137:BH4911)),  2)</f>
        <v>0</v>
      </c>
      <c r="I36" s="163">
        <v>0.14999999999999999</v>
      </c>
      <c r="J36" s="162">
        <f>0</f>
        <v>0</v>
      </c>
      <c r="L36" s="43"/>
    </row>
    <row r="37" hidden="1" s="1" customFormat="1" ht="14.4" customHeight="1">
      <c r="B37" s="43"/>
      <c r="E37" s="147" t="s">
        <v>43</v>
      </c>
      <c r="F37" s="162">
        <f>ROUND((SUM(BI137:BI4911)),  2)</f>
        <v>0</v>
      </c>
      <c r="I37" s="163">
        <v>0</v>
      </c>
      <c r="J37" s="162">
        <f>0</f>
        <v>0</v>
      </c>
      <c r="L37" s="43"/>
    </row>
    <row r="38" s="1" customFormat="1" ht="6.96" customHeight="1">
      <c r="B38" s="43"/>
      <c r="I38" s="149"/>
      <c r="L38" s="43"/>
    </row>
    <row r="39" s="1" customFormat="1" ht="25.44" customHeight="1">
      <c r="B39" s="43"/>
      <c r="C39" s="164"/>
      <c r="D39" s="165" t="s">
        <v>44</v>
      </c>
      <c r="E39" s="166"/>
      <c r="F39" s="166"/>
      <c r="G39" s="167" t="s">
        <v>45</v>
      </c>
      <c r="H39" s="168" t="s">
        <v>46</v>
      </c>
      <c r="I39" s="169"/>
      <c r="J39" s="170">
        <f>SUM(J30:J37)</f>
        <v>0</v>
      </c>
      <c r="K39" s="171"/>
      <c r="L39" s="43"/>
    </row>
    <row r="40" s="1" customFormat="1" ht="14.4" customHeight="1">
      <c r="B40" s="43"/>
      <c r="I40" s="149"/>
      <c r="L40" s="43"/>
    </row>
    <row r="41" ht="14.4" customHeight="1">
      <c r="B41" s="20"/>
      <c r="L41" s="20"/>
    </row>
    <row r="42" ht="14.4" customHeight="1">
      <c r="B42" s="20"/>
      <c r="L42" s="20"/>
    </row>
    <row r="43" ht="14.4" customHeight="1">
      <c r="B43" s="20"/>
      <c r="L43" s="20"/>
    </row>
    <row r="44" ht="14.4" customHeight="1">
      <c r="B44" s="20"/>
      <c r="L44" s="20"/>
    </row>
    <row r="45" ht="14.4" customHeight="1">
      <c r="B45" s="20"/>
      <c r="L45" s="20"/>
    </row>
    <row r="46" ht="14.4" customHeight="1">
      <c r="B46" s="20"/>
      <c r="L46" s="20"/>
    </row>
    <row r="47" ht="14.4" customHeight="1">
      <c r="B47" s="20"/>
      <c r="L47" s="20"/>
    </row>
    <row r="48" ht="14.4" customHeight="1">
      <c r="B48" s="20"/>
      <c r="L48" s="20"/>
    </row>
    <row r="49" ht="14.4" customHeight="1">
      <c r="B49" s="20"/>
      <c r="L49" s="20"/>
    </row>
    <row r="50" s="1" customFormat="1" ht="14.4" customHeight="1">
      <c r="B50" s="43"/>
      <c r="D50" s="172" t="s">
        <v>47</v>
      </c>
      <c r="E50" s="173"/>
      <c r="F50" s="173"/>
      <c r="G50" s="172" t="s">
        <v>48</v>
      </c>
      <c r="H50" s="173"/>
      <c r="I50" s="174"/>
      <c r="J50" s="173"/>
      <c r="K50" s="173"/>
      <c r="L50" s="4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1" customFormat="1">
      <c r="B61" s="43"/>
      <c r="D61" s="175" t="s">
        <v>49</v>
      </c>
      <c r="E61" s="176"/>
      <c r="F61" s="177" t="s">
        <v>50</v>
      </c>
      <c r="G61" s="175" t="s">
        <v>49</v>
      </c>
      <c r="H61" s="176"/>
      <c r="I61" s="178"/>
      <c r="J61" s="179" t="s">
        <v>50</v>
      </c>
      <c r="K61" s="176"/>
      <c r="L61" s="43"/>
    </row>
    <row r="62">
      <c r="B62" s="20"/>
      <c r="L62" s="20"/>
    </row>
    <row r="63">
      <c r="B63" s="20"/>
      <c r="L63" s="20"/>
    </row>
    <row r="64">
      <c r="B64" s="20"/>
      <c r="L64" s="20"/>
    </row>
    <row r="65" s="1" customFormat="1">
      <c r="B65" s="43"/>
      <c r="D65" s="172" t="s">
        <v>51</v>
      </c>
      <c r="E65" s="173"/>
      <c r="F65" s="173"/>
      <c r="G65" s="172" t="s">
        <v>52</v>
      </c>
      <c r="H65" s="173"/>
      <c r="I65" s="174"/>
      <c r="J65" s="173"/>
      <c r="K65" s="173"/>
      <c r="L65" s="43"/>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1" customFormat="1">
      <c r="B76" s="43"/>
      <c r="D76" s="175" t="s">
        <v>49</v>
      </c>
      <c r="E76" s="176"/>
      <c r="F76" s="177" t="s">
        <v>50</v>
      </c>
      <c r="G76" s="175" t="s">
        <v>49</v>
      </c>
      <c r="H76" s="176"/>
      <c r="I76" s="178"/>
      <c r="J76" s="179" t="s">
        <v>50</v>
      </c>
      <c r="K76" s="176"/>
      <c r="L76" s="43"/>
    </row>
    <row r="77" s="1" customFormat="1" ht="14.4" customHeight="1">
      <c r="B77" s="180"/>
      <c r="C77" s="181"/>
      <c r="D77" s="181"/>
      <c r="E77" s="181"/>
      <c r="F77" s="181"/>
      <c r="G77" s="181"/>
      <c r="H77" s="181"/>
      <c r="I77" s="182"/>
      <c r="J77" s="181"/>
      <c r="K77" s="181"/>
      <c r="L77" s="43"/>
    </row>
    <row r="81" s="1" customFormat="1" ht="6.96" customHeight="1">
      <c r="B81" s="183"/>
      <c r="C81" s="184"/>
      <c r="D81" s="184"/>
      <c r="E81" s="184"/>
      <c r="F81" s="184"/>
      <c r="G81" s="184"/>
      <c r="H81" s="184"/>
      <c r="I81" s="185"/>
      <c r="J81" s="184"/>
      <c r="K81" s="184"/>
      <c r="L81" s="43"/>
    </row>
    <row r="82" s="1" customFormat="1" ht="24.96" customHeight="1">
      <c r="B82" s="38"/>
      <c r="C82" s="23" t="s">
        <v>124</v>
      </c>
      <c r="D82" s="39"/>
      <c r="E82" s="39"/>
      <c r="F82" s="39"/>
      <c r="G82" s="39"/>
      <c r="H82" s="39"/>
      <c r="I82" s="149"/>
      <c r="J82" s="39"/>
      <c r="K82" s="39"/>
      <c r="L82" s="43"/>
    </row>
    <row r="83" s="1" customFormat="1" ht="6.96" customHeight="1">
      <c r="B83" s="38"/>
      <c r="C83" s="39"/>
      <c r="D83" s="39"/>
      <c r="E83" s="39"/>
      <c r="F83" s="39"/>
      <c r="G83" s="39"/>
      <c r="H83" s="39"/>
      <c r="I83" s="149"/>
      <c r="J83" s="39"/>
      <c r="K83" s="39"/>
      <c r="L83" s="43"/>
    </row>
    <row r="84" s="1" customFormat="1" ht="12" customHeight="1">
      <c r="B84" s="38"/>
      <c r="C84" s="32" t="s">
        <v>16</v>
      </c>
      <c r="D84" s="39"/>
      <c r="E84" s="39"/>
      <c r="F84" s="39"/>
      <c r="G84" s="39"/>
      <c r="H84" s="39"/>
      <c r="I84" s="149"/>
      <c r="J84" s="39"/>
      <c r="K84" s="39"/>
      <c r="L84" s="43"/>
    </row>
    <row r="85" s="1" customFormat="1" ht="16.5" customHeight="1">
      <c r="B85" s="38"/>
      <c r="C85" s="39"/>
      <c r="D85" s="39"/>
      <c r="E85" s="186" t="str">
        <f>E7</f>
        <v>Stavební úpravy a změny užívání domu s pečovatelskou službou na bytový dům p.č. St. 171/1 a 171/2, k.ú. Hanušovice</v>
      </c>
      <c r="F85" s="32"/>
      <c r="G85" s="32"/>
      <c r="H85" s="32"/>
      <c r="I85" s="149"/>
      <c r="J85" s="39"/>
      <c r="K85" s="39"/>
      <c r="L85" s="43"/>
    </row>
    <row r="86" s="1" customFormat="1" ht="12" customHeight="1">
      <c r="B86" s="38"/>
      <c r="C86" s="32" t="s">
        <v>122</v>
      </c>
      <c r="D86" s="39"/>
      <c r="E86" s="39"/>
      <c r="F86" s="39"/>
      <c r="G86" s="39"/>
      <c r="H86" s="39"/>
      <c r="I86" s="149"/>
      <c r="J86" s="39"/>
      <c r="K86" s="39"/>
      <c r="L86" s="43"/>
    </row>
    <row r="87" s="1" customFormat="1" ht="16.5" customHeight="1">
      <c r="B87" s="38"/>
      <c r="C87" s="39"/>
      <c r="D87" s="39"/>
      <c r="E87" s="71" t="str">
        <f>E9</f>
        <v>01 - Stavební úpravy bytového domu</v>
      </c>
      <c r="F87" s="39"/>
      <c r="G87" s="39"/>
      <c r="H87" s="39"/>
      <c r="I87" s="149"/>
      <c r="J87" s="39"/>
      <c r="K87" s="39"/>
      <c r="L87" s="43"/>
    </row>
    <row r="88" s="1" customFormat="1" ht="6.96" customHeight="1">
      <c r="B88" s="38"/>
      <c r="C88" s="39"/>
      <c r="D88" s="39"/>
      <c r="E88" s="39"/>
      <c r="F88" s="39"/>
      <c r="G88" s="39"/>
      <c r="H88" s="39"/>
      <c r="I88" s="149"/>
      <c r="J88" s="39"/>
      <c r="K88" s="39"/>
      <c r="L88" s="43"/>
    </row>
    <row r="89" s="1" customFormat="1" ht="12" customHeight="1">
      <c r="B89" s="38"/>
      <c r="C89" s="32" t="s">
        <v>20</v>
      </c>
      <c r="D89" s="39"/>
      <c r="E89" s="39"/>
      <c r="F89" s="27" t="str">
        <f>F12</f>
        <v>Hanušovice</v>
      </c>
      <c r="G89" s="39"/>
      <c r="H89" s="39"/>
      <c r="I89" s="151" t="s">
        <v>22</v>
      </c>
      <c r="J89" s="74" t="str">
        <f>IF(J12="","",J12)</f>
        <v>9. 10. 2019</v>
      </c>
      <c r="K89" s="39"/>
      <c r="L89" s="43"/>
    </row>
    <row r="90" s="1" customFormat="1" ht="6.96" customHeight="1">
      <c r="B90" s="38"/>
      <c r="C90" s="39"/>
      <c r="D90" s="39"/>
      <c r="E90" s="39"/>
      <c r="F90" s="39"/>
      <c r="G90" s="39"/>
      <c r="H90" s="39"/>
      <c r="I90" s="149"/>
      <c r="J90" s="39"/>
      <c r="K90" s="39"/>
      <c r="L90" s="43"/>
    </row>
    <row r="91" s="1" customFormat="1" ht="15.15" customHeight="1">
      <c r="B91" s="38"/>
      <c r="C91" s="32" t="s">
        <v>24</v>
      </c>
      <c r="D91" s="39"/>
      <c r="E91" s="39"/>
      <c r="F91" s="27" t="str">
        <f>E15</f>
        <v xml:space="preserve"> </v>
      </c>
      <c r="G91" s="39"/>
      <c r="H91" s="39"/>
      <c r="I91" s="151" t="s">
        <v>30</v>
      </c>
      <c r="J91" s="36" t="str">
        <f>E21</f>
        <v xml:space="preserve"> </v>
      </c>
      <c r="K91" s="39"/>
      <c r="L91" s="43"/>
    </row>
    <row r="92" s="1" customFormat="1" ht="15.15" customHeight="1">
      <c r="B92" s="38"/>
      <c r="C92" s="32" t="s">
        <v>28</v>
      </c>
      <c r="D92" s="39"/>
      <c r="E92" s="39"/>
      <c r="F92" s="27" t="str">
        <f>IF(E18="","",E18)</f>
        <v>Vyplň údaj</v>
      </c>
      <c r="G92" s="39"/>
      <c r="H92" s="39"/>
      <c r="I92" s="151" t="s">
        <v>32</v>
      </c>
      <c r="J92" s="36" t="str">
        <f>E24</f>
        <v xml:space="preserve"> </v>
      </c>
      <c r="K92" s="39"/>
      <c r="L92" s="43"/>
    </row>
    <row r="93" s="1" customFormat="1" ht="10.32" customHeight="1">
      <c r="B93" s="38"/>
      <c r="C93" s="39"/>
      <c r="D93" s="39"/>
      <c r="E93" s="39"/>
      <c r="F93" s="39"/>
      <c r="G93" s="39"/>
      <c r="H93" s="39"/>
      <c r="I93" s="149"/>
      <c r="J93" s="39"/>
      <c r="K93" s="39"/>
      <c r="L93" s="43"/>
    </row>
    <row r="94" s="1" customFormat="1" ht="29.28" customHeight="1">
      <c r="B94" s="38"/>
      <c r="C94" s="187" t="s">
        <v>125</v>
      </c>
      <c r="D94" s="188"/>
      <c r="E94" s="188"/>
      <c r="F94" s="188"/>
      <c r="G94" s="188"/>
      <c r="H94" s="188"/>
      <c r="I94" s="189"/>
      <c r="J94" s="190" t="s">
        <v>126</v>
      </c>
      <c r="K94" s="188"/>
      <c r="L94" s="43"/>
    </row>
    <row r="95" s="1" customFormat="1" ht="10.32" customHeight="1">
      <c r="B95" s="38"/>
      <c r="C95" s="39"/>
      <c r="D95" s="39"/>
      <c r="E95" s="39"/>
      <c r="F95" s="39"/>
      <c r="G95" s="39"/>
      <c r="H95" s="39"/>
      <c r="I95" s="149"/>
      <c r="J95" s="39"/>
      <c r="K95" s="39"/>
      <c r="L95" s="43"/>
    </row>
    <row r="96" s="1" customFormat="1" ht="22.8" customHeight="1">
      <c r="B96" s="38"/>
      <c r="C96" s="191" t="s">
        <v>127</v>
      </c>
      <c r="D96" s="39"/>
      <c r="E96" s="39"/>
      <c r="F96" s="39"/>
      <c r="G96" s="39"/>
      <c r="H96" s="39"/>
      <c r="I96" s="149"/>
      <c r="J96" s="105">
        <f>J137</f>
        <v>0</v>
      </c>
      <c r="K96" s="39"/>
      <c r="L96" s="43"/>
      <c r="AU96" s="17" t="s">
        <v>128</v>
      </c>
    </row>
    <row r="97" s="8" customFormat="1" ht="24.96" customHeight="1">
      <c r="B97" s="192"/>
      <c r="C97" s="193"/>
      <c r="D97" s="194" t="s">
        <v>129</v>
      </c>
      <c r="E97" s="195"/>
      <c r="F97" s="195"/>
      <c r="G97" s="195"/>
      <c r="H97" s="195"/>
      <c r="I97" s="196"/>
      <c r="J97" s="197">
        <f>J138</f>
        <v>0</v>
      </c>
      <c r="K97" s="193"/>
      <c r="L97" s="198"/>
    </row>
    <row r="98" s="9" customFormat="1" ht="19.92" customHeight="1">
      <c r="B98" s="199"/>
      <c r="C98" s="128"/>
      <c r="D98" s="200" t="s">
        <v>130</v>
      </c>
      <c r="E98" s="201"/>
      <c r="F98" s="201"/>
      <c r="G98" s="201"/>
      <c r="H98" s="201"/>
      <c r="I98" s="202"/>
      <c r="J98" s="203">
        <f>J139</f>
        <v>0</v>
      </c>
      <c r="K98" s="128"/>
      <c r="L98" s="204"/>
    </row>
    <row r="99" s="9" customFormat="1" ht="19.92" customHeight="1">
      <c r="B99" s="199"/>
      <c r="C99" s="128"/>
      <c r="D99" s="200" t="s">
        <v>131</v>
      </c>
      <c r="E99" s="201"/>
      <c r="F99" s="201"/>
      <c r="G99" s="201"/>
      <c r="H99" s="201"/>
      <c r="I99" s="202"/>
      <c r="J99" s="203">
        <f>J519</f>
        <v>0</v>
      </c>
      <c r="K99" s="128"/>
      <c r="L99" s="204"/>
    </row>
    <row r="100" s="9" customFormat="1" ht="19.92" customHeight="1">
      <c r="B100" s="199"/>
      <c r="C100" s="128"/>
      <c r="D100" s="200" t="s">
        <v>132</v>
      </c>
      <c r="E100" s="201"/>
      <c r="F100" s="201"/>
      <c r="G100" s="201"/>
      <c r="H100" s="201"/>
      <c r="I100" s="202"/>
      <c r="J100" s="203">
        <f>J524</f>
        <v>0</v>
      </c>
      <c r="K100" s="128"/>
      <c r="L100" s="204"/>
    </row>
    <row r="101" s="9" customFormat="1" ht="19.92" customHeight="1">
      <c r="B101" s="199"/>
      <c r="C101" s="128"/>
      <c r="D101" s="200" t="s">
        <v>133</v>
      </c>
      <c r="E101" s="201"/>
      <c r="F101" s="201"/>
      <c r="G101" s="201"/>
      <c r="H101" s="201"/>
      <c r="I101" s="202"/>
      <c r="J101" s="203">
        <f>J1589</f>
        <v>0</v>
      </c>
      <c r="K101" s="128"/>
      <c r="L101" s="204"/>
    </row>
    <row r="102" s="9" customFormat="1" ht="19.92" customHeight="1">
      <c r="B102" s="199"/>
      <c r="C102" s="128"/>
      <c r="D102" s="200" t="s">
        <v>134</v>
      </c>
      <c r="E102" s="201"/>
      <c r="F102" s="201"/>
      <c r="G102" s="201"/>
      <c r="H102" s="201"/>
      <c r="I102" s="202"/>
      <c r="J102" s="203">
        <f>J2431</f>
        <v>0</v>
      </c>
      <c r="K102" s="128"/>
      <c r="L102" s="204"/>
    </row>
    <row r="103" s="9" customFormat="1" ht="19.92" customHeight="1">
      <c r="B103" s="199"/>
      <c r="C103" s="128"/>
      <c r="D103" s="200" t="s">
        <v>135</v>
      </c>
      <c r="E103" s="201"/>
      <c r="F103" s="201"/>
      <c r="G103" s="201"/>
      <c r="H103" s="201"/>
      <c r="I103" s="202"/>
      <c r="J103" s="203">
        <f>J2436</f>
        <v>0</v>
      </c>
      <c r="K103" s="128"/>
      <c r="L103" s="204"/>
    </row>
    <row r="104" s="8" customFormat="1" ht="24.96" customHeight="1">
      <c r="B104" s="192"/>
      <c r="C104" s="193"/>
      <c r="D104" s="194" t="s">
        <v>136</v>
      </c>
      <c r="E104" s="195"/>
      <c r="F104" s="195"/>
      <c r="G104" s="195"/>
      <c r="H104" s="195"/>
      <c r="I104" s="196"/>
      <c r="J104" s="197">
        <f>J2438</f>
        <v>0</v>
      </c>
      <c r="K104" s="193"/>
      <c r="L104" s="198"/>
    </row>
    <row r="105" s="9" customFormat="1" ht="19.92" customHeight="1">
      <c r="B105" s="199"/>
      <c r="C105" s="128"/>
      <c r="D105" s="200" t="s">
        <v>137</v>
      </c>
      <c r="E105" s="201"/>
      <c r="F105" s="201"/>
      <c r="G105" s="201"/>
      <c r="H105" s="201"/>
      <c r="I105" s="202"/>
      <c r="J105" s="203">
        <f>J2439</f>
        <v>0</v>
      </c>
      <c r="K105" s="128"/>
      <c r="L105" s="204"/>
    </row>
    <row r="106" s="9" customFormat="1" ht="19.92" customHeight="1">
      <c r="B106" s="199"/>
      <c r="C106" s="128"/>
      <c r="D106" s="200" t="s">
        <v>138</v>
      </c>
      <c r="E106" s="201"/>
      <c r="F106" s="201"/>
      <c r="G106" s="201"/>
      <c r="H106" s="201"/>
      <c r="I106" s="202"/>
      <c r="J106" s="203">
        <f>J2522</f>
        <v>0</v>
      </c>
      <c r="K106" s="128"/>
      <c r="L106" s="204"/>
    </row>
    <row r="107" s="9" customFormat="1" ht="19.92" customHeight="1">
      <c r="B107" s="199"/>
      <c r="C107" s="128"/>
      <c r="D107" s="200" t="s">
        <v>139</v>
      </c>
      <c r="E107" s="201"/>
      <c r="F107" s="201"/>
      <c r="G107" s="201"/>
      <c r="H107" s="201"/>
      <c r="I107" s="202"/>
      <c r="J107" s="203">
        <f>J2532</f>
        <v>0</v>
      </c>
      <c r="K107" s="128"/>
      <c r="L107" s="204"/>
    </row>
    <row r="108" s="9" customFormat="1" ht="19.92" customHeight="1">
      <c r="B108" s="199"/>
      <c r="C108" s="128"/>
      <c r="D108" s="200" t="s">
        <v>140</v>
      </c>
      <c r="E108" s="201"/>
      <c r="F108" s="201"/>
      <c r="G108" s="201"/>
      <c r="H108" s="201"/>
      <c r="I108" s="202"/>
      <c r="J108" s="203">
        <f>J2554</f>
        <v>0</v>
      </c>
      <c r="K108" s="128"/>
      <c r="L108" s="204"/>
    </row>
    <row r="109" s="9" customFormat="1" ht="19.92" customHeight="1">
      <c r="B109" s="199"/>
      <c r="C109" s="128"/>
      <c r="D109" s="200" t="s">
        <v>141</v>
      </c>
      <c r="E109" s="201"/>
      <c r="F109" s="201"/>
      <c r="G109" s="201"/>
      <c r="H109" s="201"/>
      <c r="I109" s="202"/>
      <c r="J109" s="203">
        <f>J3079</f>
        <v>0</v>
      </c>
      <c r="K109" s="128"/>
      <c r="L109" s="204"/>
    </row>
    <row r="110" s="9" customFormat="1" ht="19.92" customHeight="1">
      <c r="B110" s="199"/>
      <c r="C110" s="128"/>
      <c r="D110" s="200" t="s">
        <v>142</v>
      </c>
      <c r="E110" s="201"/>
      <c r="F110" s="201"/>
      <c r="G110" s="201"/>
      <c r="H110" s="201"/>
      <c r="I110" s="202"/>
      <c r="J110" s="203">
        <f>J3505</f>
        <v>0</v>
      </c>
      <c r="K110" s="128"/>
      <c r="L110" s="204"/>
    </row>
    <row r="111" s="9" customFormat="1" ht="19.92" customHeight="1">
      <c r="B111" s="199"/>
      <c r="C111" s="128"/>
      <c r="D111" s="200" t="s">
        <v>143</v>
      </c>
      <c r="E111" s="201"/>
      <c r="F111" s="201"/>
      <c r="G111" s="201"/>
      <c r="H111" s="201"/>
      <c r="I111" s="202"/>
      <c r="J111" s="203">
        <f>J3517</f>
        <v>0</v>
      </c>
      <c r="K111" s="128"/>
      <c r="L111" s="204"/>
    </row>
    <row r="112" s="9" customFormat="1" ht="19.92" customHeight="1">
      <c r="B112" s="199"/>
      <c r="C112" s="128"/>
      <c r="D112" s="200" t="s">
        <v>144</v>
      </c>
      <c r="E112" s="201"/>
      <c r="F112" s="201"/>
      <c r="G112" s="201"/>
      <c r="H112" s="201"/>
      <c r="I112" s="202"/>
      <c r="J112" s="203">
        <f>J3925</f>
        <v>0</v>
      </c>
      <c r="K112" s="128"/>
      <c r="L112" s="204"/>
    </row>
    <row r="113" s="9" customFormat="1" ht="19.92" customHeight="1">
      <c r="B113" s="199"/>
      <c r="C113" s="128"/>
      <c r="D113" s="200" t="s">
        <v>145</v>
      </c>
      <c r="E113" s="201"/>
      <c r="F113" s="201"/>
      <c r="G113" s="201"/>
      <c r="H113" s="201"/>
      <c r="I113" s="202"/>
      <c r="J113" s="203">
        <f>J4108</f>
        <v>0</v>
      </c>
      <c r="K113" s="128"/>
      <c r="L113" s="204"/>
    </row>
    <row r="114" s="9" customFormat="1" ht="19.92" customHeight="1">
      <c r="B114" s="199"/>
      <c r="C114" s="128"/>
      <c r="D114" s="200" t="s">
        <v>146</v>
      </c>
      <c r="E114" s="201"/>
      <c r="F114" s="201"/>
      <c r="G114" s="201"/>
      <c r="H114" s="201"/>
      <c r="I114" s="202"/>
      <c r="J114" s="203">
        <f>J4373</f>
        <v>0</v>
      </c>
      <c r="K114" s="128"/>
      <c r="L114" s="204"/>
    </row>
    <row r="115" s="9" customFormat="1" ht="19.92" customHeight="1">
      <c r="B115" s="199"/>
      <c r="C115" s="128"/>
      <c r="D115" s="200" t="s">
        <v>147</v>
      </c>
      <c r="E115" s="201"/>
      <c r="F115" s="201"/>
      <c r="G115" s="201"/>
      <c r="H115" s="201"/>
      <c r="I115" s="202"/>
      <c r="J115" s="203">
        <f>J4635</f>
        <v>0</v>
      </c>
      <c r="K115" s="128"/>
      <c r="L115" s="204"/>
    </row>
    <row r="116" s="9" customFormat="1" ht="19.92" customHeight="1">
      <c r="B116" s="199"/>
      <c r="C116" s="128"/>
      <c r="D116" s="200" t="s">
        <v>148</v>
      </c>
      <c r="E116" s="201"/>
      <c r="F116" s="201"/>
      <c r="G116" s="201"/>
      <c r="H116" s="201"/>
      <c r="I116" s="202"/>
      <c r="J116" s="203">
        <f>J4866</f>
        <v>0</v>
      </c>
      <c r="K116" s="128"/>
      <c r="L116" s="204"/>
    </row>
    <row r="117" s="9" customFormat="1" ht="19.92" customHeight="1">
      <c r="B117" s="199"/>
      <c r="C117" s="128"/>
      <c r="D117" s="200" t="s">
        <v>149</v>
      </c>
      <c r="E117" s="201"/>
      <c r="F117" s="201"/>
      <c r="G117" s="201"/>
      <c r="H117" s="201"/>
      <c r="I117" s="202"/>
      <c r="J117" s="203">
        <f>J4901</f>
        <v>0</v>
      </c>
      <c r="K117" s="128"/>
      <c r="L117" s="204"/>
    </row>
    <row r="118" s="1" customFormat="1" ht="21.84" customHeight="1">
      <c r="B118" s="38"/>
      <c r="C118" s="39"/>
      <c r="D118" s="39"/>
      <c r="E118" s="39"/>
      <c r="F118" s="39"/>
      <c r="G118" s="39"/>
      <c r="H118" s="39"/>
      <c r="I118" s="149"/>
      <c r="J118" s="39"/>
      <c r="K118" s="39"/>
      <c r="L118" s="43"/>
    </row>
    <row r="119" s="1" customFormat="1" ht="6.96" customHeight="1">
      <c r="B119" s="61"/>
      <c r="C119" s="62"/>
      <c r="D119" s="62"/>
      <c r="E119" s="62"/>
      <c r="F119" s="62"/>
      <c r="G119" s="62"/>
      <c r="H119" s="62"/>
      <c r="I119" s="182"/>
      <c r="J119" s="62"/>
      <c r="K119" s="62"/>
      <c r="L119" s="43"/>
    </row>
    <row r="123" s="1" customFormat="1" ht="6.96" customHeight="1">
      <c r="B123" s="63"/>
      <c r="C123" s="64"/>
      <c r="D123" s="64"/>
      <c r="E123" s="64"/>
      <c r="F123" s="64"/>
      <c r="G123" s="64"/>
      <c r="H123" s="64"/>
      <c r="I123" s="185"/>
      <c r="J123" s="64"/>
      <c r="K123" s="64"/>
      <c r="L123" s="43"/>
    </row>
    <row r="124" s="1" customFormat="1" ht="24.96" customHeight="1">
      <c r="B124" s="38"/>
      <c r="C124" s="23" t="s">
        <v>150</v>
      </c>
      <c r="D124" s="39"/>
      <c r="E124" s="39"/>
      <c r="F124" s="39"/>
      <c r="G124" s="39"/>
      <c r="H124" s="39"/>
      <c r="I124" s="149"/>
      <c r="J124" s="39"/>
      <c r="K124" s="39"/>
      <c r="L124" s="43"/>
    </row>
    <row r="125" s="1" customFormat="1" ht="6.96" customHeight="1">
      <c r="B125" s="38"/>
      <c r="C125" s="39"/>
      <c r="D125" s="39"/>
      <c r="E125" s="39"/>
      <c r="F125" s="39"/>
      <c r="G125" s="39"/>
      <c r="H125" s="39"/>
      <c r="I125" s="149"/>
      <c r="J125" s="39"/>
      <c r="K125" s="39"/>
      <c r="L125" s="43"/>
    </row>
    <row r="126" s="1" customFormat="1" ht="12" customHeight="1">
      <c r="B126" s="38"/>
      <c r="C126" s="32" t="s">
        <v>16</v>
      </c>
      <c r="D126" s="39"/>
      <c r="E126" s="39"/>
      <c r="F126" s="39"/>
      <c r="G126" s="39"/>
      <c r="H126" s="39"/>
      <c r="I126" s="149"/>
      <c r="J126" s="39"/>
      <c r="K126" s="39"/>
      <c r="L126" s="43"/>
    </row>
    <row r="127" s="1" customFormat="1" ht="16.5" customHeight="1">
      <c r="B127" s="38"/>
      <c r="C127" s="39"/>
      <c r="D127" s="39"/>
      <c r="E127" s="186" t="str">
        <f>E7</f>
        <v>Stavební úpravy a změny užívání domu s pečovatelskou službou na bytový dům p.č. St. 171/1 a 171/2, k.ú. Hanušovice</v>
      </c>
      <c r="F127" s="32"/>
      <c r="G127" s="32"/>
      <c r="H127" s="32"/>
      <c r="I127" s="149"/>
      <c r="J127" s="39"/>
      <c r="K127" s="39"/>
      <c r="L127" s="43"/>
    </row>
    <row r="128" s="1" customFormat="1" ht="12" customHeight="1">
      <c r="B128" s="38"/>
      <c r="C128" s="32" t="s">
        <v>122</v>
      </c>
      <c r="D128" s="39"/>
      <c r="E128" s="39"/>
      <c r="F128" s="39"/>
      <c r="G128" s="39"/>
      <c r="H128" s="39"/>
      <c r="I128" s="149"/>
      <c r="J128" s="39"/>
      <c r="K128" s="39"/>
      <c r="L128" s="43"/>
    </row>
    <row r="129" s="1" customFormat="1" ht="16.5" customHeight="1">
      <c r="B129" s="38"/>
      <c r="C129" s="39"/>
      <c r="D129" s="39"/>
      <c r="E129" s="71" t="str">
        <f>E9</f>
        <v>01 - Stavební úpravy bytového domu</v>
      </c>
      <c r="F129" s="39"/>
      <c r="G129" s="39"/>
      <c r="H129" s="39"/>
      <c r="I129" s="149"/>
      <c r="J129" s="39"/>
      <c r="K129" s="39"/>
      <c r="L129" s="43"/>
    </row>
    <row r="130" s="1" customFormat="1" ht="6.96" customHeight="1">
      <c r="B130" s="38"/>
      <c r="C130" s="39"/>
      <c r="D130" s="39"/>
      <c r="E130" s="39"/>
      <c r="F130" s="39"/>
      <c r="G130" s="39"/>
      <c r="H130" s="39"/>
      <c r="I130" s="149"/>
      <c r="J130" s="39"/>
      <c r="K130" s="39"/>
      <c r="L130" s="43"/>
    </row>
    <row r="131" s="1" customFormat="1" ht="12" customHeight="1">
      <c r="B131" s="38"/>
      <c r="C131" s="32" t="s">
        <v>20</v>
      </c>
      <c r="D131" s="39"/>
      <c r="E131" s="39"/>
      <c r="F131" s="27" t="str">
        <f>F12</f>
        <v>Hanušovice</v>
      </c>
      <c r="G131" s="39"/>
      <c r="H131" s="39"/>
      <c r="I131" s="151" t="s">
        <v>22</v>
      </c>
      <c r="J131" s="74" t="str">
        <f>IF(J12="","",J12)</f>
        <v>9. 10. 2019</v>
      </c>
      <c r="K131" s="39"/>
      <c r="L131" s="43"/>
    </row>
    <row r="132" s="1" customFormat="1" ht="6.96" customHeight="1">
      <c r="B132" s="38"/>
      <c r="C132" s="39"/>
      <c r="D132" s="39"/>
      <c r="E132" s="39"/>
      <c r="F132" s="39"/>
      <c r="G132" s="39"/>
      <c r="H132" s="39"/>
      <c r="I132" s="149"/>
      <c r="J132" s="39"/>
      <c r="K132" s="39"/>
      <c r="L132" s="43"/>
    </row>
    <row r="133" s="1" customFormat="1" ht="15.15" customHeight="1">
      <c r="B133" s="38"/>
      <c r="C133" s="32" t="s">
        <v>24</v>
      </c>
      <c r="D133" s="39"/>
      <c r="E133" s="39"/>
      <c r="F133" s="27" t="str">
        <f>E15</f>
        <v xml:space="preserve"> </v>
      </c>
      <c r="G133" s="39"/>
      <c r="H133" s="39"/>
      <c r="I133" s="151" t="s">
        <v>30</v>
      </c>
      <c r="J133" s="36" t="str">
        <f>E21</f>
        <v xml:space="preserve"> </v>
      </c>
      <c r="K133" s="39"/>
      <c r="L133" s="43"/>
    </row>
    <row r="134" s="1" customFormat="1" ht="15.15" customHeight="1">
      <c r="B134" s="38"/>
      <c r="C134" s="32" t="s">
        <v>28</v>
      </c>
      <c r="D134" s="39"/>
      <c r="E134" s="39"/>
      <c r="F134" s="27" t="str">
        <f>IF(E18="","",E18)</f>
        <v>Vyplň údaj</v>
      </c>
      <c r="G134" s="39"/>
      <c r="H134" s="39"/>
      <c r="I134" s="151" t="s">
        <v>32</v>
      </c>
      <c r="J134" s="36" t="str">
        <f>E24</f>
        <v xml:space="preserve"> </v>
      </c>
      <c r="K134" s="39"/>
      <c r="L134" s="43"/>
    </row>
    <row r="135" s="1" customFormat="1" ht="10.32" customHeight="1">
      <c r="B135" s="38"/>
      <c r="C135" s="39"/>
      <c r="D135" s="39"/>
      <c r="E135" s="39"/>
      <c r="F135" s="39"/>
      <c r="G135" s="39"/>
      <c r="H135" s="39"/>
      <c r="I135" s="149"/>
      <c r="J135" s="39"/>
      <c r="K135" s="39"/>
      <c r="L135" s="43"/>
    </row>
    <row r="136" s="10" customFormat="1" ht="29.28" customHeight="1">
      <c r="B136" s="205"/>
      <c r="C136" s="206" t="s">
        <v>151</v>
      </c>
      <c r="D136" s="207" t="s">
        <v>59</v>
      </c>
      <c r="E136" s="207" t="s">
        <v>55</v>
      </c>
      <c r="F136" s="207" t="s">
        <v>56</v>
      </c>
      <c r="G136" s="207" t="s">
        <v>152</v>
      </c>
      <c r="H136" s="207" t="s">
        <v>153</v>
      </c>
      <c r="I136" s="208" t="s">
        <v>154</v>
      </c>
      <c r="J136" s="207" t="s">
        <v>126</v>
      </c>
      <c r="K136" s="209" t="s">
        <v>155</v>
      </c>
      <c r="L136" s="210"/>
      <c r="M136" s="95" t="s">
        <v>1</v>
      </c>
      <c r="N136" s="96" t="s">
        <v>38</v>
      </c>
      <c r="O136" s="96" t="s">
        <v>156</v>
      </c>
      <c r="P136" s="96" t="s">
        <v>157</v>
      </c>
      <c r="Q136" s="96" t="s">
        <v>158</v>
      </c>
      <c r="R136" s="96" t="s">
        <v>159</v>
      </c>
      <c r="S136" s="96" t="s">
        <v>160</v>
      </c>
      <c r="T136" s="97" t="s">
        <v>161</v>
      </c>
    </row>
    <row r="137" s="1" customFormat="1" ht="22.8" customHeight="1">
      <c r="B137" s="38"/>
      <c r="C137" s="102" t="s">
        <v>162</v>
      </c>
      <c r="D137" s="39"/>
      <c r="E137" s="39"/>
      <c r="F137" s="39"/>
      <c r="G137" s="39"/>
      <c r="H137" s="39"/>
      <c r="I137" s="149"/>
      <c r="J137" s="211">
        <f>BK137</f>
        <v>0</v>
      </c>
      <c r="K137" s="39"/>
      <c r="L137" s="43"/>
      <c r="M137" s="98"/>
      <c r="N137" s="99"/>
      <c r="O137" s="99"/>
      <c r="P137" s="212">
        <f>P138+P2438</f>
        <v>0</v>
      </c>
      <c r="Q137" s="99"/>
      <c r="R137" s="212">
        <f>R138+R2438</f>
        <v>119.61152174999998</v>
      </c>
      <c r="S137" s="99"/>
      <c r="T137" s="213">
        <f>T138+T2438</f>
        <v>166.63538890000001</v>
      </c>
      <c r="AT137" s="17" t="s">
        <v>73</v>
      </c>
      <c r="AU137" s="17" t="s">
        <v>128</v>
      </c>
      <c r="BK137" s="214">
        <f>BK138+BK2438</f>
        <v>0</v>
      </c>
    </row>
    <row r="138" s="11" customFormat="1" ht="25.92" customHeight="1">
      <c r="B138" s="215"/>
      <c r="C138" s="216"/>
      <c r="D138" s="217" t="s">
        <v>73</v>
      </c>
      <c r="E138" s="218" t="s">
        <v>163</v>
      </c>
      <c r="F138" s="218" t="s">
        <v>164</v>
      </c>
      <c r="G138" s="216"/>
      <c r="H138" s="216"/>
      <c r="I138" s="219"/>
      <c r="J138" s="220">
        <f>BK138</f>
        <v>0</v>
      </c>
      <c r="K138" s="216"/>
      <c r="L138" s="221"/>
      <c r="M138" s="222"/>
      <c r="N138" s="223"/>
      <c r="O138" s="223"/>
      <c r="P138" s="224">
        <f>P139+P519+P524+P1589+P2431+P2436</f>
        <v>0</v>
      </c>
      <c r="Q138" s="223"/>
      <c r="R138" s="224">
        <f>R139+R519+R524+R1589+R2431+R2436</f>
        <v>84.025103399999992</v>
      </c>
      <c r="S138" s="223"/>
      <c r="T138" s="225">
        <f>T139+T519+T524+T1589+T2431+T2436</f>
        <v>138.38177200000001</v>
      </c>
      <c r="AR138" s="226" t="s">
        <v>82</v>
      </c>
      <c r="AT138" s="227" t="s">
        <v>73</v>
      </c>
      <c r="AU138" s="227" t="s">
        <v>74</v>
      </c>
      <c r="AY138" s="226" t="s">
        <v>165</v>
      </c>
      <c r="BK138" s="228">
        <f>BK139+BK519+BK524+BK1589+BK2431+BK2436</f>
        <v>0</v>
      </c>
    </row>
    <row r="139" s="11" customFormat="1" ht="22.8" customHeight="1">
      <c r="B139" s="215"/>
      <c r="C139" s="216"/>
      <c r="D139" s="217" t="s">
        <v>73</v>
      </c>
      <c r="E139" s="229" t="s">
        <v>166</v>
      </c>
      <c r="F139" s="229" t="s">
        <v>167</v>
      </c>
      <c r="G139" s="216"/>
      <c r="H139" s="216"/>
      <c r="I139" s="219"/>
      <c r="J139" s="230">
        <f>BK139</f>
        <v>0</v>
      </c>
      <c r="K139" s="216"/>
      <c r="L139" s="221"/>
      <c r="M139" s="222"/>
      <c r="N139" s="223"/>
      <c r="O139" s="223"/>
      <c r="P139" s="224">
        <f>SUM(P140:P518)</f>
        <v>0</v>
      </c>
      <c r="Q139" s="223"/>
      <c r="R139" s="224">
        <f>SUM(R140:R518)</f>
        <v>36.456948880000006</v>
      </c>
      <c r="S139" s="223"/>
      <c r="T139" s="225">
        <f>SUM(T140:T518)</f>
        <v>0</v>
      </c>
      <c r="AR139" s="226" t="s">
        <v>82</v>
      </c>
      <c r="AT139" s="227" t="s">
        <v>73</v>
      </c>
      <c r="AU139" s="227" t="s">
        <v>82</v>
      </c>
      <c r="AY139" s="226" t="s">
        <v>165</v>
      </c>
      <c r="BK139" s="228">
        <f>SUM(BK140:BK518)</f>
        <v>0</v>
      </c>
    </row>
    <row r="140" s="1" customFormat="1" ht="24" customHeight="1">
      <c r="B140" s="38"/>
      <c r="C140" s="231" t="s">
        <v>82</v>
      </c>
      <c r="D140" s="231" t="s">
        <v>168</v>
      </c>
      <c r="E140" s="232" t="s">
        <v>169</v>
      </c>
      <c r="F140" s="233" t="s">
        <v>170</v>
      </c>
      <c r="G140" s="234" t="s">
        <v>171</v>
      </c>
      <c r="H140" s="235">
        <v>1.5800000000000001</v>
      </c>
      <c r="I140" s="236"/>
      <c r="J140" s="237">
        <f>ROUND(I140*H140,2)</f>
        <v>0</v>
      </c>
      <c r="K140" s="233" t="s">
        <v>172</v>
      </c>
      <c r="L140" s="43"/>
      <c r="M140" s="238" t="s">
        <v>1</v>
      </c>
      <c r="N140" s="239" t="s">
        <v>40</v>
      </c>
      <c r="O140" s="86"/>
      <c r="P140" s="240">
        <f>O140*H140</f>
        <v>0</v>
      </c>
      <c r="Q140" s="240">
        <v>1.8775</v>
      </c>
      <c r="R140" s="240">
        <f>Q140*H140</f>
        <v>2.96645</v>
      </c>
      <c r="S140" s="240">
        <v>0</v>
      </c>
      <c r="T140" s="241">
        <f>S140*H140</f>
        <v>0</v>
      </c>
      <c r="AR140" s="242" t="s">
        <v>173</v>
      </c>
      <c r="AT140" s="242" t="s">
        <v>168</v>
      </c>
      <c r="AU140" s="242" t="s">
        <v>107</v>
      </c>
      <c r="AY140" s="17" t="s">
        <v>165</v>
      </c>
      <c r="BE140" s="243">
        <f>IF(N140="základní",J140,0)</f>
        <v>0</v>
      </c>
      <c r="BF140" s="243">
        <f>IF(N140="snížená",J140,0)</f>
        <v>0</v>
      </c>
      <c r="BG140" s="243">
        <f>IF(N140="zákl. přenesená",J140,0)</f>
        <v>0</v>
      </c>
      <c r="BH140" s="243">
        <f>IF(N140="sníž. přenesená",J140,0)</f>
        <v>0</v>
      </c>
      <c r="BI140" s="243">
        <f>IF(N140="nulová",J140,0)</f>
        <v>0</v>
      </c>
      <c r="BJ140" s="17" t="s">
        <v>107</v>
      </c>
      <c r="BK140" s="243">
        <f>ROUND(I140*H140,2)</f>
        <v>0</v>
      </c>
      <c r="BL140" s="17" t="s">
        <v>173</v>
      </c>
      <c r="BM140" s="242" t="s">
        <v>174</v>
      </c>
    </row>
    <row r="141" s="12" customFormat="1">
      <c r="B141" s="244"/>
      <c r="C141" s="245"/>
      <c r="D141" s="246" t="s">
        <v>175</v>
      </c>
      <c r="E141" s="247" t="s">
        <v>1</v>
      </c>
      <c r="F141" s="248" t="s">
        <v>176</v>
      </c>
      <c r="G141" s="245"/>
      <c r="H141" s="247" t="s">
        <v>1</v>
      </c>
      <c r="I141" s="249"/>
      <c r="J141" s="245"/>
      <c r="K141" s="245"/>
      <c r="L141" s="250"/>
      <c r="M141" s="251"/>
      <c r="N141" s="252"/>
      <c r="O141" s="252"/>
      <c r="P141" s="252"/>
      <c r="Q141" s="252"/>
      <c r="R141" s="252"/>
      <c r="S141" s="252"/>
      <c r="T141" s="253"/>
      <c r="AT141" s="254" t="s">
        <v>175</v>
      </c>
      <c r="AU141" s="254" t="s">
        <v>107</v>
      </c>
      <c r="AV141" s="12" t="s">
        <v>82</v>
      </c>
      <c r="AW141" s="12" t="s">
        <v>31</v>
      </c>
      <c r="AX141" s="12" t="s">
        <v>74</v>
      </c>
      <c r="AY141" s="254" t="s">
        <v>165</v>
      </c>
    </row>
    <row r="142" s="12" customFormat="1">
      <c r="B142" s="244"/>
      <c r="C142" s="245"/>
      <c r="D142" s="246" t="s">
        <v>175</v>
      </c>
      <c r="E142" s="247" t="s">
        <v>1</v>
      </c>
      <c r="F142" s="248" t="s">
        <v>177</v>
      </c>
      <c r="G142" s="245"/>
      <c r="H142" s="247" t="s">
        <v>1</v>
      </c>
      <c r="I142" s="249"/>
      <c r="J142" s="245"/>
      <c r="K142" s="245"/>
      <c r="L142" s="250"/>
      <c r="M142" s="251"/>
      <c r="N142" s="252"/>
      <c r="O142" s="252"/>
      <c r="P142" s="252"/>
      <c r="Q142" s="252"/>
      <c r="R142" s="252"/>
      <c r="S142" s="252"/>
      <c r="T142" s="253"/>
      <c r="AT142" s="254" t="s">
        <v>175</v>
      </c>
      <c r="AU142" s="254" t="s">
        <v>107</v>
      </c>
      <c r="AV142" s="12" t="s">
        <v>82</v>
      </c>
      <c r="AW142" s="12" t="s">
        <v>31</v>
      </c>
      <c r="AX142" s="12" t="s">
        <v>74</v>
      </c>
      <c r="AY142" s="254" t="s">
        <v>165</v>
      </c>
    </row>
    <row r="143" s="13" customFormat="1">
      <c r="B143" s="255"/>
      <c r="C143" s="256"/>
      <c r="D143" s="246" t="s">
        <v>175</v>
      </c>
      <c r="E143" s="257" t="s">
        <v>1</v>
      </c>
      <c r="F143" s="258" t="s">
        <v>178</v>
      </c>
      <c r="G143" s="256"/>
      <c r="H143" s="259">
        <v>0.5</v>
      </c>
      <c r="I143" s="260"/>
      <c r="J143" s="256"/>
      <c r="K143" s="256"/>
      <c r="L143" s="261"/>
      <c r="M143" s="262"/>
      <c r="N143" s="263"/>
      <c r="O143" s="263"/>
      <c r="P143" s="263"/>
      <c r="Q143" s="263"/>
      <c r="R143" s="263"/>
      <c r="S143" s="263"/>
      <c r="T143" s="264"/>
      <c r="AT143" s="265" t="s">
        <v>175</v>
      </c>
      <c r="AU143" s="265" t="s">
        <v>107</v>
      </c>
      <c r="AV143" s="13" t="s">
        <v>107</v>
      </c>
      <c r="AW143" s="13" t="s">
        <v>31</v>
      </c>
      <c r="AX143" s="13" t="s">
        <v>74</v>
      </c>
      <c r="AY143" s="265" t="s">
        <v>165</v>
      </c>
    </row>
    <row r="144" s="14" customFormat="1">
      <c r="B144" s="266"/>
      <c r="C144" s="267"/>
      <c r="D144" s="246" t="s">
        <v>175</v>
      </c>
      <c r="E144" s="268" t="s">
        <v>1</v>
      </c>
      <c r="F144" s="269" t="s">
        <v>179</v>
      </c>
      <c r="G144" s="267"/>
      <c r="H144" s="270">
        <v>0.5</v>
      </c>
      <c r="I144" s="271"/>
      <c r="J144" s="267"/>
      <c r="K144" s="267"/>
      <c r="L144" s="272"/>
      <c r="M144" s="273"/>
      <c r="N144" s="274"/>
      <c r="O144" s="274"/>
      <c r="P144" s="274"/>
      <c r="Q144" s="274"/>
      <c r="R144" s="274"/>
      <c r="S144" s="274"/>
      <c r="T144" s="275"/>
      <c r="AT144" s="276" t="s">
        <v>175</v>
      </c>
      <c r="AU144" s="276" t="s">
        <v>107</v>
      </c>
      <c r="AV144" s="14" t="s">
        <v>166</v>
      </c>
      <c r="AW144" s="14" t="s">
        <v>31</v>
      </c>
      <c r="AX144" s="14" t="s">
        <v>74</v>
      </c>
      <c r="AY144" s="276" t="s">
        <v>165</v>
      </c>
    </row>
    <row r="145" s="12" customFormat="1">
      <c r="B145" s="244"/>
      <c r="C145" s="245"/>
      <c r="D145" s="246" t="s">
        <v>175</v>
      </c>
      <c r="E145" s="247" t="s">
        <v>1</v>
      </c>
      <c r="F145" s="248" t="s">
        <v>180</v>
      </c>
      <c r="G145" s="245"/>
      <c r="H145" s="247" t="s">
        <v>1</v>
      </c>
      <c r="I145" s="249"/>
      <c r="J145" s="245"/>
      <c r="K145" s="245"/>
      <c r="L145" s="250"/>
      <c r="M145" s="251"/>
      <c r="N145" s="252"/>
      <c r="O145" s="252"/>
      <c r="P145" s="252"/>
      <c r="Q145" s="252"/>
      <c r="R145" s="252"/>
      <c r="S145" s="252"/>
      <c r="T145" s="253"/>
      <c r="AT145" s="254" t="s">
        <v>175</v>
      </c>
      <c r="AU145" s="254" t="s">
        <v>107</v>
      </c>
      <c r="AV145" s="12" t="s">
        <v>82</v>
      </c>
      <c r="AW145" s="12" t="s">
        <v>31</v>
      </c>
      <c r="AX145" s="12" t="s">
        <v>74</v>
      </c>
      <c r="AY145" s="254" t="s">
        <v>165</v>
      </c>
    </row>
    <row r="146" s="12" customFormat="1">
      <c r="B146" s="244"/>
      <c r="C146" s="245"/>
      <c r="D146" s="246" t="s">
        <v>175</v>
      </c>
      <c r="E146" s="247" t="s">
        <v>1</v>
      </c>
      <c r="F146" s="248" t="s">
        <v>181</v>
      </c>
      <c r="G146" s="245"/>
      <c r="H146" s="247" t="s">
        <v>1</v>
      </c>
      <c r="I146" s="249"/>
      <c r="J146" s="245"/>
      <c r="K146" s="245"/>
      <c r="L146" s="250"/>
      <c r="M146" s="251"/>
      <c r="N146" s="252"/>
      <c r="O146" s="252"/>
      <c r="P146" s="252"/>
      <c r="Q146" s="252"/>
      <c r="R146" s="252"/>
      <c r="S146" s="252"/>
      <c r="T146" s="253"/>
      <c r="AT146" s="254" t="s">
        <v>175</v>
      </c>
      <c r="AU146" s="254" t="s">
        <v>107</v>
      </c>
      <c r="AV146" s="12" t="s">
        <v>82</v>
      </c>
      <c r="AW146" s="12" t="s">
        <v>31</v>
      </c>
      <c r="AX146" s="12" t="s">
        <v>74</v>
      </c>
      <c r="AY146" s="254" t="s">
        <v>165</v>
      </c>
    </row>
    <row r="147" s="13" customFormat="1">
      <c r="B147" s="255"/>
      <c r="C147" s="256"/>
      <c r="D147" s="246" t="s">
        <v>175</v>
      </c>
      <c r="E147" s="257" t="s">
        <v>1</v>
      </c>
      <c r="F147" s="258" t="s">
        <v>178</v>
      </c>
      <c r="G147" s="256"/>
      <c r="H147" s="259">
        <v>0.5</v>
      </c>
      <c r="I147" s="260"/>
      <c r="J147" s="256"/>
      <c r="K147" s="256"/>
      <c r="L147" s="261"/>
      <c r="M147" s="262"/>
      <c r="N147" s="263"/>
      <c r="O147" s="263"/>
      <c r="P147" s="263"/>
      <c r="Q147" s="263"/>
      <c r="R147" s="263"/>
      <c r="S147" s="263"/>
      <c r="T147" s="264"/>
      <c r="AT147" s="265" t="s">
        <v>175</v>
      </c>
      <c r="AU147" s="265" t="s">
        <v>107</v>
      </c>
      <c r="AV147" s="13" t="s">
        <v>107</v>
      </c>
      <c r="AW147" s="13" t="s">
        <v>31</v>
      </c>
      <c r="AX147" s="13" t="s">
        <v>74</v>
      </c>
      <c r="AY147" s="265" t="s">
        <v>165</v>
      </c>
    </row>
    <row r="148" s="12" customFormat="1">
      <c r="B148" s="244"/>
      <c r="C148" s="245"/>
      <c r="D148" s="246" t="s">
        <v>175</v>
      </c>
      <c r="E148" s="247" t="s">
        <v>1</v>
      </c>
      <c r="F148" s="248" t="s">
        <v>182</v>
      </c>
      <c r="G148" s="245"/>
      <c r="H148" s="247" t="s">
        <v>1</v>
      </c>
      <c r="I148" s="249"/>
      <c r="J148" s="245"/>
      <c r="K148" s="245"/>
      <c r="L148" s="250"/>
      <c r="M148" s="251"/>
      <c r="N148" s="252"/>
      <c r="O148" s="252"/>
      <c r="P148" s="252"/>
      <c r="Q148" s="252"/>
      <c r="R148" s="252"/>
      <c r="S148" s="252"/>
      <c r="T148" s="253"/>
      <c r="AT148" s="254" t="s">
        <v>175</v>
      </c>
      <c r="AU148" s="254" t="s">
        <v>107</v>
      </c>
      <c r="AV148" s="12" t="s">
        <v>82</v>
      </c>
      <c r="AW148" s="12" t="s">
        <v>31</v>
      </c>
      <c r="AX148" s="12" t="s">
        <v>74</v>
      </c>
      <c r="AY148" s="254" t="s">
        <v>165</v>
      </c>
    </row>
    <row r="149" s="13" customFormat="1">
      <c r="B149" s="255"/>
      <c r="C149" s="256"/>
      <c r="D149" s="246" t="s">
        <v>175</v>
      </c>
      <c r="E149" s="257" t="s">
        <v>1</v>
      </c>
      <c r="F149" s="258" t="s">
        <v>183</v>
      </c>
      <c r="G149" s="256"/>
      <c r="H149" s="259">
        <v>0.34300000000000003</v>
      </c>
      <c r="I149" s="260"/>
      <c r="J149" s="256"/>
      <c r="K149" s="256"/>
      <c r="L149" s="261"/>
      <c r="M149" s="262"/>
      <c r="N149" s="263"/>
      <c r="O149" s="263"/>
      <c r="P149" s="263"/>
      <c r="Q149" s="263"/>
      <c r="R149" s="263"/>
      <c r="S149" s="263"/>
      <c r="T149" s="264"/>
      <c r="AT149" s="265" t="s">
        <v>175</v>
      </c>
      <c r="AU149" s="265" t="s">
        <v>107</v>
      </c>
      <c r="AV149" s="13" t="s">
        <v>107</v>
      </c>
      <c r="AW149" s="13" t="s">
        <v>31</v>
      </c>
      <c r="AX149" s="13" t="s">
        <v>74</v>
      </c>
      <c r="AY149" s="265" t="s">
        <v>165</v>
      </c>
    </row>
    <row r="150" s="12" customFormat="1">
      <c r="B150" s="244"/>
      <c r="C150" s="245"/>
      <c r="D150" s="246" t="s">
        <v>175</v>
      </c>
      <c r="E150" s="247" t="s">
        <v>1</v>
      </c>
      <c r="F150" s="248" t="s">
        <v>184</v>
      </c>
      <c r="G150" s="245"/>
      <c r="H150" s="247" t="s">
        <v>1</v>
      </c>
      <c r="I150" s="249"/>
      <c r="J150" s="245"/>
      <c r="K150" s="245"/>
      <c r="L150" s="250"/>
      <c r="M150" s="251"/>
      <c r="N150" s="252"/>
      <c r="O150" s="252"/>
      <c r="P150" s="252"/>
      <c r="Q150" s="252"/>
      <c r="R150" s="252"/>
      <c r="S150" s="252"/>
      <c r="T150" s="253"/>
      <c r="AT150" s="254" t="s">
        <v>175</v>
      </c>
      <c r="AU150" s="254" t="s">
        <v>107</v>
      </c>
      <c r="AV150" s="12" t="s">
        <v>82</v>
      </c>
      <c r="AW150" s="12" t="s">
        <v>31</v>
      </c>
      <c r="AX150" s="12" t="s">
        <v>74</v>
      </c>
      <c r="AY150" s="254" t="s">
        <v>165</v>
      </c>
    </row>
    <row r="151" s="13" customFormat="1">
      <c r="B151" s="255"/>
      <c r="C151" s="256"/>
      <c r="D151" s="246" t="s">
        <v>175</v>
      </c>
      <c r="E151" s="257" t="s">
        <v>1</v>
      </c>
      <c r="F151" s="258" t="s">
        <v>185</v>
      </c>
      <c r="G151" s="256"/>
      <c r="H151" s="259">
        <v>0.23699999999999999</v>
      </c>
      <c r="I151" s="260"/>
      <c r="J151" s="256"/>
      <c r="K151" s="256"/>
      <c r="L151" s="261"/>
      <c r="M151" s="262"/>
      <c r="N151" s="263"/>
      <c r="O151" s="263"/>
      <c r="P151" s="263"/>
      <c r="Q151" s="263"/>
      <c r="R151" s="263"/>
      <c r="S151" s="263"/>
      <c r="T151" s="264"/>
      <c r="AT151" s="265" t="s">
        <v>175</v>
      </c>
      <c r="AU151" s="265" t="s">
        <v>107</v>
      </c>
      <c r="AV151" s="13" t="s">
        <v>107</v>
      </c>
      <c r="AW151" s="13" t="s">
        <v>31</v>
      </c>
      <c r="AX151" s="13" t="s">
        <v>74</v>
      </c>
      <c r="AY151" s="265" t="s">
        <v>165</v>
      </c>
    </row>
    <row r="152" s="14" customFormat="1">
      <c r="B152" s="266"/>
      <c r="C152" s="267"/>
      <c r="D152" s="246" t="s">
        <v>175</v>
      </c>
      <c r="E152" s="268" t="s">
        <v>1</v>
      </c>
      <c r="F152" s="269" t="s">
        <v>179</v>
      </c>
      <c r="G152" s="267"/>
      <c r="H152" s="270">
        <v>1.0800000000000001</v>
      </c>
      <c r="I152" s="271"/>
      <c r="J152" s="267"/>
      <c r="K152" s="267"/>
      <c r="L152" s="272"/>
      <c r="M152" s="273"/>
      <c r="N152" s="274"/>
      <c r="O152" s="274"/>
      <c r="P152" s="274"/>
      <c r="Q152" s="274"/>
      <c r="R152" s="274"/>
      <c r="S152" s="274"/>
      <c r="T152" s="275"/>
      <c r="AT152" s="276" t="s">
        <v>175</v>
      </c>
      <c r="AU152" s="276" t="s">
        <v>107</v>
      </c>
      <c r="AV152" s="14" t="s">
        <v>166</v>
      </c>
      <c r="AW152" s="14" t="s">
        <v>31</v>
      </c>
      <c r="AX152" s="14" t="s">
        <v>74</v>
      </c>
      <c r="AY152" s="276" t="s">
        <v>165</v>
      </c>
    </row>
    <row r="153" s="15" customFormat="1">
      <c r="B153" s="277"/>
      <c r="C153" s="278"/>
      <c r="D153" s="246" t="s">
        <v>175</v>
      </c>
      <c r="E153" s="279" t="s">
        <v>1</v>
      </c>
      <c r="F153" s="280" t="s">
        <v>186</v>
      </c>
      <c r="G153" s="278"/>
      <c r="H153" s="281">
        <v>1.5800000000000001</v>
      </c>
      <c r="I153" s="282"/>
      <c r="J153" s="278"/>
      <c r="K153" s="278"/>
      <c r="L153" s="283"/>
      <c r="M153" s="284"/>
      <c r="N153" s="285"/>
      <c r="O153" s="285"/>
      <c r="P153" s="285"/>
      <c r="Q153" s="285"/>
      <c r="R153" s="285"/>
      <c r="S153" s="285"/>
      <c r="T153" s="286"/>
      <c r="AT153" s="287" t="s">
        <v>175</v>
      </c>
      <c r="AU153" s="287" t="s">
        <v>107</v>
      </c>
      <c r="AV153" s="15" t="s">
        <v>173</v>
      </c>
      <c r="AW153" s="15" t="s">
        <v>31</v>
      </c>
      <c r="AX153" s="15" t="s">
        <v>82</v>
      </c>
      <c r="AY153" s="287" t="s">
        <v>165</v>
      </c>
    </row>
    <row r="154" s="1" customFormat="1" ht="24" customHeight="1">
      <c r="B154" s="38"/>
      <c r="C154" s="231" t="s">
        <v>107</v>
      </c>
      <c r="D154" s="231" t="s">
        <v>168</v>
      </c>
      <c r="E154" s="232" t="s">
        <v>187</v>
      </c>
      <c r="F154" s="233" t="s">
        <v>188</v>
      </c>
      <c r="G154" s="234" t="s">
        <v>171</v>
      </c>
      <c r="H154" s="235">
        <v>9.7680000000000007</v>
      </c>
      <c r="I154" s="236"/>
      <c r="J154" s="237">
        <f>ROUND(I154*H154,2)</f>
        <v>0</v>
      </c>
      <c r="K154" s="233" t="s">
        <v>172</v>
      </c>
      <c r="L154" s="43"/>
      <c r="M154" s="238" t="s">
        <v>1</v>
      </c>
      <c r="N154" s="239" t="s">
        <v>40</v>
      </c>
      <c r="O154" s="86"/>
      <c r="P154" s="240">
        <f>O154*H154</f>
        <v>0</v>
      </c>
      <c r="Q154" s="240">
        <v>1.8775</v>
      </c>
      <c r="R154" s="240">
        <f>Q154*H154</f>
        <v>18.33942</v>
      </c>
      <c r="S154" s="240">
        <v>0</v>
      </c>
      <c r="T154" s="241">
        <f>S154*H154</f>
        <v>0</v>
      </c>
      <c r="AR154" s="242" t="s">
        <v>173</v>
      </c>
      <c r="AT154" s="242" t="s">
        <v>168</v>
      </c>
      <c r="AU154" s="242" t="s">
        <v>107</v>
      </c>
      <c r="AY154" s="17" t="s">
        <v>165</v>
      </c>
      <c r="BE154" s="243">
        <f>IF(N154="základní",J154,0)</f>
        <v>0</v>
      </c>
      <c r="BF154" s="243">
        <f>IF(N154="snížená",J154,0)</f>
        <v>0</v>
      </c>
      <c r="BG154" s="243">
        <f>IF(N154="zákl. přenesená",J154,0)</f>
        <v>0</v>
      </c>
      <c r="BH154" s="243">
        <f>IF(N154="sníž. přenesená",J154,0)</f>
        <v>0</v>
      </c>
      <c r="BI154" s="243">
        <f>IF(N154="nulová",J154,0)</f>
        <v>0</v>
      </c>
      <c r="BJ154" s="17" t="s">
        <v>107</v>
      </c>
      <c r="BK154" s="243">
        <f>ROUND(I154*H154,2)</f>
        <v>0</v>
      </c>
      <c r="BL154" s="17" t="s">
        <v>173</v>
      </c>
      <c r="BM154" s="242" t="s">
        <v>189</v>
      </c>
    </row>
    <row r="155" s="12" customFormat="1">
      <c r="B155" s="244"/>
      <c r="C155" s="245"/>
      <c r="D155" s="246" t="s">
        <v>175</v>
      </c>
      <c r="E155" s="247" t="s">
        <v>1</v>
      </c>
      <c r="F155" s="248" t="s">
        <v>176</v>
      </c>
      <c r="G155" s="245"/>
      <c r="H155" s="247" t="s">
        <v>1</v>
      </c>
      <c r="I155" s="249"/>
      <c r="J155" s="245"/>
      <c r="K155" s="245"/>
      <c r="L155" s="250"/>
      <c r="M155" s="251"/>
      <c r="N155" s="252"/>
      <c r="O155" s="252"/>
      <c r="P155" s="252"/>
      <c r="Q155" s="252"/>
      <c r="R155" s="252"/>
      <c r="S155" s="252"/>
      <c r="T155" s="253"/>
      <c r="AT155" s="254" t="s">
        <v>175</v>
      </c>
      <c r="AU155" s="254" t="s">
        <v>107</v>
      </c>
      <c r="AV155" s="12" t="s">
        <v>82</v>
      </c>
      <c r="AW155" s="12" t="s">
        <v>31</v>
      </c>
      <c r="AX155" s="12" t="s">
        <v>74</v>
      </c>
      <c r="AY155" s="254" t="s">
        <v>165</v>
      </c>
    </row>
    <row r="156" s="12" customFormat="1">
      <c r="B156" s="244"/>
      <c r="C156" s="245"/>
      <c r="D156" s="246" t="s">
        <v>175</v>
      </c>
      <c r="E156" s="247" t="s">
        <v>1</v>
      </c>
      <c r="F156" s="248" t="s">
        <v>190</v>
      </c>
      <c r="G156" s="245"/>
      <c r="H156" s="247" t="s">
        <v>1</v>
      </c>
      <c r="I156" s="249"/>
      <c r="J156" s="245"/>
      <c r="K156" s="245"/>
      <c r="L156" s="250"/>
      <c r="M156" s="251"/>
      <c r="N156" s="252"/>
      <c r="O156" s="252"/>
      <c r="P156" s="252"/>
      <c r="Q156" s="252"/>
      <c r="R156" s="252"/>
      <c r="S156" s="252"/>
      <c r="T156" s="253"/>
      <c r="AT156" s="254" t="s">
        <v>175</v>
      </c>
      <c r="AU156" s="254" t="s">
        <v>107</v>
      </c>
      <c r="AV156" s="12" t="s">
        <v>82</v>
      </c>
      <c r="AW156" s="12" t="s">
        <v>31</v>
      </c>
      <c r="AX156" s="12" t="s">
        <v>74</v>
      </c>
      <c r="AY156" s="254" t="s">
        <v>165</v>
      </c>
    </row>
    <row r="157" s="13" customFormat="1">
      <c r="B157" s="255"/>
      <c r="C157" s="256"/>
      <c r="D157" s="246" t="s">
        <v>175</v>
      </c>
      <c r="E157" s="257" t="s">
        <v>1</v>
      </c>
      <c r="F157" s="258" t="s">
        <v>191</v>
      </c>
      <c r="G157" s="256"/>
      <c r="H157" s="259">
        <v>0.747</v>
      </c>
      <c r="I157" s="260"/>
      <c r="J157" s="256"/>
      <c r="K157" s="256"/>
      <c r="L157" s="261"/>
      <c r="M157" s="262"/>
      <c r="N157" s="263"/>
      <c r="O157" s="263"/>
      <c r="P157" s="263"/>
      <c r="Q157" s="263"/>
      <c r="R157" s="263"/>
      <c r="S157" s="263"/>
      <c r="T157" s="264"/>
      <c r="AT157" s="265" t="s">
        <v>175</v>
      </c>
      <c r="AU157" s="265" t="s">
        <v>107</v>
      </c>
      <c r="AV157" s="13" t="s">
        <v>107</v>
      </c>
      <c r="AW157" s="13" t="s">
        <v>31</v>
      </c>
      <c r="AX157" s="13" t="s">
        <v>74</v>
      </c>
      <c r="AY157" s="265" t="s">
        <v>165</v>
      </c>
    </row>
    <row r="158" s="12" customFormat="1">
      <c r="B158" s="244"/>
      <c r="C158" s="245"/>
      <c r="D158" s="246" t="s">
        <v>175</v>
      </c>
      <c r="E158" s="247" t="s">
        <v>1</v>
      </c>
      <c r="F158" s="248" t="s">
        <v>177</v>
      </c>
      <c r="G158" s="245"/>
      <c r="H158" s="247" t="s">
        <v>1</v>
      </c>
      <c r="I158" s="249"/>
      <c r="J158" s="245"/>
      <c r="K158" s="245"/>
      <c r="L158" s="250"/>
      <c r="M158" s="251"/>
      <c r="N158" s="252"/>
      <c r="O158" s="252"/>
      <c r="P158" s="252"/>
      <c r="Q158" s="252"/>
      <c r="R158" s="252"/>
      <c r="S158" s="252"/>
      <c r="T158" s="253"/>
      <c r="AT158" s="254" t="s">
        <v>175</v>
      </c>
      <c r="AU158" s="254" t="s">
        <v>107</v>
      </c>
      <c r="AV158" s="12" t="s">
        <v>82</v>
      </c>
      <c r="AW158" s="12" t="s">
        <v>31</v>
      </c>
      <c r="AX158" s="12" t="s">
        <v>74</v>
      </c>
      <c r="AY158" s="254" t="s">
        <v>165</v>
      </c>
    </row>
    <row r="159" s="13" customFormat="1">
      <c r="B159" s="255"/>
      <c r="C159" s="256"/>
      <c r="D159" s="246" t="s">
        <v>175</v>
      </c>
      <c r="E159" s="257" t="s">
        <v>1</v>
      </c>
      <c r="F159" s="258" t="s">
        <v>192</v>
      </c>
      <c r="G159" s="256"/>
      <c r="H159" s="259">
        <v>0.70399999999999996</v>
      </c>
      <c r="I159" s="260"/>
      <c r="J159" s="256"/>
      <c r="K159" s="256"/>
      <c r="L159" s="261"/>
      <c r="M159" s="262"/>
      <c r="N159" s="263"/>
      <c r="O159" s="263"/>
      <c r="P159" s="263"/>
      <c r="Q159" s="263"/>
      <c r="R159" s="263"/>
      <c r="S159" s="263"/>
      <c r="T159" s="264"/>
      <c r="AT159" s="265" t="s">
        <v>175</v>
      </c>
      <c r="AU159" s="265" t="s">
        <v>107</v>
      </c>
      <c r="AV159" s="13" t="s">
        <v>107</v>
      </c>
      <c r="AW159" s="13" t="s">
        <v>31</v>
      </c>
      <c r="AX159" s="13" t="s">
        <v>74</v>
      </c>
      <c r="AY159" s="265" t="s">
        <v>165</v>
      </c>
    </row>
    <row r="160" s="13" customFormat="1">
      <c r="B160" s="255"/>
      <c r="C160" s="256"/>
      <c r="D160" s="246" t="s">
        <v>175</v>
      </c>
      <c r="E160" s="257" t="s">
        <v>1</v>
      </c>
      <c r="F160" s="258" t="s">
        <v>193</v>
      </c>
      <c r="G160" s="256"/>
      <c r="H160" s="259">
        <v>0.63300000000000001</v>
      </c>
      <c r="I160" s="260"/>
      <c r="J160" s="256"/>
      <c r="K160" s="256"/>
      <c r="L160" s="261"/>
      <c r="M160" s="262"/>
      <c r="N160" s="263"/>
      <c r="O160" s="263"/>
      <c r="P160" s="263"/>
      <c r="Q160" s="263"/>
      <c r="R160" s="263"/>
      <c r="S160" s="263"/>
      <c r="T160" s="264"/>
      <c r="AT160" s="265" t="s">
        <v>175</v>
      </c>
      <c r="AU160" s="265" t="s">
        <v>107</v>
      </c>
      <c r="AV160" s="13" t="s">
        <v>107</v>
      </c>
      <c r="AW160" s="13" t="s">
        <v>31</v>
      </c>
      <c r="AX160" s="13" t="s">
        <v>74</v>
      </c>
      <c r="AY160" s="265" t="s">
        <v>165</v>
      </c>
    </row>
    <row r="161" s="12" customFormat="1">
      <c r="B161" s="244"/>
      <c r="C161" s="245"/>
      <c r="D161" s="246" t="s">
        <v>175</v>
      </c>
      <c r="E161" s="247" t="s">
        <v>1</v>
      </c>
      <c r="F161" s="248" t="s">
        <v>194</v>
      </c>
      <c r="G161" s="245"/>
      <c r="H161" s="247" t="s">
        <v>1</v>
      </c>
      <c r="I161" s="249"/>
      <c r="J161" s="245"/>
      <c r="K161" s="245"/>
      <c r="L161" s="250"/>
      <c r="M161" s="251"/>
      <c r="N161" s="252"/>
      <c r="O161" s="252"/>
      <c r="P161" s="252"/>
      <c r="Q161" s="252"/>
      <c r="R161" s="252"/>
      <c r="S161" s="252"/>
      <c r="T161" s="253"/>
      <c r="AT161" s="254" t="s">
        <v>175</v>
      </c>
      <c r="AU161" s="254" t="s">
        <v>107</v>
      </c>
      <c r="AV161" s="12" t="s">
        <v>82</v>
      </c>
      <c r="AW161" s="12" t="s">
        <v>31</v>
      </c>
      <c r="AX161" s="12" t="s">
        <v>74</v>
      </c>
      <c r="AY161" s="254" t="s">
        <v>165</v>
      </c>
    </row>
    <row r="162" s="13" customFormat="1">
      <c r="B162" s="255"/>
      <c r="C162" s="256"/>
      <c r="D162" s="246" t="s">
        <v>175</v>
      </c>
      <c r="E162" s="257" t="s">
        <v>1</v>
      </c>
      <c r="F162" s="258" t="s">
        <v>195</v>
      </c>
      <c r="G162" s="256"/>
      <c r="H162" s="259">
        <v>0.65200000000000002</v>
      </c>
      <c r="I162" s="260"/>
      <c r="J162" s="256"/>
      <c r="K162" s="256"/>
      <c r="L162" s="261"/>
      <c r="M162" s="262"/>
      <c r="N162" s="263"/>
      <c r="O162" s="263"/>
      <c r="P162" s="263"/>
      <c r="Q162" s="263"/>
      <c r="R162" s="263"/>
      <c r="S162" s="263"/>
      <c r="T162" s="264"/>
      <c r="AT162" s="265" t="s">
        <v>175</v>
      </c>
      <c r="AU162" s="265" t="s">
        <v>107</v>
      </c>
      <c r="AV162" s="13" t="s">
        <v>107</v>
      </c>
      <c r="AW162" s="13" t="s">
        <v>31</v>
      </c>
      <c r="AX162" s="13" t="s">
        <v>74</v>
      </c>
      <c r="AY162" s="265" t="s">
        <v>165</v>
      </c>
    </row>
    <row r="163" s="12" customFormat="1">
      <c r="B163" s="244"/>
      <c r="C163" s="245"/>
      <c r="D163" s="246" t="s">
        <v>175</v>
      </c>
      <c r="E163" s="247" t="s">
        <v>1</v>
      </c>
      <c r="F163" s="248" t="s">
        <v>196</v>
      </c>
      <c r="G163" s="245"/>
      <c r="H163" s="247" t="s">
        <v>1</v>
      </c>
      <c r="I163" s="249"/>
      <c r="J163" s="245"/>
      <c r="K163" s="245"/>
      <c r="L163" s="250"/>
      <c r="M163" s="251"/>
      <c r="N163" s="252"/>
      <c r="O163" s="252"/>
      <c r="P163" s="252"/>
      <c r="Q163" s="252"/>
      <c r="R163" s="252"/>
      <c r="S163" s="252"/>
      <c r="T163" s="253"/>
      <c r="AT163" s="254" t="s">
        <v>175</v>
      </c>
      <c r="AU163" s="254" t="s">
        <v>107</v>
      </c>
      <c r="AV163" s="12" t="s">
        <v>82</v>
      </c>
      <c r="AW163" s="12" t="s">
        <v>31</v>
      </c>
      <c r="AX163" s="12" t="s">
        <v>74</v>
      </c>
      <c r="AY163" s="254" t="s">
        <v>165</v>
      </c>
    </row>
    <row r="164" s="13" customFormat="1">
      <c r="B164" s="255"/>
      <c r="C164" s="256"/>
      <c r="D164" s="246" t="s">
        <v>175</v>
      </c>
      <c r="E164" s="257" t="s">
        <v>1</v>
      </c>
      <c r="F164" s="258" t="s">
        <v>197</v>
      </c>
      <c r="G164" s="256"/>
      <c r="H164" s="259">
        <v>1.1810000000000001</v>
      </c>
      <c r="I164" s="260"/>
      <c r="J164" s="256"/>
      <c r="K164" s="256"/>
      <c r="L164" s="261"/>
      <c r="M164" s="262"/>
      <c r="N164" s="263"/>
      <c r="O164" s="263"/>
      <c r="P164" s="263"/>
      <c r="Q164" s="263"/>
      <c r="R164" s="263"/>
      <c r="S164" s="263"/>
      <c r="T164" s="264"/>
      <c r="AT164" s="265" t="s">
        <v>175</v>
      </c>
      <c r="AU164" s="265" t="s">
        <v>107</v>
      </c>
      <c r="AV164" s="13" t="s">
        <v>107</v>
      </c>
      <c r="AW164" s="13" t="s">
        <v>31</v>
      </c>
      <c r="AX164" s="13" t="s">
        <v>74</v>
      </c>
      <c r="AY164" s="265" t="s">
        <v>165</v>
      </c>
    </row>
    <row r="165" s="12" customFormat="1">
      <c r="B165" s="244"/>
      <c r="C165" s="245"/>
      <c r="D165" s="246" t="s">
        <v>175</v>
      </c>
      <c r="E165" s="247" t="s">
        <v>1</v>
      </c>
      <c r="F165" s="248" t="s">
        <v>198</v>
      </c>
      <c r="G165" s="245"/>
      <c r="H165" s="247" t="s">
        <v>1</v>
      </c>
      <c r="I165" s="249"/>
      <c r="J165" s="245"/>
      <c r="K165" s="245"/>
      <c r="L165" s="250"/>
      <c r="M165" s="251"/>
      <c r="N165" s="252"/>
      <c r="O165" s="252"/>
      <c r="P165" s="252"/>
      <c r="Q165" s="252"/>
      <c r="R165" s="252"/>
      <c r="S165" s="252"/>
      <c r="T165" s="253"/>
      <c r="AT165" s="254" t="s">
        <v>175</v>
      </c>
      <c r="AU165" s="254" t="s">
        <v>107</v>
      </c>
      <c r="AV165" s="12" t="s">
        <v>82</v>
      </c>
      <c r="AW165" s="12" t="s">
        <v>31</v>
      </c>
      <c r="AX165" s="12" t="s">
        <v>74</v>
      </c>
      <c r="AY165" s="254" t="s">
        <v>165</v>
      </c>
    </row>
    <row r="166" s="13" customFormat="1">
      <c r="B166" s="255"/>
      <c r="C166" s="256"/>
      <c r="D166" s="246" t="s">
        <v>175</v>
      </c>
      <c r="E166" s="257" t="s">
        <v>1</v>
      </c>
      <c r="F166" s="258" t="s">
        <v>199</v>
      </c>
      <c r="G166" s="256"/>
      <c r="H166" s="259">
        <v>0.84099999999999997</v>
      </c>
      <c r="I166" s="260"/>
      <c r="J166" s="256"/>
      <c r="K166" s="256"/>
      <c r="L166" s="261"/>
      <c r="M166" s="262"/>
      <c r="N166" s="263"/>
      <c r="O166" s="263"/>
      <c r="P166" s="263"/>
      <c r="Q166" s="263"/>
      <c r="R166" s="263"/>
      <c r="S166" s="263"/>
      <c r="T166" s="264"/>
      <c r="AT166" s="265" t="s">
        <v>175</v>
      </c>
      <c r="AU166" s="265" t="s">
        <v>107</v>
      </c>
      <c r="AV166" s="13" t="s">
        <v>107</v>
      </c>
      <c r="AW166" s="13" t="s">
        <v>31</v>
      </c>
      <c r="AX166" s="13" t="s">
        <v>74</v>
      </c>
      <c r="AY166" s="265" t="s">
        <v>165</v>
      </c>
    </row>
    <row r="167" s="12" customFormat="1">
      <c r="B167" s="244"/>
      <c r="C167" s="245"/>
      <c r="D167" s="246" t="s">
        <v>175</v>
      </c>
      <c r="E167" s="247" t="s">
        <v>1</v>
      </c>
      <c r="F167" s="248" t="s">
        <v>200</v>
      </c>
      <c r="G167" s="245"/>
      <c r="H167" s="247" t="s">
        <v>1</v>
      </c>
      <c r="I167" s="249"/>
      <c r="J167" s="245"/>
      <c r="K167" s="245"/>
      <c r="L167" s="250"/>
      <c r="M167" s="251"/>
      <c r="N167" s="252"/>
      <c r="O167" s="252"/>
      <c r="P167" s="252"/>
      <c r="Q167" s="252"/>
      <c r="R167" s="252"/>
      <c r="S167" s="252"/>
      <c r="T167" s="253"/>
      <c r="AT167" s="254" t="s">
        <v>175</v>
      </c>
      <c r="AU167" s="254" t="s">
        <v>107</v>
      </c>
      <c r="AV167" s="12" t="s">
        <v>82</v>
      </c>
      <c r="AW167" s="12" t="s">
        <v>31</v>
      </c>
      <c r="AX167" s="12" t="s">
        <v>74</v>
      </c>
      <c r="AY167" s="254" t="s">
        <v>165</v>
      </c>
    </row>
    <row r="168" s="13" customFormat="1">
      <c r="B168" s="255"/>
      <c r="C168" s="256"/>
      <c r="D168" s="246" t="s">
        <v>175</v>
      </c>
      <c r="E168" s="257" t="s">
        <v>1</v>
      </c>
      <c r="F168" s="258" t="s">
        <v>199</v>
      </c>
      <c r="G168" s="256"/>
      <c r="H168" s="259">
        <v>0.84099999999999997</v>
      </c>
      <c r="I168" s="260"/>
      <c r="J168" s="256"/>
      <c r="K168" s="256"/>
      <c r="L168" s="261"/>
      <c r="M168" s="262"/>
      <c r="N168" s="263"/>
      <c r="O168" s="263"/>
      <c r="P168" s="263"/>
      <c r="Q168" s="263"/>
      <c r="R168" s="263"/>
      <c r="S168" s="263"/>
      <c r="T168" s="264"/>
      <c r="AT168" s="265" t="s">
        <v>175</v>
      </c>
      <c r="AU168" s="265" t="s">
        <v>107</v>
      </c>
      <c r="AV168" s="13" t="s">
        <v>107</v>
      </c>
      <c r="AW168" s="13" t="s">
        <v>31</v>
      </c>
      <c r="AX168" s="13" t="s">
        <v>74</v>
      </c>
      <c r="AY168" s="265" t="s">
        <v>165</v>
      </c>
    </row>
    <row r="169" s="12" customFormat="1">
      <c r="B169" s="244"/>
      <c r="C169" s="245"/>
      <c r="D169" s="246" t="s">
        <v>175</v>
      </c>
      <c r="E169" s="247" t="s">
        <v>1</v>
      </c>
      <c r="F169" s="248" t="s">
        <v>177</v>
      </c>
      <c r="G169" s="245"/>
      <c r="H169" s="247" t="s">
        <v>1</v>
      </c>
      <c r="I169" s="249"/>
      <c r="J169" s="245"/>
      <c r="K169" s="245"/>
      <c r="L169" s="250"/>
      <c r="M169" s="251"/>
      <c r="N169" s="252"/>
      <c r="O169" s="252"/>
      <c r="P169" s="252"/>
      <c r="Q169" s="252"/>
      <c r="R169" s="252"/>
      <c r="S169" s="252"/>
      <c r="T169" s="253"/>
      <c r="AT169" s="254" t="s">
        <v>175</v>
      </c>
      <c r="AU169" s="254" t="s">
        <v>107</v>
      </c>
      <c r="AV169" s="12" t="s">
        <v>82</v>
      </c>
      <c r="AW169" s="12" t="s">
        <v>31</v>
      </c>
      <c r="AX169" s="12" t="s">
        <v>74</v>
      </c>
      <c r="AY169" s="254" t="s">
        <v>165</v>
      </c>
    </row>
    <row r="170" s="13" customFormat="1">
      <c r="B170" s="255"/>
      <c r="C170" s="256"/>
      <c r="D170" s="246" t="s">
        <v>175</v>
      </c>
      <c r="E170" s="257" t="s">
        <v>1</v>
      </c>
      <c r="F170" s="258" t="s">
        <v>201</v>
      </c>
      <c r="G170" s="256"/>
      <c r="H170" s="259">
        <v>0.40000000000000002</v>
      </c>
      <c r="I170" s="260"/>
      <c r="J170" s="256"/>
      <c r="K170" s="256"/>
      <c r="L170" s="261"/>
      <c r="M170" s="262"/>
      <c r="N170" s="263"/>
      <c r="O170" s="263"/>
      <c r="P170" s="263"/>
      <c r="Q170" s="263"/>
      <c r="R170" s="263"/>
      <c r="S170" s="263"/>
      <c r="T170" s="264"/>
      <c r="AT170" s="265" t="s">
        <v>175</v>
      </c>
      <c r="AU170" s="265" t="s">
        <v>107</v>
      </c>
      <c r="AV170" s="13" t="s">
        <v>107</v>
      </c>
      <c r="AW170" s="13" t="s">
        <v>31</v>
      </c>
      <c r="AX170" s="13" t="s">
        <v>74</v>
      </c>
      <c r="AY170" s="265" t="s">
        <v>165</v>
      </c>
    </row>
    <row r="171" s="14" customFormat="1">
      <c r="B171" s="266"/>
      <c r="C171" s="267"/>
      <c r="D171" s="246" t="s">
        <v>175</v>
      </c>
      <c r="E171" s="268" t="s">
        <v>1</v>
      </c>
      <c r="F171" s="269" t="s">
        <v>179</v>
      </c>
      <c r="G171" s="267"/>
      <c r="H171" s="270">
        <v>5.9990000000000006</v>
      </c>
      <c r="I171" s="271"/>
      <c r="J171" s="267"/>
      <c r="K171" s="267"/>
      <c r="L171" s="272"/>
      <c r="M171" s="273"/>
      <c r="N171" s="274"/>
      <c r="O171" s="274"/>
      <c r="P171" s="274"/>
      <c r="Q171" s="274"/>
      <c r="R171" s="274"/>
      <c r="S171" s="274"/>
      <c r="T171" s="275"/>
      <c r="AT171" s="276" t="s">
        <v>175</v>
      </c>
      <c r="AU171" s="276" t="s">
        <v>107</v>
      </c>
      <c r="AV171" s="14" t="s">
        <v>166</v>
      </c>
      <c r="AW171" s="14" t="s">
        <v>31</v>
      </c>
      <c r="AX171" s="14" t="s">
        <v>74</v>
      </c>
      <c r="AY171" s="276" t="s">
        <v>165</v>
      </c>
    </row>
    <row r="172" s="12" customFormat="1">
      <c r="B172" s="244"/>
      <c r="C172" s="245"/>
      <c r="D172" s="246" t="s">
        <v>175</v>
      </c>
      <c r="E172" s="247" t="s">
        <v>1</v>
      </c>
      <c r="F172" s="248" t="s">
        <v>180</v>
      </c>
      <c r="G172" s="245"/>
      <c r="H172" s="247" t="s">
        <v>1</v>
      </c>
      <c r="I172" s="249"/>
      <c r="J172" s="245"/>
      <c r="K172" s="245"/>
      <c r="L172" s="250"/>
      <c r="M172" s="251"/>
      <c r="N172" s="252"/>
      <c r="O172" s="252"/>
      <c r="P172" s="252"/>
      <c r="Q172" s="252"/>
      <c r="R172" s="252"/>
      <c r="S172" s="252"/>
      <c r="T172" s="253"/>
      <c r="AT172" s="254" t="s">
        <v>175</v>
      </c>
      <c r="AU172" s="254" t="s">
        <v>107</v>
      </c>
      <c r="AV172" s="12" t="s">
        <v>82</v>
      </c>
      <c r="AW172" s="12" t="s">
        <v>31</v>
      </c>
      <c r="AX172" s="12" t="s">
        <v>74</v>
      </c>
      <c r="AY172" s="254" t="s">
        <v>165</v>
      </c>
    </row>
    <row r="173" s="12" customFormat="1">
      <c r="B173" s="244"/>
      <c r="C173" s="245"/>
      <c r="D173" s="246" t="s">
        <v>175</v>
      </c>
      <c r="E173" s="247" t="s">
        <v>1</v>
      </c>
      <c r="F173" s="248" t="s">
        <v>181</v>
      </c>
      <c r="G173" s="245"/>
      <c r="H173" s="247" t="s">
        <v>1</v>
      </c>
      <c r="I173" s="249"/>
      <c r="J173" s="245"/>
      <c r="K173" s="245"/>
      <c r="L173" s="250"/>
      <c r="M173" s="251"/>
      <c r="N173" s="252"/>
      <c r="O173" s="252"/>
      <c r="P173" s="252"/>
      <c r="Q173" s="252"/>
      <c r="R173" s="252"/>
      <c r="S173" s="252"/>
      <c r="T173" s="253"/>
      <c r="AT173" s="254" t="s">
        <v>175</v>
      </c>
      <c r="AU173" s="254" t="s">
        <v>107</v>
      </c>
      <c r="AV173" s="12" t="s">
        <v>82</v>
      </c>
      <c r="AW173" s="12" t="s">
        <v>31</v>
      </c>
      <c r="AX173" s="12" t="s">
        <v>74</v>
      </c>
      <c r="AY173" s="254" t="s">
        <v>165</v>
      </c>
    </row>
    <row r="174" s="13" customFormat="1">
      <c r="B174" s="255"/>
      <c r="C174" s="256"/>
      <c r="D174" s="246" t="s">
        <v>175</v>
      </c>
      <c r="E174" s="257" t="s">
        <v>1</v>
      </c>
      <c r="F174" s="258" t="s">
        <v>201</v>
      </c>
      <c r="G174" s="256"/>
      <c r="H174" s="259">
        <v>0.40000000000000002</v>
      </c>
      <c r="I174" s="260"/>
      <c r="J174" s="256"/>
      <c r="K174" s="256"/>
      <c r="L174" s="261"/>
      <c r="M174" s="262"/>
      <c r="N174" s="263"/>
      <c r="O174" s="263"/>
      <c r="P174" s="263"/>
      <c r="Q174" s="263"/>
      <c r="R174" s="263"/>
      <c r="S174" s="263"/>
      <c r="T174" s="264"/>
      <c r="AT174" s="265" t="s">
        <v>175</v>
      </c>
      <c r="AU174" s="265" t="s">
        <v>107</v>
      </c>
      <c r="AV174" s="13" t="s">
        <v>107</v>
      </c>
      <c r="AW174" s="13" t="s">
        <v>31</v>
      </c>
      <c r="AX174" s="13" t="s">
        <v>74</v>
      </c>
      <c r="AY174" s="265" t="s">
        <v>165</v>
      </c>
    </row>
    <row r="175" s="13" customFormat="1">
      <c r="B175" s="255"/>
      <c r="C175" s="256"/>
      <c r="D175" s="246" t="s">
        <v>175</v>
      </c>
      <c r="E175" s="257" t="s">
        <v>1</v>
      </c>
      <c r="F175" s="258" t="s">
        <v>202</v>
      </c>
      <c r="G175" s="256"/>
      <c r="H175" s="259">
        <v>0.64300000000000002</v>
      </c>
      <c r="I175" s="260"/>
      <c r="J175" s="256"/>
      <c r="K175" s="256"/>
      <c r="L175" s="261"/>
      <c r="M175" s="262"/>
      <c r="N175" s="263"/>
      <c r="O175" s="263"/>
      <c r="P175" s="263"/>
      <c r="Q175" s="263"/>
      <c r="R175" s="263"/>
      <c r="S175" s="263"/>
      <c r="T175" s="264"/>
      <c r="AT175" s="265" t="s">
        <v>175</v>
      </c>
      <c r="AU175" s="265" t="s">
        <v>107</v>
      </c>
      <c r="AV175" s="13" t="s">
        <v>107</v>
      </c>
      <c r="AW175" s="13" t="s">
        <v>31</v>
      </c>
      <c r="AX175" s="13" t="s">
        <v>74</v>
      </c>
      <c r="AY175" s="265" t="s">
        <v>165</v>
      </c>
    </row>
    <row r="176" s="12" customFormat="1">
      <c r="B176" s="244"/>
      <c r="C176" s="245"/>
      <c r="D176" s="246" t="s">
        <v>175</v>
      </c>
      <c r="E176" s="247" t="s">
        <v>1</v>
      </c>
      <c r="F176" s="248" t="s">
        <v>203</v>
      </c>
      <c r="G176" s="245"/>
      <c r="H176" s="247" t="s">
        <v>1</v>
      </c>
      <c r="I176" s="249"/>
      <c r="J176" s="245"/>
      <c r="K176" s="245"/>
      <c r="L176" s="250"/>
      <c r="M176" s="251"/>
      <c r="N176" s="252"/>
      <c r="O176" s="252"/>
      <c r="P176" s="252"/>
      <c r="Q176" s="252"/>
      <c r="R176" s="252"/>
      <c r="S176" s="252"/>
      <c r="T176" s="253"/>
      <c r="AT176" s="254" t="s">
        <v>175</v>
      </c>
      <c r="AU176" s="254" t="s">
        <v>107</v>
      </c>
      <c r="AV176" s="12" t="s">
        <v>82</v>
      </c>
      <c r="AW176" s="12" t="s">
        <v>31</v>
      </c>
      <c r="AX176" s="12" t="s">
        <v>74</v>
      </c>
      <c r="AY176" s="254" t="s">
        <v>165</v>
      </c>
    </row>
    <row r="177" s="13" customFormat="1">
      <c r="B177" s="255"/>
      <c r="C177" s="256"/>
      <c r="D177" s="246" t="s">
        <v>175</v>
      </c>
      <c r="E177" s="257" t="s">
        <v>1</v>
      </c>
      <c r="F177" s="258" t="s">
        <v>204</v>
      </c>
      <c r="G177" s="256"/>
      <c r="H177" s="259">
        <v>1.1339999999999999</v>
      </c>
      <c r="I177" s="260"/>
      <c r="J177" s="256"/>
      <c r="K177" s="256"/>
      <c r="L177" s="261"/>
      <c r="M177" s="262"/>
      <c r="N177" s="263"/>
      <c r="O177" s="263"/>
      <c r="P177" s="263"/>
      <c r="Q177" s="263"/>
      <c r="R177" s="263"/>
      <c r="S177" s="263"/>
      <c r="T177" s="264"/>
      <c r="AT177" s="265" t="s">
        <v>175</v>
      </c>
      <c r="AU177" s="265" t="s">
        <v>107</v>
      </c>
      <c r="AV177" s="13" t="s">
        <v>107</v>
      </c>
      <c r="AW177" s="13" t="s">
        <v>31</v>
      </c>
      <c r="AX177" s="13" t="s">
        <v>74</v>
      </c>
      <c r="AY177" s="265" t="s">
        <v>165</v>
      </c>
    </row>
    <row r="178" s="12" customFormat="1">
      <c r="B178" s="244"/>
      <c r="C178" s="245"/>
      <c r="D178" s="246" t="s">
        <v>175</v>
      </c>
      <c r="E178" s="247" t="s">
        <v>1</v>
      </c>
      <c r="F178" s="248" t="s">
        <v>205</v>
      </c>
      <c r="G178" s="245"/>
      <c r="H178" s="247" t="s">
        <v>1</v>
      </c>
      <c r="I178" s="249"/>
      <c r="J178" s="245"/>
      <c r="K178" s="245"/>
      <c r="L178" s="250"/>
      <c r="M178" s="251"/>
      <c r="N178" s="252"/>
      <c r="O178" s="252"/>
      <c r="P178" s="252"/>
      <c r="Q178" s="252"/>
      <c r="R178" s="252"/>
      <c r="S178" s="252"/>
      <c r="T178" s="253"/>
      <c r="AT178" s="254" t="s">
        <v>175</v>
      </c>
      <c r="AU178" s="254" t="s">
        <v>107</v>
      </c>
      <c r="AV178" s="12" t="s">
        <v>82</v>
      </c>
      <c r="AW178" s="12" t="s">
        <v>31</v>
      </c>
      <c r="AX178" s="12" t="s">
        <v>74</v>
      </c>
      <c r="AY178" s="254" t="s">
        <v>165</v>
      </c>
    </row>
    <row r="179" s="13" customFormat="1">
      <c r="B179" s="255"/>
      <c r="C179" s="256"/>
      <c r="D179" s="246" t="s">
        <v>175</v>
      </c>
      <c r="E179" s="257" t="s">
        <v>1</v>
      </c>
      <c r="F179" s="258" t="s">
        <v>206</v>
      </c>
      <c r="G179" s="256"/>
      <c r="H179" s="259">
        <v>0.68600000000000005</v>
      </c>
      <c r="I179" s="260"/>
      <c r="J179" s="256"/>
      <c r="K179" s="256"/>
      <c r="L179" s="261"/>
      <c r="M179" s="262"/>
      <c r="N179" s="263"/>
      <c r="O179" s="263"/>
      <c r="P179" s="263"/>
      <c r="Q179" s="263"/>
      <c r="R179" s="263"/>
      <c r="S179" s="263"/>
      <c r="T179" s="264"/>
      <c r="AT179" s="265" t="s">
        <v>175</v>
      </c>
      <c r="AU179" s="265" t="s">
        <v>107</v>
      </c>
      <c r="AV179" s="13" t="s">
        <v>107</v>
      </c>
      <c r="AW179" s="13" t="s">
        <v>31</v>
      </c>
      <c r="AX179" s="13" t="s">
        <v>74</v>
      </c>
      <c r="AY179" s="265" t="s">
        <v>165</v>
      </c>
    </row>
    <row r="180" s="14" customFormat="1">
      <c r="B180" s="266"/>
      <c r="C180" s="267"/>
      <c r="D180" s="246" t="s">
        <v>175</v>
      </c>
      <c r="E180" s="268" t="s">
        <v>1</v>
      </c>
      <c r="F180" s="269" t="s">
        <v>179</v>
      </c>
      <c r="G180" s="267"/>
      <c r="H180" s="270">
        <v>2.863</v>
      </c>
      <c r="I180" s="271"/>
      <c r="J180" s="267"/>
      <c r="K180" s="267"/>
      <c r="L180" s="272"/>
      <c r="M180" s="273"/>
      <c r="N180" s="274"/>
      <c r="O180" s="274"/>
      <c r="P180" s="274"/>
      <c r="Q180" s="274"/>
      <c r="R180" s="274"/>
      <c r="S180" s="274"/>
      <c r="T180" s="275"/>
      <c r="AT180" s="276" t="s">
        <v>175</v>
      </c>
      <c r="AU180" s="276" t="s">
        <v>107</v>
      </c>
      <c r="AV180" s="14" t="s">
        <v>166</v>
      </c>
      <c r="AW180" s="14" t="s">
        <v>31</v>
      </c>
      <c r="AX180" s="14" t="s">
        <v>74</v>
      </c>
      <c r="AY180" s="276" t="s">
        <v>165</v>
      </c>
    </row>
    <row r="181" s="12" customFormat="1">
      <c r="B181" s="244"/>
      <c r="C181" s="245"/>
      <c r="D181" s="246" t="s">
        <v>175</v>
      </c>
      <c r="E181" s="247" t="s">
        <v>1</v>
      </c>
      <c r="F181" s="248" t="s">
        <v>207</v>
      </c>
      <c r="G181" s="245"/>
      <c r="H181" s="247" t="s">
        <v>1</v>
      </c>
      <c r="I181" s="249"/>
      <c r="J181" s="245"/>
      <c r="K181" s="245"/>
      <c r="L181" s="250"/>
      <c r="M181" s="251"/>
      <c r="N181" s="252"/>
      <c r="O181" s="252"/>
      <c r="P181" s="252"/>
      <c r="Q181" s="252"/>
      <c r="R181" s="252"/>
      <c r="S181" s="252"/>
      <c r="T181" s="253"/>
      <c r="AT181" s="254" t="s">
        <v>175</v>
      </c>
      <c r="AU181" s="254" t="s">
        <v>107</v>
      </c>
      <c r="AV181" s="12" t="s">
        <v>82</v>
      </c>
      <c r="AW181" s="12" t="s">
        <v>31</v>
      </c>
      <c r="AX181" s="12" t="s">
        <v>74</v>
      </c>
      <c r="AY181" s="254" t="s">
        <v>165</v>
      </c>
    </row>
    <row r="182" s="12" customFormat="1">
      <c r="B182" s="244"/>
      <c r="C182" s="245"/>
      <c r="D182" s="246" t="s">
        <v>175</v>
      </c>
      <c r="E182" s="247" t="s">
        <v>1</v>
      </c>
      <c r="F182" s="248" t="s">
        <v>208</v>
      </c>
      <c r="G182" s="245"/>
      <c r="H182" s="247" t="s">
        <v>1</v>
      </c>
      <c r="I182" s="249"/>
      <c r="J182" s="245"/>
      <c r="K182" s="245"/>
      <c r="L182" s="250"/>
      <c r="M182" s="251"/>
      <c r="N182" s="252"/>
      <c r="O182" s="252"/>
      <c r="P182" s="252"/>
      <c r="Q182" s="252"/>
      <c r="R182" s="252"/>
      <c r="S182" s="252"/>
      <c r="T182" s="253"/>
      <c r="AT182" s="254" t="s">
        <v>175</v>
      </c>
      <c r="AU182" s="254" t="s">
        <v>107</v>
      </c>
      <c r="AV182" s="12" t="s">
        <v>82</v>
      </c>
      <c r="AW182" s="12" t="s">
        <v>31</v>
      </c>
      <c r="AX182" s="12" t="s">
        <v>74</v>
      </c>
      <c r="AY182" s="254" t="s">
        <v>165</v>
      </c>
    </row>
    <row r="183" s="13" customFormat="1">
      <c r="B183" s="255"/>
      <c r="C183" s="256"/>
      <c r="D183" s="246" t="s">
        <v>175</v>
      </c>
      <c r="E183" s="257" t="s">
        <v>1</v>
      </c>
      <c r="F183" s="258" t="s">
        <v>209</v>
      </c>
      <c r="G183" s="256"/>
      <c r="H183" s="259">
        <v>0.378</v>
      </c>
      <c r="I183" s="260"/>
      <c r="J183" s="256"/>
      <c r="K183" s="256"/>
      <c r="L183" s="261"/>
      <c r="M183" s="262"/>
      <c r="N183" s="263"/>
      <c r="O183" s="263"/>
      <c r="P183" s="263"/>
      <c r="Q183" s="263"/>
      <c r="R183" s="263"/>
      <c r="S183" s="263"/>
      <c r="T183" s="264"/>
      <c r="AT183" s="265" t="s">
        <v>175</v>
      </c>
      <c r="AU183" s="265" t="s">
        <v>107</v>
      </c>
      <c r="AV183" s="13" t="s">
        <v>107</v>
      </c>
      <c r="AW183" s="13" t="s">
        <v>31</v>
      </c>
      <c r="AX183" s="13" t="s">
        <v>74</v>
      </c>
      <c r="AY183" s="265" t="s">
        <v>165</v>
      </c>
    </row>
    <row r="184" s="12" customFormat="1">
      <c r="B184" s="244"/>
      <c r="C184" s="245"/>
      <c r="D184" s="246" t="s">
        <v>175</v>
      </c>
      <c r="E184" s="247" t="s">
        <v>1</v>
      </c>
      <c r="F184" s="248" t="s">
        <v>210</v>
      </c>
      <c r="G184" s="245"/>
      <c r="H184" s="247" t="s">
        <v>1</v>
      </c>
      <c r="I184" s="249"/>
      <c r="J184" s="245"/>
      <c r="K184" s="245"/>
      <c r="L184" s="250"/>
      <c r="M184" s="251"/>
      <c r="N184" s="252"/>
      <c r="O184" s="252"/>
      <c r="P184" s="252"/>
      <c r="Q184" s="252"/>
      <c r="R184" s="252"/>
      <c r="S184" s="252"/>
      <c r="T184" s="253"/>
      <c r="AT184" s="254" t="s">
        <v>175</v>
      </c>
      <c r="AU184" s="254" t="s">
        <v>107</v>
      </c>
      <c r="AV184" s="12" t="s">
        <v>82</v>
      </c>
      <c r="AW184" s="12" t="s">
        <v>31</v>
      </c>
      <c r="AX184" s="12" t="s">
        <v>74</v>
      </c>
      <c r="AY184" s="254" t="s">
        <v>165</v>
      </c>
    </row>
    <row r="185" s="13" customFormat="1">
      <c r="B185" s="255"/>
      <c r="C185" s="256"/>
      <c r="D185" s="246" t="s">
        <v>175</v>
      </c>
      <c r="E185" s="257" t="s">
        <v>1</v>
      </c>
      <c r="F185" s="258" t="s">
        <v>211</v>
      </c>
      <c r="G185" s="256"/>
      <c r="H185" s="259">
        <v>0.52800000000000002</v>
      </c>
      <c r="I185" s="260"/>
      <c r="J185" s="256"/>
      <c r="K185" s="256"/>
      <c r="L185" s="261"/>
      <c r="M185" s="262"/>
      <c r="N185" s="263"/>
      <c r="O185" s="263"/>
      <c r="P185" s="263"/>
      <c r="Q185" s="263"/>
      <c r="R185" s="263"/>
      <c r="S185" s="263"/>
      <c r="T185" s="264"/>
      <c r="AT185" s="265" t="s">
        <v>175</v>
      </c>
      <c r="AU185" s="265" t="s">
        <v>107</v>
      </c>
      <c r="AV185" s="13" t="s">
        <v>107</v>
      </c>
      <c r="AW185" s="13" t="s">
        <v>31</v>
      </c>
      <c r="AX185" s="13" t="s">
        <v>74</v>
      </c>
      <c r="AY185" s="265" t="s">
        <v>165</v>
      </c>
    </row>
    <row r="186" s="14" customFormat="1">
      <c r="B186" s="266"/>
      <c r="C186" s="267"/>
      <c r="D186" s="246" t="s">
        <v>175</v>
      </c>
      <c r="E186" s="268" t="s">
        <v>1</v>
      </c>
      <c r="F186" s="269" t="s">
        <v>179</v>
      </c>
      <c r="G186" s="267"/>
      <c r="H186" s="270">
        <v>0.90600000000000003</v>
      </c>
      <c r="I186" s="271"/>
      <c r="J186" s="267"/>
      <c r="K186" s="267"/>
      <c r="L186" s="272"/>
      <c r="M186" s="273"/>
      <c r="N186" s="274"/>
      <c r="O186" s="274"/>
      <c r="P186" s="274"/>
      <c r="Q186" s="274"/>
      <c r="R186" s="274"/>
      <c r="S186" s="274"/>
      <c r="T186" s="275"/>
      <c r="AT186" s="276" t="s">
        <v>175</v>
      </c>
      <c r="AU186" s="276" t="s">
        <v>107</v>
      </c>
      <c r="AV186" s="14" t="s">
        <v>166</v>
      </c>
      <c r="AW186" s="14" t="s">
        <v>31</v>
      </c>
      <c r="AX186" s="14" t="s">
        <v>74</v>
      </c>
      <c r="AY186" s="276" t="s">
        <v>165</v>
      </c>
    </row>
    <row r="187" s="15" customFormat="1">
      <c r="B187" s="277"/>
      <c r="C187" s="278"/>
      <c r="D187" s="246" t="s">
        <v>175</v>
      </c>
      <c r="E187" s="279" t="s">
        <v>1</v>
      </c>
      <c r="F187" s="280" t="s">
        <v>186</v>
      </c>
      <c r="G187" s="278"/>
      <c r="H187" s="281">
        <v>9.7680000000000007</v>
      </c>
      <c r="I187" s="282"/>
      <c r="J187" s="278"/>
      <c r="K187" s="278"/>
      <c r="L187" s="283"/>
      <c r="M187" s="284"/>
      <c r="N187" s="285"/>
      <c r="O187" s="285"/>
      <c r="P187" s="285"/>
      <c r="Q187" s="285"/>
      <c r="R187" s="285"/>
      <c r="S187" s="285"/>
      <c r="T187" s="286"/>
      <c r="AT187" s="287" t="s">
        <v>175</v>
      </c>
      <c r="AU187" s="287" t="s">
        <v>107</v>
      </c>
      <c r="AV187" s="15" t="s">
        <v>173</v>
      </c>
      <c r="AW187" s="15" t="s">
        <v>31</v>
      </c>
      <c r="AX187" s="15" t="s">
        <v>82</v>
      </c>
      <c r="AY187" s="287" t="s">
        <v>165</v>
      </c>
    </row>
    <row r="188" s="1" customFormat="1" ht="16.5" customHeight="1">
      <c r="B188" s="38"/>
      <c r="C188" s="231" t="s">
        <v>166</v>
      </c>
      <c r="D188" s="231" t="s">
        <v>168</v>
      </c>
      <c r="E188" s="232" t="s">
        <v>212</v>
      </c>
      <c r="F188" s="233" t="s">
        <v>213</v>
      </c>
      <c r="G188" s="234" t="s">
        <v>214</v>
      </c>
      <c r="H188" s="235">
        <v>9</v>
      </c>
      <c r="I188" s="236"/>
      <c r="J188" s="237">
        <f>ROUND(I188*H188,2)</f>
        <v>0</v>
      </c>
      <c r="K188" s="233" t="s">
        <v>172</v>
      </c>
      <c r="L188" s="43"/>
      <c r="M188" s="238" t="s">
        <v>1</v>
      </c>
      <c r="N188" s="239" t="s">
        <v>40</v>
      </c>
      <c r="O188" s="86"/>
      <c r="P188" s="240">
        <f>O188*H188</f>
        <v>0</v>
      </c>
      <c r="Q188" s="240">
        <v>0.0068799999999999998</v>
      </c>
      <c r="R188" s="240">
        <f>Q188*H188</f>
        <v>0.061919999999999996</v>
      </c>
      <c r="S188" s="240">
        <v>0</v>
      </c>
      <c r="T188" s="241">
        <f>S188*H188</f>
        <v>0</v>
      </c>
      <c r="AR188" s="242" t="s">
        <v>173</v>
      </c>
      <c r="AT188" s="242" t="s">
        <v>168</v>
      </c>
      <c r="AU188" s="242" t="s">
        <v>107</v>
      </c>
      <c r="AY188" s="17" t="s">
        <v>165</v>
      </c>
      <c r="BE188" s="243">
        <f>IF(N188="základní",J188,0)</f>
        <v>0</v>
      </c>
      <c r="BF188" s="243">
        <f>IF(N188="snížená",J188,0)</f>
        <v>0</v>
      </c>
      <c r="BG188" s="243">
        <f>IF(N188="zákl. přenesená",J188,0)</f>
        <v>0</v>
      </c>
      <c r="BH188" s="243">
        <f>IF(N188="sníž. přenesená",J188,0)</f>
        <v>0</v>
      </c>
      <c r="BI188" s="243">
        <f>IF(N188="nulová",J188,0)</f>
        <v>0</v>
      </c>
      <c r="BJ188" s="17" t="s">
        <v>107</v>
      </c>
      <c r="BK188" s="243">
        <f>ROUND(I188*H188,2)</f>
        <v>0</v>
      </c>
      <c r="BL188" s="17" t="s">
        <v>173</v>
      </c>
      <c r="BM188" s="242" t="s">
        <v>215</v>
      </c>
    </row>
    <row r="189" s="12" customFormat="1">
      <c r="B189" s="244"/>
      <c r="C189" s="245"/>
      <c r="D189" s="246" t="s">
        <v>175</v>
      </c>
      <c r="E189" s="247" t="s">
        <v>1</v>
      </c>
      <c r="F189" s="248" t="s">
        <v>176</v>
      </c>
      <c r="G189" s="245"/>
      <c r="H189" s="247" t="s">
        <v>1</v>
      </c>
      <c r="I189" s="249"/>
      <c r="J189" s="245"/>
      <c r="K189" s="245"/>
      <c r="L189" s="250"/>
      <c r="M189" s="251"/>
      <c r="N189" s="252"/>
      <c r="O189" s="252"/>
      <c r="P189" s="252"/>
      <c r="Q189" s="252"/>
      <c r="R189" s="252"/>
      <c r="S189" s="252"/>
      <c r="T189" s="253"/>
      <c r="AT189" s="254" t="s">
        <v>175</v>
      </c>
      <c r="AU189" s="254" t="s">
        <v>107</v>
      </c>
      <c r="AV189" s="12" t="s">
        <v>82</v>
      </c>
      <c r="AW189" s="12" t="s">
        <v>31</v>
      </c>
      <c r="AX189" s="12" t="s">
        <v>74</v>
      </c>
      <c r="AY189" s="254" t="s">
        <v>165</v>
      </c>
    </row>
    <row r="190" s="12" customFormat="1">
      <c r="B190" s="244"/>
      <c r="C190" s="245"/>
      <c r="D190" s="246" t="s">
        <v>175</v>
      </c>
      <c r="E190" s="247" t="s">
        <v>1</v>
      </c>
      <c r="F190" s="248" t="s">
        <v>177</v>
      </c>
      <c r="G190" s="245"/>
      <c r="H190" s="247" t="s">
        <v>1</v>
      </c>
      <c r="I190" s="249"/>
      <c r="J190" s="245"/>
      <c r="K190" s="245"/>
      <c r="L190" s="250"/>
      <c r="M190" s="251"/>
      <c r="N190" s="252"/>
      <c r="O190" s="252"/>
      <c r="P190" s="252"/>
      <c r="Q190" s="252"/>
      <c r="R190" s="252"/>
      <c r="S190" s="252"/>
      <c r="T190" s="253"/>
      <c r="AT190" s="254" t="s">
        <v>175</v>
      </c>
      <c r="AU190" s="254" t="s">
        <v>107</v>
      </c>
      <c r="AV190" s="12" t="s">
        <v>82</v>
      </c>
      <c r="AW190" s="12" t="s">
        <v>31</v>
      </c>
      <c r="AX190" s="12" t="s">
        <v>74</v>
      </c>
      <c r="AY190" s="254" t="s">
        <v>165</v>
      </c>
    </row>
    <row r="191" s="13" customFormat="1">
      <c r="B191" s="255"/>
      <c r="C191" s="256"/>
      <c r="D191" s="246" t="s">
        <v>175</v>
      </c>
      <c r="E191" s="257" t="s">
        <v>1</v>
      </c>
      <c r="F191" s="258" t="s">
        <v>82</v>
      </c>
      <c r="G191" s="256"/>
      <c r="H191" s="259">
        <v>1</v>
      </c>
      <c r="I191" s="260"/>
      <c r="J191" s="256"/>
      <c r="K191" s="256"/>
      <c r="L191" s="261"/>
      <c r="M191" s="262"/>
      <c r="N191" s="263"/>
      <c r="O191" s="263"/>
      <c r="P191" s="263"/>
      <c r="Q191" s="263"/>
      <c r="R191" s="263"/>
      <c r="S191" s="263"/>
      <c r="T191" s="264"/>
      <c r="AT191" s="265" t="s">
        <v>175</v>
      </c>
      <c r="AU191" s="265" t="s">
        <v>107</v>
      </c>
      <c r="AV191" s="13" t="s">
        <v>107</v>
      </c>
      <c r="AW191" s="13" t="s">
        <v>31</v>
      </c>
      <c r="AX191" s="13" t="s">
        <v>74</v>
      </c>
      <c r="AY191" s="265" t="s">
        <v>165</v>
      </c>
    </row>
    <row r="192" s="12" customFormat="1">
      <c r="B192" s="244"/>
      <c r="C192" s="245"/>
      <c r="D192" s="246" t="s">
        <v>175</v>
      </c>
      <c r="E192" s="247" t="s">
        <v>1</v>
      </c>
      <c r="F192" s="248" t="s">
        <v>216</v>
      </c>
      <c r="G192" s="245"/>
      <c r="H192" s="247" t="s">
        <v>1</v>
      </c>
      <c r="I192" s="249"/>
      <c r="J192" s="245"/>
      <c r="K192" s="245"/>
      <c r="L192" s="250"/>
      <c r="M192" s="251"/>
      <c r="N192" s="252"/>
      <c r="O192" s="252"/>
      <c r="P192" s="252"/>
      <c r="Q192" s="252"/>
      <c r="R192" s="252"/>
      <c r="S192" s="252"/>
      <c r="T192" s="253"/>
      <c r="AT192" s="254" t="s">
        <v>175</v>
      </c>
      <c r="AU192" s="254" t="s">
        <v>107</v>
      </c>
      <c r="AV192" s="12" t="s">
        <v>82</v>
      </c>
      <c r="AW192" s="12" t="s">
        <v>31</v>
      </c>
      <c r="AX192" s="12" t="s">
        <v>74</v>
      </c>
      <c r="AY192" s="254" t="s">
        <v>165</v>
      </c>
    </row>
    <row r="193" s="13" customFormat="1">
      <c r="B193" s="255"/>
      <c r="C193" s="256"/>
      <c r="D193" s="246" t="s">
        <v>175</v>
      </c>
      <c r="E193" s="257" t="s">
        <v>1</v>
      </c>
      <c r="F193" s="258" t="s">
        <v>82</v>
      </c>
      <c r="G193" s="256"/>
      <c r="H193" s="259">
        <v>1</v>
      </c>
      <c r="I193" s="260"/>
      <c r="J193" s="256"/>
      <c r="K193" s="256"/>
      <c r="L193" s="261"/>
      <c r="M193" s="262"/>
      <c r="N193" s="263"/>
      <c r="O193" s="263"/>
      <c r="P193" s="263"/>
      <c r="Q193" s="263"/>
      <c r="R193" s="263"/>
      <c r="S193" s="263"/>
      <c r="T193" s="264"/>
      <c r="AT193" s="265" t="s">
        <v>175</v>
      </c>
      <c r="AU193" s="265" t="s">
        <v>107</v>
      </c>
      <c r="AV193" s="13" t="s">
        <v>107</v>
      </c>
      <c r="AW193" s="13" t="s">
        <v>31</v>
      </c>
      <c r="AX193" s="13" t="s">
        <v>74</v>
      </c>
      <c r="AY193" s="265" t="s">
        <v>165</v>
      </c>
    </row>
    <row r="194" s="12" customFormat="1">
      <c r="B194" s="244"/>
      <c r="C194" s="245"/>
      <c r="D194" s="246" t="s">
        <v>175</v>
      </c>
      <c r="E194" s="247" t="s">
        <v>1</v>
      </c>
      <c r="F194" s="248" t="s">
        <v>217</v>
      </c>
      <c r="G194" s="245"/>
      <c r="H194" s="247" t="s">
        <v>1</v>
      </c>
      <c r="I194" s="249"/>
      <c r="J194" s="245"/>
      <c r="K194" s="245"/>
      <c r="L194" s="250"/>
      <c r="M194" s="251"/>
      <c r="N194" s="252"/>
      <c r="O194" s="252"/>
      <c r="P194" s="252"/>
      <c r="Q194" s="252"/>
      <c r="R194" s="252"/>
      <c r="S194" s="252"/>
      <c r="T194" s="253"/>
      <c r="AT194" s="254" t="s">
        <v>175</v>
      </c>
      <c r="AU194" s="254" t="s">
        <v>107</v>
      </c>
      <c r="AV194" s="12" t="s">
        <v>82</v>
      </c>
      <c r="AW194" s="12" t="s">
        <v>31</v>
      </c>
      <c r="AX194" s="12" t="s">
        <v>74</v>
      </c>
      <c r="AY194" s="254" t="s">
        <v>165</v>
      </c>
    </row>
    <row r="195" s="13" customFormat="1">
      <c r="B195" s="255"/>
      <c r="C195" s="256"/>
      <c r="D195" s="246" t="s">
        <v>175</v>
      </c>
      <c r="E195" s="257" t="s">
        <v>1</v>
      </c>
      <c r="F195" s="258" t="s">
        <v>82</v>
      </c>
      <c r="G195" s="256"/>
      <c r="H195" s="259">
        <v>1</v>
      </c>
      <c r="I195" s="260"/>
      <c r="J195" s="256"/>
      <c r="K195" s="256"/>
      <c r="L195" s="261"/>
      <c r="M195" s="262"/>
      <c r="N195" s="263"/>
      <c r="O195" s="263"/>
      <c r="P195" s="263"/>
      <c r="Q195" s="263"/>
      <c r="R195" s="263"/>
      <c r="S195" s="263"/>
      <c r="T195" s="264"/>
      <c r="AT195" s="265" t="s">
        <v>175</v>
      </c>
      <c r="AU195" s="265" t="s">
        <v>107</v>
      </c>
      <c r="AV195" s="13" t="s">
        <v>107</v>
      </c>
      <c r="AW195" s="13" t="s">
        <v>31</v>
      </c>
      <c r="AX195" s="13" t="s">
        <v>74</v>
      </c>
      <c r="AY195" s="265" t="s">
        <v>165</v>
      </c>
    </row>
    <row r="196" s="12" customFormat="1">
      <c r="B196" s="244"/>
      <c r="C196" s="245"/>
      <c r="D196" s="246" t="s">
        <v>175</v>
      </c>
      <c r="E196" s="247" t="s">
        <v>1</v>
      </c>
      <c r="F196" s="248" t="s">
        <v>218</v>
      </c>
      <c r="G196" s="245"/>
      <c r="H196" s="247" t="s">
        <v>1</v>
      </c>
      <c r="I196" s="249"/>
      <c r="J196" s="245"/>
      <c r="K196" s="245"/>
      <c r="L196" s="250"/>
      <c r="M196" s="251"/>
      <c r="N196" s="252"/>
      <c r="O196" s="252"/>
      <c r="P196" s="252"/>
      <c r="Q196" s="252"/>
      <c r="R196" s="252"/>
      <c r="S196" s="252"/>
      <c r="T196" s="253"/>
      <c r="AT196" s="254" t="s">
        <v>175</v>
      </c>
      <c r="AU196" s="254" t="s">
        <v>107</v>
      </c>
      <c r="AV196" s="12" t="s">
        <v>82</v>
      </c>
      <c r="AW196" s="12" t="s">
        <v>31</v>
      </c>
      <c r="AX196" s="12" t="s">
        <v>74</v>
      </c>
      <c r="AY196" s="254" t="s">
        <v>165</v>
      </c>
    </row>
    <row r="197" s="13" customFormat="1">
      <c r="B197" s="255"/>
      <c r="C197" s="256"/>
      <c r="D197" s="246" t="s">
        <v>175</v>
      </c>
      <c r="E197" s="257" t="s">
        <v>1</v>
      </c>
      <c r="F197" s="258" t="s">
        <v>82</v>
      </c>
      <c r="G197" s="256"/>
      <c r="H197" s="259">
        <v>1</v>
      </c>
      <c r="I197" s="260"/>
      <c r="J197" s="256"/>
      <c r="K197" s="256"/>
      <c r="L197" s="261"/>
      <c r="M197" s="262"/>
      <c r="N197" s="263"/>
      <c r="O197" s="263"/>
      <c r="P197" s="263"/>
      <c r="Q197" s="263"/>
      <c r="R197" s="263"/>
      <c r="S197" s="263"/>
      <c r="T197" s="264"/>
      <c r="AT197" s="265" t="s">
        <v>175</v>
      </c>
      <c r="AU197" s="265" t="s">
        <v>107</v>
      </c>
      <c r="AV197" s="13" t="s">
        <v>107</v>
      </c>
      <c r="AW197" s="13" t="s">
        <v>31</v>
      </c>
      <c r="AX197" s="13" t="s">
        <v>74</v>
      </c>
      <c r="AY197" s="265" t="s">
        <v>165</v>
      </c>
    </row>
    <row r="198" s="14" customFormat="1">
      <c r="B198" s="266"/>
      <c r="C198" s="267"/>
      <c r="D198" s="246" t="s">
        <v>175</v>
      </c>
      <c r="E198" s="268" t="s">
        <v>1</v>
      </c>
      <c r="F198" s="269" t="s">
        <v>179</v>
      </c>
      <c r="G198" s="267"/>
      <c r="H198" s="270">
        <v>4</v>
      </c>
      <c r="I198" s="271"/>
      <c r="J198" s="267"/>
      <c r="K198" s="267"/>
      <c r="L198" s="272"/>
      <c r="M198" s="273"/>
      <c r="N198" s="274"/>
      <c r="O198" s="274"/>
      <c r="P198" s="274"/>
      <c r="Q198" s="274"/>
      <c r="R198" s="274"/>
      <c r="S198" s="274"/>
      <c r="T198" s="275"/>
      <c r="AT198" s="276" t="s">
        <v>175</v>
      </c>
      <c r="AU198" s="276" t="s">
        <v>107</v>
      </c>
      <c r="AV198" s="14" t="s">
        <v>166</v>
      </c>
      <c r="AW198" s="14" t="s">
        <v>31</v>
      </c>
      <c r="AX198" s="14" t="s">
        <v>74</v>
      </c>
      <c r="AY198" s="276" t="s">
        <v>165</v>
      </c>
    </row>
    <row r="199" s="12" customFormat="1">
      <c r="B199" s="244"/>
      <c r="C199" s="245"/>
      <c r="D199" s="246" t="s">
        <v>175</v>
      </c>
      <c r="E199" s="247" t="s">
        <v>1</v>
      </c>
      <c r="F199" s="248" t="s">
        <v>180</v>
      </c>
      <c r="G199" s="245"/>
      <c r="H199" s="247" t="s">
        <v>1</v>
      </c>
      <c r="I199" s="249"/>
      <c r="J199" s="245"/>
      <c r="K199" s="245"/>
      <c r="L199" s="250"/>
      <c r="M199" s="251"/>
      <c r="N199" s="252"/>
      <c r="O199" s="252"/>
      <c r="P199" s="252"/>
      <c r="Q199" s="252"/>
      <c r="R199" s="252"/>
      <c r="S199" s="252"/>
      <c r="T199" s="253"/>
      <c r="AT199" s="254" t="s">
        <v>175</v>
      </c>
      <c r="AU199" s="254" t="s">
        <v>107</v>
      </c>
      <c r="AV199" s="12" t="s">
        <v>82</v>
      </c>
      <c r="AW199" s="12" t="s">
        <v>31</v>
      </c>
      <c r="AX199" s="12" t="s">
        <v>74</v>
      </c>
      <c r="AY199" s="254" t="s">
        <v>165</v>
      </c>
    </row>
    <row r="200" s="12" customFormat="1">
      <c r="B200" s="244"/>
      <c r="C200" s="245"/>
      <c r="D200" s="246" t="s">
        <v>175</v>
      </c>
      <c r="E200" s="247" t="s">
        <v>1</v>
      </c>
      <c r="F200" s="248" t="s">
        <v>219</v>
      </c>
      <c r="G200" s="245"/>
      <c r="H200" s="247" t="s">
        <v>1</v>
      </c>
      <c r="I200" s="249"/>
      <c r="J200" s="245"/>
      <c r="K200" s="245"/>
      <c r="L200" s="250"/>
      <c r="M200" s="251"/>
      <c r="N200" s="252"/>
      <c r="O200" s="252"/>
      <c r="P200" s="252"/>
      <c r="Q200" s="252"/>
      <c r="R200" s="252"/>
      <c r="S200" s="252"/>
      <c r="T200" s="253"/>
      <c r="AT200" s="254" t="s">
        <v>175</v>
      </c>
      <c r="AU200" s="254" t="s">
        <v>107</v>
      </c>
      <c r="AV200" s="12" t="s">
        <v>82</v>
      </c>
      <c r="AW200" s="12" t="s">
        <v>31</v>
      </c>
      <c r="AX200" s="12" t="s">
        <v>74</v>
      </c>
      <c r="AY200" s="254" t="s">
        <v>165</v>
      </c>
    </row>
    <row r="201" s="13" customFormat="1">
      <c r="B201" s="255"/>
      <c r="C201" s="256"/>
      <c r="D201" s="246" t="s">
        <v>175</v>
      </c>
      <c r="E201" s="257" t="s">
        <v>1</v>
      </c>
      <c r="F201" s="258" t="s">
        <v>82</v>
      </c>
      <c r="G201" s="256"/>
      <c r="H201" s="259">
        <v>1</v>
      </c>
      <c r="I201" s="260"/>
      <c r="J201" s="256"/>
      <c r="K201" s="256"/>
      <c r="L201" s="261"/>
      <c r="M201" s="262"/>
      <c r="N201" s="263"/>
      <c r="O201" s="263"/>
      <c r="P201" s="263"/>
      <c r="Q201" s="263"/>
      <c r="R201" s="263"/>
      <c r="S201" s="263"/>
      <c r="T201" s="264"/>
      <c r="AT201" s="265" t="s">
        <v>175</v>
      </c>
      <c r="AU201" s="265" t="s">
        <v>107</v>
      </c>
      <c r="AV201" s="13" t="s">
        <v>107</v>
      </c>
      <c r="AW201" s="13" t="s">
        <v>31</v>
      </c>
      <c r="AX201" s="13" t="s">
        <v>74</v>
      </c>
      <c r="AY201" s="265" t="s">
        <v>165</v>
      </c>
    </row>
    <row r="202" s="12" customFormat="1">
      <c r="B202" s="244"/>
      <c r="C202" s="245"/>
      <c r="D202" s="246" t="s">
        <v>175</v>
      </c>
      <c r="E202" s="247" t="s">
        <v>1</v>
      </c>
      <c r="F202" s="248" t="s">
        <v>181</v>
      </c>
      <c r="G202" s="245"/>
      <c r="H202" s="247" t="s">
        <v>1</v>
      </c>
      <c r="I202" s="249"/>
      <c r="J202" s="245"/>
      <c r="K202" s="245"/>
      <c r="L202" s="250"/>
      <c r="M202" s="251"/>
      <c r="N202" s="252"/>
      <c r="O202" s="252"/>
      <c r="P202" s="252"/>
      <c r="Q202" s="252"/>
      <c r="R202" s="252"/>
      <c r="S202" s="252"/>
      <c r="T202" s="253"/>
      <c r="AT202" s="254" t="s">
        <v>175</v>
      </c>
      <c r="AU202" s="254" t="s">
        <v>107</v>
      </c>
      <c r="AV202" s="12" t="s">
        <v>82</v>
      </c>
      <c r="AW202" s="12" t="s">
        <v>31</v>
      </c>
      <c r="AX202" s="12" t="s">
        <v>74</v>
      </c>
      <c r="AY202" s="254" t="s">
        <v>165</v>
      </c>
    </row>
    <row r="203" s="13" customFormat="1">
      <c r="B203" s="255"/>
      <c r="C203" s="256"/>
      <c r="D203" s="246" t="s">
        <v>175</v>
      </c>
      <c r="E203" s="257" t="s">
        <v>1</v>
      </c>
      <c r="F203" s="258" t="s">
        <v>82</v>
      </c>
      <c r="G203" s="256"/>
      <c r="H203" s="259">
        <v>1</v>
      </c>
      <c r="I203" s="260"/>
      <c r="J203" s="256"/>
      <c r="K203" s="256"/>
      <c r="L203" s="261"/>
      <c r="M203" s="262"/>
      <c r="N203" s="263"/>
      <c r="O203" s="263"/>
      <c r="P203" s="263"/>
      <c r="Q203" s="263"/>
      <c r="R203" s="263"/>
      <c r="S203" s="263"/>
      <c r="T203" s="264"/>
      <c r="AT203" s="265" t="s">
        <v>175</v>
      </c>
      <c r="AU203" s="265" t="s">
        <v>107</v>
      </c>
      <c r="AV203" s="13" t="s">
        <v>107</v>
      </c>
      <c r="AW203" s="13" t="s">
        <v>31</v>
      </c>
      <c r="AX203" s="13" t="s">
        <v>74</v>
      </c>
      <c r="AY203" s="265" t="s">
        <v>165</v>
      </c>
    </row>
    <row r="204" s="12" customFormat="1">
      <c r="B204" s="244"/>
      <c r="C204" s="245"/>
      <c r="D204" s="246" t="s">
        <v>175</v>
      </c>
      <c r="E204" s="247" t="s">
        <v>1</v>
      </c>
      <c r="F204" s="248" t="s">
        <v>220</v>
      </c>
      <c r="G204" s="245"/>
      <c r="H204" s="247" t="s">
        <v>1</v>
      </c>
      <c r="I204" s="249"/>
      <c r="J204" s="245"/>
      <c r="K204" s="245"/>
      <c r="L204" s="250"/>
      <c r="M204" s="251"/>
      <c r="N204" s="252"/>
      <c r="O204" s="252"/>
      <c r="P204" s="252"/>
      <c r="Q204" s="252"/>
      <c r="R204" s="252"/>
      <c r="S204" s="252"/>
      <c r="T204" s="253"/>
      <c r="AT204" s="254" t="s">
        <v>175</v>
      </c>
      <c r="AU204" s="254" t="s">
        <v>107</v>
      </c>
      <c r="AV204" s="12" t="s">
        <v>82</v>
      </c>
      <c r="AW204" s="12" t="s">
        <v>31</v>
      </c>
      <c r="AX204" s="12" t="s">
        <v>74</v>
      </c>
      <c r="AY204" s="254" t="s">
        <v>165</v>
      </c>
    </row>
    <row r="205" s="13" customFormat="1">
      <c r="B205" s="255"/>
      <c r="C205" s="256"/>
      <c r="D205" s="246" t="s">
        <v>175</v>
      </c>
      <c r="E205" s="257" t="s">
        <v>1</v>
      </c>
      <c r="F205" s="258" t="s">
        <v>82</v>
      </c>
      <c r="G205" s="256"/>
      <c r="H205" s="259">
        <v>1</v>
      </c>
      <c r="I205" s="260"/>
      <c r="J205" s="256"/>
      <c r="K205" s="256"/>
      <c r="L205" s="261"/>
      <c r="M205" s="262"/>
      <c r="N205" s="263"/>
      <c r="O205" s="263"/>
      <c r="P205" s="263"/>
      <c r="Q205" s="263"/>
      <c r="R205" s="263"/>
      <c r="S205" s="263"/>
      <c r="T205" s="264"/>
      <c r="AT205" s="265" t="s">
        <v>175</v>
      </c>
      <c r="AU205" s="265" t="s">
        <v>107</v>
      </c>
      <c r="AV205" s="13" t="s">
        <v>107</v>
      </c>
      <c r="AW205" s="13" t="s">
        <v>31</v>
      </c>
      <c r="AX205" s="13" t="s">
        <v>74</v>
      </c>
      <c r="AY205" s="265" t="s">
        <v>165</v>
      </c>
    </row>
    <row r="206" s="12" customFormat="1">
      <c r="B206" s="244"/>
      <c r="C206" s="245"/>
      <c r="D206" s="246" t="s">
        <v>175</v>
      </c>
      <c r="E206" s="247" t="s">
        <v>1</v>
      </c>
      <c r="F206" s="248" t="s">
        <v>221</v>
      </c>
      <c r="G206" s="245"/>
      <c r="H206" s="247" t="s">
        <v>1</v>
      </c>
      <c r="I206" s="249"/>
      <c r="J206" s="245"/>
      <c r="K206" s="245"/>
      <c r="L206" s="250"/>
      <c r="M206" s="251"/>
      <c r="N206" s="252"/>
      <c r="O206" s="252"/>
      <c r="P206" s="252"/>
      <c r="Q206" s="252"/>
      <c r="R206" s="252"/>
      <c r="S206" s="252"/>
      <c r="T206" s="253"/>
      <c r="AT206" s="254" t="s">
        <v>175</v>
      </c>
      <c r="AU206" s="254" t="s">
        <v>107</v>
      </c>
      <c r="AV206" s="12" t="s">
        <v>82</v>
      </c>
      <c r="AW206" s="12" t="s">
        <v>31</v>
      </c>
      <c r="AX206" s="12" t="s">
        <v>74</v>
      </c>
      <c r="AY206" s="254" t="s">
        <v>165</v>
      </c>
    </row>
    <row r="207" s="13" customFormat="1">
      <c r="B207" s="255"/>
      <c r="C207" s="256"/>
      <c r="D207" s="246" t="s">
        <v>175</v>
      </c>
      <c r="E207" s="257" t="s">
        <v>1</v>
      </c>
      <c r="F207" s="258" t="s">
        <v>82</v>
      </c>
      <c r="G207" s="256"/>
      <c r="H207" s="259">
        <v>1</v>
      </c>
      <c r="I207" s="260"/>
      <c r="J207" s="256"/>
      <c r="K207" s="256"/>
      <c r="L207" s="261"/>
      <c r="M207" s="262"/>
      <c r="N207" s="263"/>
      <c r="O207" s="263"/>
      <c r="P207" s="263"/>
      <c r="Q207" s="263"/>
      <c r="R207" s="263"/>
      <c r="S207" s="263"/>
      <c r="T207" s="264"/>
      <c r="AT207" s="265" t="s">
        <v>175</v>
      </c>
      <c r="AU207" s="265" t="s">
        <v>107</v>
      </c>
      <c r="AV207" s="13" t="s">
        <v>107</v>
      </c>
      <c r="AW207" s="13" t="s">
        <v>31</v>
      </c>
      <c r="AX207" s="13" t="s">
        <v>74</v>
      </c>
      <c r="AY207" s="265" t="s">
        <v>165</v>
      </c>
    </row>
    <row r="208" s="12" customFormat="1">
      <c r="B208" s="244"/>
      <c r="C208" s="245"/>
      <c r="D208" s="246" t="s">
        <v>175</v>
      </c>
      <c r="E208" s="247" t="s">
        <v>1</v>
      </c>
      <c r="F208" s="248" t="s">
        <v>222</v>
      </c>
      <c r="G208" s="245"/>
      <c r="H208" s="247" t="s">
        <v>1</v>
      </c>
      <c r="I208" s="249"/>
      <c r="J208" s="245"/>
      <c r="K208" s="245"/>
      <c r="L208" s="250"/>
      <c r="M208" s="251"/>
      <c r="N208" s="252"/>
      <c r="O208" s="252"/>
      <c r="P208" s="252"/>
      <c r="Q208" s="252"/>
      <c r="R208" s="252"/>
      <c r="S208" s="252"/>
      <c r="T208" s="253"/>
      <c r="AT208" s="254" t="s">
        <v>175</v>
      </c>
      <c r="AU208" s="254" t="s">
        <v>107</v>
      </c>
      <c r="AV208" s="12" t="s">
        <v>82</v>
      </c>
      <c r="AW208" s="12" t="s">
        <v>31</v>
      </c>
      <c r="AX208" s="12" t="s">
        <v>74</v>
      </c>
      <c r="AY208" s="254" t="s">
        <v>165</v>
      </c>
    </row>
    <row r="209" s="13" customFormat="1">
      <c r="B209" s="255"/>
      <c r="C209" s="256"/>
      <c r="D209" s="246" t="s">
        <v>175</v>
      </c>
      <c r="E209" s="257" t="s">
        <v>1</v>
      </c>
      <c r="F209" s="258" t="s">
        <v>82</v>
      </c>
      <c r="G209" s="256"/>
      <c r="H209" s="259">
        <v>1</v>
      </c>
      <c r="I209" s="260"/>
      <c r="J209" s="256"/>
      <c r="K209" s="256"/>
      <c r="L209" s="261"/>
      <c r="M209" s="262"/>
      <c r="N209" s="263"/>
      <c r="O209" s="263"/>
      <c r="P209" s="263"/>
      <c r="Q209" s="263"/>
      <c r="R209" s="263"/>
      <c r="S209" s="263"/>
      <c r="T209" s="264"/>
      <c r="AT209" s="265" t="s">
        <v>175</v>
      </c>
      <c r="AU209" s="265" t="s">
        <v>107</v>
      </c>
      <c r="AV209" s="13" t="s">
        <v>107</v>
      </c>
      <c r="AW209" s="13" t="s">
        <v>31</v>
      </c>
      <c r="AX209" s="13" t="s">
        <v>74</v>
      </c>
      <c r="AY209" s="265" t="s">
        <v>165</v>
      </c>
    </row>
    <row r="210" s="14" customFormat="1">
      <c r="B210" s="266"/>
      <c r="C210" s="267"/>
      <c r="D210" s="246" t="s">
        <v>175</v>
      </c>
      <c r="E210" s="268" t="s">
        <v>1</v>
      </c>
      <c r="F210" s="269" t="s">
        <v>179</v>
      </c>
      <c r="G210" s="267"/>
      <c r="H210" s="270">
        <v>5</v>
      </c>
      <c r="I210" s="271"/>
      <c r="J210" s="267"/>
      <c r="K210" s="267"/>
      <c r="L210" s="272"/>
      <c r="M210" s="273"/>
      <c r="N210" s="274"/>
      <c r="O210" s="274"/>
      <c r="P210" s="274"/>
      <c r="Q210" s="274"/>
      <c r="R210" s="274"/>
      <c r="S210" s="274"/>
      <c r="T210" s="275"/>
      <c r="AT210" s="276" t="s">
        <v>175</v>
      </c>
      <c r="AU210" s="276" t="s">
        <v>107</v>
      </c>
      <c r="AV210" s="14" t="s">
        <v>166</v>
      </c>
      <c r="AW210" s="14" t="s">
        <v>31</v>
      </c>
      <c r="AX210" s="14" t="s">
        <v>74</v>
      </c>
      <c r="AY210" s="276" t="s">
        <v>165</v>
      </c>
    </row>
    <row r="211" s="15" customFormat="1">
      <c r="B211" s="277"/>
      <c r="C211" s="278"/>
      <c r="D211" s="246" t="s">
        <v>175</v>
      </c>
      <c r="E211" s="279" t="s">
        <v>1</v>
      </c>
      <c r="F211" s="280" t="s">
        <v>186</v>
      </c>
      <c r="G211" s="278"/>
      <c r="H211" s="281">
        <v>9</v>
      </c>
      <c r="I211" s="282"/>
      <c r="J211" s="278"/>
      <c r="K211" s="278"/>
      <c r="L211" s="283"/>
      <c r="M211" s="284"/>
      <c r="N211" s="285"/>
      <c r="O211" s="285"/>
      <c r="P211" s="285"/>
      <c r="Q211" s="285"/>
      <c r="R211" s="285"/>
      <c r="S211" s="285"/>
      <c r="T211" s="286"/>
      <c r="AT211" s="287" t="s">
        <v>175</v>
      </c>
      <c r="AU211" s="287" t="s">
        <v>107</v>
      </c>
      <c r="AV211" s="15" t="s">
        <v>173</v>
      </c>
      <c r="AW211" s="15" t="s">
        <v>31</v>
      </c>
      <c r="AX211" s="15" t="s">
        <v>82</v>
      </c>
      <c r="AY211" s="287" t="s">
        <v>165</v>
      </c>
    </row>
    <row r="212" s="1" customFormat="1" ht="16.5" customHeight="1">
      <c r="B212" s="38"/>
      <c r="C212" s="288" t="s">
        <v>173</v>
      </c>
      <c r="D212" s="288" t="s">
        <v>223</v>
      </c>
      <c r="E212" s="289" t="s">
        <v>224</v>
      </c>
      <c r="F212" s="290" t="s">
        <v>225</v>
      </c>
      <c r="G212" s="291" t="s">
        <v>214</v>
      </c>
      <c r="H212" s="292">
        <v>7.0700000000000003</v>
      </c>
      <c r="I212" s="293"/>
      <c r="J212" s="294">
        <f>ROUND(I212*H212,2)</f>
        <v>0</v>
      </c>
      <c r="K212" s="290" t="s">
        <v>172</v>
      </c>
      <c r="L212" s="295"/>
      <c r="M212" s="296" t="s">
        <v>1</v>
      </c>
      <c r="N212" s="297" t="s">
        <v>40</v>
      </c>
      <c r="O212" s="86"/>
      <c r="P212" s="240">
        <f>O212*H212</f>
        <v>0</v>
      </c>
      <c r="Q212" s="240">
        <v>0.056000000000000001</v>
      </c>
      <c r="R212" s="240">
        <f>Q212*H212</f>
        <v>0.39592000000000005</v>
      </c>
      <c r="S212" s="240">
        <v>0</v>
      </c>
      <c r="T212" s="241">
        <f>S212*H212</f>
        <v>0</v>
      </c>
      <c r="AR212" s="242" t="s">
        <v>226</v>
      </c>
      <c r="AT212" s="242" t="s">
        <v>223</v>
      </c>
      <c r="AU212" s="242" t="s">
        <v>107</v>
      </c>
      <c r="AY212" s="17" t="s">
        <v>165</v>
      </c>
      <c r="BE212" s="243">
        <f>IF(N212="základní",J212,0)</f>
        <v>0</v>
      </c>
      <c r="BF212" s="243">
        <f>IF(N212="snížená",J212,0)</f>
        <v>0</v>
      </c>
      <c r="BG212" s="243">
        <f>IF(N212="zákl. přenesená",J212,0)</f>
        <v>0</v>
      </c>
      <c r="BH212" s="243">
        <f>IF(N212="sníž. přenesená",J212,0)</f>
        <v>0</v>
      </c>
      <c r="BI212" s="243">
        <f>IF(N212="nulová",J212,0)</f>
        <v>0</v>
      </c>
      <c r="BJ212" s="17" t="s">
        <v>107</v>
      </c>
      <c r="BK212" s="243">
        <f>ROUND(I212*H212,2)</f>
        <v>0</v>
      </c>
      <c r="BL212" s="17" t="s">
        <v>173</v>
      </c>
      <c r="BM212" s="242" t="s">
        <v>227</v>
      </c>
    </row>
    <row r="213" s="12" customFormat="1">
      <c r="B213" s="244"/>
      <c r="C213" s="245"/>
      <c r="D213" s="246" t="s">
        <v>175</v>
      </c>
      <c r="E213" s="247" t="s">
        <v>1</v>
      </c>
      <c r="F213" s="248" t="s">
        <v>176</v>
      </c>
      <c r="G213" s="245"/>
      <c r="H213" s="247" t="s">
        <v>1</v>
      </c>
      <c r="I213" s="249"/>
      <c r="J213" s="245"/>
      <c r="K213" s="245"/>
      <c r="L213" s="250"/>
      <c r="M213" s="251"/>
      <c r="N213" s="252"/>
      <c r="O213" s="252"/>
      <c r="P213" s="252"/>
      <c r="Q213" s="252"/>
      <c r="R213" s="252"/>
      <c r="S213" s="252"/>
      <c r="T213" s="253"/>
      <c r="AT213" s="254" t="s">
        <v>175</v>
      </c>
      <c r="AU213" s="254" t="s">
        <v>107</v>
      </c>
      <c r="AV213" s="12" t="s">
        <v>82</v>
      </c>
      <c r="AW213" s="12" t="s">
        <v>31</v>
      </c>
      <c r="AX213" s="12" t="s">
        <v>74</v>
      </c>
      <c r="AY213" s="254" t="s">
        <v>165</v>
      </c>
    </row>
    <row r="214" s="12" customFormat="1">
      <c r="B214" s="244"/>
      <c r="C214" s="245"/>
      <c r="D214" s="246" t="s">
        <v>175</v>
      </c>
      <c r="E214" s="247" t="s">
        <v>1</v>
      </c>
      <c r="F214" s="248" t="s">
        <v>177</v>
      </c>
      <c r="G214" s="245"/>
      <c r="H214" s="247" t="s">
        <v>1</v>
      </c>
      <c r="I214" s="249"/>
      <c r="J214" s="245"/>
      <c r="K214" s="245"/>
      <c r="L214" s="250"/>
      <c r="M214" s="251"/>
      <c r="N214" s="252"/>
      <c r="O214" s="252"/>
      <c r="P214" s="252"/>
      <c r="Q214" s="252"/>
      <c r="R214" s="252"/>
      <c r="S214" s="252"/>
      <c r="T214" s="253"/>
      <c r="AT214" s="254" t="s">
        <v>175</v>
      </c>
      <c r="AU214" s="254" t="s">
        <v>107</v>
      </c>
      <c r="AV214" s="12" t="s">
        <v>82</v>
      </c>
      <c r="AW214" s="12" t="s">
        <v>31</v>
      </c>
      <c r="AX214" s="12" t="s">
        <v>74</v>
      </c>
      <c r="AY214" s="254" t="s">
        <v>165</v>
      </c>
    </row>
    <row r="215" s="13" customFormat="1">
      <c r="B215" s="255"/>
      <c r="C215" s="256"/>
      <c r="D215" s="246" t="s">
        <v>175</v>
      </c>
      <c r="E215" s="257" t="s">
        <v>1</v>
      </c>
      <c r="F215" s="258" t="s">
        <v>228</v>
      </c>
      <c r="G215" s="256"/>
      <c r="H215" s="259">
        <v>1.01</v>
      </c>
      <c r="I215" s="260"/>
      <c r="J215" s="256"/>
      <c r="K215" s="256"/>
      <c r="L215" s="261"/>
      <c r="M215" s="262"/>
      <c r="N215" s="263"/>
      <c r="O215" s="263"/>
      <c r="P215" s="263"/>
      <c r="Q215" s="263"/>
      <c r="R215" s="263"/>
      <c r="S215" s="263"/>
      <c r="T215" s="264"/>
      <c r="AT215" s="265" t="s">
        <v>175</v>
      </c>
      <c r="AU215" s="265" t="s">
        <v>107</v>
      </c>
      <c r="AV215" s="13" t="s">
        <v>107</v>
      </c>
      <c r="AW215" s="13" t="s">
        <v>31</v>
      </c>
      <c r="AX215" s="13" t="s">
        <v>74</v>
      </c>
      <c r="AY215" s="265" t="s">
        <v>165</v>
      </c>
    </row>
    <row r="216" s="12" customFormat="1">
      <c r="B216" s="244"/>
      <c r="C216" s="245"/>
      <c r="D216" s="246" t="s">
        <v>175</v>
      </c>
      <c r="E216" s="247" t="s">
        <v>1</v>
      </c>
      <c r="F216" s="248" t="s">
        <v>216</v>
      </c>
      <c r="G216" s="245"/>
      <c r="H216" s="247" t="s">
        <v>1</v>
      </c>
      <c r="I216" s="249"/>
      <c r="J216" s="245"/>
      <c r="K216" s="245"/>
      <c r="L216" s="250"/>
      <c r="M216" s="251"/>
      <c r="N216" s="252"/>
      <c r="O216" s="252"/>
      <c r="P216" s="252"/>
      <c r="Q216" s="252"/>
      <c r="R216" s="252"/>
      <c r="S216" s="252"/>
      <c r="T216" s="253"/>
      <c r="AT216" s="254" t="s">
        <v>175</v>
      </c>
      <c r="AU216" s="254" t="s">
        <v>107</v>
      </c>
      <c r="AV216" s="12" t="s">
        <v>82</v>
      </c>
      <c r="AW216" s="12" t="s">
        <v>31</v>
      </c>
      <c r="AX216" s="12" t="s">
        <v>74</v>
      </c>
      <c r="AY216" s="254" t="s">
        <v>165</v>
      </c>
    </row>
    <row r="217" s="13" customFormat="1">
      <c r="B217" s="255"/>
      <c r="C217" s="256"/>
      <c r="D217" s="246" t="s">
        <v>175</v>
      </c>
      <c r="E217" s="257" t="s">
        <v>1</v>
      </c>
      <c r="F217" s="258" t="s">
        <v>228</v>
      </c>
      <c r="G217" s="256"/>
      <c r="H217" s="259">
        <v>1.01</v>
      </c>
      <c r="I217" s="260"/>
      <c r="J217" s="256"/>
      <c r="K217" s="256"/>
      <c r="L217" s="261"/>
      <c r="M217" s="262"/>
      <c r="N217" s="263"/>
      <c r="O217" s="263"/>
      <c r="P217" s="263"/>
      <c r="Q217" s="263"/>
      <c r="R217" s="263"/>
      <c r="S217" s="263"/>
      <c r="T217" s="264"/>
      <c r="AT217" s="265" t="s">
        <v>175</v>
      </c>
      <c r="AU217" s="265" t="s">
        <v>107</v>
      </c>
      <c r="AV217" s="13" t="s">
        <v>107</v>
      </c>
      <c r="AW217" s="13" t="s">
        <v>31</v>
      </c>
      <c r="AX217" s="13" t="s">
        <v>74</v>
      </c>
      <c r="AY217" s="265" t="s">
        <v>165</v>
      </c>
    </row>
    <row r="218" s="12" customFormat="1">
      <c r="B218" s="244"/>
      <c r="C218" s="245"/>
      <c r="D218" s="246" t="s">
        <v>175</v>
      </c>
      <c r="E218" s="247" t="s">
        <v>1</v>
      </c>
      <c r="F218" s="248" t="s">
        <v>217</v>
      </c>
      <c r="G218" s="245"/>
      <c r="H218" s="247" t="s">
        <v>1</v>
      </c>
      <c r="I218" s="249"/>
      <c r="J218" s="245"/>
      <c r="K218" s="245"/>
      <c r="L218" s="250"/>
      <c r="M218" s="251"/>
      <c r="N218" s="252"/>
      <c r="O218" s="252"/>
      <c r="P218" s="252"/>
      <c r="Q218" s="252"/>
      <c r="R218" s="252"/>
      <c r="S218" s="252"/>
      <c r="T218" s="253"/>
      <c r="AT218" s="254" t="s">
        <v>175</v>
      </c>
      <c r="AU218" s="254" t="s">
        <v>107</v>
      </c>
      <c r="AV218" s="12" t="s">
        <v>82</v>
      </c>
      <c r="AW218" s="12" t="s">
        <v>31</v>
      </c>
      <c r="AX218" s="12" t="s">
        <v>74</v>
      </c>
      <c r="AY218" s="254" t="s">
        <v>165</v>
      </c>
    </row>
    <row r="219" s="13" customFormat="1">
      <c r="B219" s="255"/>
      <c r="C219" s="256"/>
      <c r="D219" s="246" t="s">
        <v>175</v>
      </c>
      <c r="E219" s="257" t="s">
        <v>1</v>
      </c>
      <c r="F219" s="258" t="s">
        <v>228</v>
      </c>
      <c r="G219" s="256"/>
      <c r="H219" s="259">
        <v>1.01</v>
      </c>
      <c r="I219" s="260"/>
      <c r="J219" s="256"/>
      <c r="K219" s="256"/>
      <c r="L219" s="261"/>
      <c r="M219" s="262"/>
      <c r="N219" s="263"/>
      <c r="O219" s="263"/>
      <c r="P219" s="263"/>
      <c r="Q219" s="263"/>
      <c r="R219" s="263"/>
      <c r="S219" s="263"/>
      <c r="T219" s="264"/>
      <c r="AT219" s="265" t="s">
        <v>175</v>
      </c>
      <c r="AU219" s="265" t="s">
        <v>107</v>
      </c>
      <c r="AV219" s="13" t="s">
        <v>107</v>
      </c>
      <c r="AW219" s="13" t="s">
        <v>31</v>
      </c>
      <c r="AX219" s="13" t="s">
        <v>74</v>
      </c>
      <c r="AY219" s="265" t="s">
        <v>165</v>
      </c>
    </row>
    <row r="220" s="12" customFormat="1">
      <c r="B220" s="244"/>
      <c r="C220" s="245"/>
      <c r="D220" s="246" t="s">
        <v>175</v>
      </c>
      <c r="E220" s="247" t="s">
        <v>1</v>
      </c>
      <c r="F220" s="248" t="s">
        <v>218</v>
      </c>
      <c r="G220" s="245"/>
      <c r="H220" s="247" t="s">
        <v>1</v>
      </c>
      <c r="I220" s="249"/>
      <c r="J220" s="245"/>
      <c r="K220" s="245"/>
      <c r="L220" s="250"/>
      <c r="M220" s="251"/>
      <c r="N220" s="252"/>
      <c r="O220" s="252"/>
      <c r="P220" s="252"/>
      <c r="Q220" s="252"/>
      <c r="R220" s="252"/>
      <c r="S220" s="252"/>
      <c r="T220" s="253"/>
      <c r="AT220" s="254" t="s">
        <v>175</v>
      </c>
      <c r="AU220" s="254" t="s">
        <v>107</v>
      </c>
      <c r="AV220" s="12" t="s">
        <v>82</v>
      </c>
      <c r="AW220" s="12" t="s">
        <v>31</v>
      </c>
      <c r="AX220" s="12" t="s">
        <v>74</v>
      </c>
      <c r="AY220" s="254" t="s">
        <v>165</v>
      </c>
    </row>
    <row r="221" s="13" customFormat="1">
      <c r="B221" s="255"/>
      <c r="C221" s="256"/>
      <c r="D221" s="246" t="s">
        <v>175</v>
      </c>
      <c r="E221" s="257" t="s">
        <v>1</v>
      </c>
      <c r="F221" s="258" t="s">
        <v>228</v>
      </c>
      <c r="G221" s="256"/>
      <c r="H221" s="259">
        <v>1.01</v>
      </c>
      <c r="I221" s="260"/>
      <c r="J221" s="256"/>
      <c r="K221" s="256"/>
      <c r="L221" s="261"/>
      <c r="M221" s="262"/>
      <c r="N221" s="263"/>
      <c r="O221" s="263"/>
      <c r="P221" s="263"/>
      <c r="Q221" s="263"/>
      <c r="R221" s="263"/>
      <c r="S221" s="263"/>
      <c r="T221" s="264"/>
      <c r="AT221" s="265" t="s">
        <v>175</v>
      </c>
      <c r="AU221" s="265" t="s">
        <v>107</v>
      </c>
      <c r="AV221" s="13" t="s">
        <v>107</v>
      </c>
      <c r="AW221" s="13" t="s">
        <v>31</v>
      </c>
      <c r="AX221" s="13" t="s">
        <v>74</v>
      </c>
      <c r="AY221" s="265" t="s">
        <v>165</v>
      </c>
    </row>
    <row r="222" s="14" customFormat="1">
      <c r="B222" s="266"/>
      <c r="C222" s="267"/>
      <c r="D222" s="246" t="s">
        <v>175</v>
      </c>
      <c r="E222" s="268" t="s">
        <v>1</v>
      </c>
      <c r="F222" s="269" t="s">
        <v>179</v>
      </c>
      <c r="G222" s="267"/>
      <c r="H222" s="270">
        <v>4.04</v>
      </c>
      <c r="I222" s="271"/>
      <c r="J222" s="267"/>
      <c r="K222" s="267"/>
      <c r="L222" s="272"/>
      <c r="M222" s="273"/>
      <c r="N222" s="274"/>
      <c r="O222" s="274"/>
      <c r="P222" s="274"/>
      <c r="Q222" s="274"/>
      <c r="R222" s="274"/>
      <c r="S222" s="274"/>
      <c r="T222" s="275"/>
      <c r="AT222" s="276" t="s">
        <v>175</v>
      </c>
      <c r="AU222" s="276" t="s">
        <v>107</v>
      </c>
      <c r="AV222" s="14" t="s">
        <v>166</v>
      </c>
      <c r="AW222" s="14" t="s">
        <v>31</v>
      </c>
      <c r="AX222" s="14" t="s">
        <v>74</v>
      </c>
      <c r="AY222" s="276" t="s">
        <v>165</v>
      </c>
    </row>
    <row r="223" s="12" customFormat="1">
      <c r="B223" s="244"/>
      <c r="C223" s="245"/>
      <c r="D223" s="246" t="s">
        <v>175</v>
      </c>
      <c r="E223" s="247" t="s">
        <v>1</v>
      </c>
      <c r="F223" s="248" t="s">
        <v>180</v>
      </c>
      <c r="G223" s="245"/>
      <c r="H223" s="247" t="s">
        <v>1</v>
      </c>
      <c r="I223" s="249"/>
      <c r="J223" s="245"/>
      <c r="K223" s="245"/>
      <c r="L223" s="250"/>
      <c r="M223" s="251"/>
      <c r="N223" s="252"/>
      <c r="O223" s="252"/>
      <c r="P223" s="252"/>
      <c r="Q223" s="252"/>
      <c r="R223" s="252"/>
      <c r="S223" s="252"/>
      <c r="T223" s="253"/>
      <c r="AT223" s="254" t="s">
        <v>175</v>
      </c>
      <c r="AU223" s="254" t="s">
        <v>107</v>
      </c>
      <c r="AV223" s="12" t="s">
        <v>82</v>
      </c>
      <c r="AW223" s="12" t="s">
        <v>31</v>
      </c>
      <c r="AX223" s="12" t="s">
        <v>74</v>
      </c>
      <c r="AY223" s="254" t="s">
        <v>165</v>
      </c>
    </row>
    <row r="224" s="12" customFormat="1">
      <c r="B224" s="244"/>
      <c r="C224" s="245"/>
      <c r="D224" s="246" t="s">
        <v>175</v>
      </c>
      <c r="E224" s="247" t="s">
        <v>1</v>
      </c>
      <c r="F224" s="248" t="s">
        <v>219</v>
      </c>
      <c r="G224" s="245"/>
      <c r="H224" s="247" t="s">
        <v>1</v>
      </c>
      <c r="I224" s="249"/>
      <c r="J224" s="245"/>
      <c r="K224" s="245"/>
      <c r="L224" s="250"/>
      <c r="M224" s="251"/>
      <c r="N224" s="252"/>
      <c r="O224" s="252"/>
      <c r="P224" s="252"/>
      <c r="Q224" s="252"/>
      <c r="R224" s="252"/>
      <c r="S224" s="252"/>
      <c r="T224" s="253"/>
      <c r="AT224" s="254" t="s">
        <v>175</v>
      </c>
      <c r="AU224" s="254" t="s">
        <v>107</v>
      </c>
      <c r="AV224" s="12" t="s">
        <v>82</v>
      </c>
      <c r="AW224" s="12" t="s">
        <v>31</v>
      </c>
      <c r="AX224" s="12" t="s">
        <v>74</v>
      </c>
      <c r="AY224" s="254" t="s">
        <v>165</v>
      </c>
    </row>
    <row r="225" s="13" customFormat="1">
      <c r="B225" s="255"/>
      <c r="C225" s="256"/>
      <c r="D225" s="246" t="s">
        <v>175</v>
      </c>
      <c r="E225" s="257" t="s">
        <v>1</v>
      </c>
      <c r="F225" s="258" t="s">
        <v>228</v>
      </c>
      <c r="G225" s="256"/>
      <c r="H225" s="259">
        <v>1.01</v>
      </c>
      <c r="I225" s="260"/>
      <c r="J225" s="256"/>
      <c r="K225" s="256"/>
      <c r="L225" s="261"/>
      <c r="M225" s="262"/>
      <c r="N225" s="263"/>
      <c r="O225" s="263"/>
      <c r="P225" s="263"/>
      <c r="Q225" s="263"/>
      <c r="R225" s="263"/>
      <c r="S225" s="263"/>
      <c r="T225" s="264"/>
      <c r="AT225" s="265" t="s">
        <v>175</v>
      </c>
      <c r="AU225" s="265" t="s">
        <v>107</v>
      </c>
      <c r="AV225" s="13" t="s">
        <v>107</v>
      </c>
      <c r="AW225" s="13" t="s">
        <v>31</v>
      </c>
      <c r="AX225" s="13" t="s">
        <v>74</v>
      </c>
      <c r="AY225" s="265" t="s">
        <v>165</v>
      </c>
    </row>
    <row r="226" s="12" customFormat="1">
      <c r="B226" s="244"/>
      <c r="C226" s="245"/>
      <c r="D226" s="246" t="s">
        <v>175</v>
      </c>
      <c r="E226" s="247" t="s">
        <v>1</v>
      </c>
      <c r="F226" s="248" t="s">
        <v>181</v>
      </c>
      <c r="G226" s="245"/>
      <c r="H226" s="247" t="s">
        <v>1</v>
      </c>
      <c r="I226" s="249"/>
      <c r="J226" s="245"/>
      <c r="K226" s="245"/>
      <c r="L226" s="250"/>
      <c r="M226" s="251"/>
      <c r="N226" s="252"/>
      <c r="O226" s="252"/>
      <c r="P226" s="252"/>
      <c r="Q226" s="252"/>
      <c r="R226" s="252"/>
      <c r="S226" s="252"/>
      <c r="T226" s="253"/>
      <c r="AT226" s="254" t="s">
        <v>175</v>
      </c>
      <c r="AU226" s="254" t="s">
        <v>107</v>
      </c>
      <c r="AV226" s="12" t="s">
        <v>82</v>
      </c>
      <c r="AW226" s="12" t="s">
        <v>31</v>
      </c>
      <c r="AX226" s="12" t="s">
        <v>74</v>
      </c>
      <c r="AY226" s="254" t="s">
        <v>165</v>
      </c>
    </row>
    <row r="227" s="13" customFormat="1">
      <c r="B227" s="255"/>
      <c r="C227" s="256"/>
      <c r="D227" s="246" t="s">
        <v>175</v>
      </c>
      <c r="E227" s="257" t="s">
        <v>1</v>
      </c>
      <c r="F227" s="258" t="s">
        <v>228</v>
      </c>
      <c r="G227" s="256"/>
      <c r="H227" s="259">
        <v>1.01</v>
      </c>
      <c r="I227" s="260"/>
      <c r="J227" s="256"/>
      <c r="K227" s="256"/>
      <c r="L227" s="261"/>
      <c r="M227" s="262"/>
      <c r="N227" s="263"/>
      <c r="O227" s="263"/>
      <c r="P227" s="263"/>
      <c r="Q227" s="263"/>
      <c r="R227" s="263"/>
      <c r="S227" s="263"/>
      <c r="T227" s="264"/>
      <c r="AT227" s="265" t="s">
        <v>175</v>
      </c>
      <c r="AU227" s="265" t="s">
        <v>107</v>
      </c>
      <c r="AV227" s="13" t="s">
        <v>107</v>
      </c>
      <c r="AW227" s="13" t="s">
        <v>31</v>
      </c>
      <c r="AX227" s="13" t="s">
        <v>74</v>
      </c>
      <c r="AY227" s="265" t="s">
        <v>165</v>
      </c>
    </row>
    <row r="228" s="12" customFormat="1">
      <c r="B228" s="244"/>
      <c r="C228" s="245"/>
      <c r="D228" s="246" t="s">
        <v>175</v>
      </c>
      <c r="E228" s="247" t="s">
        <v>1</v>
      </c>
      <c r="F228" s="248" t="s">
        <v>220</v>
      </c>
      <c r="G228" s="245"/>
      <c r="H228" s="247" t="s">
        <v>1</v>
      </c>
      <c r="I228" s="249"/>
      <c r="J228" s="245"/>
      <c r="K228" s="245"/>
      <c r="L228" s="250"/>
      <c r="M228" s="251"/>
      <c r="N228" s="252"/>
      <c r="O228" s="252"/>
      <c r="P228" s="252"/>
      <c r="Q228" s="252"/>
      <c r="R228" s="252"/>
      <c r="S228" s="252"/>
      <c r="T228" s="253"/>
      <c r="AT228" s="254" t="s">
        <v>175</v>
      </c>
      <c r="AU228" s="254" t="s">
        <v>107</v>
      </c>
      <c r="AV228" s="12" t="s">
        <v>82</v>
      </c>
      <c r="AW228" s="12" t="s">
        <v>31</v>
      </c>
      <c r="AX228" s="12" t="s">
        <v>74</v>
      </c>
      <c r="AY228" s="254" t="s">
        <v>165</v>
      </c>
    </row>
    <row r="229" s="13" customFormat="1">
      <c r="B229" s="255"/>
      <c r="C229" s="256"/>
      <c r="D229" s="246" t="s">
        <v>175</v>
      </c>
      <c r="E229" s="257" t="s">
        <v>1</v>
      </c>
      <c r="F229" s="258" t="s">
        <v>228</v>
      </c>
      <c r="G229" s="256"/>
      <c r="H229" s="259">
        <v>1.01</v>
      </c>
      <c r="I229" s="260"/>
      <c r="J229" s="256"/>
      <c r="K229" s="256"/>
      <c r="L229" s="261"/>
      <c r="M229" s="262"/>
      <c r="N229" s="263"/>
      <c r="O229" s="263"/>
      <c r="P229" s="263"/>
      <c r="Q229" s="263"/>
      <c r="R229" s="263"/>
      <c r="S229" s="263"/>
      <c r="T229" s="264"/>
      <c r="AT229" s="265" t="s">
        <v>175</v>
      </c>
      <c r="AU229" s="265" t="s">
        <v>107</v>
      </c>
      <c r="AV229" s="13" t="s">
        <v>107</v>
      </c>
      <c r="AW229" s="13" t="s">
        <v>31</v>
      </c>
      <c r="AX229" s="13" t="s">
        <v>74</v>
      </c>
      <c r="AY229" s="265" t="s">
        <v>165</v>
      </c>
    </row>
    <row r="230" s="14" customFormat="1">
      <c r="B230" s="266"/>
      <c r="C230" s="267"/>
      <c r="D230" s="246" t="s">
        <v>175</v>
      </c>
      <c r="E230" s="268" t="s">
        <v>1</v>
      </c>
      <c r="F230" s="269" t="s">
        <v>179</v>
      </c>
      <c r="G230" s="267"/>
      <c r="H230" s="270">
        <v>3.0300000000000002</v>
      </c>
      <c r="I230" s="271"/>
      <c r="J230" s="267"/>
      <c r="K230" s="267"/>
      <c r="L230" s="272"/>
      <c r="M230" s="273"/>
      <c r="N230" s="274"/>
      <c r="O230" s="274"/>
      <c r="P230" s="274"/>
      <c r="Q230" s="274"/>
      <c r="R230" s="274"/>
      <c r="S230" s="274"/>
      <c r="T230" s="275"/>
      <c r="AT230" s="276" t="s">
        <v>175</v>
      </c>
      <c r="AU230" s="276" t="s">
        <v>107</v>
      </c>
      <c r="AV230" s="14" t="s">
        <v>166</v>
      </c>
      <c r="AW230" s="14" t="s">
        <v>31</v>
      </c>
      <c r="AX230" s="14" t="s">
        <v>74</v>
      </c>
      <c r="AY230" s="276" t="s">
        <v>165</v>
      </c>
    </row>
    <row r="231" s="15" customFormat="1">
      <c r="B231" s="277"/>
      <c r="C231" s="278"/>
      <c r="D231" s="246" t="s">
        <v>175</v>
      </c>
      <c r="E231" s="279" t="s">
        <v>1</v>
      </c>
      <c r="F231" s="280" t="s">
        <v>186</v>
      </c>
      <c r="G231" s="278"/>
      <c r="H231" s="281">
        <v>7.0699999999999994</v>
      </c>
      <c r="I231" s="282"/>
      <c r="J231" s="278"/>
      <c r="K231" s="278"/>
      <c r="L231" s="283"/>
      <c r="M231" s="284"/>
      <c r="N231" s="285"/>
      <c r="O231" s="285"/>
      <c r="P231" s="285"/>
      <c r="Q231" s="285"/>
      <c r="R231" s="285"/>
      <c r="S231" s="285"/>
      <c r="T231" s="286"/>
      <c r="AT231" s="287" t="s">
        <v>175</v>
      </c>
      <c r="AU231" s="287" t="s">
        <v>107</v>
      </c>
      <c r="AV231" s="15" t="s">
        <v>173</v>
      </c>
      <c r="AW231" s="15" t="s">
        <v>31</v>
      </c>
      <c r="AX231" s="15" t="s">
        <v>82</v>
      </c>
      <c r="AY231" s="287" t="s">
        <v>165</v>
      </c>
    </row>
    <row r="232" s="1" customFormat="1" ht="16.5" customHeight="1">
      <c r="B232" s="38"/>
      <c r="C232" s="288" t="s">
        <v>229</v>
      </c>
      <c r="D232" s="288" t="s">
        <v>223</v>
      </c>
      <c r="E232" s="289" t="s">
        <v>230</v>
      </c>
      <c r="F232" s="290" t="s">
        <v>231</v>
      </c>
      <c r="G232" s="291" t="s">
        <v>214</v>
      </c>
      <c r="H232" s="292">
        <v>2.02</v>
      </c>
      <c r="I232" s="293"/>
      <c r="J232" s="294">
        <f>ROUND(I232*H232,2)</f>
        <v>0</v>
      </c>
      <c r="K232" s="290" t="s">
        <v>172</v>
      </c>
      <c r="L232" s="295"/>
      <c r="M232" s="296" t="s">
        <v>1</v>
      </c>
      <c r="N232" s="297" t="s">
        <v>40</v>
      </c>
      <c r="O232" s="86"/>
      <c r="P232" s="240">
        <f>O232*H232</f>
        <v>0</v>
      </c>
      <c r="Q232" s="240">
        <v>0.027</v>
      </c>
      <c r="R232" s="240">
        <f>Q232*H232</f>
        <v>0.054539999999999998</v>
      </c>
      <c r="S232" s="240">
        <v>0</v>
      </c>
      <c r="T232" s="241">
        <f>S232*H232</f>
        <v>0</v>
      </c>
      <c r="AR232" s="242" t="s">
        <v>226</v>
      </c>
      <c r="AT232" s="242" t="s">
        <v>223</v>
      </c>
      <c r="AU232" s="242" t="s">
        <v>107</v>
      </c>
      <c r="AY232" s="17" t="s">
        <v>165</v>
      </c>
      <c r="BE232" s="243">
        <f>IF(N232="základní",J232,0)</f>
        <v>0</v>
      </c>
      <c r="BF232" s="243">
        <f>IF(N232="snížená",J232,0)</f>
        <v>0</v>
      </c>
      <c r="BG232" s="243">
        <f>IF(N232="zákl. přenesená",J232,0)</f>
        <v>0</v>
      </c>
      <c r="BH232" s="243">
        <f>IF(N232="sníž. přenesená",J232,0)</f>
        <v>0</v>
      </c>
      <c r="BI232" s="243">
        <f>IF(N232="nulová",J232,0)</f>
        <v>0</v>
      </c>
      <c r="BJ232" s="17" t="s">
        <v>107</v>
      </c>
      <c r="BK232" s="243">
        <f>ROUND(I232*H232,2)</f>
        <v>0</v>
      </c>
      <c r="BL232" s="17" t="s">
        <v>173</v>
      </c>
      <c r="BM232" s="242" t="s">
        <v>232</v>
      </c>
    </row>
    <row r="233" s="12" customFormat="1">
      <c r="B233" s="244"/>
      <c r="C233" s="245"/>
      <c r="D233" s="246" t="s">
        <v>175</v>
      </c>
      <c r="E233" s="247" t="s">
        <v>1</v>
      </c>
      <c r="F233" s="248" t="s">
        <v>180</v>
      </c>
      <c r="G233" s="245"/>
      <c r="H233" s="247" t="s">
        <v>1</v>
      </c>
      <c r="I233" s="249"/>
      <c r="J233" s="245"/>
      <c r="K233" s="245"/>
      <c r="L233" s="250"/>
      <c r="M233" s="251"/>
      <c r="N233" s="252"/>
      <c r="O233" s="252"/>
      <c r="P233" s="252"/>
      <c r="Q233" s="252"/>
      <c r="R233" s="252"/>
      <c r="S233" s="252"/>
      <c r="T233" s="253"/>
      <c r="AT233" s="254" t="s">
        <v>175</v>
      </c>
      <c r="AU233" s="254" t="s">
        <v>107</v>
      </c>
      <c r="AV233" s="12" t="s">
        <v>82</v>
      </c>
      <c r="AW233" s="12" t="s">
        <v>31</v>
      </c>
      <c r="AX233" s="12" t="s">
        <v>74</v>
      </c>
      <c r="AY233" s="254" t="s">
        <v>165</v>
      </c>
    </row>
    <row r="234" s="12" customFormat="1">
      <c r="B234" s="244"/>
      <c r="C234" s="245"/>
      <c r="D234" s="246" t="s">
        <v>175</v>
      </c>
      <c r="E234" s="247" t="s">
        <v>1</v>
      </c>
      <c r="F234" s="248" t="s">
        <v>221</v>
      </c>
      <c r="G234" s="245"/>
      <c r="H234" s="247" t="s">
        <v>1</v>
      </c>
      <c r="I234" s="249"/>
      <c r="J234" s="245"/>
      <c r="K234" s="245"/>
      <c r="L234" s="250"/>
      <c r="M234" s="251"/>
      <c r="N234" s="252"/>
      <c r="O234" s="252"/>
      <c r="P234" s="252"/>
      <c r="Q234" s="252"/>
      <c r="R234" s="252"/>
      <c r="S234" s="252"/>
      <c r="T234" s="253"/>
      <c r="AT234" s="254" t="s">
        <v>175</v>
      </c>
      <c r="AU234" s="254" t="s">
        <v>107</v>
      </c>
      <c r="AV234" s="12" t="s">
        <v>82</v>
      </c>
      <c r="AW234" s="12" t="s">
        <v>31</v>
      </c>
      <c r="AX234" s="12" t="s">
        <v>74</v>
      </c>
      <c r="AY234" s="254" t="s">
        <v>165</v>
      </c>
    </row>
    <row r="235" s="13" customFormat="1">
      <c r="B235" s="255"/>
      <c r="C235" s="256"/>
      <c r="D235" s="246" t="s">
        <v>175</v>
      </c>
      <c r="E235" s="257" t="s">
        <v>1</v>
      </c>
      <c r="F235" s="258" t="s">
        <v>228</v>
      </c>
      <c r="G235" s="256"/>
      <c r="H235" s="259">
        <v>1.01</v>
      </c>
      <c r="I235" s="260"/>
      <c r="J235" s="256"/>
      <c r="K235" s="256"/>
      <c r="L235" s="261"/>
      <c r="M235" s="262"/>
      <c r="N235" s="263"/>
      <c r="O235" s="263"/>
      <c r="P235" s="263"/>
      <c r="Q235" s="263"/>
      <c r="R235" s="263"/>
      <c r="S235" s="263"/>
      <c r="T235" s="264"/>
      <c r="AT235" s="265" t="s">
        <v>175</v>
      </c>
      <c r="AU235" s="265" t="s">
        <v>107</v>
      </c>
      <c r="AV235" s="13" t="s">
        <v>107</v>
      </c>
      <c r="AW235" s="13" t="s">
        <v>31</v>
      </c>
      <c r="AX235" s="13" t="s">
        <v>74</v>
      </c>
      <c r="AY235" s="265" t="s">
        <v>165</v>
      </c>
    </row>
    <row r="236" s="12" customFormat="1">
      <c r="B236" s="244"/>
      <c r="C236" s="245"/>
      <c r="D236" s="246" t="s">
        <v>175</v>
      </c>
      <c r="E236" s="247" t="s">
        <v>1</v>
      </c>
      <c r="F236" s="248" t="s">
        <v>222</v>
      </c>
      <c r="G236" s="245"/>
      <c r="H236" s="247" t="s">
        <v>1</v>
      </c>
      <c r="I236" s="249"/>
      <c r="J236" s="245"/>
      <c r="K236" s="245"/>
      <c r="L236" s="250"/>
      <c r="M236" s="251"/>
      <c r="N236" s="252"/>
      <c r="O236" s="252"/>
      <c r="P236" s="252"/>
      <c r="Q236" s="252"/>
      <c r="R236" s="252"/>
      <c r="S236" s="252"/>
      <c r="T236" s="253"/>
      <c r="AT236" s="254" t="s">
        <v>175</v>
      </c>
      <c r="AU236" s="254" t="s">
        <v>107</v>
      </c>
      <c r="AV236" s="12" t="s">
        <v>82</v>
      </c>
      <c r="AW236" s="12" t="s">
        <v>31</v>
      </c>
      <c r="AX236" s="12" t="s">
        <v>74</v>
      </c>
      <c r="AY236" s="254" t="s">
        <v>165</v>
      </c>
    </row>
    <row r="237" s="13" customFormat="1">
      <c r="B237" s="255"/>
      <c r="C237" s="256"/>
      <c r="D237" s="246" t="s">
        <v>175</v>
      </c>
      <c r="E237" s="257" t="s">
        <v>1</v>
      </c>
      <c r="F237" s="258" t="s">
        <v>228</v>
      </c>
      <c r="G237" s="256"/>
      <c r="H237" s="259">
        <v>1.01</v>
      </c>
      <c r="I237" s="260"/>
      <c r="J237" s="256"/>
      <c r="K237" s="256"/>
      <c r="L237" s="261"/>
      <c r="M237" s="262"/>
      <c r="N237" s="263"/>
      <c r="O237" s="263"/>
      <c r="P237" s="263"/>
      <c r="Q237" s="263"/>
      <c r="R237" s="263"/>
      <c r="S237" s="263"/>
      <c r="T237" s="264"/>
      <c r="AT237" s="265" t="s">
        <v>175</v>
      </c>
      <c r="AU237" s="265" t="s">
        <v>107</v>
      </c>
      <c r="AV237" s="13" t="s">
        <v>107</v>
      </c>
      <c r="AW237" s="13" t="s">
        <v>31</v>
      </c>
      <c r="AX237" s="13" t="s">
        <v>74</v>
      </c>
      <c r="AY237" s="265" t="s">
        <v>165</v>
      </c>
    </row>
    <row r="238" s="14" customFormat="1">
      <c r="B238" s="266"/>
      <c r="C238" s="267"/>
      <c r="D238" s="246" t="s">
        <v>175</v>
      </c>
      <c r="E238" s="268" t="s">
        <v>1</v>
      </c>
      <c r="F238" s="269" t="s">
        <v>179</v>
      </c>
      <c r="G238" s="267"/>
      <c r="H238" s="270">
        <v>2.02</v>
      </c>
      <c r="I238" s="271"/>
      <c r="J238" s="267"/>
      <c r="K238" s="267"/>
      <c r="L238" s="272"/>
      <c r="M238" s="273"/>
      <c r="N238" s="274"/>
      <c r="O238" s="274"/>
      <c r="P238" s="274"/>
      <c r="Q238" s="274"/>
      <c r="R238" s="274"/>
      <c r="S238" s="274"/>
      <c r="T238" s="275"/>
      <c r="AT238" s="276" t="s">
        <v>175</v>
      </c>
      <c r="AU238" s="276" t="s">
        <v>107</v>
      </c>
      <c r="AV238" s="14" t="s">
        <v>166</v>
      </c>
      <c r="AW238" s="14" t="s">
        <v>31</v>
      </c>
      <c r="AX238" s="14" t="s">
        <v>74</v>
      </c>
      <c r="AY238" s="276" t="s">
        <v>165</v>
      </c>
    </row>
    <row r="239" s="15" customFormat="1">
      <c r="B239" s="277"/>
      <c r="C239" s="278"/>
      <c r="D239" s="246" t="s">
        <v>175</v>
      </c>
      <c r="E239" s="279" t="s">
        <v>1</v>
      </c>
      <c r="F239" s="280" t="s">
        <v>186</v>
      </c>
      <c r="G239" s="278"/>
      <c r="H239" s="281">
        <v>2.02</v>
      </c>
      <c r="I239" s="282"/>
      <c r="J239" s="278"/>
      <c r="K239" s="278"/>
      <c r="L239" s="283"/>
      <c r="M239" s="284"/>
      <c r="N239" s="285"/>
      <c r="O239" s="285"/>
      <c r="P239" s="285"/>
      <c r="Q239" s="285"/>
      <c r="R239" s="285"/>
      <c r="S239" s="285"/>
      <c r="T239" s="286"/>
      <c r="AT239" s="287" t="s">
        <v>175</v>
      </c>
      <c r="AU239" s="287" t="s">
        <v>107</v>
      </c>
      <c r="AV239" s="15" t="s">
        <v>173</v>
      </c>
      <c r="AW239" s="15" t="s">
        <v>31</v>
      </c>
      <c r="AX239" s="15" t="s">
        <v>82</v>
      </c>
      <c r="AY239" s="287" t="s">
        <v>165</v>
      </c>
    </row>
    <row r="240" s="1" customFormat="1" ht="24" customHeight="1">
      <c r="B240" s="38"/>
      <c r="C240" s="231" t="s">
        <v>233</v>
      </c>
      <c r="D240" s="231" t="s">
        <v>168</v>
      </c>
      <c r="E240" s="232" t="s">
        <v>234</v>
      </c>
      <c r="F240" s="233" t="s">
        <v>235</v>
      </c>
      <c r="G240" s="234" t="s">
        <v>214</v>
      </c>
      <c r="H240" s="235">
        <v>1</v>
      </c>
      <c r="I240" s="236"/>
      <c r="J240" s="237">
        <f>ROUND(I240*H240,2)</f>
        <v>0</v>
      </c>
      <c r="K240" s="233" t="s">
        <v>172</v>
      </c>
      <c r="L240" s="43"/>
      <c r="M240" s="238" t="s">
        <v>1</v>
      </c>
      <c r="N240" s="239" t="s">
        <v>40</v>
      </c>
      <c r="O240" s="86"/>
      <c r="P240" s="240">
        <f>O240*H240</f>
        <v>0</v>
      </c>
      <c r="Q240" s="240">
        <v>0.033360000000000001</v>
      </c>
      <c r="R240" s="240">
        <f>Q240*H240</f>
        <v>0.033360000000000001</v>
      </c>
      <c r="S240" s="240">
        <v>0</v>
      </c>
      <c r="T240" s="241">
        <f>S240*H240</f>
        <v>0</v>
      </c>
      <c r="AR240" s="242" t="s">
        <v>173</v>
      </c>
      <c r="AT240" s="242" t="s">
        <v>168</v>
      </c>
      <c r="AU240" s="242" t="s">
        <v>107</v>
      </c>
      <c r="AY240" s="17" t="s">
        <v>165</v>
      </c>
      <c r="BE240" s="243">
        <f>IF(N240="základní",J240,0)</f>
        <v>0</v>
      </c>
      <c r="BF240" s="243">
        <f>IF(N240="snížená",J240,0)</f>
        <v>0</v>
      </c>
      <c r="BG240" s="243">
        <f>IF(N240="zákl. přenesená",J240,0)</f>
        <v>0</v>
      </c>
      <c r="BH240" s="243">
        <f>IF(N240="sníž. přenesená",J240,0)</f>
        <v>0</v>
      </c>
      <c r="BI240" s="243">
        <f>IF(N240="nulová",J240,0)</f>
        <v>0</v>
      </c>
      <c r="BJ240" s="17" t="s">
        <v>107</v>
      </c>
      <c r="BK240" s="243">
        <f>ROUND(I240*H240,2)</f>
        <v>0</v>
      </c>
      <c r="BL240" s="17" t="s">
        <v>173</v>
      </c>
      <c r="BM240" s="242" t="s">
        <v>236</v>
      </c>
    </row>
    <row r="241" s="12" customFormat="1">
      <c r="B241" s="244"/>
      <c r="C241" s="245"/>
      <c r="D241" s="246" t="s">
        <v>175</v>
      </c>
      <c r="E241" s="247" t="s">
        <v>1</v>
      </c>
      <c r="F241" s="248" t="s">
        <v>180</v>
      </c>
      <c r="G241" s="245"/>
      <c r="H241" s="247" t="s">
        <v>1</v>
      </c>
      <c r="I241" s="249"/>
      <c r="J241" s="245"/>
      <c r="K241" s="245"/>
      <c r="L241" s="250"/>
      <c r="M241" s="251"/>
      <c r="N241" s="252"/>
      <c r="O241" s="252"/>
      <c r="P241" s="252"/>
      <c r="Q241" s="252"/>
      <c r="R241" s="252"/>
      <c r="S241" s="252"/>
      <c r="T241" s="253"/>
      <c r="AT241" s="254" t="s">
        <v>175</v>
      </c>
      <c r="AU241" s="254" t="s">
        <v>107</v>
      </c>
      <c r="AV241" s="12" t="s">
        <v>82</v>
      </c>
      <c r="AW241" s="12" t="s">
        <v>31</v>
      </c>
      <c r="AX241" s="12" t="s">
        <v>74</v>
      </c>
      <c r="AY241" s="254" t="s">
        <v>165</v>
      </c>
    </row>
    <row r="242" s="12" customFormat="1">
      <c r="B242" s="244"/>
      <c r="C242" s="245"/>
      <c r="D242" s="246" t="s">
        <v>175</v>
      </c>
      <c r="E242" s="247" t="s">
        <v>1</v>
      </c>
      <c r="F242" s="248" t="s">
        <v>237</v>
      </c>
      <c r="G242" s="245"/>
      <c r="H242" s="247" t="s">
        <v>1</v>
      </c>
      <c r="I242" s="249"/>
      <c r="J242" s="245"/>
      <c r="K242" s="245"/>
      <c r="L242" s="250"/>
      <c r="M242" s="251"/>
      <c r="N242" s="252"/>
      <c r="O242" s="252"/>
      <c r="P242" s="252"/>
      <c r="Q242" s="252"/>
      <c r="R242" s="252"/>
      <c r="S242" s="252"/>
      <c r="T242" s="253"/>
      <c r="AT242" s="254" t="s">
        <v>175</v>
      </c>
      <c r="AU242" s="254" t="s">
        <v>107</v>
      </c>
      <c r="AV242" s="12" t="s">
        <v>82</v>
      </c>
      <c r="AW242" s="12" t="s">
        <v>31</v>
      </c>
      <c r="AX242" s="12" t="s">
        <v>74</v>
      </c>
      <c r="AY242" s="254" t="s">
        <v>165</v>
      </c>
    </row>
    <row r="243" s="13" customFormat="1">
      <c r="B243" s="255"/>
      <c r="C243" s="256"/>
      <c r="D243" s="246" t="s">
        <v>175</v>
      </c>
      <c r="E243" s="257" t="s">
        <v>1</v>
      </c>
      <c r="F243" s="258" t="s">
        <v>82</v>
      </c>
      <c r="G243" s="256"/>
      <c r="H243" s="259">
        <v>1</v>
      </c>
      <c r="I243" s="260"/>
      <c r="J243" s="256"/>
      <c r="K243" s="256"/>
      <c r="L243" s="261"/>
      <c r="M243" s="262"/>
      <c r="N243" s="263"/>
      <c r="O243" s="263"/>
      <c r="P243" s="263"/>
      <c r="Q243" s="263"/>
      <c r="R243" s="263"/>
      <c r="S243" s="263"/>
      <c r="T243" s="264"/>
      <c r="AT243" s="265" t="s">
        <v>175</v>
      </c>
      <c r="AU243" s="265" t="s">
        <v>107</v>
      </c>
      <c r="AV243" s="13" t="s">
        <v>107</v>
      </c>
      <c r="AW243" s="13" t="s">
        <v>31</v>
      </c>
      <c r="AX243" s="13" t="s">
        <v>74</v>
      </c>
      <c r="AY243" s="265" t="s">
        <v>165</v>
      </c>
    </row>
    <row r="244" s="15" customFormat="1">
      <c r="B244" s="277"/>
      <c r="C244" s="278"/>
      <c r="D244" s="246" t="s">
        <v>175</v>
      </c>
      <c r="E244" s="279" t="s">
        <v>1</v>
      </c>
      <c r="F244" s="280" t="s">
        <v>186</v>
      </c>
      <c r="G244" s="278"/>
      <c r="H244" s="281">
        <v>1</v>
      </c>
      <c r="I244" s="282"/>
      <c r="J244" s="278"/>
      <c r="K244" s="278"/>
      <c r="L244" s="283"/>
      <c r="M244" s="284"/>
      <c r="N244" s="285"/>
      <c r="O244" s="285"/>
      <c r="P244" s="285"/>
      <c r="Q244" s="285"/>
      <c r="R244" s="285"/>
      <c r="S244" s="285"/>
      <c r="T244" s="286"/>
      <c r="AT244" s="287" t="s">
        <v>175</v>
      </c>
      <c r="AU244" s="287" t="s">
        <v>107</v>
      </c>
      <c r="AV244" s="15" t="s">
        <v>173</v>
      </c>
      <c r="AW244" s="15" t="s">
        <v>31</v>
      </c>
      <c r="AX244" s="15" t="s">
        <v>82</v>
      </c>
      <c r="AY244" s="287" t="s">
        <v>165</v>
      </c>
    </row>
    <row r="245" s="1" customFormat="1" ht="16.5" customHeight="1">
      <c r="B245" s="38"/>
      <c r="C245" s="231" t="s">
        <v>238</v>
      </c>
      <c r="D245" s="231" t="s">
        <v>168</v>
      </c>
      <c r="E245" s="232" t="s">
        <v>239</v>
      </c>
      <c r="F245" s="233" t="s">
        <v>240</v>
      </c>
      <c r="G245" s="234" t="s">
        <v>214</v>
      </c>
      <c r="H245" s="235">
        <v>6</v>
      </c>
      <c r="I245" s="236"/>
      <c r="J245" s="237">
        <f>ROUND(I245*H245,2)</f>
        <v>0</v>
      </c>
      <c r="K245" s="233" t="s">
        <v>172</v>
      </c>
      <c r="L245" s="43"/>
      <c r="M245" s="238" t="s">
        <v>1</v>
      </c>
      <c r="N245" s="239" t="s">
        <v>40</v>
      </c>
      <c r="O245" s="86"/>
      <c r="P245" s="240">
        <f>O245*H245</f>
        <v>0</v>
      </c>
      <c r="Q245" s="240">
        <v>0.017559999999999999</v>
      </c>
      <c r="R245" s="240">
        <f>Q245*H245</f>
        <v>0.10536</v>
      </c>
      <c r="S245" s="240">
        <v>0</v>
      </c>
      <c r="T245" s="241">
        <f>S245*H245</f>
        <v>0</v>
      </c>
      <c r="AR245" s="242" t="s">
        <v>173</v>
      </c>
      <c r="AT245" s="242" t="s">
        <v>168</v>
      </c>
      <c r="AU245" s="242" t="s">
        <v>107</v>
      </c>
      <c r="AY245" s="17" t="s">
        <v>165</v>
      </c>
      <c r="BE245" s="243">
        <f>IF(N245="základní",J245,0)</f>
        <v>0</v>
      </c>
      <c r="BF245" s="243">
        <f>IF(N245="snížená",J245,0)</f>
        <v>0</v>
      </c>
      <c r="BG245" s="243">
        <f>IF(N245="zákl. přenesená",J245,0)</f>
        <v>0</v>
      </c>
      <c r="BH245" s="243">
        <f>IF(N245="sníž. přenesená",J245,0)</f>
        <v>0</v>
      </c>
      <c r="BI245" s="243">
        <f>IF(N245="nulová",J245,0)</f>
        <v>0</v>
      </c>
      <c r="BJ245" s="17" t="s">
        <v>107</v>
      </c>
      <c r="BK245" s="243">
        <f>ROUND(I245*H245,2)</f>
        <v>0</v>
      </c>
      <c r="BL245" s="17" t="s">
        <v>173</v>
      </c>
      <c r="BM245" s="242" t="s">
        <v>241</v>
      </c>
    </row>
    <row r="246" s="12" customFormat="1">
      <c r="B246" s="244"/>
      <c r="C246" s="245"/>
      <c r="D246" s="246" t="s">
        <v>175</v>
      </c>
      <c r="E246" s="247" t="s">
        <v>1</v>
      </c>
      <c r="F246" s="248" t="s">
        <v>176</v>
      </c>
      <c r="G246" s="245"/>
      <c r="H246" s="247" t="s">
        <v>1</v>
      </c>
      <c r="I246" s="249"/>
      <c r="J246" s="245"/>
      <c r="K246" s="245"/>
      <c r="L246" s="250"/>
      <c r="M246" s="251"/>
      <c r="N246" s="252"/>
      <c r="O246" s="252"/>
      <c r="P246" s="252"/>
      <c r="Q246" s="252"/>
      <c r="R246" s="252"/>
      <c r="S246" s="252"/>
      <c r="T246" s="253"/>
      <c r="AT246" s="254" t="s">
        <v>175</v>
      </c>
      <c r="AU246" s="254" t="s">
        <v>107</v>
      </c>
      <c r="AV246" s="12" t="s">
        <v>82</v>
      </c>
      <c r="AW246" s="12" t="s">
        <v>31</v>
      </c>
      <c r="AX246" s="12" t="s">
        <v>74</v>
      </c>
      <c r="AY246" s="254" t="s">
        <v>165</v>
      </c>
    </row>
    <row r="247" s="12" customFormat="1">
      <c r="B247" s="244"/>
      <c r="C247" s="245"/>
      <c r="D247" s="246" t="s">
        <v>175</v>
      </c>
      <c r="E247" s="247" t="s">
        <v>1</v>
      </c>
      <c r="F247" s="248" t="s">
        <v>242</v>
      </c>
      <c r="G247" s="245"/>
      <c r="H247" s="247" t="s">
        <v>1</v>
      </c>
      <c r="I247" s="249"/>
      <c r="J247" s="245"/>
      <c r="K247" s="245"/>
      <c r="L247" s="250"/>
      <c r="M247" s="251"/>
      <c r="N247" s="252"/>
      <c r="O247" s="252"/>
      <c r="P247" s="252"/>
      <c r="Q247" s="252"/>
      <c r="R247" s="252"/>
      <c r="S247" s="252"/>
      <c r="T247" s="253"/>
      <c r="AT247" s="254" t="s">
        <v>175</v>
      </c>
      <c r="AU247" s="254" t="s">
        <v>107</v>
      </c>
      <c r="AV247" s="12" t="s">
        <v>82</v>
      </c>
      <c r="AW247" s="12" t="s">
        <v>31</v>
      </c>
      <c r="AX247" s="12" t="s">
        <v>74</v>
      </c>
      <c r="AY247" s="254" t="s">
        <v>165</v>
      </c>
    </row>
    <row r="248" s="13" customFormat="1">
      <c r="B248" s="255"/>
      <c r="C248" s="256"/>
      <c r="D248" s="246" t="s">
        <v>175</v>
      </c>
      <c r="E248" s="257" t="s">
        <v>1</v>
      </c>
      <c r="F248" s="258" t="s">
        <v>82</v>
      </c>
      <c r="G248" s="256"/>
      <c r="H248" s="259">
        <v>1</v>
      </c>
      <c r="I248" s="260"/>
      <c r="J248" s="256"/>
      <c r="K248" s="256"/>
      <c r="L248" s="261"/>
      <c r="M248" s="262"/>
      <c r="N248" s="263"/>
      <c r="O248" s="263"/>
      <c r="P248" s="263"/>
      <c r="Q248" s="263"/>
      <c r="R248" s="263"/>
      <c r="S248" s="263"/>
      <c r="T248" s="264"/>
      <c r="AT248" s="265" t="s">
        <v>175</v>
      </c>
      <c r="AU248" s="265" t="s">
        <v>107</v>
      </c>
      <c r="AV248" s="13" t="s">
        <v>107</v>
      </c>
      <c r="AW248" s="13" t="s">
        <v>31</v>
      </c>
      <c r="AX248" s="13" t="s">
        <v>74</v>
      </c>
      <c r="AY248" s="265" t="s">
        <v>165</v>
      </c>
    </row>
    <row r="249" s="12" customFormat="1">
      <c r="B249" s="244"/>
      <c r="C249" s="245"/>
      <c r="D249" s="246" t="s">
        <v>175</v>
      </c>
      <c r="E249" s="247" t="s">
        <v>1</v>
      </c>
      <c r="F249" s="248" t="s">
        <v>243</v>
      </c>
      <c r="G249" s="245"/>
      <c r="H249" s="247" t="s">
        <v>1</v>
      </c>
      <c r="I249" s="249"/>
      <c r="J249" s="245"/>
      <c r="K249" s="245"/>
      <c r="L249" s="250"/>
      <c r="M249" s="251"/>
      <c r="N249" s="252"/>
      <c r="O249" s="252"/>
      <c r="P249" s="252"/>
      <c r="Q249" s="252"/>
      <c r="R249" s="252"/>
      <c r="S249" s="252"/>
      <c r="T249" s="253"/>
      <c r="AT249" s="254" t="s">
        <v>175</v>
      </c>
      <c r="AU249" s="254" t="s">
        <v>107</v>
      </c>
      <c r="AV249" s="12" t="s">
        <v>82</v>
      </c>
      <c r="AW249" s="12" t="s">
        <v>31</v>
      </c>
      <c r="AX249" s="12" t="s">
        <v>74</v>
      </c>
      <c r="AY249" s="254" t="s">
        <v>165</v>
      </c>
    </row>
    <row r="250" s="13" customFormat="1">
      <c r="B250" s="255"/>
      <c r="C250" s="256"/>
      <c r="D250" s="246" t="s">
        <v>175</v>
      </c>
      <c r="E250" s="257" t="s">
        <v>1</v>
      </c>
      <c r="F250" s="258" t="s">
        <v>82</v>
      </c>
      <c r="G250" s="256"/>
      <c r="H250" s="259">
        <v>1</v>
      </c>
      <c r="I250" s="260"/>
      <c r="J250" s="256"/>
      <c r="K250" s="256"/>
      <c r="L250" s="261"/>
      <c r="M250" s="262"/>
      <c r="N250" s="263"/>
      <c r="O250" s="263"/>
      <c r="P250" s="263"/>
      <c r="Q250" s="263"/>
      <c r="R250" s="263"/>
      <c r="S250" s="263"/>
      <c r="T250" s="264"/>
      <c r="AT250" s="265" t="s">
        <v>175</v>
      </c>
      <c r="AU250" s="265" t="s">
        <v>107</v>
      </c>
      <c r="AV250" s="13" t="s">
        <v>107</v>
      </c>
      <c r="AW250" s="13" t="s">
        <v>31</v>
      </c>
      <c r="AX250" s="13" t="s">
        <v>74</v>
      </c>
      <c r="AY250" s="265" t="s">
        <v>165</v>
      </c>
    </row>
    <row r="251" s="12" customFormat="1">
      <c r="B251" s="244"/>
      <c r="C251" s="245"/>
      <c r="D251" s="246" t="s">
        <v>175</v>
      </c>
      <c r="E251" s="247" t="s">
        <v>1</v>
      </c>
      <c r="F251" s="248" t="s">
        <v>244</v>
      </c>
      <c r="G251" s="245"/>
      <c r="H251" s="247" t="s">
        <v>1</v>
      </c>
      <c r="I251" s="249"/>
      <c r="J251" s="245"/>
      <c r="K251" s="245"/>
      <c r="L251" s="250"/>
      <c r="M251" s="251"/>
      <c r="N251" s="252"/>
      <c r="O251" s="252"/>
      <c r="P251" s="252"/>
      <c r="Q251" s="252"/>
      <c r="R251" s="252"/>
      <c r="S251" s="252"/>
      <c r="T251" s="253"/>
      <c r="AT251" s="254" t="s">
        <v>175</v>
      </c>
      <c r="AU251" s="254" t="s">
        <v>107</v>
      </c>
      <c r="AV251" s="12" t="s">
        <v>82</v>
      </c>
      <c r="AW251" s="12" t="s">
        <v>31</v>
      </c>
      <c r="AX251" s="12" t="s">
        <v>74</v>
      </c>
      <c r="AY251" s="254" t="s">
        <v>165</v>
      </c>
    </row>
    <row r="252" s="13" customFormat="1">
      <c r="B252" s="255"/>
      <c r="C252" s="256"/>
      <c r="D252" s="246" t="s">
        <v>175</v>
      </c>
      <c r="E252" s="257" t="s">
        <v>1</v>
      </c>
      <c r="F252" s="258" t="s">
        <v>82</v>
      </c>
      <c r="G252" s="256"/>
      <c r="H252" s="259">
        <v>1</v>
      </c>
      <c r="I252" s="260"/>
      <c r="J252" s="256"/>
      <c r="K252" s="256"/>
      <c r="L252" s="261"/>
      <c r="M252" s="262"/>
      <c r="N252" s="263"/>
      <c r="O252" s="263"/>
      <c r="P252" s="263"/>
      <c r="Q252" s="263"/>
      <c r="R252" s="263"/>
      <c r="S252" s="263"/>
      <c r="T252" s="264"/>
      <c r="AT252" s="265" t="s">
        <v>175</v>
      </c>
      <c r="AU252" s="265" t="s">
        <v>107</v>
      </c>
      <c r="AV252" s="13" t="s">
        <v>107</v>
      </c>
      <c r="AW252" s="13" t="s">
        <v>31</v>
      </c>
      <c r="AX252" s="13" t="s">
        <v>74</v>
      </c>
      <c r="AY252" s="265" t="s">
        <v>165</v>
      </c>
    </row>
    <row r="253" s="12" customFormat="1">
      <c r="B253" s="244"/>
      <c r="C253" s="245"/>
      <c r="D253" s="246" t="s">
        <v>175</v>
      </c>
      <c r="E253" s="247" t="s">
        <v>1</v>
      </c>
      <c r="F253" s="248" t="s">
        <v>245</v>
      </c>
      <c r="G253" s="245"/>
      <c r="H253" s="247" t="s">
        <v>1</v>
      </c>
      <c r="I253" s="249"/>
      <c r="J253" s="245"/>
      <c r="K253" s="245"/>
      <c r="L253" s="250"/>
      <c r="M253" s="251"/>
      <c r="N253" s="252"/>
      <c r="O253" s="252"/>
      <c r="P253" s="252"/>
      <c r="Q253" s="252"/>
      <c r="R253" s="252"/>
      <c r="S253" s="252"/>
      <c r="T253" s="253"/>
      <c r="AT253" s="254" t="s">
        <v>175</v>
      </c>
      <c r="AU253" s="254" t="s">
        <v>107</v>
      </c>
      <c r="AV253" s="12" t="s">
        <v>82</v>
      </c>
      <c r="AW253" s="12" t="s">
        <v>31</v>
      </c>
      <c r="AX253" s="12" t="s">
        <v>74</v>
      </c>
      <c r="AY253" s="254" t="s">
        <v>165</v>
      </c>
    </row>
    <row r="254" s="13" customFormat="1">
      <c r="B254" s="255"/>
      <c r="C254" s="256"/>
      <c r="D254" s="246" t="s">
        <v>175</v>
      </c>
      <c r="E254" s="257" t="s">
        <v>1</v>
      </c>
      <c r="F254" s="258" t="s">
        <v>82</v>
      </c>
      <c r="G254" s="256"/>
      <c r="H254" s="259">
        <v>1</v>
      </c>
      <c r="I254" s="260"/>
      <c r="J254" s="256"/>
      <c r="K254" s="256"/>
      <c r="L254" s="261"/>
      <c r="M254" s="262"/>
      <c r="N254" s="263"/>
      <c r="O254" s="263"/>
      <c r="P254" s="263"/>
      <c r="Q254" s="263"/>
      <c r="R254" s="263"/>
      <c r="S254" s="263"/>
      <c r="T254" s="264"/>
      <c r="AT254" s="265" t="s">
        <v>175</v>
      </c>
      <c r="AU254" s="265" t="s">
        <v>107</v>
      </c>
      <c r="AV254" s="13" t="s">
        <v>107</v>
      </c>
      <c r="AW254" s="13" t="s">
        <v>31</v>
      </c>
      <c r="AX254" s="13" t="s">
        <v>74</v>
      </c>
      <c r="AY254" s="265" t="s">
        <v>165</v>
      </c>
    </row>
    <row r="255" s="12" customFormat="1">
      <c r="B255" s="244"/>
      <c r="C255" s="245"/>
      <c r="D255" s="246" t="s">
        <v>175</v>
      </c>
      <c r="E255" s="247" t="s">
        <v>1</v>
      </c>
      <c r="F255" s="248" t="s">
        <v>246</v>
      </c>
      <c r="G255" s="245"/>
      <c r="H255" s="247" t="s">
        <v>1</v>
      </c>
      <c r="I255" s="249"/>
      <c r="J255" s="245"/>
      <c r="K255" s="245"/>
      <c r="L255" s="250"/>
      <c r="M255" s="251"/>
      <c r="N255" s="252"/>
      <c r="O255" s="252"/>
      <c r="P255" s="252"/>
      <c r="Q255" s="252"/>
      <c r="R255" s="252"/>
      <c r="S255" s="252"/>
      <c r="T255" s="253"/>
      <c r="AT255" s="254" t="s">
        <v>175</v>
      </c>
      <c r="AU255" s="254" t="s">
        <v>107</v>
      </c>
      <c r="AV255" s="12" t="s">
        <v>82</v>
      </c>
      <c r="AW255" s="12" t="s">
        <v>31</v>
      </c>
      <c r="AX255" s="12" t="s">
        <v>74</v>
      </c>
      <c r="AY255" s="254" t="s">
        <v>165</v>
      </c>
    </row>
    <row r="256" s="13" customFormat="1">
      <c r="B256" s="255"/>
      <c r="C256" s="256"/>
      <c r="D256" s="246" t="s">
        <v>175</v>
      </c>
      <c r="E256" s="257" t="s">
        <v>1</v>
      </c>
      <c r="F256" s="258" t="s">
        <v>82</v>
      </c>
      <c r="G256" s="256"/>
      <c r="H256" s="259">
        <v>1</v>
      </c>
      <c r="I256" s="260"/>
      <c r="J256" s="256"/>
      <c r="K256" s="256"/>
      <c r="L256" s="261"/>
      <c r="M256" s="262"/>
      <c r="N256" s="263"/>
      <c r="O256" s="263"/>
      <c r="P256" s="263"/>
      <c r="Q256" s="263"/>
      <c r="R256" s="263"/>
      <c r="S256" s="263"/>
      <c r="T256" s="264"/>
      <c r="AT256" s="265" t="s">
        <v>175</v>
      </c>
      <c r="AU256" s="265" t="s">
        <v>107</v>
      </c>
      <c r="AV256" s="13" t="s">
        <v>107</v>
      </c>
      <c r="AW256" s="13" t="s">
        <v>31</v>
      </c>
      <c r="AX256" s="13" t="s">
        <v>74</v>
      </c>
      <c r="AY256" s="265" t="s">
        <v>165</v>
      </c>
    </row>
    <row r="257" s="12" customFormat="1">
      <c r="B257" s="244"/>
      <c r="C257" s="245"/>
      <c r="D257" s="246" t="s">
        <v>175</v>
      </c>
      <c r="E257" s="247" t="s">
        <v>1</v>
      </c>
      <c r="F257" s="248" t="s">
        <v>247</v>
      </c>
      <c r="G257" s="245"/>
      <c r="H257" s="247" t="s">
        <v>1</v>
      </c>
      <c r="I257" s="249"/>
      <c r="J257" s="245"/>
      <c r="K257" s="245"/>
      <c r="L257" s="250"/>
      <c r="M257" s="251"/>
      <c r="N257" s="252"/>
      <c r="O257" s="252"/>
      <c r="P257" s="252"/>
      <c r="Q257" s="252"/>
      <c r="R257" s="252"/>
      <c r="S257" s="252"/>
      <c r="T257" s="253"/>
      <c r="AT257" s="254" t="s">
        <v>175</v>
      </c>
      <c r="AU257" s="254" t="s">
        <v>107</v>
      </c>
      <c r="AV257" s="12" t="s">
        <v>82</v>
      </c>
      <c r="AW257" s="12" t="s">
        <v>31</v>
      </c>
      <c r="AX257" s="12" t="s">
        <v>74</v>
      </c>
      <c r="AY257" s="254" t="s">
        <v>165</v>
      </c>
    </row>
    <row r="258" s="13" customFormat="1">
      <c r="B258" s="255"/>
      <c r="C258" s="256"/>
      <c r="D258" s="246" t="s">
        <v>175</v>
      </c>
      <c r="E258" s="257" t="s">
        <v>1</v>
      </c>
      <c r="F258" s="258" t="s">
        <v>82</v>
      </c>
      <c r="G258" s="256"/>
      <c r="H258" s="259">
        <v>1</v>
      </c>
      <c r="I258" s="260"/>
      <c r="J258" s="256"/>
      <c r="K258" s="256"/>
      <c r="L258" s="261"/>
      <c r="M258" s="262"/>
      <c r="N258" s="263"/>
      <c r="O258" s="263"/>
      <c r="P258" s="263"/>
      <c r="Q258" s="263"/>
      <c r="R258" s="263"/>
      <c r="S258" s="263"/>
      <c r="T258" s="264"/>
      <c r="AT258" s="265" t="s">
        <v>175</v>
      </c>
      <c r="AU258" s="265" t="s">
        <v>107</v>
      </c>
      <c r="AV258" s="13" t="s">
        <v>107</v>
      </c>
      <c r="AW258" s="13" t="s">
        <v>31</v>
      </c>
      <c r="AX258" s="13" t="s">
        <v>74</v>
      </c>
      <c r="AY258" s="265" t="s">
        <v>165</v>
      </c>
    </row>
    <row r="259" s="14" customFormat="1">
      <c r="B259" s="266"/>
      <c r="C259" s="267"/>
      <c r="D259" s="246" t="s">
        <v>175</v>
      </c>
      <c r="E259" s="268" t="s">
        <v>1</v>
      </c>
      <c r="F259" s="269" t="s">
        <v>179</v>
      </c>
      <c r="G259" s="267"/>
      <c r="H259" s="270">
        <v>6</v>
      </c>
      <c r="I259" s="271"/>
      <c r="J259" s="267"/>
      <c r="K259" s="267"/>
      <c r="L259" s="272"/>
      <c r="M259" s="273"/>
      <c r="N259" s="274"/>
      <c r="O259" s="274"/>
      <c r="P259" s="274"/>
      <c r="Q259" s="274"/>
      <c r="R259" s="274"/>
      <c r="S259" s="274"/>
      <c r="T259" s="275"/>
      <c r="AT259" s="276" t="s">
        <v>175</v>
      </c>
      <c r="AU259" s="276" t="s">
        <v>107</v>
      </c>
      <c r="AV259" s="14" t="s">
        <v>166</v>
      </c>
      <c r="AW259" s="14" t="s">
        <v>31</v>
      </c>
      <c r="AX259" s="14" t="s">
        <v>82</v>
      </c>
      <c r="AY259" s="276" t="s">
        <v>165</v>
      </c>
    </row>
    <row r="260" s="1" customFormat="1" ht="16.5" customHeight="1">
      <c r="B260" s="38"/>
      <c r="C260" s="231" t="s">
        <v>226</v>
      </c>
      <c r="D260" s="231" t="s">
        <v>168</v>
      </c>
      <c r="E260" s="232" t="s">
        <v>248</v>
      </c>
      <c r="F260" s="233" t="s">
        <v>249</v>
      </c>
      <c r="G260" s="234" t="s">
        <v>214</v>
      </c>
      <c r="H260" s="235">
        <v>1</v>
      </c>
      <c r="I260" s="236"/>
      <c r="J260" s="237">
        <f>ROUND(I260*H260,2)</f>
        <v>0</v>
      </c>
      <c r="K260" s="233" t="s">
        <v>172</v>
      </c>
      <c r="L260" s="43"/>
      <c r="M260" s="238" t="s">
        <v>1</v>
      </c>
      <c r="N260" s="239" t="s">
        <v>40</v>
      </c>
      <c r="O260" s="86"/>
      <c r="P260" s="240">
        <f>O260*H260</f>
        <v>0</v>
      </c>
      <c r="Q260" s="240">
        <v>0.02836</v>
      </c>
      <c r="R260" s="240">
        <f>Q260*H260</f>
        <v>0.02836</v>
      </c>
      <c r="S260" s="240">
        <v>0</v>
      </c>
      <c r="T260" s="241">
        <f>S260*H260</f>
        <v>0</v>
      </c>
      <c r="AR260" s="242" t="s">
        <v>173</v>
      </c>
      <c r="AT260" s="242" t="s">
        <v>168</v>
      </c>
      <c r="AU260" s="242" t="s">
        <v>107</v>
      </c>
      <c r="AY260" s="17" t="s">
        <v>165</v>
      </c>
      <c r="BE260" s="243">
        <f>IF(N260="základní",J260,0)</f>
        <v>0</v>
      </c>
      <c r="BF260" s="243">
        <f>IF(N260="snížená",J260,0)</f>
        <v>0</v>
      </c>
      <c r="BG260" s="243">
        <f>IF(N260="zákl. přenesená",J260,0)</f>
        <v>0</v>
      </c>
      <c r="BH260" s="243">
        <f>IF(N260="sníž. přenesená",J260,0)</f>
        <v>0</v>
      </c>
      <c r="BI260" s="243">
        <f>IF(N260="nulová",J260,0)</f>
        <v>0</v>
      </c>
      <c r="BJ260" s="17" t="s">
        <v>107</v>
      </c>
      <c r="BK260" s="243">
        <f>ROUND(I260*H260,2)</f>
        <v>0</v>
      </c>
      <c r="BL260" s="17" t="s">
        <v>173</v>
      </c>
      <c r="BM260" s="242" t="s">
        <v>250</v>
      </c>
    </row>
    <row r="261" s="12" customFormat="1">
      <c r="B261" s="244"/>
      <c r="C261" s="245"/>
      <c r="D261" s="246" t="s">
        <v>175</v>
      </c>
      <c r="E261" s="247" t="s">
        <v>1</v>
      </c>
      <c r="F261" s="248" t="s">
        <v>176</v>
      </c>
      <c r="G261" s="245"/>
      <c r="H261" s="247" t="s">
        <v>1</v>
      </c>
      <c r="I261" s="249"/>
      <c r="J261" s="245"/>
      <c r="K261" s="245"/>
      <c r="L261" s="250"/>
      <c r="M261" s="251"/>
      <c r="N261" s="252"/>
      <c r="O261" s="252"/>
      <c r="P261" s="252"/>
      <c r="Q261" s="252"/>
      <c r="R261" s="252"/>
      <c r="S261" s="252"/>
      <c r="T261" s="253"/>
      <c r="AT261" s="254" t="s">
        <v>175</v>
      </c>
      <c r="AU261" s="254" t="s">
        <v>107</v>
      </c>
      <c r="AV261" s="12" t="s">
        <v>82</v>
      </c>
      <c r="AW261" s="12" t="s">
        <v>31</v>
      </c>
      <c r="AX261" s="12" t="s">
        <v>74</v>
      </c>
      <c r="AY261" s="254" t="s">
        <v>165</v>
      </c>
    </row>
    <row r="262" s="12" customFormat="1">
      <c r="B262" s="244"/>
      <c r="C262" s="245"/>
      <c r="D262" s="246" t="s">
        <v>175</v>
      </c>
      <c r="E262" s="247" t="s">
        <v>1</v>
      </c>
      <c r="F262" s="248" t="s">
        <v>217</v>
      </c>
      <c r="G262" s="245"/>
      <c r="H262" s="247" t="s">
        <v>1</v>
      </c>
      <c r="I262" s="249"/>
      <c r="J262" s="245"/>
      <c r="K262" s="245"/>
      <c r="L262" s="250"/>
      <c r="M262" s="251"/>
      <c r="N262" s="252"/>
      <c r="O262" s="252"/>
      <c r="P262" s="252"/>
      <c r="Q262" s="252"/>
      <c r="R262" s="252"/>
      <c r="S262" s="252"/>
      <c r="T262" s="253"/>
      <c r="AT262" s="254" t="s">
        <v>175</v>
      </c>
      <c r="AU262" s="254" t="s">
        <v>107</v>
      </c>
      <c r="AV262" s="12" t="s">
        <v>82</v>
      </c>
      <c r="AW262" s="12" t="s">
        <v>31</v>
      </c>
      <c r="AX262" s="12" t="s">
        <v>74</v>
      </c>
      <c r="AY262" s="254" t="s">
        <v>165</v>
      </c>
    </row>
    <row r="263" s="13" customFormat="1">
      <c r="B263" s="255"/>
      <c r="C263" s="256"/>
      <c r="D263" s="246" t="s">
        <v>175</v>
      </c>
      <c r="E263" s="257" t="s">
        <v>1</v>
      </c>
      <c r="F263" s="258" t="s">
        <v>82</v>
      </c>
      <c r="G263" s="256"/>
      <c r="H263" s="259">
        <v>1</v>
      </c>
      <c r="I263" s="260"/>
      <c r="J263" s="256"/>
      <c r="K263" s="256"/>
      <c r="L263" s="261"/>
      <c r="M263" s="262"/>
      <c r="N263" s="263"/>
      <c r="O263" s="263"/>
      <c r="P263" s="263"/>
      <c r="Q263" s="263"/>
      <c r="R263" s="263"/>
      <c r="S263" s="263"/>
      <c r="T263" s="264"/>
      <c r="AT263" s="265" t="s">
        <v>175</v>
      </c>
      <c r="AU263" s="265" t="s">
        <v>107</v>
      </c>
      <c r="AV263" s="13" t="s">
        <v>107</v>
      </c>
      <c r="AW263" s="13" t="s">
        <v>31</v>
      </c>
      <c r="AX263" s="13" t="s">
        <v>74</v>
      </c>
      <c r="AY263" s="265" t="s">
        <v>165</v>
      </c>
    </row>
    <row r="264" s="14" customFormat="1">
      <c r="B264" s="266"/>
      <c r="C264" s="267"/>
      <c r="D264" s="246" t="s">
        <v>175</v>
      </c>
      <c r="E264" s="268" t="s">
        <v>1</v>
      </c>
      <c r="F264" s="269" t="s">
        <v>179</v>
      </c>
      <c r="G264" s="267"/>
      <c r="H264" s="270">
        <v>1</v>
      </c>
      <c r="I264" s="271"/>
      <c r="J264" s="267"/>
      <c r="K264" s="267"/>
      <c r="L264" s="272"/>
      <c r="M264" s="273"/>
      <c r="N264" s="274"/>
      <c r="O264" s="274"/>
      <c r="P264" s="274"/>
      <c r="Q264" s="274"/>
      <c r="R264" s="274"/>
      <c r="S264" s="274"/>
      <c r="T264" s="275"/>
      <c r="AT264" s="276" t="s">
        <v>175</v>
      </c>
      <c r="AU264" s="276" t="s">
        <v>107</v>
      </c>
      <c r="AV264" s="14" t="s">
        <v>166</v>
      </c>
      <c r="AW264" s="14" t="s">
        <v>31</v>
      </c>
      <c r="AX264" s="14" t="s">
        <v>74</v>
      </c>
      <c r="AY264" s="276" t="s">
        <v>165</v>
      </c>
    </row>
    <row r="265" s="15" customFormat="1">
      <c r="B265" s="277"/>
      <c r="C265" s="278"/>
      <c r="D265" s="246" t="s">
        <v>175</v>
      </c>
      <c r="E265" s="279" t="s">
        <v>1</v>
      </c>
      <c r="F265" s="280" t="s">
        <v>186</v>
      </c>
      <c r="G265" s="278"/>
      <c r="H265" s="281">
        <v>1</v>
      </c>
      <c r="I265" s="282"/>
      <c r="J265" s="278"/>
      <c r="K265" s="278"/>
      <c r="L265" s="283"/>
      <c r="M265" s="284"/>
      <c r="N265" s="285"/>
      <c r="O265" s="285"/>
      <c r="P265" s="285"/>
      <c r="Q265" s="285"/>
      <c r="R265" s="285"/>
      <c r="S265" s="285"/>
      <c r="T265" s="286"/>
      <c r="AT265" s="287" t="s">
        <v>175</v>
      </c>
      <c r="AU265" s="287" t="s">
        <v>107</v>
      </c>
      <c r="AV265" s="15" t="s">
        <v>173</v>
      </c>
      <c r="AW265" s="15" t="s">
        <v>31</v>
      </c>
      <c r="AX265" s="15" t="s">
        <v>82</v>
      </c>
      <c r="AY265" s="287" t="s">
        <v>165</v>
      </c>
    </row>
    <row r="266" s="1" customFormat="1" ht="16.5" customHeight="1">
      <c r="B266" s="38"/>
      <c r="C266" s="231" t="s">
        <v>251</v>
      </c>
      <c r="D266" s="231" t="s">
        <v>168</v>
      </c>
      <c r="E266" s="232" t="s">
        <v>252</v>
      </c>
      <c r="F266" s="233" t="s">
        <v>253</v>
      </c>
      <c r="G266" s="234" t="s">
        <v>214</v>
      </c>
      <c r="H266" s="235">
        <v>1</v>
      </c>
      <c r="I266" s="236"/>
      <c r="J266" s="237">
        <f>ROUND(I266*H266,2)</f>
        <v>0</v>
      </c>
      <c r="K266" s="233" t="s">
        <v>172</v>
      </c>
      <c r="L266" s="43"/>
      <c r="M266" s="238" t="s">
        <v>1</v>
      </c>
      <c r="N266" s="239" t="s">
        <v>40</v>
      </c>
      <c r="O266" s="86"/>
      <c r="P266" s="240">
        <f>O266*H266</f>
        <v>0</v>
      </c>
      <c r="Q266" s="240">
        <v>0.034520000000000002</v>
      </c>
      <c r="R266" s="240">
        <f>Q266*H266</f>
        <v>0.034520000000000002</v>
      </c>
      <c r="S266" s="240">
        <v>0</v>
      </c>
      <c r="T266" s="241">
        <f>S266*H266</f>
        <v>0</v>
      </c>
      <c r="AR266" s="242" t="s">
        <v>173</v>
      </c>
      <c r="AT266" s="242" t="s">
        <v>168</v>
      </c>
      <c r="AU266" s="242" t="s">
        <v>107</v>
      </c>
      <c r="AY266" s="17" t="s">
        <v>165</v>
      </c>
      <c r="BE266" s="243">
        <f>IF(N266="základní",J266,0)</f>
        <v>0</v>
      </c>
      <c r="BF266" s="243">
        <f>IF(N266="snížená",J266,0)</f>
        <v>0</v>
      </c>
      <c r="BG266" s="243">
        <f>IF(N266="zákl. přenesená",J266,0)</f>
        <v>0</v>
      </c>
      <c r="BH266" s="243">
        <f>IF(N266="sníž. přenesená",J266,0)</f>
        <v>0</v>
      </c>
      <c r="BI266" s="243">
        <f>IF(N266="nulová",J266,0)</f>
        <v>0</v>
      </c>
      <c r="BJ266" s="17" t="s">
        <v>107</v>
      </c>
      <c r="BK266" s="243">
        <f>ROUND(I266*H266,2)</f>
        <v>0</v>
      </c>
      <c r="BL266" s="17" t="s">
        <v>173</v>
      </c>
      <c r="BM266" s="242" t="s">
        <v>254</v>
      </c>
    </row>
    <row r="267" s="12" customFormat="1">
      <c r="B267" s="244"/>
      <c r="C267" s="245"/>
      <c r="D267" s="246" t="s">
        <v>175</v>
      </c>
      <c r="E267" s="247" t="s">
        <v>1</v>
      </c>
      <c r="F267" s="248" t="s">
        <v>176</v>
      </c>
      <c r="G267" s="245"/>
      <c r="H267" s="247" t="s">
        <v>1</v>
      </c>
      <c r="I267" s="249"/>
      <c r="J267" s="245"/>
      <c r="K267" s="245"/>
      <c r="L267" s="250"/>
      <c r="M267" s="251"/>
      <c r="N267" s="252"/>
      <c r="O267" s="252"/>
      <c r="P267" s="252"/>
      <c r="Q267" s="252"/>
      <c r="R267" s="252"/>
      <c r="S267" s="252"/>
      <c r="T267" s="253"/>
      <c r="AT267" s="254" t="s">
        <v>175</v>
      </c>
      <c r="AU267" s="254" t="s">
        <v>107</v>
      </c>
      <c r="AV267" s="12" t="s">
        <v>82</v>
      </c>
      <c r="AW267" s="12" t="s">
        <v>31</v>
      </c>
      <c r="AX267" s="12" t="s">
        <v>74</v>
      </c>
      <c r="AY267" s="254" t="s">
        <v>165</v>
      </c>
    </row>
    <row r="268" s="12" customFormat="1">
      <c r="B268" s="244"/>
      <c r="C268" s="245"/>
      <c r="D268" s="246" t="s">
        <v>175</v>
      </c>
      <c r="E268" s="247" t="s">
        <v>1</v>
      </c>
      <c r="F268" s="248" t="s">
        <v>255</v>
      </c>
      <c r="G268" s="245"/>
      <c r="H268" s="247" t="s">
        <v>1</v>
      </c>
      <c r="I268" s="249"/>
      <c r="J268" s="245"/>
      <c r="K268" s="245"/>
      <c r="L268" s="250"/>
      <c r="M268" s="251"/>
      <c r="N268" s="252"/>
      <c r="O268" s="252"/>
      <c r="P268" s="252"/>
      <c r="Q268" s="252"/>
      <c r="R268" s="252"/>
      <c r="S268" s="252"/>
      <c r="T268" s="253"/>
      <c r="AT268" s="254" t="s">
        <v>175</v>
      </c>
      <c r="AU268" s="254" t="s">
        <v>107</v>
      </c>
      <c r="AV268" s="12" t="s">
        <v>82</v>
      </c>
      <c r="AW268" s="12" t="s">
        <v>31</v>
      </c>
      <c r="AX268" s="12" t="s">
        <v>74</v>
      </c>
      <c r="AY268" s="254" t="s">
        <v>165</v>
      </c>
    </row>
    <row r="269" s="13" customFormat="1">
      <c r="B269" s="255"/>
      <c r="C269" s="256"/>
      <c r="D269" s="246" t="s">
        <v>175</v>
      </c>
      <c r="E269" s="257" t="s">
        <v>1</v>
      </c>
      <c r="F269" s="258" t="s">
        <v>82</v>
      </c>
      <c r="G269" s="256"/>
      <c r="H269" s="259">
        <v>1</v>
      </c>
      <c r="I269" s="260"/>
      <c r="J269" s="256"/>
      <c r="K269" s="256"/>
      <c r="L269" s="261"/>
      <c r="M269" s="262"/>
      <c r="N269" s="263"/>
      <c r="O269" s="263"/>
      <c r="P269" s="263"/>
      <c r="Q269" s="263"/>
      <c r="R269" s="263"/>
      <c r="S269" s="263"/>
      <c r="T269" s="264"/>
      <c r="AT269" s="265" t="s">
        <v>175</v>
      </c>
      <c r="AU269" s="265" t="s">
        <v>107</v>
      </c>
      <c r="AV269" s="13" t="s">
        <v>107</v>
      </c>
      <c r="AW269" s="13" t="s">
        <v>31</v>
      </c>
      <c r="AX269" s="13" t="s">
        <v>74</v>
      </c>
      <c r="AY269" s="265" t="s">
        <v>165</v>
      </c>
    </row>
    <row r="270" s="14" customFormat="1">
      <c r="B270" s="266"/>
      <c r="C270" s="267"/>
      <c r="D270" s="246" t="s">
        <v>175</v>
      </c>
      <c r="E270" s="268" t="s">
        <v>1</v>
      </c>
      <c r="F270" s="269" t="s">
        <v>179</v>
      </c>
      <c r="G270" s="267"/>
      <c r="H270" s="270">
        <v>1</v>
      </c>
      <c r="I270" s="271"/>
      <c r="J270" s="267"/>
      <c r="K270" s="267"/>
      <c r="L270" s="272"/>
      <c r="M270" s="273"/>
      <c r="N270" s="274"/>
      <c r="O270" s="274"/>
      <c r="P270" s="274"/>
      <c r="Q270" s="274"/>
      <c r="R270" s="274"/>
      <c r="S270" s="274"/>
      <c r="T270" s="275"/>
      <c r="AT270" s="276" t="s">
        <v>175</v>
      </c>
      <c r="AU270" s="276" t="s">
        <v>107</v>
      </c>
      <c r="AV270" s="14" t="s">
        <v>166</v>
      </c>
      <c r="AW270" s="14" t="s">
        <v>31</v>
      </c>
      <c r="AX270" s="14" t="s">
        <v>74</v>
      </c>
      <c r="AY270" s="276" t="s">
        <v>165</v>
      </c>
    </row>
    <row r="271" s="15" customFormat="1">
      <c r="B271" s="277"/>
      <c r="C271" s="278"/>
      <c r="D271" s="246" t="s">
        <v>175</v>
      </c>
      <c r="E271" s="279" t="s">
        <v>1</v>
      </c>
      <c r="F271" s="280" t="s">
        <v>186</v>
      </c>
      <c r="G271" s="278"/>
      <c r="H271" s="281">
        <v>1</v>
      </c>
      <c r="I271" s="282"/>
      <c r="J271" s="278"/>
      <c r="K271" s="278"/>
      <c r="L271" s="283"/>
      <c r="M271" s="284"/>
      <c r="N271" s="285"/>
      <c r="O271" s="285"/>
      <c r="P271" s="285"/>
      <c r="Q271" s="285"/>
      <c r="R271" s="285"/>
      <c r="S271" s="285"/>
      <c r="T271" s="286"/>
      <c r="AT271" s="287" t="s">
        <v>175</v>
      </c>
      <c r="AU271" s="287" t="s">
        <v>107</v>
      </c>
      <c r="AV271" s="15" t="s">
        <v>173</v>
      </c>
      <c r="AW271" s="15" t="s">
        <v>31</v>
      </c>
      <c r="AX271" s="15" t="s">
        <v>82</v>
      </c>
      <c r="AY271" s="287" t="s">
        <v>165</v>
      </c>
    </row>
    <row r="272" s="1" customFormat="1" ht="16.5" customHeight="1">
      <c r="B272" s="38"/>
      <c r="C272" s="231" t="s">
        <v>256</v>
      </c>
      <c r="D272" s="231" t="s">
        <v>168</v>
      </c>
      <c r="E272" s="232" t="s">
        <v>257</v>
      </c>
      <c r="F272" s="233" t="s">
        <v>258</v>
      </c>
      <c r="G272" s="234" t="s">
        <v>214</v>
      </c>
      <c r="H272" s="235">
        <v>3</v>
      </c>
      <c r="I272" s="236"/>
      <c r="J272" s="237">
        <f>ROUND(I272*H272,2)</f>
        <v>0</v>
      </c>
      <c r="K272" s="233" t="s">
        <v>172</v>
      </c>
      <c r="L272" s="43"/>
      <c r="M272" s="238" t="s">
        <v>1</v>
      </c>
      <c r="N272" s="239" t="s">
        <v>40</v>
      </c>
      <c r="O272" s="86"/>
      <c r="P272" s="240">
        <f>O272*H272</f>
        <v>0</v>
      </c>
      <c r="Q272" s="240">
        <v>0.020670000000000001</v>
      </c>
      <c r="R272" s="240">
        <f>Q272*H272</f>
        <v>0.062010000000000003</v>
      </c>
      <c r="S272" s="240">
        <v>0</v>
      </c>
      <c r="T272" s="241">
        <f>S272*H272</f>
        <v>0</v>
      </c>
      <c r="AR272" s="242" t="s">
        <v>173</v>
      </c>
      <c r="AT272" s="242" t="s">
        <v>168</v>
      </c>
      <c r="AU272" s="242" t="s">
        <v>107</v>
      </c>
      <c r="AY272" s="17" t="s">
        <v>165</v>
      </c>
      <c r="BE272" s="243">
        <f>IF(N272="základní",J272,0)</f>
        <v>0</v>
      </c>
      <c r="BF272" s="243">
        <f>IF(N272="snížená",J272,0)</f>
        <v>0</v>
      </c>
      <c r="BG272" s="243">
        <f>IF(N272="zákl. přenesená",J272,0)</f>
        <v>0</v>
      </c>
      <c r="BH272" s="243">
        <f>IF(N272="sníž. přenesená",J272,0)</f>
        <v>0</v>
      </c>
      <c r="BI272" s="243">
        <f>IF(N272="nulová",J272,0)</f>
        <v>0</v>
      </c>
      <c r="BJ272" s="17" t="s">
        <v>107</v>
      </c>
      <c r="BK272" s="243">
        <f>ROUND(I272*H272,2)</f>
        <v>0</v>
      </c>
      <c r="BL272" s="17" t="s">
        <v>173</v>
      </c>
      <c r="BM272" s="242" t="s">
        <v>259</v>
      </c>
    </row>
    <row r="273" s="12" customFormat="1">
      <c r="B273" s="244"/>
      <c r="C273" s="245"/>
      <c r="D273" s="246" t="s">
        <v>175</v>
      </c>
      <c r="E273" s="247" t="s">
        <v>1</v>
      </c>
      <c r="F273" s="248" t="s">
        <v>176</v>
      </c>
      <c r="G273" s="245"/>
      <c r="H273" s="247" t="s">
        <v>1</v>
      </c>
      <c r="I273" s="249"/>
      <c r="J273" s="245"/>
      <c r="K273" s="245"/>
      <c r="L273" s="250"/>
      <c r="M273" s="251"/>
      <c r="N273" s="252"/>
      <c r="O273" s="252"/>
      <c r="P273" s="252"/>
      <c r="Q273" s="252"/>
      <c r="R273" s="252"/>
      <c r="S273" s="252"/>
      <c r="T273" s="253"/>
      <c r="AT273" s="254" t="s">
        <v>175</v>
      </c>
      <c r="AU273" s="254" t="s">
        <v>107</v>
      </c>
      <c r="AV273" s="12" t="s">
        <v>82</v>
      </c>
      <c r="AW273" s="12" t="s">
        <v>31</v>
      </c>
      <c r="AX273" s="12" t="s">
        <v>74</v>
      </c>
      <c r="AY273" s="254" t="s">
        <v>165</v>
      </c>
    </row>
    <row r="274" s="12" customFormat="1">
      <c r="B274" s="244"/>
      <c r="C274" s="245"/>
      <c r="D274" s="246" t="s">
        <v>175</v>
      </c>
      <c r="E274" s="247" t="s">
        <v>1</v>
      </c>
      <c r="F274" s="248" t="s">
        <v>260</v>
      </c>
      <c r="G274" s="245"/>
      <c r="H274" s="247" t="s">
        <v>1</v>
      </c>
      <c r="I274" s="249"/>
      <c r="J274" s="245"/>
      <c r="K274" s="245"/>
      <c r="L274" s="250"/>
      <c r="M274" s="251"/>
      <c r="N274" s="252"/>
      <c r="O274" s="252"/>
      <c r="P274" s="252"/>
      <c r="Q274" s="252"/>
      <c r="R274" s="252"/>
      <c r="S274" s="252"/>
      <c r="T274" s="253"/>
      <c r="AT274" s="254" t="s">
        <v>175</v>
      </c>
      <c r="AU274" s="254" t="s">
        <v>107</v>
      </c>
      <c r="AV274" s="12" t="s">
        <v>82</v>
      </c>
      <c r="AW274" s="12" t="s">
        <v>31</v>
      </c>
      <c r="AX274" s="12" t="s">
        <v>74</v>
      </c>
      <c r="AY274" s="254" t="s">
        <v>165</v>
      </c>
    </row>
    <row r="275" s="13" customFormat="1">
      <c r="B275" s="255"/>
      <c r="C275" s="256"/>
      <c r="D275" s="246" t="s">
        <v>175</v>
      </c>
      <c r="E275" s="257" t="s">
        <v>1</v>
      </c>
      <c r="F275" s="258" t="s">
        <v>82</v>
      </c>
      <c r="G275" s="256"/>
      <c r="H275" s="259">
        <v>1</v>
      </c>
      <c r="I275" s="260"/>
      <c r="J275" s="256"/>
      <c r="K275" s="256"/>
      <c r="L275" s="261"/>
      <c r="M275" s="262"/>
      <c r="N275" s="263"/>
      <c r="O275" s="263"/>
      <c r="P275" s="263"/>
      <c r="Q275" s="263"/>
      <c r="R275" s="263"/>
      <c r="S275" s="263"/>
      <c r="T275" s="264"/>
      <c r="AT275" s="265" t="s">
        <v>175</v>
      </c>
      <c r="AU275" s="265" t="s">
        <v>107</v>
      </c>
      <c r="AV275" s="13" t="s">
        <v>107</v>
      </c>
      <c r="AW275" s="13" t="s">
        <v>31</v>
      </c>
      <c r="AX275" s="13" t="s">
        <v>74</v>
      </c>
      <c r="AY275" s="265" t="s">
        <v>165</v>
      </c>
    </row>
    <row r="276" s="12" customFormat="1">
      <c r="B276" s="244"/>
      <c r="C276" s="245"/>
      <c r="D276" s="246" t="s">
        <v>175</v>
      </c>
      <c r="E276" s="247" t="s">
        <v>1</v>
      </c>
      <c r="F276" s="248" t="s">
        <v>261</v>
      </c>
      <c r="G276" s="245"/>
      <c r="H276" s="247" t="s">
        <v>1</v>
      </c>
      <c r="I276" s="249"/>
      <c r="J276" s="245"/>
      <c r="K276" s="245"/>
      <c r="L276" s="250"/>
      <c r="M276" s="251"/>
      <c r="N276" s="252"/>
      <c r="O276" s="252"/>
      <c r="P276" s="252"/>
      <c r="Q276" s="252"/>
      <c r="R276" s="252"/>
      <c r="S276" s="252"/>
      <c r="T276" s="253"/>
      <c r="AT276" s="254" t="s">
        <v>175</v>
      </c>
      <c r="AU276" s="254" t="s">
        <v>107</v>
      </c>
      <c r="AV276" s="12" t="s">
        <v>82</v>
      </c>
      <c r="AW276" s="12" t="s">
        <v>31</v>
      </c>
      <c r="AX276" s="12" t="s">
        <v>74</v>
      </c>
      <c r="AY276" s="254" t="s">
        <v>165</v>
      </c>
    </row>
    <row r="277" s="13" customFormat="1">
      <c r="B277" s="255"/>
      <c r="C277" s="256"/>
      <c r="D277" s="246" t="s">
        <v>175</v>
      </c>
      <c r="E277" s="257" t="s">
        <v>1</v>
      </c>
      <c r="F277" s="258" t="s">
        <v>82</v>
      </c>
      <c r="G277" s="256"/>
      <c r="H277" s="259">
        <v>1</v>
      </c>
      <c r="I277" s="260"/>
      <c r="J277" s="256"/>
      <c r="K277" s="256"/>
      <c r="L277" s="261"/>
      <c r="M277" s="262"/>
      <c r="N277" s="263"/>
      <c r="O277" s="263"/>
      <c r="P277" s="263"/>
      <c r="Q277" s="263"/>
      <c r="R277" s="263"/>
      <c r="S277" s="263"/>
      <c r="T277" s="264"/>
      <c r="AT277" s="265" t="s">
        <v>175</v>
      </c>
      <c r="AU277" s="265" t="s">
        <v>107</v>
      </c>
      <c r="AV277" s="13" t="s">
        <v>107</v>
      </c>
      <c r="AW277" s="13" t="s">
        <v>31</v>
      </c>
      <c r="AX277" s="13" t="s">
        <v>74</v>
      </c>
      <c r="AY277" s="265" t="s">
        <v>165</v>
      </c>
    </row>
    <row r="278" s="14" customFormat="1">
      <c r="B278" s="266"/>
      <c r="C278" s="267"/>
      <c r="D278" s="246" t="s">
        <v>175</v>
      </c>
      <c r="E278" s="268" t="s">
        <v>1</v>
      </c>
      <c r="F278" s="269" t="s">
        <v>179</v>
      </c>
      <c r="G278" s="267"/>
      <c r="H278" s="270">
        <v>2</v>
      </c>
      <c r="I278" s="271"/>
      <c r="J278" s="267"/>
      <c r="K278" s="267"/>
      <c r="L278" s="272"/>
      <c r="M278" s="273"/>
      <c r="N278" s="274"/>
      <c r="O278" s="274"/>
      <c r="P278" s="274"/>
      <c r="Q278" s="274"/>
      <c r="R278" s="274"/>
      <c r="S278" s="274"/>
      <c r="T278" s="275"/>
      <c r="AT278" s="276" t="s">
        <v>175</v>
      </c>
      <c r="AU278" s="276" t="s">
        <v>107</v>
      </c>
      <c r="AV278" s="14" t="s">
        <v>166</v>
      </c>
      <c r="AW278" s="14" t="s">
        <v>31</v>
      </c>
      <c r="AX278" s="14" t="s">
        <v>74</v>
      </c>
      <c r="AY278" s="276" t="s">
        <v>165</v>
      </c>
    </row>
    <row r="279" s="12" customFormat="1">
      <c r="B279" s="244"/>
      <c r="C279" s="245"/>
      <c r="D279" s="246" t="s">
        <v>175</v>
      </c>
      <c r="E279" s="247" t="s">
        <v>1</v>
      </c>
      <c r="F279" s="248" t="s">
        <v>180</v>
      </c>
      <c r="G279" s="245"/>
      <c r="H279" s="247" t="s">
        <v>1</v>
      </c>
      <c r="I279" s="249"/>
      <c r="J279" s="245"/>
      <c r="K279" s="245"/>
      <c r="L279" s="250"/>
      <c r="M279" s="251"/>
      <c r="N279" s="252"/>
      <c r="O279" s="252"/>
      <c r="P279" s="252"/>
      <c r="Q279" s="252"/>
      <c r="R279" s="252"/>
      <c r="S279" s="252"/>
      <c r="T279" s="253"/>
      <c r="AT279" s="254" t="s">
        <v>175</v>
      </c>
      <c r="AU279" s="254" t="s">
        <v>107</v>
      </c>
      <c r="AV279" s="12" t="s">
        <v>82</v>
      </c>
      <c r="AW279" s="12" t="s">
        <v>31</v>
      </c>
      <c r="AX279" s="12" t="s">
        <v>74</v>
      </c>
      <c r="AY279" s="254" t="s">
        <v>165</v>
      </c>
    </row>
    <row r="280" s="12" customFormat="1">
      <c r="B280" s="244"/>
      <c r="C280" s="245"/>
      <c r="D280" s="246" t="s">
        <v>175</v>
      </c>
      <c r="E280" s="247" t="s">
        <v>1</v>
      </c>
      <c r="F280" s="248" t="s">
        <v>262</v>
      </c>
      <c r="G280" s="245"/>
      <c r="H280" s="247" t="s">
        <v>1</v>
      </c>
      <c r="I280" s="249"/>
      <c r="J280" s="245"/>
      <c r="K280" s="245"/>
      <c r="L280" s="250"/>
      <c r="M280" s="251"/>
      <c r="N280" s="252"/>
      <c r="O280" s="252"/>
      <c r="P280" s="252"/>
      <c r="Q280" s="252"/>
      <c r="R280" s="252"/>
      <c r="S280" s="252"/>
      <c r="T280" s="253"/>
      <c r="AT280" s="254" t="s">
        <v>175</v>
      </c>
      <c r="AU280" s="254" t="s">
        <v>107</v>
      </c>
      <c r="AV280" s="12" t="s">
        <v>82</v>
      </c>
      <c r="AW280" s="12" t="s">
        <v>31</v>
      </c>
      <c r="AX280" s="12" t="s">
        <v>74</v>
      </c>
      <c r="AY280" s="254" t="s">
        <v>165</v>
      </c>
    </row>
    <row r="281" s="13" customFormat="1">
      <c r="B281" s="255"/>
      <c r="C281" s="256"/>
      <c r="D281" s="246" t="s">
        <v>175</v>
      </c>
      <c r="E281" s="257" t="s">
        <v>1</v>
      </c>
      <c r="F281" s="258" t="s">
        <v>82</v>
      </c>
      <c r="G281" s="256"/>
      <c r="H281" s="259">
        <v>1</v>
      </c>
      <c r="I281" s="260"/>
      <c r="J281" s="256"/>
      <c r="K281" s="256"/>
      <c r="L281" s="261"/>
      <c r="M281" s="262"/>
      <c r="N281" s="263"/>
      <c r="O281" s="263"/>
      <c r="P281" s="263"/>
      <c r="Q281" s="263"/>
      <c r="R281" s="263"/>
      <c r="S281" s="263"/>
      <c r="T281" s="264"/>
      <c r="AT281" s="265" t="s">
        <v>175</v>
      </c>
      <c r="AU281" s="265" t="s">
        <v>107</v>
      </c>
      <c r="AV281" s="13" t="s">
        <v>107</v>
      </c>
      <c r="AW281" s="13" t="s">
        <v>31</v>
      </c>
      <c r="AX281" s="13" t="s">
        <v>74</v>
      </c>
      <c r="AY281" s="265" t="s">
        <v>165</v>
      </c>
    </row>
    <row r="282" s="14" customFormat="1">
      <c r="B282" s="266"/>
      <c r="C282" s="267"/>
      <c r="D282" s="246" t="s">
        <v>175</v>
      </c>
      <c r="E282" s="268" t="s">
        <v>1</v>
      </c>
      <c r="F282" s="269" t="s">
        <v>179</v>
      </c>
      <c r="G282" s="267"/>
      <c r="H282" s="270">
        <v>1</v>
      </c>
      <c r="I282" s="271"/>
      <c r="J282" s="267"/>
      <c r="K282" s="267"/>
      <c r="L282" s="272"/>
      <c r="M282" s="273"/>
      <c r="N282" s="274"/>
      <c r="O282" s="274"/>
      <c r="P282" s="274"/>
      <c r="Q282" s="274"/>
      <c r="R282" s="274"/>
      <c r="S282" s="274"/>
      <c r="T282" s="275"/>
      <c r="AT282" s="276" t="s">
        <v>175</v>
      </c>
      <c r="AU282" s="276" t="s">
        <v>107</v>
      </c>
      <c r="AV282" s="14" t="s">
        <v>166</v>
      </c>
      <c r="AW282" s="14" t="s">
        <v>31</v>
      </c>
      <c r="AX282" s="14" t="s">
        <v>74</v>
      </c>
      <c r="AY282" s="276" t="s">
        <v>165</v>
      </c>
    </row>
    <row r="283" s="15" customFormat="1">
      <c r="B283" s="277"/>
      <c r="C283" s="278"/>
      <c r="D283" s="246" t="s">
        <v>175</v>
      </c>
      <c r="E283" s="279" t="s">
        <v>1</v>
      </c>
      <c r="F283" s="280" t="s">
        <v>186</v>
      </c>
      <c r="G283" s="278"/>
      <c r="H283" s="281">
        <v>3</v>
      </c>
      <c r="I283" s="282"/>
      <c r="J283" s="278"/>
      <c r="K283" s="278"/>
      <c r="L283" s="283"/>
      <c r="M283" s="284"/>
      <c r="N283" s="285"/>
      <c r="O283" s="285"/>
      <c r="P283" s="285"/>
      <c r="Q283" s="285"/>
      <c r="R283" s="285"/>
      <c r="S283" s="285"/>
      <c r="T283" s="286"/>
      <c r="AT283" s="287" t="s">
        <v>175</v>
      </c>
      <c r="AU283" s="287" t="s">
        <v>107</v>
      </c>
      <c r="AV283" s="15" t="s">
        <v>173</v>
      </c>
      <c r="AW283" s="15" t="s">
        <v>31</v>
      </c>
      <c r="AX283" s="15" t="s">
        <v>82</v>
      </c>
      <c r="AY283" s="287" t="s">
        <v>165</v>
      </c>
    </row>
    <row r="284" s="1" customFormat="1" ht="16.5" customHeight="1">
      <c r="B284" s="38"/>
      <c r="C284" s="231" t="s">
        <v>263</v>
      </c>
      <c r="D284" s="231" t="s">
        <v>168</v>
      </c>
      <c r="E284" s="232" t="s">
        <v>264</v>
      </c>
      <c r="F284" s="233" t="s">
        <v>265</v>
      </c>
      <c r="G284" s="234" t="s">
        <v>171</v>
      </c>
      <c r="H284" s="235">
        <v>1.274</v>
      </c>
      <c r="I284" s="236"/>
      <c r="J284" s="237">
        <f>ROUND(I284*H284,2)</f>
        <v>0</v>
      </c>
      <c r="K284" s="233" t="s">
        <v>266</v>
      </c>
      <c r="L284" s="43"/>
      <c r="M284" s="238" t="s">
        <v>1</v>
      </c>
      <c r="N284" s="239" t="s">
        <v>40</v>
      </c>
      <c r="O284" s="86"/>
      <c r="P284" s="240">
        <f>O284*H284</f>
        <v>0</v>
      </c>
      <c r="Q284" s="240">
        <v>1.94302</v>
      </c>
      <c r="R284" s="240">
        <f>Q284*H284</f>
        <v>2.4754074799999999</v>
      </c>
      <c r="S284" s="240">
        <v>0</v>
      </c>
      <c r="T284" s="241">
        <f>S284*H284</f>
        <v>0</v>
      </c>
      <c r="AR284" s="242" t="s">
        <v>173</v>
      </c>
      <c r="AT284" s="242" t="s">
        <v>168</v>
      </c>
      <c r="AU284" s="242" t="s">
        <v>107</v>
      </c>
      <c r="AY284" s="17" t="s">
        <v>165</v>
      </c>
      <c r="BE284" s="243">
        <f>IF(N284="základní",J284,0)</f>
        <v>0</v>
      </c>
      <c r="BF284" s="243">
        <f>IF(N284="snížená",J284,0)</f>
        <v>0</v>
      </c>
      <c r="BG284" s="243">
        <f>IF(N284="zákl. přenesená",J284,0)</f>
        <v>0</v>
      </c>
      <c r="BH284" s="243">
        <f>IF(N284="sníž. přenesená",J284,0)</f>
        <v>0</v>
      </c>
      <c r="BI284" s="243">
        <f>IF(N284="nulová",J284,0)</f>
        <v>0</v>
      </c>
      <c r="BJ284" s="17" t="s">
        <v>107</v>
      </c>
      <c r="BK284" s="243">
        <f>ROUND(I284*H284,2)</f>
        <v>0</v>
      </c>
      <c r="BL284" s="17" t="s">
        <v>173</v>
      </c>
      <c r="BM284" s="242" t="s">
        <v>267</v>
      </c>
    </row>
    <row r="285" s="12" customFormat="1">
      <c r="B285" s="244"/>
      <c r="C285" s="245"/>
      <c r="D285" s="246" t="s">
        <v>175</v>
      </c>
      <c r="E285" s="247" t="s">
        <v>1</v>
      </c>
      <c r="F285" s="248" t="s">
        <v>268</v>
      </c>
      <c r="G285" s="245"/>
      <c r="H285" s="247" t="s">
        <v>1</v>
      </c>
      <c r="I285" s="249"/>
      <c r="J285" s="245"/>
      <c r="K285" s="245"/>
      <c r="L285" s="250"/>
      <c r="M285" s="251"/>
      <c r="N285" s="252"/>
      <c r="O285" s="252"/>
      <c r="P285" s="252"/>
      <c r="Q285" s="252"/>
      <c r="R285" s="252"/>
      <c r="S285" s="252"/>
      <c r="T285" s="253"/>
      <c r="AT285" s="254" t="s">
        <v>175</v>
      </c>
      <c r="AU285" s="254" t="s">
        <v>107</v>
      </c>
      <c r="AV285" s="12" t="s">
        <v>82</v>
      </c>
      <c r="AW285" s="12" t="s">
        <v>31</v>
      </c>
      <c r="AX285" s="12" t="s">
        <v>74</v>
      </c>
      <c r="AY285" s="254" t="s">
        <v>165</v>
      </c>
    </row>
    <row r="286" s="12" customFormat="1">
      <c r="B286" s="244"/>
      <c r="C286" s="245"/>
      <c r="D286" s="246" t="s">
        <v>175</v>
      </c>
      <c r="E286" s="247" t="s">
        <v>1</v>
      </c>
      <c r="F286" s="248" t="s">
        <v>177</v>
      </c>
      <c r="G286" s="245"/>
      <c r="H286" s="247" t="s">
        <v>1</v>
      </c>
      <c r="I286" s="249"/>
      <c r="J286" s="245"/>
      <c r="K286" s="245"/>
      <c r="L286" s="250"/>
      <c r="M286" s="251"/>
      <c r="N286" s="252"/>
      <c r="O286" s="252"/>
      <c r="P286" s="252"/>
      <c r="Q286" s="252"/>
      <c r="R286" s="252"/>
      <c r="S286" s="252"/>
      <c r="T286" s="253"/>
      <c r="AT286" s="254" t="s">
        <v>175</v>
      </c>
      <c r="AU286" s="254" t="s">
        <v>107</v>
      </c>
      <c r="AV286" s="12" t="s">
        <v>82</v>
      </c>
      <c r="AW286" s="12" t="s">
        <v>31</v>
      </c>
      <c r="AX286" s="12" t="s">
        <v>74</v>
      </c>
      <c r="AY286" s="254" t="s">
        <v>165</v>
      </c>
    </row>
    <row r="287" s="13" customFormat="1">
      <c r="B287" s="255"/>
      <c r="C287" s="256"/>
      <c r="D287" s="246" t="s">
        <v>175</v>
      </c>
      <c r="E287" s="257" t="s">
        <v>1</v>
      </c>
      <c r="F287" s="258" t="s">
        <v>269</v>
      </c>
      <c r="G287" s="256"/>
      <c r="H287" s="259">
        <v>0.20799999999999999</v>
      </c>
      <c r="I287" s="260"/>
      <c r="J287" s="256"/>
      <c r="K287" s="256"/>
      <c r="L287" s="261"/>
      <c r="M287" s="262"/>
      <c r="N287" s="263"/>
      <c r="O287" s="263"/>
      <c r="P287" s="263"/>
      <c r="Q287" s="263"/>
      <c r="R287" s="263"/>
      <c r="S287" s="263"/>
      <c r="T287" s="264"/>
      <c r="AT287" s="265" t="s">
        <v>175</v>
      </c>
      <c r="AU287" s="265" t="s">
        <v>107</v>
      </c>
      <c r="AV287" s="13" t="s">
        <v>107</v>
      </c>
      <c r="AW287" s="13" t="s">
        <v>31</v>
      </c>
      <c r="AX287" s="13" t="s">
        <v>74</v>
      </c>
      <c r="AY287" s="265" t="s">
        <v>165</v>
      </c>
    </row>
    <row r="288" s="12" customFormat="1">
      <c r="B288" s="244"/>
      <c r="C288" s="245"/>
      <c r="D288" s="246" t="s">
        <v>175</v>
      </c>
      <c r="E288" s="247" t="s">
        <v>1</v>
      </c>
      <c r="F288" s="248" t="s">
        <v>198</v>
      </c>
      <c r="G288" s="245"/>
      <c r="H288" s="247" t="s">
        <v>1</v>
      </c>
      <c r="I288" s="249"/>
      <c r="J288" s="245"/>
      <c r="K288" s="245"/>
      <c r="L288" s="250"/>
      <c r="M288" s="251"/>
      <c r="N288" s="252"/>
      <c r="O288" s="252"/>
      <c r="P288" s="252"/>
      <c r="Q288" s="252"/>
      <c r="R288" s="252"/>
      <c r="S288" s="252"/>
      <c r="T288" s="253"/>
      <c r="AT288" s="254" t="s">
        <v>175</v>
      </c>
      <c r="AU288" s="254" t="s">
        <v>107</v>
      </c>
      <c r="AV288" s="12" t="s">
        <v>82</v>
      </c>
      <c r="AW288" s="12" t="s">
        <v>31</v>
      </c>
      <c r="AX288" s="12" t="s">
        <v>74</v>
      </c>
      <c r="AY288" s="254" t="s">
        <v>165</v>
      </c>
    </row>
    <row r="289" s="13" customFormat="1">
      <c r="B289" s="255"/>
      <c r="C289" s="256"/>
      <c r="D289" s="246" t="s">
        <v>175</v>
      </c>
      <c r="E289" s="257" t="s">
        <v>1</v>
      </c>
      <c r="F289" s="258" t="s">
        <v>270</v>
      </c>
      <c r="G289" s="256"/>
      <c r="H289" s="259">
        <v>0.114</v>
      </c>
      <c r="I289" s="260"/>
      <c r="J289" s="256"/>
      <c r="K289" s="256"/>
      <c r="L289" s="261"/>
      <c r="M289" s="262"/>
      <c r="N289" s="263"/>
      <c r="O289" s="263"/>
      <c r="P289" s="263"/>
      <c r="Q289" s="263"/>
      <c r="R289" s="263"/>
      <c r="S289" s="263"/>
      <c r="T289" s="264"/>
      <c r="AT289" s="265" t="s">
        <v>175</v>
      </c>
      <c r="AU289" s="265" t="s">
        <v>107</v>
      </c>
      <c r="AV289" s="13" t="s">
        <v>107</v>
      </c>
      <c r="AW289" s="13" t="s">
        <v>31</v>
      </c>
      <c r="AX289" s="13" t="s">
        <v>74</v>
      </c>
      <c r="AY289" s="265" t="s">
        <v>165</v>
      </c>
    </row>
    <row r="290" s="12" customFormat="1">
      <c r="B290" s="244"/>
      <c r="C290" s="245"/>
      <c r="D290" s="246" t="s">
        <v>175</v>
      </c>
      <c r="E290" s="247" t="s">
        <v>1</v>
      </c>
      <c r="F290" s="248" t="s">
        <v>200</v>
      </c>
      <c r="G290" s="245"/>
      <c r="H290" s="247" t="s">
        <v>1</v>
      </c>
      <c r="I290" s="249"/>
      <c r="J290" s="245"/>
      <c r="K290" s="245"/>
      <c r="L290" s="250"/>
      <c r="M290" s="251"/>
      <c r="N290" s="252"/>
      <c r="O290" s="252"/>
      <c r="P290" s="252"/>
      <c r="Q290" s="252"/>
      <c r="R290" s="252"/>
      <c r="S290" s="252"/>
      <c r="T290" s="253"/>
      <c r="AT290" s="254" t="s">
        <v>175</v>
      </c>
      <c r="AU290" s="254" t="s">
        <v>107</v>
      </c>
      <c r="AV290" s="12" t="s">
        <v>82</v>
      </c>
      <c r="AW290" s="12" t="s">
        <v>31</v>
      </c>
      <c r="AX290" s="12" t="s">
        <v>74</v>
      </c>
      <c r="AY290" s="254" t="s">
        <v>165</v>
      </c>
    </row>
    <row r="291" s="13" customFormat="1">
      <c r="B291" s="255"/>
      <c r="C291" s="256"/>
      <c r="D291" s="246" t="s">
        <v>175</v>
      </c>
      <c r="E291" s="257" t="s">
        <v>1</v>
      </c>
      <c r="F291" s="258" t="s">
        <v>270</v>
      </c>
      <c r="G291" s="256"/>
      <c r="H291" s="259">
        <v>0.114</v>
      </c>
      <c r="I291" s="260"/>
      <c r="J291" s="256"/>
      <c r="K291" s="256"/>
      <c r="L291" s="261"/>
      <c r="M291" s="262"/>
      <c r="N291" s="263"/>
      <c r="O291" s="263"/>
      <c r="P291" s="263"/>
      <c r="Q291" s="263"/>
      <c r="R291" s="263"/>
      <c r="S291" s="263"/>
      <c r="T291" s="264"/>
      <c r="AT291" s="265" t="s">
        <v>175</v>
      </c>
      <c r="AU291" s="265" t="s">
        <v>107</v>
      </c>
      <c r="AV291" s="13" t="s">
        <v>107</v>
      </c>
      <c r="AW291" s="13" t="s">
        <v>31</v>
      </c>
      <c r="AX291" s="13" t="s">
        <v>74</v>
      </c>
      <c r="AY291" s="265" t="s">
        <v>165</v>
      </c>
    </row>
    <row r="292" s="12" customFormat="1">
      <c r="B292" s="244"/>
      <c r="C292" s="245"/>
      <c r="D292" s="246" t="s">
        <v>175</v>
      </c>
      <c r="E292" s="247" t="s">
        <v>1</v>
      </c>
      <c r="F292" s="248" t="s">
        <v>260</v>
      </c>
      <c r="G292" s="245"/>
      <c r="H292" s="247" t="s">
        <v>1</v>
      </c>
      <c r="I292" s="249"/>
      <c r="J292" s="245"/>
      <c r="K292" s="245"/>
      <c r="L292" s="250"/>
      <c r="M292" s="251"/>
      <c r="N292" s="252"/>
      <c r="O292" s="252"/>
      <c r="P292" s="252"/>
      <c r="Q292" s="252"/>
      <c r="R292" s="252"/>
      <c r="S292" s="252"/>
      <c r="T292" s="253"/>
      <c r="AT292" s="254" t="s">
        <v>175</v>
      </c>
      <c r="AU292" s="254" t="s">
        <v>107</v>
      </c>
      <c r="AV292" s="12" t="s">
        <v>82</v>
      </c>
      <c r="AW292" s="12" t="s">
        <v>31</v>
      </c>
      <c r="AX292" s="12" t="s">
        <v>74</v>
      </c>
      <c r="AY292" s="254" t="s">
        <v>165</v>
      </c>
    </row>
    <row r="293" s="13" customFormat="1">
      <c r="B293" s="255"/>
      <c r="C293" s="256"/>
      <c r="D293" s="246" t="s">
        <v>175</v>
      </c>
      <c r="E293" s="257" t="s">
        <v>1</v>
      </c>
      <c r="F293" s="258" t="s">
        <v>271</v>
      </c>
      <c r="G293" s="256"/>
      <c r="H293" s="259">
        <v>0.085999999999999993</v>
      </c>
      <c r="I293" s="260"/>
      <c r="J293" s="256"/>
      <c r="K293" s="256"/>
      <c r="L293" s="261"/>
      <c r="M293" s="262"/>
      <c r="N293" s="263"/>
      <c r="O293" s="263"/>
      <c r="P293" s="263"/>
      <c r="Q293" s="263"/>
      <c r="R293" s="263"/>
      <c r="S293" s="263"/>
      <c r="T293" s="264"/>
      <c r="AT293" s="265" t="s">
        <v>175</v>
      </c>
      <c r="AU293" s="265" t="s">
        <v>107</v>
      </c>
      <c r="AV293" s="13" t="s">
        <v>107</v>
      </c>
      <c r="AW293" s="13" t="s">
        <v>31</v>
      </c>
      <c r="AX293" s="13" t="s">
        <v>74</v>
      </c>
      <c r="AY293" s="265" t="s">
        <v>165</v>
      </c>
    </row>
    <row r="294" s="12" customFormat="1">
      <c r="B294" s="244"/>
      <c r="C294" s="245"/>
      <c r="D294" s="246" t="s">
        <v>175</v>
      </c>
      <c r="E294" s="247" t="s">
        <v>1</v>
      </c>
      <c r="F294" s="248" t="s">
        <v>247</v>
      </c>
      <c r="G294" s="245"/>
      <c r="H294" s="247" t="s">
        <v>1</v>
      </c>
      <c r="I294" s="249"/>
      <c r="J294" s="245"/>
      <c r="K294" s="245"/>
      <c r="L294" s="250"/>
      <c r="M294" s="251"/>
      <c r="N294" s="252"/>
      <c r="O294" s="252"/>
      <c r="P294" s="252"/>
      <c r="Q294" s="252"/>
      <c r="R294" s="252"/>
      <c r="S294" s="252"/>
      <c r="T294" s="253"/>
      <c r="AT294" s="254" t="s">
        <v>175</v>
      </c>
      <c r="AU294" s="254" t="s">
        <v>107</v>
      </c>
      <c r="AV294" s="12" t="s">
        <v>82</v>
      </c>
      <c r="AW294" s="12" t="s">
        <v>31</v>
      </c>
      <c r="AX294" s="12" t="s">
        <v>74</v>
      </c>
      <c r="AY294" s="254" t="s">
        <v>165</v>
      </c>
    </row>
    <row r="295" s="13" customFormat="1">
      <c r="B295" s="255"/>
      <c r="C295" s="256"/>
      <c r="D295" s="246" t="s">
        <v>175</v>
      </c>
      <c r="E295" s="257" t="s">
        <v>1</v>
      </c>
      <c r="F295" s="258" t="s">
        <v>272</v>
      </c>
      <c r="G295" s="256"/>
      <c r="H295" s="259">
        <v>0.086999999999999994</v>
      </c>
      <c r="I295" s="260"/>
      <c r="J295" s="256"/>
      <c r="K295" s="256"/>
      <c r="L295" s="261"/>
      <c r="M295" s="262"/>
      <c r="N295" s="263"/>
      <c r="O295" s="263"/>
      <c r="P295" s="263"/>
      <c r="Q295" s="263"/>
      <c r="R295" s="263"/>
      <c r="S295" s="263"/>
      <c r="T295" s="264"/>
      <c r="AT295" s="265" t="s">
        <v>175</v>
      </c>
      <c r="AU295" s="265" t="s">
        <v>107</v>
      </c>
      <c r="AV295" s="13" t="s">
        <v>107</v>
      </c>
      <c r="AW295" s="13" t="s">
        <v>31</v>
      </c>
      <c r="AX295" s="13" t="s">
        <v>74</v>
      </c>
      <c r="AY295" s="265" t="s">
        <v>165</v>
      </c>
    </row>
    <row r="296" s="14" customFormat="1">
      <c r="B296" s="266"/>
      <c r="C296" s="267"/>
      <c r="D296" s="246" t="s">
        <v>175</v>
      </c>
      <c r="E296" s="268" t="s">
        <v>1</v>
      </c>
      <c r="F296" s="269" t="s">
        <v>179</v>
      </c>
      <c r="G296" s="267"/>
      <c r="H296" s="270">
        <v>0.60899999999999999</v>
      </c>
      <c r="I296" s="271"/>
      <c r="J296" s="267"/>
      <c r="K296" s="267"/>
      <c r="L296" s="272"/>
      <c r="M296" s="273"/>
      <c r="N296" s="274"/>
      <c r="O296" s="274"/>
      <c r="P296" s="274"/>
      <c r="Q296" s="274"/>
      <c r="R296" s="274"/>
      <c r="S296" s="274"/>
      <c r="T296" s="275"/>
      <c r="AT296" s="276" t="s">
        <v>175</v>
      </c>
      <c r="AU296" s="276" t="s">
        <v>107</v>
      </c>
      <c r="AV296" s="14" t="s">
        <v>166</v>
      </c>
      <c r="AW296" s="14" t="s">
        <v>31</v>
      </c>
      <c r="AX296" s="14" t="s">
        <v>74</v>
      </c>
      <c r="AY296" s="276" t="s">
        <v>165</v>
      </c>
    </row>
    <row r="297" s="12" customFormat="1">
      <c r="B297" s="244"/>
      <c r="C297" s="245"/>
      <c r="D297" s="246" t="s">
        <v>175</v>
      </c>
      <c r="E297" s="247" t="s">
        <v>1</v>
      </c>
      <c r="F297" s="248" t="s">
        <v>180</v>
      </c>
      <c r="G297" s="245"/>
      <c r="H297" s="247" t="s">
        <v>1</v>
      </c>
      <c r="I297" s="249"/>
      <c r="J297" s="245"/>
      <c r="K297" s="245"/>
      <c r="L297" s="250"/>
      <c r="M297" s="251"/>
      <c r="N297" s="252"/>
      <c r="O297" s="252"/>
      <c r="P297" s="252"/>
      <c r="Q297" s="252"/>
      <c r="R297" s="252"/>
      <c r="S297" s="252"/>
      <c r="T297" s="253"/>
      <c r="AT297" s="254" t="s">
        <v>175</v>
      </c>
      <c r="AU297" s="254" t="s">
        <v>107</v>
      </c>
      <c r="AV297" s="12" t="s">
        <v>82</v>
      </c>
      <c r="AW297" s="12" t="s">
        <v>31</v>
      </c>
      <c r="AX297" s="12" t="s">
        <v>74</v>
      </c>
      <c r="AY297" s="254" t="s">
        <v>165</v>
      </c>
    </row>
    <row r="298" s="12" customFormat="1">
      <c r="B298" s="244"/>
      <c r="C298" s="245"/>
      <c r="D298" s="246" t="s">
        <v>175</v>
      </c>
      <c r="E298" s="247" t="s">
        <v>1</v>
      </c>
      <c r="F298" s="248" t="s">
        <v>181</v>
      </c>
      <c r="G298" s="245"/>
      <c r="H298" s="247" t="s">
        <v>1</v>
      </c>
      <c r="I298" s="249"/>
      <c r="J298" s="245"/>
      <c r="K298" s="245"/>
      <c r="L298" s="250"/>
      <c r="M298" s="251"/>
      <c r="N298" s="252"/>
      <c r="O298" s="252"/>
      <c r="P298" s="252"/>
      <c r="Q298" s="252"/>
      <c r="R298" s="252"/>
      <c r="S298" s="252"/>
      <c r="T298" s="253"/>
      <c r="AT298" s="254" t="s">
        <v>175</v>
      </c>
      <c r="AU298" s="254" t="s">
        <v>107</v>
      </c>
      <c r="AV298" s="12" t="s">
        <v>82</v>
      </c>
      <c r="AW298" s="12" t="s">
        <v>31</v>
      </c>
      <c r="AX298" s="12" t="s">
        <v>74</v>
      </c>
      <c r="AY298" s="254" t="s">
        <v>165</v>
      </c>
    </row>
    <row r="299" s="13" customFormat="1">
      <c r="B299" s="255"/>
      <c r="C299" s="256"/>
      <c r="D299" s="246" t="s">
        <v>175</v>
      </c>
      <c r="E299" s="257" t="s">
        <v>1</v>
      </c>
      <c r="F299" s="258" t="s">
        <v>269</v>
      </c>
      <c r="G299" s="256"/>
      <c r="H299" s="259">
        <v>0.20799999999999999</v>
      </c>
      <c r="I299" s="260"/>
      <c r="J299" s="256"/>
      <c r="K299" s="256"/>
      <c r="L299" s="261"/>
      <c r="M299" s="262"/>
      <c r="N299" s="263"/>
      <c r="O299" s="263"/>
      <c r="P299" s="263"/>
      <c r="Q299" s="263"/>
      <c r="R299" s="263"/>
      <c r="S299" s="263"/>
      <c r="T299" s="264"/>
      <c r="AT299" s="265" t="s">
        <v>175</v>
      </c>
      <c r="AU299" s="265" t="s">
        <v>107</v>
      </c>
      <c r="AV299" s="13" t="s">
        <v>107</v>
      </c>
      <c r="AW299" s="13" t="s">
        <v>31</v>
      </c>
      <c r="AX299" s="13" t="s">
        <v>74</v>
      </c>
      <c r="AY299" s="265" t="s">
        <v>165</v>
      </c>
    </row>
    <row r="300" s="12" customFormat="1">
      <c r="B300" s="244"/>
      <c r="C300" s="245"/>
      <c r="D300" s="246" t="s">
        <v>175</v>
      </c>
      <c r="E300" s="247" t="s">
        <v>1</v>
      </c>
      <c r="F300" s="248" t="s">
        <v>182</v>
      </c>
      <c r="G300" s="245"/>
      <c r="H300" s="247" t="s">
        <v>1</v>
      </c>
      <c r="I300" s="249"/>
      <c r="J300" s="245"/>
      <c r="K300" s="245"/>
      <c r="L300" s="250"/>
      <c r="M300" s="251"/>
      <c r="N300" s="252"/>
      <c r="O300" s="252"/>
      <c r="P300" s="252"/>
      <c r="Q300" s="252"/>
      <c r="R300" s="252"/>
      <c r="S300" s="252"/>
      <c r="T300" s="253"/>
      <c r="AT300" s="254" t="s">
        <v>175</v>
      </c>
      <c r="AU300" s="254" t="s">
        <v>107</v>
      </c>
      <c r="AV300" s="12" t="s">
        <v>82</v>
      </c>
      <c r="AW300" s="12" t="s">
        <v>31</v>
      </c>
      <c r="AX300" s="12" t="s">
        <v>74</v>
      </c>
      <c r="AY300" s="254" t="s">
        <v>165</v>
      </c>
    </row>
    <row r="301" s="13" customFormat="1">
      <c r="B301" s="255"/>
      <c r="C301" s="256"/>
      <c r="D301" s="246" t="s">
        <v>175</v>
      </c>
      <c r="E301" s="257" t="s">
        <v>1</v>
      </c>
      <c r="F301" s="258" t="s">
        <v>273</v>
      </c>
      <c r="G301" s="256"/>
      <c r="H301" s="259">
        <v>0.075999999999999998</v>
      </c>
      <c r="I301" s="260"/>
      <c r="J301" s="256"/>
      <c r="K301" s="256"/>
      <c r="L301" s="261"/>
      <c r="M301" s="262"/>
      <c r="N301" s="263"/>
      <c r="O301" s="263"/>
      <c r="P301" s="263"/>
      <c r="Q301" s="263"/>
      <c r="R301" s="263"/>
      <c r="S301" s="263"/>
      <c r="T301" s="264"/>
      <c r="AT301" s="265" t="s">
        <v>175</v>
      </c>
      <c r="AU301" s="265" t="s">
        <v>107</v>
      </c>
      <c r="AV301" s="13" t="s">
        <v>107</v>
      </c>
      <c r="AW301" s="13" t="s">
        <v>31</v>
      </c>
      <c r="AX301" s="13" t="s">
        <v>74</v>
      </c>
      <c r="AY301" s="265" t="s">
        <v>165</v>
      </c>
    </row>
    <row r="302" s="12" customFormat="1">
      <c r="B302" s="244"/>
      <c r="C302" s="245"/>
      <c r="D302" s="246" t="s">
        <v>175</v>
      </c>
      <c r="E302" s="247" t="s">
        <v>1</v>
      </c>
      <c r="F302" s="248" t="s">
        <v>274</v>
      </c>
      <c r="G302" s="245"/>
      <c r="H302" s="247" t="s">
        <v>1</v>
      </c>
      <c r="I302" s="249"/>
      <c r="J302" s="245"/>
      <c r="K302" s="245"/>
      <c r="L302" s="250"/>
      <c r="M302" s="251"/>
      <c r="N302" s="252"/>
      <c r="O302" s="252"/>
      <c r="P302" s="252"/>
      <c r="Q302" s="252"/>
      <c r="R302" s="252"/>
      <c r="S302" s="252"/>
      <c r="T302" s="253"/>
      <c r="AT302" s="254" t="s">
        <v>175</v>
      </c>
      <c r="AU302" s="254" t="s">
        <v>107</v>
      </c>
      <c r="AV302" s="12" t="s">
        <v>82</v>
      </c>
      <c r="AW302" s="12" t="s">
        <v>31</v>
      </c>
      <c r="AX302" s="12" t="s">
        <v>74</v>
      </c>
      <c r="AY302" s="254" t="s">
        <v>165</v>
      </c>
    </row>
    <row r="303" s="13" customFormat="1">
      <c r="B303" s="255"/>
      <c r="C303" s="256"/>
      <c r="D303" s="246" t="s">
        <v>175</v>
      </c>
      <c r="E303" s="257" t="s">
        <v>1</v>
      </c>
      <c r="F303" s="258" t="s">
        <v>275</v>
      </c>
      <c r="G303" s="256"/>
      <c r="H303" s="259">
        <v>0.127</v>
      </c>
      <c r="I303" s="260"/>
      <c r="J303" s="256"/>
      <c r="K303" s="256"/>
      <c r="L303" s="261"/>
      <c r="M303" s="262"/>
      <c r="N303" s="263"/>
      <c r="O303" s="263"/>
      <c r="P303" s="263"/>
      <c r="Q303" s="263"/>
      <c r="R303" s="263"/>
      <c r="S303" s="263"/>
      <c r="T303" s="264"/>
      <c r="AT303" s="265" t="s">
        <v>175</v>
      </c>
      <c r="AU303" s="265" t="s">
        <v>107</v>
      </c>
      <c r="AV303" s="13" t="s">
        <v>107</v>
      </c>
      <c r="AW303" s="13" t="s">
        <v>31</v>
      </c>
      <c r="AX303" s="13" t="s">
        <v>74</v>
      </c>
      <c r="AY303" s="265" t="s">
        <v>165</v>
      </c>
    </row>
    <row r="304" s="14" customFormat="1">
      <c r="B304" s="266"/>
      <c r="C304" s="267"/>
      <c r="D304" s="246" t="s">
        <v>175</v>
      </c>
      <c r="E304" s="268" t="s">
        <v>1</v>
      </c>
      <c r="F304" s="269" t="s">
        <v>179</v>
      </c>
      <c r="G304" s="267"/>
      <c r="H304" s="270">
        <v>0.41099999999999998</v>
      </c>
      <c r="I304" s="271"/>
      <c r="J304" s="267"/>
      <c r="K304" s="267"/>
      <c r="L304" s="272"/>
      <c r="M304" s="273"/>
      <c r="N304" s="274"/>
      <c r="O304" s="274"/>
      <c r="P304" s="274"/>
      <c r="Q304" s="274"/>
      <c r="R304" s="274"/>
      <c r="S304" s="274"/>
      <c r="T304" s="275"/>
      <c r="AT304" s="276" t="s">
        <v>175</v>
      </c>
      <c r="AU304" s="276" t="s">
        <v>107</v>
      </c>
      <c r="AV304" s="14" t="s">
        <v>166</v>
      </c>
      <c r="AW304" s="14" t="s">
        <v>31</v>
      </c>
      <c r="AX304" s="14" t="s">
        <v>74</v>
      </c>
      <c r="AY304" s="276" t="s">
        <v>165</v>
      </c>
    </row>
    <row r="305" s="12" customFormat="1">
      <c r="B305" s="244"/>
      <c r="C305" s="245"/>
      <c r="D305" s="246" t="s">
        <v>175</v>
      </c>
      <c r="E305" s="247" t="s">
        <v>1</v>
      </c>
      <c r="F305" s="248" t="s">
        <v>207</v>
      </c>
      <c r="G305" s="245"/>
      <c r="H305" s="247" t="s">
        <v>1</v>
      </c>
      <c r="I305" s="249"/>
      <c r="J305" s="245"/>
      <c r="K305" s="245"/>
      <c r="L305" s="250"/>
      <c r="M305" s="251"/>
      <c r="N305" s="252"/>
      <c r="O305" s="252"/>
      <c r="P305" s="252"/>
      <c r="Q305" s="252"/>
      <c r="R305" s="252"/>
      <c r="S305" s="252"/>
      <c r="T305" s="253"/>
      <c r="AT305" s="254" t="s">
        <v>175</v>
      </c>
      <c r="AU305" s="254" t="s">
        <v>107</v>
      </c>
      <c r="AV305" s="12" t="s">
        <v>82</v>
      </c>
      <c r="AW305" s="12" t="s">
        <v>31</v>
      </c>
      <c r="AX305" s="12" t="s">
        <v>74</v>
      </c>
      <c r="AY305" s="254" t="s">
        <v>165</v>
      </c>
    </row>
    <row r="306" s="12" customFormat="1">
      <c r="B306" s="244"/>
      <c r="C306" s="245"/>
      <c r="D306" s="246" t="s">
        <v>175</v>
      </c>
      <c r="E306" s="247" t="s">
        <v>1</v>
      </c>
      <c r="F306" s="248" t="s">
        <v>276</v>
      </c>
      <c r="G306" s="245"/>
      <c r="H306" s="247" t="s">
        <v>1</v>
      </c>
      <c r="I306" s="249"/>
      <c r="J306" s="245"/>
      <c r="K306" s="245"/>
      <c r="L306" s="250"/>
      <c r="M306" s="251"/>
      <c r="N306" s="252"/>
      <c r="O306" s="252"/>
      <c r="P306" s="252"/>
      <c r="Q306" s="252"/>
      <c r="R306" s="252"/>
      <c r="S306" s="252"/>
      <c r="T306" s="253"/>
      <c r="AT306" s="254" t="s">
        <v>175</v>
      </c>
      <c r="AU306" s="254" t="s">
        <v>107</v>
      </c>
      <c r="AV306" s="12" t="s">
        <v>82</v>
      </c>
      <c r="AW306" s="12" t="s">
        <v>31</v>
      </c>
      <c r="AX306" s="12" t="s">
        <v>74</v>
      </c>
      <c r="AY306" s="254" t="s">
        <v>165</v>
      </c>
    </row>
    <row r="307" s="13" customFormat="1">
      <c r="B307" s="255"/>
      <c r="C307" s="256"/>
      <c r="D307" s="246" t="s">
        <v>175</v>
      </c>
      <c r="E307" s="257" t="s">
        <v>1</v>
      </c>
      <c r="F307" s="258" t="s">
        <v>277</v>
      </c>
      <c r="G307" s="256"/>
      <c r="H307" s="259">
        <v>0.048000000000000001</v>
      </c>
      <c r="I307" s="260"/>
      <c r="J307" s="256"/>
      <c r="K307" s="256"/>
      <c r="L307" s="261"/>
      <c r="M307" s="262"/>
      <c r="N307" s="263"/>
      <c r="O307" s="263"/>
      <c r="P307" s="263"/>
      <c r="Q307" s="263"/>
      <c r="R307" s="263"/>
      <c r="S307" s="263"/>
      <c r="T307" s="264"/>
      <c r="AT307" s="265" t="s">
        <v>175</v>
      </c>
      <c r="AU307" s="265" t="s">
        <v>107</v>
      </c>
      <c r="AV307" s="13" t="s">
        <v>107</v>
      </c>
      <c r="AW307" s="13" t="s">
        <v>31</v>
      </c>
      <c r="AX307" s="13" t="s">
        <v>74</v>
      </c>
      <c r="AY307" s="265" t="s">
        <v>165</v>
      </c>
    </row>
    <row r="308" s="12" customFormat="1">
      <c r="B308" s="244"/>
      <c r="C308" s="245"/>
      <c r="D308" s="246" t="s">
        <v>175</v>
      </c>
      <c r="E308" s="247" t="s">
        <v>1</v>
      </c>
      <c r="F308" s="248" t="s">
        <v>208</v>
      </c>
      <c r="G308" s="245"/>
      <c r="H308" s="247" t="s">
        <v>1</v>
      </c>
      <c r="I308" s="249"/>
      <c r="J308" s="245"/>
      <c r="K308" s="245"/>
      <c r="L308" s="250"/>
      <c r="M308" s="251"/>
      <c r="N308" s="252"/>
      <c r="O308" s="252"/>
      <c r="P308" s="252"/>
      <c r="Q308" s="252"/>
      <c r="R308" s="252"/>
      <c r="S308" s="252"/>
      <c r="T308" s="253"/>
      <c r="AT308" s="254" t="s">
        <v>175</v>
      </c>
      <c r="AU308" s="254" t="s">
        <v>107</v>
      </c>
      <c r="AV308" s="12" t="s">
        <v>82</v>
      </c>
      <c r="AW308" s="12" t="s">
        <v>31</v>
      </c>
      <c r="AX308" s="12" t="s">
        <v>74</v>
      </c>
      <c r="AY308" s="254" t="s">
        <v>165</v>
      </c>
    </row>
    <row r="309" s="13" customFormat="1">
      <c r="B309" s="255"/>
      <c r="C309" s="256"/>
      <c r="D309" s="246" t="s">
        <v>175</v>
      </c>
      <c r="E309" s="257" t="s">
        <v>1</v>
      </c>
      <c r="F309" s="258" t="s">
        <v>278</v>
      </c>
      <c r="G309" s="256"/>
      <c r="H309" s="259">
        <v>0.056000000000000001</v>
      </c>
      <c r="I309" s="260"/>
      <c r="J309" s="256"/>
      <c r="K309" s="256"/>
      <c r="L309" s="261"/>
      <c r="M309" s="262"/>
      <c r="N309" s="263"/>
      <c r="O309" s="263"/>
      <c r="P309" s="263"/>
      <c r="Q309" s="263"/>
      <c r="R309" s="263"/>
      <c r="S309" s="263"/>
      <c r="T309" s="264"/>
      <c r="AT309" s="265" t="s">
        <v>175</v>
      </c>
      <c r="AU309" s="265" t="s">
        <v>107</v>
      </c>
      <c r="AV309" s="13" t="s">
        <v>107</v>
      </c>
      <c r="AW309" s="13" t="s">
        <v>31</v>
      </c>
      <c r="AX309" s="13" t="s">
        <v>74</v>
      </c>
      <c r="AY309" s="265" t="s">
        <v>165</v>
      </c>
    </row>
    <row r="310" s="12" customFormat="1">
      <c r="B310" s="244"/>
      <c r="C310" s="245"/>
      <c r="D310" s="246" t="s">
        <v>175</v>
      </c>
      <c r="E310" s="247" t="s">
        <v>1</v>
      </c>
      <c r="F310" s="248" t="s">
        <v>279</v>
      </c>
      <c r="G310" s="245"/>
      <c r="H310" s="247" t="s">
        <v>1</v>
      </c>
      <c r="I310" s="249"/>
      <c r="J310" s="245"/>
      <c r="K310" s="245"/>
      <c r="L310" s="250"/>
      <c r="M310" s="251"/>
      <c r="N310" s="252"/>
      <c r="O310" s="252"/>
      <c r="P310" s="252"/>
      <c r="Q310" s="252"/>
      <c r="R310" s="252"/>
      <c r="S310" s="252"/>
      <c r="T310" s="253"/>
      <c r="AT310" s="254" t="s">
        <v>175</v>
      </c>
      <c r="AU310" s="254" t="s">
        <v>107</v>
      </c>
      <c r="AV310" s="12" t="s">
        <v>82</v>
      </c>
      <c r="AW310" s="12" t="s">
        <v>31</v>
      </c>
      <c r="AX310" s="12" t="s">
        <v>74</v>
      </c>
      <c r="AY310" s="254" t="s">
        <v>165</v>
      </c>
    </row>
    <row r="311" s="13" customFormat="1">
      <c r="B311" s="255"/>
      <c r="C311" s="256"/>
      <c r="D311" s="246" t="s">
        <v>175</v>
      </c>
      <c r="E311" s="257" t="s">
        <v>1</v>
      </c>
      <c r="F311" s="258" t="s">
        <v>280</v>
      </c>
      <c r="G311" s="256"/>
      <c r="H311" s="259">
        <v>0.074999999999999997</v>
      </c>
      <c r="I311" s="260"/>
      <c r="J311" s="256"/>
      <c r="K311" s="256"/>
      <c r="L311" s="261"/>
      <c r="M311" s="262"/>
      <c r="N311" s="263"/>
      <c r="O311" s="263"/>
      <c r="P311" s="263"/>
      <c r="Q311" s="263"/>
      <c r="R311" s="263"/>
      <c r="S311" s="263"/>
      <c r="T311" s="264"/>
      <c r="AT311" s="265" t="s">
        <v>175</v>
      </c>
      <c r="AU311" s="265" t="s">
        <v>107</v>
      </c>
      <c r="AV311" s="13" t="s">
        <v>107</v>
      </c>
      <c r="AW311" s="13" t="s">
        <v>31</v>
      </c>
      <c r="AX311" s="13" t="s">
        <v>74</v>
      </c>
      <c r="AY311" s="265" t="s">
        <v>165</v>
      </c>
    </row>
    <row r="312" s="12" customFormat="1">
      <c r="B312" s="244"/>
      <c r="C312" s="245"/>
      <c r="D312" s="246" t="s">
        <v>175</v>
      </c>
      <c r="E312" s="247" t="s">
        <v>1</v>
      </c>
      <c r="F312" s="248" t="s">
        <v>281</v>
      </c>
      <c r="G312" s="245"/>
      <c r="H312" s="247" t="s">
        <v>1</v>
      </c>
      <c r="I312" s="249"/>
      <c r="J312" s="245"/>
      <c r="K312" s="245"/>
      <c r="L312" s="250"/>
      <c r="M312" s="251"/>
      <c r="N312" s="252"/>
      <c r="O312" s="252"/>
      <c r="P312" s="252"/>
      <c r="Q312" s="252"/>
      <c r="R312" s="252"/>
      <c r="S312" s="252"/>
      <c r="T312" s="253"/>
      <c r="AT312" s="254" t="s">
        <v>175</v>
      </c>
      <c r="AU312" s="254" t="s">
        <v>107</v>
      </c>
      <c r="AV312" s="12" t="s">
        <v>82</v>
      </c>
      <c r="AW312" s="12" t="s">
        <v>31</v>
      </c>
      <c r="AX312" s="12" t="s">
        <v>74</v>
      </c>
      <c r="AY312" s="254" t="s">
        <v>165</v>
      </c>
    </row>
    <row r="313" s="13" customFormat="1">
      <c r="B313" s="255"/>
      <c r="C313" s="256"/>
      <c r="D313" s="246" t="s">
        <v>175</v>
      </c>
      <c r="E313" s="257" t="s">
        <v>1</v>
      </c>
      <c r="F313" s="258" t="s">
        <v>280</v>
      </c>
      <c r="G313" s="256"/>
      <c r="H313" s="259">
        <v>0.074999999999999997</v>
      </c>
      <c r="I313" s="260"/>
      <c r="J313" s="256"/>
      <c r="K313" s="256"/>
      <c r="L313" s="261"/>
      <c r="M313" s="262"/>
      <c r="N313" s="263"/>
      <c r="O313" s="263"/>
      <c r="P313" s="263"/>
      <c r="Q313" s="263"/>
      <c r="R313" s="263"/>
      <c r="S313" s="263"/>
      <c r="T313" s="264"/>
      <c r="AT313" s="265" t="s">
        <v>175</v>
      </c>
      <c r="AU313" s="265" t="s">
        <v>107</v>
      </c>
      <c r="AV313" s="13" t="s">
        <v>107</v>
      </c>
      <c r="AW313" s="13" t="s">
        <v>31</v>
      </c>
      <c r="AX313" s="13" t="s">
        <v>74</v>
      </c>
      <c r="AY313" s="265" t="s">
        <v>165</v>
      </c>
    </row>
    <row r="314" s="14" customFormat="1">
      <c r="B314" s="266"/>
      <c r="C314" s="267"/>
      <c r="D314" s="246" t="s">
        <v>175</v>
      </c>
      <c r="E314" s="268" t="s">
        <v>1</v>
      </c>
      <c r="F314" s="269" t="s">
        <v>179</v>
      </c>
      <c r="G314" s="267"/>
      <c r="H314" s="270">
        <v>0.254</v>
      </c>
      <c r="I314" s="271"/>
      <c r="J314" s="267"/>
      <c r="K314" s="267"/>
      <c r="L314" s="272"/>
      <c r="M314" s="273"/>
      <c r="N314" s="274"/>
      <c r="O314" s="274"/>
      <c r="P314" s="274"/>
      <c r="Q314" s="274"/>
      <c r="R314" s="274"/>
      <c r="S314" s="274"/>
      <c r="T314" s="275"/>
      <c r="AT314" s="276" t="s">
        <v>175</v>
      </c>
      <c r="AU314" s="276" t="s">
        <v>107</v>
      </c>
      <c r="AV314" s="14" t="s">
        <v>166</v>
      </c>
      <c r="AW314" s="14" t="s">
        <v>31</v>
      </c>
      <c r="AX314" s="14" t="s">
        <v>74</v>
      </c>
      <c r="AY314" s="276" t="s">
        <v>165</v>
      </c>
    </row>
    <row r="315" s="15" customFormat="1">
      <c r="B315" s="277"/>
      <c r="C315" s="278"/>
      <c r="D315" s="246" t="s">
        <v>175</v>
      </c>
      <c r="E315" s="279" t="s">
        <v>1</v>
      </c>
      <c r="F315" s="280" t="s">
        <v>186</v>
      </c>
      <c r="G315" s="278"/>
      <c r="H315" s="281">
        <v>1.274</v>
      </c>
      <c r="I315" s="282"/>
      <c r="J315" s="278"/>
      <c r="K315" s="278"/>
      <c r="L315" s="283"/>
      <c r="M315" s="284"/>
      <c r="N315" s="285"/>
      <c r="O315" s="285"/>
      <c r="P315" s="285"/>
      <c r="Q315" s="285"/>
      <c r="R315" s="285"/>
      <c r="S315" s="285"/>
      <c r="T315" s="286"/>
      <c r="AT315" s="287" t="s">
        <v>175</v>
      </c>
      <c r="AU315" s="287" t="s">
        <v>107</v>
      </c>
      <c r="AV315" s="15" t="s">
        <v>173</v>
      </c>
      <c r="AW315" s="15" t="s">
        <v>31</v>
      </c>
      <c r="AX315" s="15" t="s">
        <v>82</v>
      </c>
      <c r="AY315" s="287" t="s">
        <v>165</v>
      </c>
    </row>
    <row r="316" s="1" customFormat="1" ht="24" customHeight="1">
      <c r="B316" s="38"/>
      <c r="C316" s="231" t="s">
        <v>282</v>
      </c>
      <c r="D316" s="231" t="s">
        <v>168</v>
      </c>
      <c r="E316" s="232" t="s">
        <v>283</v>
      </c>
      <c r="F316" s="233" t="s">
        <v>284</v>
      </c>
      <c r="G316" s="234" t="s">
        <v>285</v>
      </c>
      <c r="H316" s="235">
        <v>1.1140000000000001</v>
      </c>
      <c r="I316" s="236"/>
      <c r="J316" s="237">
        <f>ROUND(I316*H316,2)</f>
        <v>0</v>
      </c>
      <c r="K316" s="233" t="s">
        <v>286</v>
      </c>
      <c r="L316" s="43"/>
      <c r="M316" s="238" t="s">
        <v>1</v>
      </c>
      <c r="N316" s="239" t="s">
        <v>40</v>
      </c>
      <c r="O316" s="86"/>
      <c r="P316" s="240">
        <f>O316*H316</f>
        <v>0</v>
      </c>
      <c r="Q316" s="240">
        <v>1.0900000000000001</v>
      </c>
      <c r="R316" s="240">
        <f>Q316*H316</f>
        <v>1.2142600000000001</v>
      </c>
      <c r="S316" s="240">
        <v>0</v>
      </c>
      <c r="T316" s="241">
        <f>S316*H316</f>
        <v>0</v>
      </c>
      <c r="AR316" s="242" t="s">
        <v>173</v>
      </c>
      <c r="AT316" s="242" t="s">
        <v>168</v>
      </c>
      <c r="AU316" s="242" t="s">
        <v>107</v>
      </c>
      <c r="AY316" s="17" t="s">
        <v>165</v>
      </c>
      <c r="BE316" s="243">
        <f>IF(N316="základní",J316,0)</f>
        <v>0</v>
      </c>
      <c r="BF316" s="243">
        <f>IF(N316="snížená",J316,0)</f>
        <v>0</v>
      </c>
      <c r="BG316" s="243">
        <f>IF(N316="zákl. přenesená",J316,0)</f>
        <v>0</v>
      </c>
      <c r="BH316" s="243">
        <f>IF(N316="sníž. přenesená",J316,0)</f>
        <v>0</v>
      </c>
      <c r="BI316" s="243">
        <f>IF(N316="nulová",J316,0)</f>
        <v>0</v>
      </c>
      <c r="BJ316" s="17" t="s">
        <v>107</v>
      </c>
      <c r="BK316" s="243">
        <f>ROUND(I316*H316,2)</f>
        <v>0</v>
      </c>
      <c r="BL316" s="17" t="s">
        <v>173</v>
      </c>
      <c r="BM316" s="242" t="s">
        <v>287</v>
      </c>
    </row>
    <row r="317" s="12" customFormat="1">
      <c r="B317" s="244"/>
      <c r="C317" s="245"/>
      <c r="D317" s="246" t="s">
        <v>175</v>
      </c>
      <c r="E317" s="247" t="s">
        <v>1</v>
      </c>
      <c r="F317" s="248" t="s">
        <v>268</v>
      </c>
      <c r="G317" s="245"/>
      <c r="H317" s="247" t="s">
        <v>1</v>
      </c>
      <c r="I317" s="249"/>
      <c r="J317" s="245"/>
      <c r="K317" s="245"/>
      <c r="L317" s="250"/>
      <c r="M317" s="251"/>
      <c r="N317" s="252"/>
      <c r="O317" s="252"/>
      <c r="P317" s="252"/>
      <c r="Q317" s="252"/>
      <c r="R317" s="252"/>
      <c r="S317" s="252"/>
      <c r="T317" s="253"/>
      <c r="AT317" s="254" t="s">
        <v>175</v>
      </c>
      <c r="AU317" s="254" t="s">
        <v>107</v>
      </c>
      <c r="AV317" s="12" t="s">
        <v>82</v>
      </c>
      <c r="AW317" s="12" t="s">
        <v>31</v>
      </c>
      <c r="AX317" s="12" t="s">
        <v>74</v>
      </c>
      <c r="AY317" s="254" t="s">
        <v>165</v>
      </c>
    </row>
    <row r="318" s="12" customFormat="1">
      <c r="B318" s="244"/>
      <c r="C318" s="245"/>
      <c r="D318" s="246" t="s">
        <v>175</v>
      </c>
      <c r="E318" s="247" t="s">
        <v>1</v>
      </c>
      <c r="F318" s="248" t="s">
        <v>177</v>
      </c>
      <c r="G318" s="245"/>
      <c r="H318" s="247" t="s">
        <v>1</v>
      </c>
      <c r="I318" s="249"/>
      <c r="J318" s="245"/>
      <c r="K318" s="245"/>
      <c r="L318" s="250"/>
      <c r="M318" s="251"/>
      <c r="N318" s="252"/>
      <c r="O318" s="252"/>
      <c r="P318" s="252"/>
      <c r="Q318" s="252"/>
      <c r="R318" s="252"/>
      <c r="S318" s="252"/>
      <c r="T318" s="253"/>
      <c r="AT318" s="254" t="s">
        <v>175</v>
      </c>
      <c r="AU318" s="254" t="s">
        <v>107</v>
      </c>
      <c r="AV318" s="12" t="s">
        <v>82</v>
      </c>
      <c r="AW318" s="12" t="s">
        <v>31</v>
      </c>
      <c r="AX318" s="12" t="s">
        <v>74</v>
      </c>
      <c r="AY318" s="254" t="s">
        <v>165</v>
      </c>
    </row>
    <row r="319" s="13" customFormat="1">
      <c r="B319" s="255"/>
      <c r="C319" s="256"/>
      <c r="D319" s="246" t="s">
        <v>175</v>
      </c>
      <c r="E319" s="257" t="s">
        <v>1</v>
      </c>
      <c r="F319" s="258" t="s">
        <v>288</v>
      </c>
      <c r="G319" s="256"/>
      <c r="H319" s="259">
        <v>0.14199999999999999</v>
      </c>
      <c r="I319" s="260"/>
      <c r="J319" s="256"/>
      <c r="K319" s="256"/>
      <c r="L319" s="261"/>
      <c r="M319" s="262"/>
      <c r="N319" s="263"/>
      <c r="O319" s="263"/>
      <c r="P319" s="263"/>
      <c r="Q319" s="263"/>
      <c r="R319" s="263"/>
      <c r="S319" s="263"/>
      <c r="T319" s="264"/>
      <c r="AT319" s="265" t="s">
        <v>175</v>
      </c>
      <c r="AU319" s="265" t="s">
        <v>107</v>
      </c>
      <c r="AV319" s="13" t="s">
        <v>107</v>
      </c>
      <c r="AW319" s="13" t="s">
        <v>31</v>
      </c>
      <c r="AX319" s="13" t="s">
        <v>74</v>
      </c>
      <c r="AY319" s="265" t="s">
        <v>165</v>
      </c>
    </row>
    <row r="320" s="12" customFormat="1">
      <c r="B320" s="244"/>
      <c r="C320" s="245"/>
      <c r="D320" s="246" t="s">
        <v>175</v>
      </c>
      <c r="E320" s="247" t="s">
        <v>1</v>
      </c>
      <c r="F320" s="248" t="s">
        <v>198</v>
      </c>
      <c r="G320" s="245"/>
      <c r="H320" s="247" t="s">
        <v>1</v>
      </c>
      <c r="I320" s="249"/>
      <c r="J320" s="245"/>
      <c r="K320" s="245"/>
      <c r="L320" s="250"/>
      <c r="M320" s="251"/>
      <c r="N320" s="252"/>
      <c r="O320" s="252"/>
      <c r="P320" s="252"/>
      <c r="Q320" s="252"/>
      <c r="R320" s="252"/>
      <c r="S320" s="252"/>
      <c r="T320" s="253"/>
      <c r="AT320" s="254" t="s">
        <v>175</v>
      </c>
      <c r="AU320" s="254" t="s">
        <v>107</v>
      </c>
      <c r="AV320" s="12" t="s">
        <v>82</v>
      </c>
      <c r="AW320" s="12" t="s">
        <v>31</v>
      </c>
      <c r="AX320" s="12" t="s">
        <v>74</v>
      </c>
      <c r="AY320" s="254" t="s">
        <v>165</v>
      </c>
    </row>
    <row r="321" s="13" customFormat="1">
      <c r="B321" s="255"/>
      <c r="C321" s="256"/>
      <c r="D321" s="246" t="s">
        <v>175</v>
      </c>
      <c r="E321" s="257" t="s">
        <v>1</v>
      </c>
      <c r="F321" s="258" t="s">
        <v>289</v>
      </c>
      <c r="G321" s="256"/>
      <c r="H321" s="259">
        <v>0.095000000000000001</v>
      </c>
      <c r="I321" s="260"/>
      <c r="J321" s="256"/>
      <c r="K321" s="256"/>
      <c r="L321" s="261"/>
      <c r="M321" s="262"/>
      <c r="N321" s="263"/>
      <c r="O321" s="263"/>
      <c r="P321" s="263"/>
      <c r="Q321" s="263"/>
      <c r="R321" s="263"/>
      <c r="S321" s="263"/>
      <c r="T321" s="264"/>
      <c r="AT321" s="265" t="s">
        <v>175</v>
      </c>
      <c r="AU321" s="265" t="s">
        <v>107</v>
      </c>
      <c r="AV321" s="13" t="s">
        <v>107</v>
      </c>
      <c r="AW321" s="13" t="s">
        <v>31</v>
      </c>
      <c r="AX321" s="13" t="s">
        <v>74</v>
      </c>
      <c r="AY321" s="265" t="s">
        <v>165</v>
      </c>
    </row>
    <row r="322" s="12" customFormat="1">
      <c r="B322" s="244"/>
      <c r="C322" s="245"/>
      <c r="D322" s="246" t="s">
        <v>175</v>
      </c>
      <c r="E322" s="247" t="s">
        <v>1</v>
      </c>
      <c r="F322" s="248" t="s">
        <v>200</v>
      </c>
      <c r="G322" s="245"/>
      <c r="H322" s="247" t="s">
        <v>1</v>
      </c>
      <c r="I322" s="249"/>
      <c r="J322" s="245"/>
      <c r="K322" s="245"/>
      <c r="L322" s="250"/>
      <c r="M322" s="251"/>
      <c r="N322" s="252"/>
      <c r="O322" s="252"/>
      <c r="P322" s="252"/>
      <c r="Q322" s="252"/>
      <c r="R322" s="252"/>
      <c r="S322" s="252"/>
      <c r="T322" s="253"/>
      <c r="AT322" s="254" t="s">
        <v>175</v>
      </c>
      <c r="AU322" s="254" t="s">
        <v>107</v>
      </c>
      <c r="AV322" s="12" t="s">
        <v>82</v>
      </c>
      <c r="AW322" s="12" t="s">
        <v>31</v>
      </c>
      <c r="AX322" s="12" t="s">
        <v>74</v>
      </c>
      <c r="AY322" s="254" t="s">
        <v>165</v>
      </c>
    </row>
    <row r="323" s="13" customFormat="1">
      <c r="B323" s="255"/>
      <c r="C323" s="256"/>
      <c r="D323" s="246" t="s">
        <v>175</v>
      </c>
      <c r="E323" s="257" t="s">
        <v>1</v>
      </c>
      <c r="F323" s="258" t="s">
        <v>289</v>
      </c>
      <c r="G323" s="256"/>
      <c r="H323" s="259">
        <v>0.095000000000000001</v>
      </c>
      <c r="I323" s="260"/>
      <c r="J323" s="256"/>
      <c r="K323" s="256"/>
      <c r="L323" s="261"/>
      <c r="M323" s="262"/>
      <c r="N323" s="263"/>
      <c r="O323" s="263"/>
      <c r="P323" s="263"/>
      <c r="Q323" s="263"/>
      <c r="R323" s="263"/>
      <c r="S323" s="263"/>
      <c r="T323" s="264"/>
      <c r="AT323" s="265" t="s">
        <v>175</v>
      </c>
      <c r="AU323" s="265" t="s">
        <v>107</v>
      </c>
      <c r="AV323" s="13" t="s">
        <v>107</v>
      </c>
      <c r="AW323" s="13" t="s">
        <v>31</v>
      </c>
      <c r="AX323" s="13" t="s">
        <v>74</v>
      </c>
      <c r="AY323" s="265" t="s">
        <v>165</v>
      </c>
    </row>
    <row r="324" s="12" customFormat="1">
      <c r="B324" s="244"/>
      <c r="C324" s="245"/>
      <c r="D324" s="246" t="s">
        <v>175</v>
      </c>
      <c r="E324" s="247" t="s">
        <v>1</v>
      </c>
      <c r="F324" s="248" t="s">
        <v>260</v>
      </c>
      <c r="G324" s="245"/>
      <c r="H324" s="247" t="s">
        <v>1</v>
      </c>
      <c r="I324" s="249"/>
      <c r="J324" s="245"/>
      <c r="K324" s="245"/>
      <c r="L324" s="250"/>
      <c r="M324" s="251"/>
      <c r="N324" s="252"/>
      <c r="O324" s="252"/>
      <c r="P324" s="252"/>
      <c r="Q324" s="252"/>
      <c r="R324" s="252"/>
      <c r="S324" s="252"/>
      <c r="T324" s="253"/>
      <c r="AT324" s="254" t="s">
        <v>175</v>
      </c>
      <c r="AU324" s="254" t="s">
        <v>107</v>
      </c>
      <c r="AV324" s="12" t="s">
        <v>82</v>
      </c>
      <c r="AW324" s="12" t="s">
        <v>31</v>
      </c>
      <c r="AX324" s="12" t="s">
        <v>74</v>
      </c>
      <c r="AY324" s="254" t="s">
        <v>165</v>
      </c>
    </row>
    <row r="325" s="13" customFormat="1">
      <c r="B325" s="255"/>
      <c r="C325" s="256"/>
      <c r="D325" s="246" t="s">
        <v>175</v>
      </c>
      <c r="E325" s="257" t="s">
        <v>1</v>
      </c>
      <c r="F325" s="258" t="s">
        <v>289</v>
      </c>
      <c r="G325" s="256"/>
      <c r="H325" s="259">
        <v>0.095000000000000001</v>
      </c>
      <c r="I325" s="260"/>
      <c r="J325" s="256"/>
      <c r="K325" s="256"/>
      <c r="L325" s="261"/>
      <c r="M325" s="262"/>
      <c r="N325" s="263"/>
      <c r="O325" s="263"/>
      <c r="P325" s="263"/>
      <c r="Q325" s="263"/>
      <c r="R325" s="263"/>
      <c r="S325" s="263"/>
      <c r="T325" s="264"/>
      <c r="AT325" s="265" t="s">
        <v>175</v>
      </c>
      <c r="AU325" s="265" t="s">
        <v>107</v>
      </c>
      <c r="AV325" s="13" t="s">
        <v>107</v>
      </c>
      <c r="AW325" s="13" t="s">
        <v>31</v>
      </c>
      <c r="AX325" s="13" t="s">
        <v>74</v>
      </c>
      <c r="AY325" s="265" t="s">
        <v>165</v>
      </c>
    </row>
    <row r="326" s="12" customFormat="1">
      <c r="B326" s="244"/>
      <c r="C326" s="245"/>
      <c r="D326" s="246" t="s">
        <v>175</v>
      </c>
      <c r="E326" s="247" t="s">
        <v>1</v>
      </c>
      <c r="F326" s="248" t="s">
        <v>247</v>
      </c>
      <c r="G326" s="245"/>
      <c r="H326" s="247" t="s">
        <v>1</v>
      </c>
      <c r="I326" s="249"/>
      <c r="J326" s="245"/>
      <c r="K326" s="245"/>
      <c r="L326" s="250"/>
      <c r="M326" s="251"/>
      <c r="N326" s="252"/>
      <c r="O326" s="252"/>
      <c r="P326" s="252"/>
      <c r="Q326" s="252"/>
      <c r="R326" s="252"/>
      <c r="S326" s="252"/>
      <c r="T326" s="253"/>
      <c r="AT326" s="254" t="s">
        <v>175</v>
      </c>
      <c r="AU326" s="254" t="s">
        <v>107</v>
      </c>
      <c r="AV326" s="12" t="s">
        <v>82</v>
      </c>
      <c r="AW326" s="12" t="s">
        <v>31</v>
      </c>
      <c r="AX326" s="12" t="s">
        <v>74</v>
      </c>
      <c r="AY326" s="254" t="s">
        <v>165</v>
      </c>
    </row>
    <row r="327" s="13" customFormat="1">
      <c r="B327" s="255"/>
      <c r="C327" s="256"/>
      <c r="D327" s="246" t="s">
        <v>175</v>
      </c>
      <c r="E327" s="257" t="s">
        <v>1</v>
      </c>
      <c r="F327" s="258" t="s">
        <v>289</v>
      </c>
      <c r="G327" s="256"/>
      <c r="H327" s="259">
        <v>0.095000000000000001</v>
      </c>
      <c r="I327" s="260"/>
      <c r="J327" s="256"/>
      <c r="K327" s="256"/>
      <c r="L327" s="261"/>
      <c r="M327" s="262"/>
      <c r="N327" s="263"/>
      <c r="O327" s="263"/>
      <c r="P327" s="263"/>
      <c r="Q327" s="263"/>
      <c r="R327" s="263"/>
      <c r="S327" s="263"/>
      <c r="T327" s="264"/>
      <c r="AT327" s="265" t="s">
        <v>175</v>
      </c>
      <c r="AU327" s="265" t="s">
        <v>107</v>
      </c>
      <c r="AV327" s="13" t="s">
        <v>107</v>
      </c>
      <c r="AW327" s="13" t="s">
        <v>31</v>
      </c>
      <c r="AX327" s="13" t="s">
        <v>74</v>
      </c>
      <c r="AY327" s="265" t="s">
        <v>165</v>
      </c>
    </row>
    <row r="328" s="14" customFormat="1">
      <c r="B328" s="266"/>
      <c r="C328" s="267"/>
      <c r="D328" s="246" t="s">
        <v>175</v>
      </c>
      <c r="E328" s="268" t="s">
        <v>1</v>
      </c>
      <c r="F328" s="269" t="s">
        <v>179</v>
      </c>
      <c r="G328" s="267"/>
      <c r="H328" s="270">
        <v>0.52199999999999991</v>
      </c>
      <c r="I328" s="271"/>
      <c r="J328" s="267"/>
      <c r="K328" s="267"/>
      <c r="L328" s="272"/>
      <c r="M328" s="273"/>
      <c r="N328" s="274"/>
      <c r="O328" s="274"/>
      <c r="P328" s="274"/>
      <c r="Q328" s="274"/>
      <c r="R328" s="274"/>
      <c r="S328" s="274"/>
      <c r="T328" s="275"/>
      <c r="AT328" s="276" t="s">
        <v>175</v>
      </c>
      <c r="AU328" s="276" t="s">
        <v>107</v>
      </c>
      <c r="AV328" s="14" t="s">
        <v>166</v>
      </c>
      <c r="AW328" s="14" t="s">
        <v>31</v>
      </c>
      <c r="AX328" s="14" t="s">
        <v>74</v>
      </c>
      <c r="AY328" s="276" t="s">
        <v>165</v>
      </c>
    </row>
    <row r="329" s="12" customFormat="1">
      <c r="B329" s="244"/>
      <c r="C329" s="245"/>
      <c r="D329" s="246" t="s">
        <v>175</v>
      </c>
      <c r="E329" s="247" t="s">
        <v>1</v>
      </c>
      <c r="F329" s="248" t="s">
        <v>290</v>
      </c>
      <c r="G329" s="245"/>
      <c r="H329" s="247" t="s">
        <v>1</v>
      </c>
      <c r="I329" s="249"/>
      <c r="J329" s="245"/>
      <c r="K329" s="245"/>
      <c r="L329" s="250"/>
      <c r="M329" s="251"/>
      <c r="N329" s="252"/>
      <c r="O329" s="252"/>
      <c r="P329" s="252"/>
      <c r="Q329" s="252"/>
      <c r="R329" s="252"/>
      <c r="S329" s="252"/>
      <c r="T329" s="253"/>
      <c r="AT329" s="254" t="s">
        <v>175</v>
      </c>
      <c r="AU329" s="254" t="s">
        <v>107</v>
      </c>
      <c r="AV329" s="12" t="s">
        <v>82</v>
      </c>
      <c r="AW329" s="12" t="s">
        <v>31</v>
      </c>
      <c r="AX329" s="12" t="s">
        <v>74</v>
      </c>
      <c r="AY329" s="254" t="s">
        <v>165</v>
      </c>
    </row>
    <row r="330" s="12" customFormat="1">
      <c r="B330" s="244"/>
      <c r="C330" s="245"/>
      <c r="D330" s="246" t="s">
        <v>175</v>
      </c>
      <c r="E330" s="247" t="s">
        <v>1</v>
      </c>
      <c r="F330" s="248" t="s">
        <v>181</v>
      </c>
      <c r="G330" s="245"/>
      <c r="H330" s="247" t="s">
        <v>1</v>
      </c>
      <c r="I330" s="249"/>
      <c r="J330" s="245"/>
      <c r="K330" s="245"/>
      <c r="L330" s="250"/>
      <c r="M330" s="251"/>
      <c r="N330" s="252"/>
      <c r="O330" s="252"/>
      <c r="P330" s="252"/>
      <c r="Q330" s="252"/>
      <c r="R330" s="252"/>
      <c r="S330" s="252"/>
      <c r="T330" s="253"/>
      <c r="AT330" s="254" t="s">
        <v>175</v>
      </c>
      <c r="AU330" s="254" t="s">
        <v>107</v>
      </c>
      <c r="AV330" s="12" t="s">
        <v>82</v>
      </c>
      <c r="AW330" s="12" t="s">
        <v>31</v>
      </c>
      <c r="AX330" s="12" t="s">
        <v>74</v>
      </c>
      <c r="AY330" s="254" t="s">
        <v>165</v>
      </c>
    </row>
    <row r="331" s="13" customFormat="1">
      <c r="B331" s="255"/>
      <c r="C331" s="256"/>
      <c r="D331" s="246" t="s">
        <v>175</v>
      </c>
      <c r="E331" s="257" t="s">
        <v>1</v>
      </c>
      <c r="F331" s="258" t="s">
        <v>288</v>
      </c>
      <c r="G331" s="256"/>
      <c r="H331" s="259">
        <v>0.14199999999999999</v>
      </c>
      <c r="I331" s="260"/>
      <c r="J331" s="256"/>
      <c r="K331" s="256"/>
      <c r="L331" s="261"/>
      <c r="M331" s="262"/>
      <c r="N331" s="263"/>
      <c r="O331" s="263"/>
      <c r="P331" s="263"/>
      <c r="Q331" s="263"/>
      <c r="R331" s="263"/>
      <c r="S331" s="263"/>
      <c r="T331" s="264"/>
      <c r="AT331" s="265" t="s">
        <v>175</v>
      </c>
      <c r="AU331" s="265" t="s">
        <v>107</v>
      </c>
      <c r="AV331" s="13" t="s">
        <v>107</v>
      </c>
      <c r="AW331" s="13" t="s">
        <v>31</v>
      </c>
      <c r="AX331" s="13" t="s">
        <v>74</v>
      </c>
      <c r="AY331" s="265" t="s">
        <v>165</v>
      </c>
    </row>
    <row r="332" s="12" customFormat="1">
      <c r="B332" s="244"/>
      <c r="C332" s="245"/>
      <c r="D332" s="246" t="s">
        <v>175</v>
      </c>
      <c r="E332" s="247" t="s">
        <v>1</v>
      </c>
      <c r="F332" s="248" t="s">
        <v>182</v>
      </c>
      <c r="G332" s="245"/>
      <c r="H332" s="247" t="s">
        <v>1</v>
      </c>
      <c r="I332" s="249"/>
      <c r="J332" s="245"/>
      <c r="K332" s="245"/>
      <c r="L332" s="250"/>
      <c r="M332" s="251"/>
      <c r="N332" s="252"/>
      <c r="O332" s="252"/>
      <c r="P332" s="252"/>
      <c r="Q332" s="252"/>
      <c r="R332" s="252"/>
      <c r="S332" s="252"/>
      <c r="T332" s="253"/>
      <c r="AT332" s="254" t="s">
        <v>175</v>
      </c>
      <c r="AU332" s="254" t="s">
        <v>107</v>
      </c>
      <c r="AV332" s="12" t="s">
        <v>82</v>
      </c>
      <c r="AW332" s="12" t="s">
        <v>31</v>
      </c>
      <c r="AX332" s="12" t="s">
        <v>74</v>
      </c>
      <c r="AY332" s="254" t="s">
        <v>165</v>
      </c>
    </row>
    <row r="333" s="13" customFormat="1">
      <c r="B333" s="255"/>
      <c r="C333" s="256"/>
      <c r="D333" s="246" t="s">
        <v>175</v>
      </c>
      <c r="E333" s="257" t="s">
        <v>1</v>
      </c>
      <c r="F333" s="258" t="s">
        <v>291</v>
      </c>
      <c r="G333" s="256"/>
      <c r="H333" s="259">
        <v>0.076999999999999999</v>
      </c>
      <c r="I333" s="260"/>
      <c r="J333" s="256"/>
      <c r="K333" s="256"/>
      <c r="L333" s="261"/>
      <c r="M333" s="262"/>
      <c r="N333" s="263"/>
      <c r="O333" s="263"/>
      <c r="P333" s="263"/>
      <c r="Q333" s="263"/>
      <c r="R333" s="263"/>
      <c r="S333" s="263"/>
      <c r="T333" s="264"/>
      <c r="AT333" s="265" t="s">
        <v>175</v>
      </c>
      <c r="AU333" s="265" t="s">
        <v>107</v>
      </c>
      <c r="AV333" s="13" t="s">
        <v>107</v>
      </c>
      <c r="AW333" s="13" t="s">
        <v>31</v>
      </c>
      <c r="AX333" s="13" t="s">
        <v>74</v>
      </c>
      <c r="AY333" s="265" t="s">
        <v>165</v>
      </c>
    </row>
    <row r="334" s="12" customFormat="1">
      <c r="B334" s="244"/>
      <c r="C334" s="245"/>
      <c r="D334" s="246" t="s">
        <v>175</v>
      </c>
      <c r="E334" s="247" t="s">
        <v>1</v>
      </c>
      <c r="F334" s="248" t="s">
        <v>274</v>
      </c>
      <c r="G334" s="245"/>
      <c r="H334" s="247" t="s">
        <v>1</v>
      </c>
      <c r="I334" s="249"/>
      <c r="J334" s="245"/>
      <c r="K334" s="245"/>
      <c r="L334" s="250"/>
      <c r="M334" s="251"/>
      <c r="N334" s="252"/>
      <c r="O334" s="252"/>
      <c r="P334" s="252"/>
      <c r="Q334" s="252"/>
      <c r="R334" s="252"/>
      <c r="S334" s="252"/>
      <c r="T334" s="253"/>
      <c r="AT334" s="254" t="s">
        <v>175</v>
      </c>
      <c r="AU334" s="254" t="s">
        <v>107</v>
      </c>
      <c r="AV334" s="12" t="s">
        <v>82</v>
      </c>
      <c r="AW334" s="12" t="s">
        <v>31</v>
      </c>
      <c r="AX334" s="12" t="s">
        <v>74</v>
      </c>
      <c r="AY334" s="254" t="s">
        <v>165</v>
      </c>
    </row>
    <row r="335" s="13" customFormat="1">
      <c r="B335" s="255"/>
      <c r="C335" s="256"/>
      <c r="D335" s="246" t="s">
        <v>175</v>
      </c>
      <c r="E335" s="257" t="s">
        <v>1</v>
      </c>
      <c r="F335" s="258" t="s">
        <v>291</v>
      </c>
      <c r="G335" s="256"/>
      <c r="H335" s="259">
        <v>0.076999999999999999</v>
      </c>
      <c r="I335" s="260"/>
      <c r="J335" s="256"/>
      <c r="K335" s="256"/>
      <c r="L335" s="261"/>
      <c r="M335" s="262"/>
      <c r="N335" s="263"/>
      <c r="O335" s="263"/>
      <c r="P335" s="263"/>
      <c r="Q335" s="263"/>
      <c r="R335" s="263"/>
      <c r="S335" s="263"/>
      <c r="T335" s="264"/>
      <c r="AT335" s="265" t="s">
        <v>175</v>
      </c>
      <c r="AU335" s="265" t="s">
        <v>107</v>
      </c>
      <c r="AV335" s="13" t="s">
        <v>107</v>
      </c>
      <c r="AW335" s="13" t="s">
        <v>31</v>
      </c>
      <c r="AX335" s="13" t="s">
        <v>74</v>
      </c>
      <c r="AY335" s="265" t="s">
        <v>165</v>
      </c>
    </row>
    <row r="336" s="14" customFormat="1">
      <c r="B336" s="266"/>
      <c r="C336" s="267"/>
      <c r="D336" s="246" t="s">
        <v>175</v>
      </c>
      <c r="E336" s="268" t="s">
        <v>1</v>
      </c>
      <c r="F336" s="269" t="s">
        <v>179</v>
      </c>
      <c r="G336" s="267"/>
      <c r="H336" s="270">
        <v>0.29599999999999999</v>
      </c>
      <c r="I336" s="271"/>
      <c r="J336" s="267"/>
      <c r="K336" s="267"/>
      <c r="L336" s="272"/>
      <c r="M336" s="273"/>
      <c r="N336" s="274"/>
      <c r="O336" s="274"/>
      <c r="P336" s="274"/>
      <c r="Q336" s="274"/>
      <c r="R336" s="274"/>
      <c r="S336" s="274"/>
      <c r="T336" s="275"/>
      <c r="AT336" s="276" t="s">
        <v>175</v>
      </c>
      <c r="AU336" s="276" t="s">
        <v>107</v>
      </c>
      <c r="AV336" s="14" t="s">
        <v>166</v>
      </c>
      <c r="AW336" s="14" t="s">
        <v>31</v>
      </c>
      <c r="AX336" s="14" t="s">
        <v>74</v>
      </c>
      <c r="AY336" s="276" t="s">
        <v>165</v>
      </c>
    </row>
    <row r="337" s="12" customFormat="1">
      <c r="B337" s="244"/>
      <c r="C337" s="245"/>
      <c r="D337" s="246" t="s">
        <v>175</v>
      </c>
      <c r="E337" s="247" t="s">
        <v>1</v>
      </c>
      <c r="F337" s="248" t="s">
        <v>207</v>
      </c>
      <c r="G337" s="245"/>
      <c r="H337" s="247" t="s">
        <v>1</v>
      </c>
      <c r="I337" s="249"/>
      <c r="J337" s="245"/>
      <c r="K337" s="245"/>
      <c r="L337" s="250"/>
      <c r="M337" s="251"/>
      <c r="N337" s="252"/>
      <c r="O337" s="252"/>
      <c r="P337" s="252"/>
      <c r="Q337" s="252"/>
      <c r="R337" s="252"/>
      <c r="S337" s="252"/>
      <c r="T337" s="253"/>
      <c r="AT337" s="254" t="s">
        <v>175</v>
      </c>
      <c r="AU337" s="254" t="s">
        <v>107</v>
      </c>
      <c r="AV337" s="12" t="s">
        <v>82</v>
      </c>
      <c r="AW337" s="12" t="s">
        <v>31</v>
      </c>
      <c r="AX337" s="12" t="s">
        <v>74</v>
      </c>
      <c r="AY337" s="254" t="s">
        <v>165</v>
      </c>
    </row>
    <row r="338" s="12" customFormat="1">
      <c r="B338" s="244"/>
      <c r="C338" s="245"/>
      <c r="D338" s="246" t="s">
        <v>175</v>
      </c>
      <c r="E338" s="247" t="s">
        <v>1</v>
      </c>
      <c r="F338" s="248" t="s">
        <v>276</v>
      </c>
      <c r="G338" s="245"/>
      <c r="H338" s="247" t="s">
        <v>1</v>
      </c>
      <c r="I338" s="249"/>
      <c r="J338" s="245"/>
      <c r="K338" s="245"/>
      <c r="L338" s="250"/>
      <c r="M338" s="251"/>
      <c r="N338" s="252"/>
      <c r="O338" s="252"/>
      <c r="P338" s="252"/>
      <c r="Q338" s="252"/>
      <c r="R338" s="252"/>
      <c r="S338" s="252"/>
      <c r="T338" s="253"/>
      <c r="AT338" s="254" t="s">
        <v>175</v>
      </c>
      <c r="AU338" s="254" t="s">
        <v>107</v>
      </c>
      <c r="AV338" s="12" t="s">
        <v>82</v>
      </c>
      <c r="AW338" s="12" t="s">
        <v>31</v>
      </c>
      <c r="AX338" s="12" t="s">
        <v>74</v>
      </c>
      <c r="AY338" s="254" t="s">
        <v>165</v>
      </c>
    </row>
    <row r="339" s="13" customFormat="1">
      <c r="B339" s="255"/>
      <c r="C339" s="256"/>
      <c r="D339" s="246" t="s">
        <v>175</v>
      </c>
      <c r="E339" s="257" t="s">
        <v>1</v>
      </c>
      <c r="F339" s="258" t="s">
        <v>292</v>
      </c>
      <c r="G339" s="256"/>
      <c r="H339" s="259">
        <v>0.065000000000000002</v>
      </c>
      <c r="I339" s="260"/>
      <c r="J339" s="256"/>
      <c r="K339" s="256"/>
      <c r="L339" s="261"/>
      <c r="M339" s="262"/>
      <c r="N339" s="263"/>
      <c r="O339" s="263"/>
      <c r="P339" s="263"/>
      <c r="Q339" s="263"/>
      <c r="R339" s="263"/>
      <c r="S339" s="263"/>
      <c r="T339" s="264"/>
      <c r="AT339" s="265" t="s">
        <v>175</v>
      </c>
      <c r="AU339" s="265" t="s">
        <v>107</v>
      </c>
      <c r="AV339" s="13" t="s">
        <v>107</v>
      </c>
      <c r="AW339" s="13" t="s">
        <v>31</v>
      </c>
      <c r="AX339" s="13" t="s">
        <v>74</v>
      </c>
      <c r="AY339" s="265" t="s">
        <v>165</v>
      </c>
    </row>
    <row r="340" s="12" customFormat="1">
      <c r="B340" s="244"/>
      <c r="C340" s="245"/>
      <c r="D340" s="246" t="s">
        <v>175</v>
      </c>
      <c r="E340" s="247" t="s">
        <v>1</v>
      </c>
      <c r="F340" s="248" t="s">
        <v>208</v>
      </c>
      <c r="G340" s="245"/>
      <c r="H340" s="247" t="s">
        <v>1</v>
      </c>
      <c r="I340" s="249"/>
      <c r="J340" s="245"/>
      <c r="K340" s="245"/>
      <c r="L340" s="250"/>
      <c r="M340" s="251"/>
      <c r="N340" s="252"/>
      <c r="O340" s="252"/>
      <c r="P340" s="252"/>
      <c r="Q340" s="252"/>
      <c r="R340" s="252"/>
      <c r="S340" s="252"/>
      <c r="T340" s="253"/>
      <c r="AT340" s="254" t="s">
        <v>175</v>
      </c>
      <c r="AU340" s="254" t="s">
        <v>107</v>
      </c>
      <c r="AV340" s="12" t="s">
        <v>82</v>
      </c>
      <c r="AW340" s="12" t="s">
        <v>31</v>
      </c>
      <c r="AX340" s="12" t="s">
        <v>74</v>
      </c>
      <c r="AY340" s="254" t="s">
        <v>165</v>
      </c>
    </row>
    <row r="341" s="13" customFormat="1">
      <c r="B341" s="255"/>
      <c r="C341" s="256"/>
      <c r="D341" s="246" t="s">
        <v>175</v>
      </c>
      <c r="E341" s="257" t="s">
        <v>1</v>
      </c>
      <c r="F341" s="258" t="s">
        <v>291</v>
      </c>
      <c r="G341" s="256"/>
      <c r="H341" s="259">
        <v>0.076999999999999999</v>
      </c>
      <c r="I341" s="260"/>
      <c r="J341" s="256"/>
      <c r="K341" s="256"/>
      <c r="L341" s="261"/>
      <c r="M341" s="262"/>
      <c r="N341" s="263"/>
      <c r="O341" s="263"/>
      <c r="P341" s="263"/>
      <c r="Q341" s="263"/>
      <c r="R341" s="263"/>
      <c r="S341" s="263"/>
      <c r="T341" s="264"/>
      <c r="AT341" s="265" t="s">
        <v>175</v>
      </c>
      <c r="AU341" s="265" t="s">
        <v>107</v>
      </c>
      <c r="AV341" s="13" t="s">
        <v>107</v>
      </c>
      <c r="AW341" s="13" t="s">
        <v>31</v>
      </c>
      <c r="AX341" s="13" t="s">
        <v>74</v>
      </c>
      <c r="AY341" s="265" t="s">
        <v>165</v>
      </c>
    </row>
    <row r="342" s="12" customFormat="1">
      <c r="B342" s="244"/>
      <c r="C342" s="245"/>
      <c r="D342" s="246" t="s">
        <v>175</v>
      </c>
      <c r="E342" s="247" t="s">
        <v>1</v>
      </c>
      <c r="F342" s="248" t="s">
        <v>279</v>
      </c>
      <c r="G342" s="245"/>
      <c r="H342" s="247" t="s">
        <v>1</v>
      </c>
      <c r="I342" s="249"/>
      <c r="J342" s="245"/>
      <c r="K342" s="245"/>
      <c r="L342" s="250"/>
      <c r="M342" s="251"/>
      <c r="N342" s="252"/>
      <c r="O342" s="252"/>
      <c r="P342" s="252"/>
      <c r="Q342" s="252"/>
      <c r="R342" s="252"/>
      <c r="S342" s="252"/>
      <c r="T342" s="253"/>
      <c r="AT342" s="254" t="s">
        <v>175</v>
      </c>
      <c r="AU342" s="254" t="s">
        <v>107</v>
      </c>
      <c r="AV342" s="12" t="s">
        <v>82</v>
      </c>
      <c r="AW342" s="12" t="s">
        <v>31</v>
      </c>
      <c r="AX342" s="12" t="s">
        <v>74</v>
      </c>
      <c r="AY342" s="254" t="s">
        <v>165</v>
      </c>
    </row>
    <row r="343" s="13" customFormat="1">
      <c r="B343" s="255"/>
      <c r="C343" s="256"/>
      <c r="D343" s="246" t="s">
        <v>175</v>
      </c>
      <c r="E343" s="257" t="s">
        <v>1</v>
      </c>
      <c r="F343" s="258" t="s">
        <v>291</v>
      </c>
      <c r="G343" s="256"/>
      <c r="H343" s="259">
        <v>0.076999999999999999</v>
      </c>
      <c r="I343" s="260"/>
      <c r="J343" s="256"/>
      <c r="K343" s="256"/>
      <c r="L343" s="261"/>
      <c r="M343" s="262"/>
      <c r="N343" s="263"/>
      <c r="O343" s="263"/>
      <c r="P343" s="263"/>
      <c r="Q343" s="263"/>
      <c r="R343" s="263"/>
      <c r="S343" s="263"/>
      <c r="T343" s="264"/>
      <c r="AT343" s="265" t="s">
        <v>175</v>
      </c>
      <c r="AU343" s="265" t="s">
        <v>107</v>
      </c>
      <c r="AV343" s="13" t="s">
        <v>107</v>
      </c>
      <c r="AW343" s="13" t="s">
        <v>31</v>
      </c>
      <c r="AX343" s="13" t="s">
        <v>74</v>
      </c>
      <c r="AY343" s="265" t="s">
        <v>165</v>
      </c>
    </row>
    <row r="344" s="12" customFormat="1">
      <c r="B344" s="244"/>
      <c r="C344" s="245"/>
      <c r="D344" s="246" t="s">
        <v>175</v>
      </c>
      <c r="E344" s="247" t="s">
        <v>1</v>
      </c>
      <c r="F344" s="248" t="s">
        <v>281</v>
      </c>
      <c r="G344" s="245"/>
      <c r="H344" s="247" t="s">
        <v>1</v>
      </c>
      <c r="I344" s="249"/>
      <c r="J344" s="245"/>
      <c r="K344" s="245"/>
      <c r="L344" s="250"/>
      <c r="M344" s="251"/>
      <c r="N344" s="252"/>
      <c r="O344" s="252"/>
      <c r="P344" s="252"/>
      <c r="Q344" s="252"/>
      <c r="R344" s="252"/>
      <c r="S344" s="252"/>
      <c r="T344" s="253"/>
      <c r="AT344" s="254" t="s">
        <v>175</v>
      </c>
      <c r="AU344" s="254" t="s">
        <v>107</v>
      </c>
      <c r="AV344" s="12" t="s">
        <v>82</v>
      </c>
      <c r="AW344" s="12" t="s">
        <v>31</v>
      </c>
      <c r="AX344" s="12" t="s">
        <v>74</v>
      </c>
      <c r="AY344" s="254" t="s">
        <v>165</v>
      </c>
    </row>
    <row r="345" s="13" customFormat="1">
      <c r="B345" s="255"/>
      <c r="C345" s="256"/>
      <c r="D345" s="246" t="s">
        <v>175</v>
      </c>
      <c r="E345" s="257" t="s">
        <v>1</v>
      </c>
      <c r="F345" s="258" t="s">
        <v>291</v>
      </c>
      <c r="G345" s="256"/>
      <c r="H345" s="259">
        <v>0.076999999999999999</v>
      </c>
      <c r="I345" s="260"/>
      <c r="J345" s="256"/>
      <c r="K345" s="256"/>
      <c r="L345" s="261"/>
      <c r="M345" s="262"/>
      <c r="N345" s="263"/>
      <c r="O345" s="263"/>
      <c r="P345" s="263"/>
      <c r="Q345" s="263"/>
      <c r="R345" s="263"/>
      <c r="S345" s="263"/>
      <c r="T345" s="264"/>
      <c r="AT345" s="265" t="s">
        <v>175</v>
      </c>
      <c r="AU345" s="265" t="s">
        <v>107</v>
      </c>
      <c r="AV345" s="13" t="s">
        <v>107</v>
      </c>
      <c r="AW345" s="13" t="s">
        <v>31</v>
      </c>
      <c r="AX345" s="13" t="s">
        <v>74</v>
      </c>
      <c r="AY345" s="265" t="s">
        <v>165</v>
      </c>
    </row>
    <row r="346" s="14" customFormat="1">
      <c r="B346" s="266"/>
      <c r="C346" s="267"/>
      <c r="D346" s="246" t="s">
        <v>175</v>
      </c>
      <c r="E346" s="268" t="s">
        <v>1</v>
      </c>
      <c r="F346" s="269" t="s">
        <v>179</v>
      </c>
      <c r="G346" s="267"/>
      <c r="H346" s="270">
        <v>0.29600000000000004</v>
      </c>
      <c r="I346" s="271"/>
      <c r="J346" s="267"/>
      <c r="K346" s="267"/>
      <c r="L346" s="272"/>
      <c r="M346" s="273"/>
      <c r="N346" s="274"/>
      <c r="O346" s="274"/>
      <c r="P346" s="274"/>
      <c r="Q346" s="274"/>
      <c r="R346" s="274"/>
      <c r="S346" s="274"/>
      <c r="T346" s="275"/>
      <c r="AT346" s="276" t="s">
        <v>175</v>
      </c>
      <c r="AU346" s="276" t="s">
        <v>107</v>
      </c>
      <c r="AV346" s="14" t="s">
        <v>166</v>
      </c>
      <c r="AW346" s="14" t="s">
        <v>31</v>
      </c>
      <c r="AX346" s="14" t="s">
        <v>74</v>
      </c>
      <c r="AY346" s="276" t="s">
        <v>165</v>
      </c>
    </row>
    <row r="347" s="15" customFormat="1">
      <c r="B347" s="277"/>
      <c r="C347" s="278"/>
      <c r="D347" s="246" t="s">
        <v>175</v>
      </c>
      <c r="E347" s="279" t="s">
        <v>1</v>
      </c>
      <c r="F347" s="280" t="s">
        <v>186</v>
      </c>
      <c r="G347" s="278"/>
      <c r="H347" s="281">
        <v>1.1139999999999997</v>
      </c>
      <c r="I347" s="282"/>
      <c r="J347" s="278"/>
      <c r="K347" s="278"/>
      <c r="L347" s="283"/>
      <c r="M347" s="284"/>
      <c r="N347" s="285"/>
      <c r="O347" s="285"/>
      <c r="P347" s="285"/>
      <c r="Q347" s="285"/>
      <c r="R347" s="285"/>
      <c r="S347" s="285"/>
      <c r="T347" s="286"/>
      <c r="AT347" s="287" t="s">
        <v>175</v>
      </c>
      <c r="AU347" s="287" t="s">
        <v>107</v>
      </c>
      <c r="AV347" s="15" t="s">
        <v>173</v>
      </c>
      <c r="AW347" s="15" t="s">
        <v>31</v>
      </c>
      <c r="AX347" s="15" t="s">
        <v>82</v>
      </c>
      <c r="AY347" s="287" t="s">
        <v>165</v>
      </c>
    </row>
    <row r="348" s="1" customFormat="1" ht="24" customHeight="1">
      <c r="B348" s="38"/>
      <c r="C348" s="231" t="s">
        <v>293</v>
      </c>
      <c r="D348" s="231" t="s">
        <v>168</v>
      </c>
      <c r="E348" s="232" t="s">
        <v>294</v>
      </c>
      <c r="F348" s="233" t="s">
        <v>295</v>
      </c>
      <c r="G348" s="234" t="s">
        <v>296</v>
      </c>
      <c r="H348" s="235">
        <v>0.83199999999999996</v>
      </c>
      <c r="I348" s="236"/>
      <c r="J348" s="237">
        <f>ROUND(I348*H348,2)</f>
        <v>0</v>
      </c>
      <c r="K348" s="233" t="s">
        <v>172</v>
      </c>
      <c r="L348" s="43"/>
      <c r="M348" s="238" t="s">
        <v>1</v>
      </c>
      <c r="N348" s="239" t="s">
        <v>40</v>
      </c>
      <c r="O348" s="86"/>
      <c r="P348" s="240">
        <f>O348*H348</f>
        <v>0</v>
      </c>
      <c r="Q348" s="240">
        <v>0.00158</v>
      </c>
      <c r="R348" s="240">
        <f>Q348*H348</f>
        <v>0.00131456</v>
      </c>
      <c r="S348" s="240">
        <v>0</v>
      </c>
      <c r="T348" s="241">
        <f>S348*H348</f>
        <v>0</v>
      </c>
      <c r="AR348" s="242" t="s">
        <v>173</v>
      </c>
      <c r="AT348" s="242" t="s">
        <v>168</v>
      </c>
      <c r="AU348" s="242" t="s">
        <v>107</v>
      </c>
      <c r="AY348" s="17" t="s">
        <v>165</v>
      </c>
      <c r="BE348" s="243">
        <f>IF(N348="základní",J348,0)</f>
        <v>0</v>
      </c>
      <c r="BF348" s="243">
        <f>IF(N348="snížená",J348,0)</f>
        <v>0</v>
      </c>
      <c r="BG348" s="243">
        <f>IF(N348="zákl. přenesená",J348,0)</f>
        <v>0</v>
      </c>
      <c r="BH348" s="243">
        <f>IF(N348="sníž. přenesená",J348,0)</f>
        <v>0</v>
      </c>
      <c r="BI348" s="243">
        <f>IF(N348="nulová",J348,0)</f>
        <v>0</v>
      </c>
      <c r="BJ348" s="17" t="s">
        <v>107</v>
      </c>
      <c r="BK348" s="243">
        <f>ROUND(I348*H348,2)</f>
        <v>0</v>
      </c>
      <c r="BL348" s="17" t="s">
        <v>173</v>
      </c>
      <c r="BM348" s="242" t="s">
        <v>297</v>
      </c>
    </row>
    <row r="349" s="12" customFormat="1">
      <c r="B349" s="244"/>
      <c r="C349" s="245"/>
      <c r="D349" s="246" t="s">
        <v>175</v>
      </c>
      <c r="E349" s="247" t="s">
        <v>1</v>
      </c>
      <c r="F349" s="248" t="s">
        <v>268</v>
      </c>
      <c r="G349" s="245"/>
      <c r="H349" s="247" t="s">
        <v>1</v>
      </c>
      <c r="I349" s="249"/>
      <c r="J349" s="245"/>
      <c r="K349" s="245"/>
      <c r="L349" s="250"/>
      <c r="M349" s="251"/>
      <c r="N349" s="252"/>
      <c r="O349" s="252"/>
      <c r="P349" s="252"/>
      <c r="Q349" s="252"/>
      <c r="R349" s="252"/>
      <c r="S349" s="252"/>
      <c r="T349" s="253"/>
      <c r="AT349" s="254" t="s">
        <v>175</v>
      </c>
      <c r="AU349" s="254" t="s">
        <v>107</v>
      </c>
      <c r="AV349" s="12" t="s">
        <v>82</v>
      </c>
      <c r="AW349" s="12" t="s">
        <v>31</v>
      </c>
      <c r="AX349" s="12" t="s">
        <v>74</v>
      </c>
      <c r="AY349" s="254" t="s">
        <v>165</v>
      </c>
    </row>
    <row r="350" s="12" customFormat="1">
      <c r="B350" s="244"/>
      <c r="C350" s="245"/>
      <c r="D350" s="246" t="s">
        <v>175</v>
      </c>
      <c r="E350" s="247" t="s">
        <v>1</v>
      </c>
      <c r="F350" s="248" t="s">
        <v>177</v>
      </c>
      <c r="G350" s="245"/>
      <c r="H350" s="247" t="s">
        <v>1</v>
      </c>
      <c r="I350" s="249"/>
      <c r="J350" s="245"/>
      <c r="K350" s="245"/>
      <c r="L350" s="250"/>
      <c r="M350" s="251"/>
      <c r="N350" s="252"/>
      <c r="O350" s="252"/>
      <c r="P350" s="252"/>
      <c r="Q350" s="252"/>
      <c r="R350" s="252"/>
      <c r="S350" s="252"/>
      <c r="T350" s="253"/>
      <c r="AT350" s="254" t="s">
        <v>175</v>
      </c>
      <c r="AU350" s="254" t="s">
        <v>107</v>
      </c>
      <c r="AV350" s="12" t="s">
        <v>82</v>
      </c>
      <c r="AW350" s="12" t="s">
        <v>31</v>
      </c>
      <c r="AX350" s="12" t="s">
        <v>74</v>
      </c>
      <c r="AY350" s="254" t="s">
        <v>165</v>
      </c>
    </row>
    <row r="351" s="13" customFormat="1">
      <c r="B351" s="255"/>
      <c r="C351" s="256"/>
      <c r="D351" s="246" t="s">
        <v>175</v>
      </c>
      <c r="E351" s="257" t="s">
        <v>1</v>
      </c>
      <c r="F351" s="258" t="s">
        <v>298</v>
      </c>
      <c r="G351" s="256"/>
      <c r="H351" s="259">
        <v>0.41599999999999998</v>
      </c>
      <c r="I351" s="260"/>
      <c r="J351" s="256"/>
      <c r="K351" s="256"/>
      <c r="L351" s="261"/>
      <c r="M351" s="262"/>
      <c r="N351" s="263"/>
      <c r="O351" s="263"/>
      <c r="P351" s="263"/>
      <c r="Q351" s="263"/>
      <c r="R351" s="263"/>
      <c r="S351" s="263"/>
      <c r="T351" s="264"/>
      <c r="AT351" s="265" t="s">
        <v>175</v>
      </c>
      <c r="AU351" s="265" t="s">
        <v>107</v>
      </c>
      <c r="AV351" s="13" t="s">
        <v>107</v>
      </c>
      <c r="AW351" s="13" t="s">
        <v>31</v>
      </c>
      <c r="AX351" s="13" t="s">
        <v>74</v>
      </c>
      <c r="AY351" s="265" t="s">
        <v>165</v>
      </c>
    </row>
    <row r="352" s="14" customFormat="1">
      <c r="B352" s="266"/>
      <c r="C352" s="267"/>
      <c r="D352" s="246" t="s">
        <v>175</v>
      </c>
      <c r="E352" s="268" t="s">
        <v>1</v>
      </c>
      <c r="F352" s="269" t="s">
        <v>179</v>
      </c>
      <c r="G352" s="267"/>
      <c r="H352" s="270">
        <v>0.41599999999999998</v>
      </c>
      <c r="I352" s="271"/>
      <c r="J352" s="267"/>
      <c r="K352" s="267"/>
      <c r="L352" s="272"/>
      <c r="M352" s="273"/>
      <c r="N352" s="274"/>
      <c r="O352" s="274"/>
      <c r="P352" s="274"/>
      <c r="Q352" s="274"/>
      <c r="R352" s="274"/>
      <c r="S352" s="274"/>
      <c r="T352" s="275"/>
      <c r="AT352" s="276" t="s">
        <v>175</v>
      </c>
      <c r="AU352" s="276" t="s">
        <v>107</v>
      </c>
      <c r="AV352" s="14" t="s">
        <v>166</v>
      </c>
      <c r="AW352" s="14" t="s">
        <v>31</v>
      </c>
      <c r="AX352" s="14" t="s">
        <v>74</v>
      </c>
      <c r="AY352" s="276" t="s">
        <v>165</v>
      </c>
    </row>
    <row r="353" s="12" customFormat="1">
      <c r="B353" s="244"/>
      <c r="C353" s="245"/>
      <c r="D353" s="246" t="s">
        <v>175</v>
      </c>
      <c r="E353" s="247" t="s">
        <v>1</v>
      </c>
      <c r="F353" s="248" t="s">
        <v>290</v>
      </c>
      <c r="G353" s="245"/>
      <c r="H353" s="247" t="s">
        <v>1</v>
      </c>
      <c r="I353" s="249"/>
      <c r="J353" s="245"/>
      <c r="K353" s="245"/>
      <c r="L353" s="250"/>
      <c r="M353" s="251"/>
      <c r="N353" s="252"/>
      <c r="O353" s="252"/>
      <c r="P353" s="252"/>
      <c r="Q353" s="252"/>
      <c r="R353" s="252"/>
      <c r="S353" s="252"/>
      <c r="T353" s="253"/>
      <c r="AT353" s="254" t="s">
        <v>175</v>
      </c>
      <c r="AU353" s="254" t="s">
        <v>107</v>
      </c>
      <c r="AV353" s="12" t="s">
        <v>82</v>
      </c>
      <c r="AW353" s="12" t="s">
        <v>31</v>
      </c>
      <c r="AX353" s="12" t="s">
        <v>74</v>
      </c>
      <c r="AY353" s="254" t="s">
        <v>165</v>
      </c>
    </row>
    <row r="354" s="12" customFormat="1">
      <c r="B354" s="244"/>
      <c r="C354" s="245"/>
      <c r="D354" s="246" t="s">
        <v>175</v>
      </c>
      <c r="E354" s="247" t="s">
        <v>1</v>
      </c>
      <c r="F354" s="248" t="s">
        <v>181</v>
      </c>
      <c r="G354" s="245"/>
      <c r="H354" s="247" t="s">
        <v>1</v>
      </c>
      <c r="I354" s="249"/>
      <c r="J354" s="245"/>
      <c r="K354" s="245"/>
      <c r="L354" s="250"/>
      <c r="M354" s="251"/>
      <c r="N354" s="252"/>
      <c r="O354" s="252"/>
      <c r="P354" s="252"/>
      <c r="Q354" s="252"/>
      <c r="R354" s="252"/>
      <c r="S354" s="252"/>
      <c r="T354" s="253"/>
      <c r="AT354" s="254" t="s">
        <v>175</v>
      </c>
      <c r="AU354" s="254" t="s">
        <v>107</v>
      </c>
      <c r="AV354" s="12" t="s">
        <v>82</v>
      </c>
      <c r="AW354" s="12" t="s">
        <v>31</v>
      </c>
      <c r="AX354" s="12" t="s">
        <v>74</v>
      </c>
      <c r="AY354" s="254" t="s">
        <v>165</v>
      </c>
    </row>
    <row r="355" s="13" customFormat="1">
      <c r="B355" s="255"/>
      <c r="C355" s="256"/>
      <c r="D355" s="246" t="s">
        <v>175</v>
      </c>
      <c r="E355" s="257" t="s">
        <v>1</v>
      </c>
      <c r="F355" s="258" t="s">
        <v>298</v>
      </c>
      <c r="G355" s="256"/>
      <c r="H355" s="259">
        <v>0.41599999999999998</v>
      </c>
      <c r="I355" s="260"/>
      <c r="J355" s="256"/>
      <c r="K355" s="256"/>
      <c r="L355" s="261"/>
      <c r="M355" s="262"/>
      <c r="N355" s="263"/>
      <c r="O355" s="263"/>
      <c r="P355" s="263"/>
      <c r="Q355" s="263"/>
      <c r="R355" s="263"/>
      <c r="S355" s="263"/>
      <c r="T355" s="264"/>
      <c r="AT355" s="265" t="s">
        <v>175</v>
      </c>
      <c r="AU355" s="265" t="s">
        <v>107</v>
      </c>
      <c r="AV355" s="13" t="s">
        <v>107</v>
      </c>
      <c r="AW355" s="13" t="s">
        <v>31</v>
      </c>
      <c r="AX355" s="13" t="s">
        <v>74</v>
      </c>
      <c r="AY355" s="265" t="s">
        <v>165</v>
      </c>
    </row>
    <row r="356" s="14" customFormat="1">
      <c r="B356" s="266"/>
      <c r="C356" s="267"/>
      <c r="D356" s="246" t="s">
        <v>175</v>
      </c>
      <c r="E356" s="268" t="s">
        <v>1</v>
      </c>
      <c r="F356" s="269" t="s">
        <v>179</v>
      </c>
      <c r="G356" s="267"/>
      <c r="H356" s="270">
        <v>0.41599999999999998</v>
      </c>
      <c r="I356" s="271"/>
      <c r="J356" s="267"/>
      <c r="K356" s="267"/>
      <c r="L356" s="272"/>
      <c r="M356" s="273"/>
      <c r="N356" s="274"/>
      <c r="O356" s="274"/>
      <c r="P356" s="274"/>
      <c r="Q356" s="274"/>
      <c r="R356" s="274"/>
      <c r="S356" s="274"/>
      <c r="T356" s="275"/>
      <c r="AT356" s="276" t="s">
        <v>175</v>
      </c>
      <c r="AU356" s="276" t="s">
        <v>107</v>
      </c>
      <c r="AV356" s="14" t="s">
        <v>166</v>
      </c>
      <c r="AW356" s="14" t="s">
        <v>31</v>
      </c>
      <c r="AX356" s="14" t="s">
        <v>74</v>
      </c>
      <c r="AY356" s="276" t="s">
        <v>165</v>
      </c>
    </row>
    <row r="357" s="15" customFormat="1">
      <c r="B357" s="277"/>
      <c r="C357" s="278"/>
      <c r="D357" s="246" t="s">
        <v>175</v>
      </c>
      <c r="E357" s="279" t="s">
        <v>1</v>
      </c>
      <c r="F357" s="280" t="s">
        <v>186</v>
      </c>
      <c r="G357" s="278"/>
      <c r="H357" s="281">
        <v>0.83199999999999996</v>
      </c>
      <c r="I357" s="282"/>
      <c r="J357" s="278"/>
      <c r="K357" s="278"/>
      <c r="L357" s="283"/>
      <c r="M357" s="284"/>
      <c r="N357" s="285"/>
      <c r="O357" s="285"/>
      <c r="P357" s="285"/>
      <c r="Q357" s="285"/>
      <c r="R357" s="285"/>
      <c r="S357" s="285"/>
      <c r="T357" s="286"/>
      <c r="AT357" s="287" t="s">
        <v>175</v>
      </c>
      <c r="AU357" s="287" t="s">
        <v>107</v>
      </c>
      <c r="AV357" s="15" t="s">
        <v>173</v>
      </c>
      <c r="AW357" s="15" t="s">
        <v>31</v>
      </c>
      <c r="AX357" s="15" t="s">
        <v>82</v>
      </c>
      <c r="AY357" s="287" t="s">
        <v>165</v>
      </c>
    </row>
    <row r="358" s="1" customFormat="1" ht="24" customHeight="1">
      <c r="B358" s="38"/>
      <c r="C358" s="231" t="s">
        <v>299</v>
      </c>
      <c r="D358" s="231" t="s">
        <v>168</v>
      </c>
      <c r="E358" s="232" t="s">
        <v>300</v>
      </c>
      <c r="F358" s="233" t="s">
        <v>301</v>
      </c>
      <c r="G358" s="234" t="s">
        <v>296</v>
      </c>
      <c r="H358" s="235">
        <v>0.20000000000000001</v>
      </c>
      <c r="I358" s="236"/>
      <c r="J358" s="237">
        <f>ROUND(I358*H358,2)</f>
        <v>0</v>
      </c>
      <c r="K358" s="233" t="s">
        <v>172</v>
      </c>
      <c r="L358" s="43"/>
      <c r="M358" s="238" t="s">
        <v>1</v>
      </c>
      <c r="N358" s="239" t="s">
        <v>40</v>
      </c>
      <c r="O358" s="86"/>
      <c r="P358" s="240">
        <f>O358*H358</f>
        <v>0</v>
      </c>
      <c r="Q358" s="240">
        <v>0.12335</v>
      </c>
      <c r="R358" s="240">
        <f>Q358*H358</f>
        <v>0.024670000000000001</v>
      </c>
      <c r="S358" s="240">
        <v>0</v>
      </c>
      <c r="T358" s="241">
        <f>S358*H358</f>
        <v>0</v>
      </c>
      <c r="AR358" s="242" t="s">
        <v>173</v>
      </c>
      <c r="AT358" s="242" t="s">
        <v>168</v>
      </c>
      <c r="AU358" s="242" t="s">
        <v>107</v>
      </c>
      <c r="AY358" s="17" t="s">
        <v>165</v>
      </c>
      <c r="BE358" s="243">
        <f>IF(N358="základní",J358,0)</f>
        <v>0</v>
      </c>
      <c r="BF358" s="243">
        <f>IF(N358="snížená",J358,0)</f>
        <v>0</v>
      </c>
      <c r="BG358" s="243">
        <f>IF(N358="zákl. přenesená",J358,0)</f>
        <v>0</v>
      </c>
      <c r="BH358" s="243">
        <f>IF(N358="sníž. přenesená",J358,0)</f>
        <v>0</v>
      </c>
      <c r="BI358" s="243">
        <f>IF(N358="nulová",J358,0)</f>
        <v>0</v>
      </c>
      <c r="BJ358" s="17" t="s">
        <v>107</v>
      </c>
      <c r="BK358" s="243">
        <f>ROUND(I358*H358,2)</f>
        <v>0</v>
      </c>
      <c r="BL358" s="17" t="s">
        <v>173</v>
      </c>
      <c r="BM358" s="242" t="s">
        <v>302</v>
      </c>
    </row>
    <row r="359" s="12" customFormat="1">
      <c r="B359" s="244"/>
      <c r="C359" s="245"/>
      <c r="D359" s="246" t="s">
        <v>175</v>
      </c>
      <c r="E359" s="247" t="s">
        <v>1</v>
      </c>
      <c r="F359" s="248" t="s">
        <v>207</v>
      </c>
      <c r="G359" s="245"/>
      <c r="H359" s="247" t="s">
        <v>1</v>
      </c>
      <c r="I359" s="249"/>
      <c r="J359" s="245"/>
      <c r="K359" s="245"/>
      <c r="L359" s="250"/>
      <c r="M359" s="251"/>
      <c r="N359" s="252"/>
      <c r="O359" s="252"/>
      <c r="P359" s="252"/>
      <c r="Q359" s="252"/>
      <c r="R359" s="252"/>
      <c r="S359" s="252"/>
      <c r="T359" s="253"/>
      <c r="AT359" s="254" t="s">
        <v>175</v>
      </c>
      <c r="AU359" s="254" t="s">
        <v>107</v>
      </c>
      <c r="AV359" s="12" t="s">
        <v>82</v>
      </c>
      <c r="AW359" s="12" t="s">
        <v>31</v>
      </c>
      <c r="AX359" s="12" t="s">
        <v>74</v>
      </c>
      <c r="AY359" s="254" t="s">
        <v>165</v>
      </c>
    </row>
    <row r="360" s="12" customFormat="1">
      <c r="B360" s="244"/>
      <c r="C360" s="245"/>
      <c r="D360" s="246" t="s">
        <v>175</v>
      </c>
      <c r="E360" s="247" t="s">
        <v>1</v>
      </c>
      <c r="F360" s="248" t="s">
        <v>303</v>
      </c>
      <c r="G360" s="245"/>
      <c r="H360" s="247" t="s">
        <v>1</v>
      </c>
      <c r="I360" s="249"/>
      <c r="J360" s="245"/>
      <c r="K360" s="245"/>
      <c r="L360" s="250"/>
      <c r="M360" s="251"/>
      <c r="N360" s="252"/>
      <c r="O360" s="252"/>
      <c r="P360" s="252"/>
      <c r="Q360" s="252"/>
      <c r="R360" s="252"/>
      <c r="S360" s="252"/>
      <c r="T360" s="253"/>
      <c r="AT360" s="254" t="s">
        <v>175</v>
      </c>
      <c r="AU360" s="254" t="s">
        <v>107</v>
      </c>
      <c r="AV360" s="12" t="s">
        <v>82</v>
      </c>
      <c r="AW360" s="12" t="s">
        <v>31</v>
      </c>
      <c r="AX360" s="12" t="s">
        <v>74</v>
      </c>
      <c r="AY360" s="254" t="s">
        <v>165</v>
      </c>
    </row>
    <row r="361" s="13" customFormat="1">
      <c r="B361" s="255"/>
      <c r="C361" s="256"/>
      <c r="D361" s="246" t="s">
        <v>175</v>
      </c>
      <c r="E361" s="257" t="s">
        <v>1</v>
      </c>
      <c r="F361" s="258" t="s">
        <v>304</v>
      </c>
      <c r="G361" s="256"/>
      <c r="H361" s="259">
        <v>0.20000000000000001</v>
      </c>
      <c r="I361" s="260"/>
      <c r="J361" s="256"/>
      <c r="K361" s="256"/>
      <c r="L361" s="261"/>
      <c r="M361" s="262"/>
      <c r="N361" s="263"/>
      <c r="O361" s="263"/>
      <c r="P361" s="263"/>
      <c r="Q361" s="263"/>
      <c r="R361" s="263"/>
      <c r="S361" s="263"/>
      <c r="T361" s="264"/>
      <c r="AT361" s="265" t="s">
        <v>175</v>
      </c>
      <c r="AU361" s="265" t="s">
        <v>107</v>
      </c>
      <c r="AV361" s="13" t="s">
        <v>107</v>
      </c>
      <c r="AW361" s="13" t="s">
        <v>31</v>
      </c>
      <c r="AX361" s="13" t="s">
        <v>74</v>
      </c>
      <c r="AY361" s="265" t="s">
        <v>165</v>
      </c>
    </row>
    <row r="362" s="15" customFormat="1">
      <c r="B362" s="277"/>
      <c r="C362" s="278"/>
      <c r="D362" s="246" t="s">
        <v>175</v>
      </c>
      <c r="E362" s="279" t="s">
        <v>1</v>
      </c>
      <c r="F362" s="280" t="s">
        <v>186</v>
      </c>
      <c r="G362" s="278"/>
      <c r="H362" s="281">
        <v>0.20000000000000001</v>
      </c>
      <c r="I362" s="282"/>
      <c r="J362" s="278"/>
      <c r="K362" s="278"/>
      <c r="L362" s="283"/>
      <c r="M362" s="284"/>
      <c r="N362" s="285"/>
      <c r="O362" s="285"/>
      <c r="P362" s="285"/>
      <c r="Q362" s="285"/>
      <c r="R362" s="285"/>
      <c r="S362" s="285"/>
      <c r="T362" s="286"/>
      <c r="AT362" s="287" t="s">
        <v>175</v>
      </c>
      <c r="AU362" s="287" t="s">
        <v>107</v>
      </c>
      <c r="AV362" s="15" t="s">
        <v>173</v>
      </c>
      <c r="AW362" s="15" t="s">
        <v>31</v>
      </c>
      <c r="AX362" s="15" t="s">
        <v>82</v>
      </c>
      <c r="AY362" s="287" t="s">
        <v>165</v>
      </c>
    </row>
    <row r="363" s="1" customFormat="1" ht="24" customHeight="1">
      <c r="B363" s="38"/>
      <c r="C363" s="231" t="s">
        <v>8</v>
      </c>
      <c r="D363" s="231" t="s">
        <v>168</v>
      </c>
      <c r="E363" s="232" t="s">
        <v>305</v>
      </c>
      <c r="F363" s="233" t="s">
        <v>306</v>
      </c>
      <c r="G363" s="234" t="s">
        <v>296</v>
      </c>
      <c r="H363" s="235">
        <v>9.2560000000000002</v>
      </c>
      <c r="I363" s="236"/>
      <c r="J363" s="237">
        <f>ROUND(I363*H363,2)</f>
        <v>0</v>
      </c>
      <c r="K363" s="233" t="s">
        <v>172</v>
      </c>
      <c r="L363" s="43"/>
      <c r="M363" s="238" t="s">
        <v>1</v>
      </c>
      <c r="N363" s="239" t="s">
        <v>40</v>
      </c>
      <c r="O363" s="86"/>
      <c r="P363" s="240">
        <f>O363*H363</f>
        <v>0</v>
      </c>
      <c r="Q363" s="240">
        <v>0.25364999999999999</v>
      </c>
      <c r="R363" s="240">
        <f>Q363*H363</f>
        <v>2.3477844000000001</v>
      </c>
      <c r="S363" s="240">
        <v>0</v>
      </c>
      <c r="T363" s="241">
        <f>S363*H363</f>
        <v>0</v>
      </c>
      <c r="AR363" s="242" t="s">
        <v>173</v>
      </c>
      <c r="AT363" s="242" t="s">
        <v>168</v>
      </c>
      <c r="AU363" s="242" t="s">
        <v>107</v>
      </c>
      <c r="AY363" s="17" t="s">
        <v>165</v>
      </c>
      <c r="BE363" s="243">
        <f>IF(N363="základní",J363,0)</f>
        <v>0</v>
      </c>
      <c r="BF363" s="243">
        <f>IF(N363="snížená",J363,0)</f>
        <v>0</v>
      </c>
      <c r="BG363" s="243">
        <f>IF(N363="zákl. přenesená",J363,0)</f>
        <v>0</v>
      </c>
      <c r="BH363" s="243">
        <f>IF(N363="sníž. přenesená",J363,0)</f>
        <v>0</v>
      </c>
      <c r="BI363" s="243">
        <f>IF(N363="nulová",J363,0)</f>
        <v>0</v>
      </c>
      <c r="BJ363" s="17" t="s">
        <v>107</v>
      </c>
      <c r="BK363" s="243">
        <f>ROUND(I363*H363,2)</f>
        <v>0</v>
      </c>
      <c r="BL363" s="17" t="s">
        <v>173</v>
      </c>
      <c r="BM363" s="242" t="s">
        <v>307</v>
      </c>
    </row>
    <row r="364" s="12" customFormat="1">
      <c r="B364" s="244"/>
      <c r="C364" s="245"/>
      <c r="D364" s="246" t="s">
        <v>175</v>
      </c>
      <c r="E364" s="247" t="s">
        <v>1</v>
      </c>
      <c r="F364" s="248" t="s">
        <v>176</v>
      </c>
      <c r="G364" s="245"/>
      <c r="H364" s="247" t="s">
        <v>1</v>
      </c>
      <c r="I364" s="249"/>
      <c r="J364" s="245"/>
      <c r="K364" s="245"/>
      <c r="L364" s="250"/>
      <c r="M364" s="251"/>
      <c r="N364" s="252"/>
      <c r="O364" s="252"/>
      <c r="P364" s="252"/>
      <c r="Q364" s="252"/>
      <c r="R364" s="252"/>
      <c r="S364" s="252"/>
      <c r="T364" s="253"/>
      <c r="AT364" s="254" t="s">
        <v>175</v>
      </c>
      <c r="AU364" s="254" t="s">
        <v>107</v>
      </c>
      <c r="AV364" s="12" t="s">
        <v>82</v>
      </c>
      <c r="AW364" s="12" t="s">
        <v>31</v>
      </c>
      <c r="AX364" s="12" t="s">
        <v>74</v>
      </c>
      <c r="AY364" s="254" t="s">
        <v>165</v>
      </c>
    </row>
    <row r="365" s="12" customFormat="1">
      <c r="B365" s="244"/>
      <c r="C365" s="245"/>
      <c r="D365" s="246" t="s">
        <v>175</v>
      </c>
      <c r="E365" s="247" t="s">
        <v>1</v>
      </c>
      <c r="F365" s="248" t="s">
        <v>244</v>
      </c>
      <c r="G365" s="245"/>
      <c r="H365" s="247" t="s">
        <v>1</v>
      </c>
      <c r="I365" s="249"/>
      <c r="J365" s="245"/>
      <c r="K365" s="245"/>
      <c r="L365" s="250"/>
      <c r="M365" s="251"/>
      <c r="N365" s="252"/>
      <c r="O365" s="252"/>
      <c r="P365" s="252"/>
      <c r="Q365" s="252"/>
      <c r="R365" s="252"/>
      <c r="S365" s="252"/>
      <c r="T365" s="253"/>
      <c r="AT365" s="254" t="s">
        <v>175</v>
      </c>
      <c r="AU365" s="254" t="s">
        <v>107</v>
      </c>
      <c r="AV365" s="12" t="s">
        <v>82</v>
      </c>
      <c r="AW365" s="12" t="s">
        <v>31</v>
      </c>
      <c r="AX365" s="12" t="s">
        <v>74</v>
      </c>
      <c r="AY365" s="254" t="s">
        <v>165</v>
      </c>
    </row>
    <row r="366" s="13" customFormat="1">
      <c r="B366" s="255"/>
      <c r="C366" s="256"/>
      <c r="D366" s="246" t="s">
        <v>175</v>
      </c>
      <c r="E366" s="257" t="s">
        <v>1</v>
      </c>
      <c r="F366" s="258" t="s">
        <v>308</v>
      </c>
      <c r="G366" s="256"/>
      <c r="H366" s="259">
        <v>3.1920000000000002</v>
      </c>
      <c r="I366" s="260"/>
      <c r="J366" s="256"/>
      <c r="K366" s="256"/>
      <c r="L366" s="261"/>
      <c r="M366" s="262"/>
      <c r="N366" s="263"/>
      <c r="O366" s="263"/>
      <c r="P366" s="263"/>
      <c r="Q366" s="263"/>
      <c r="R366" s="263"/>
      <c r="S366" s="263"/>
      <c r="T366" s="264"/>
      <c r="AT366" s="265" t="s">
        <v>175</v>
      </c>
      <c r="AU366" s="265" t="s">
        <v>107</v>
      </c>
      <c r="AV366" s="13" t="s">
        <v>107</v>
      </c>
      <c r="AW366" s="13" t="s">
        <v>31</v>
      </c>
      <c r="AX366" s="13" t="s">
        <v>74</v>
      </c>
      <c r="AY366" s="265" t="s">
        <v>165</v>
      </c>
    </row>
    <row r="367" s="14" customFormat="1">
      <c r="B367" s="266"/>
      <c r="C367" s="267"/>
      <c r="D367" s="246" t="s">
        <v>175</v>
      </c>
      <c r="E367" s="268" t="s">
        <v>1</v>
      </c>
      <c r="F367" s="269" t="s">
        <v>179</v>
      </c>
      <c r="G367" s="267"/>
      <c r="H367" s="270">
        <v>3.1920000000000002</v>
      </c>
      <c r="I367" s="271"/>
      <c r="J367" s="267"/>
      <c r="K367" s="267"/>
      <c r="L367" s="272"/>
      <c r="M367" s="273"/>
      <c r="N367" s="274"/>
      <c r="O367" s="274"/>
      <c r="P367" s="274"/>
      <c r="Q367" s="274"/>
      <c r="R367" s="274"/>
      <c r="S367" s="274"/>
      <c r="T367" s="275"/>
      <c r="AT367" s="276" t="s">
        <v>175</v>
      </c>
      <c r="AU367" s="276" t="s">
        <v>107</v>
      </c>
      <c r="AV367" s="14" t="s">
        <v>166</v>
      </c>
      <c r="AW367" s="14" t="s">
        <v>31</v>
      </c>
      <c r="AX367" s="14" t="s">
        <v>74</v>
      </c>
      <c r="AY367" s="276" t="s">
        <v>165</v>
      </c>
    </row>
    <row r="368" s="12" customFormat="1">
      <c r="B368" s="244"/>
      <c r="C368" s="245"/>
      <c r="D368" s="246" t="s">
        <v>175</v>
      </c>
      <c r="E368" s="247" t="s">
        <v>1</v>
      </c>
      <c r="F368" s="248" t="s">
        <v>180</v>
      </c>
      <c r="G368" s="245"/>
      <c r="H368" s="247" t="s">
        <v>1</v>
      </c>
      <c r="I368" s="249"/>
      <c r="J368" s="245"/>
      <c r="K368" s="245"/>
      <c r="L368" s="250"/>
      <c r="M368" s="251"/>
      <c r="N368" s="252"/>
      <c r="O368" s="252"/>
      <c r="P368" s="252"/>
      <c r="Q368" s="252"/>
      <c r="R368" s="252"/>
      <c r="S368" s="252"/>
      <c r="T368" s="253"/>
      <c r="AT368" s="254" t="s">
        <v>175</v>
      </c>
      <c r="AU368" s="254" t="s">
        <v>107</v>
      </c>
      <c r="AV368" s="12" t="s">
        <v>82</v>
      </c>
      <c r="AW368" s="12" t="s">
        <v>31</v>
      </c>
      <c r="AX368" s="12" t="s">
        <v>74</v>
      </c>
      <c r="AY368" s="254" t="s">
        <v>165</v>
      </c>
    </row>
    <row r="369" s="12" customFormat="1">
      <c r="B369" s="244"/>
      <c r="C369" s="245"/>
      <c r="D369" s="246" t="s">
        <v>175</v>
      </c>
      <c r="E369" s="247" t="s">
        <v>1</v>
      </c>
      <c r="F369" s="248" t="s">
        <v>219</v>
      </c>
      <c r="G369" s="245"/>
      <c r="H369" s="247" t="s">
        <v>1</v>
      </c>
      <c r="I369" s="249"/>
      <c r="J369" s="245"/>
      <c r="K369" s="245"/>
      <c r="L369" s="250"/>
      <c r="M369" s="251"/>
      <c r="N369" s="252"/>
      <c r="O369" s="252"/>
      <c r="P369" s="252"/>
      <c r="Q369" s="252"/>
      <c r="R369" s="252"/>
      <c r="S369" s="252"/>
      <c r="T369" s="253"/>
      <c r="AT369" s="254" t="s">
        <v>175</v>
      </c>
      <c r="AU369" s="254" t="s">
        <v>107</v>
      </c>
      <c r="AV369" s="12" t="s">
        <v>82</v>
      </c>
      <c r="AW369" s="12" t="s">
        <v>31</v>
      </c>
      <c r="AX369" s="12" t="s">
        <v>74</v>
      </c>
      <c r="AY369" s="254" t="s">
        <v>165</v>
      </c>
    </row>
    <row r="370" s="13" customFormat="1">
      <c r="B370" s="255"/>
      <c r="C370" s="256"/>
      <c r="D370" s="246" t="s">
        <v>175</v>
      </c>
      <c r="E370" s="257" t="s">
        <v>1</v>
      </c>
      <c r="F370" s="258" t="s">
        <v>309</v>
      </c>
      <c r="G370" s="256"/>
      <c r="H370" s="259">
        <v>4.2000000000000002</v>
      </c>
      <c r="I370" s="260"/>
      <c r="J370" s="256"/>
      <c r="K370" s="256"/>
      <c r="L370" s="261"/>
      <c r="M370" s="262"/>
      <c r="N370" s="263"/>
      <c r="O370" s="263"/>
      <c r="P370" s="263"/>
      <c r="Q370" s="263"/>
      <c r="R370" s="263"/>
      <c r="S370" s="263"/>
      <c r="T370" s="264"/>
      <c r="AT370" s="265" t="s">
        <v>175</v>
      </c>
      <c r="AU370" s="265" t="s">
        <v>107</v>
      </c>
      <c r="AV370" s="13" t="s">
        <v>107</v>
      </c>
      <c r="AW370" s="13" t="s">
        <v>31</v>
      </c>
      <c r="AX370" s="13" t="s">
        <v>74</v>
      </c>
      <c r="AY370" s="265" t="s">
        <v>165</v>
      </c>
    </row>
    <row r="371" s="13" customFormat="1">
      <c r="B371" s="255"/>
      <c r="C371" s="256"/>
      <c r="D371" s="246" t="s">
        <v>175</v>
      </c>
      <c r="E371" s="257" t="s">
        <v>1</v>
      </c>
      <c r="F371" s="258" t="s">
        <v>310</v>
      </c>
      <c r="G371" s="256"/>
      <c r="H371" s="259">
        <v>-1.6000000000000001</v>
      </c>
      <c r="I371" s="260"/>
      <c r="J371" s="256"/>
      <c r="K371" s="256"/>
      <c r="L371" s="261"/>
      <c r="M371" s="262"/>
      <c r="N371" s="263"/>
      <c r="O371" s="263"/>
      <c r="P371" s="263"/>
      <c r="Q371" s="263"/>
      <c r="R371" s="263"/>
      <c r="S371" s="263"/>
      <c r="T371" s="264"/>
      <c r="AT371" s="265" t="s">
        <v>175</v>
      </c>
      <c r="AU371" s="265" t="s">
        <v>107</v>
      </c>
      <c r="AV371" s="13" t="s">
        <v>107</v>
      </c>
      <c r="AW371" s="13" t="s">
        <v>31</v>
      </c>
      <c r="AX371" s="13" t="s">
        <v>74</v>
      </c>
      <c r="AY371" s="265" t="s">
        <v>165</v>
      </c>
    </row>
    <row r="372" s="12" customFormat="1">
      <c r="B372" s="244"/>
      <c r="C372" s="245"/>
      <c r="D372" s="246" t="s">
        <v>175</v>
      </c>
      <c r="E372" s="247" t="s">
        <v>1</v>
      </c>
      <c r="F372" s="248" t="s">
        <v>220</v>
      </c>
      <c r="G372" s="245"/>
      <c r="H372" s="247" t="s">
        <v>1</v>
      </c>
      <c r="I372" s="249"/>
      <c r="J372" s="245"/>
      <c r="K372" s="245"/>
      <c r="L372" s="250"/>
      <c r="M372" s="251"/>
      <c r="N372" s="252"/>
      <c r="O372" s="252"/>
      <c r="P372" s="252"/>
      <c r="Q372" s="252"/>
      <c r="R372" s="252"/>
      <c r="S372" s="252"/>
      <c r="T372" s="253"/>
      <c r="AT372" s="254" t="s">
        <v>175</v>
      </c>
      <c r="AU372" s="254" t="s">
        <v>107</v>
      </c>
      <c r="AV372" s="12" t="s">
        <v>82</v>
      </c>
      <c r="AW372" s="12" t="s">
        <v>31</v>
      </c>
      <c r="AX372" s="12" t="s">
        <v>74</v>
      </c>
      <c r="AY372" s="254" t="s">
        <v>165</v>
      </c>
    </row>
    <row r="373" s="13" customFormat="1">
      <c r="B373" s="255"/>
      <c r="C373" s="256"/>
      <c r="D373" s="246" t="s">
        <v>175</v>
      </c>
      <c r="E373" s="257" t="s">
        <v>1</v>
      </c>
      <c r="F373" s="258" t="s">
        <v>311</v>
      </c>
      <c r="G373" s="256"/>
      <c r="H373" s="259">
        <v>2.7999999999999998</v>
      </c>
      <c r="I373" s="260"/>
      <c r="J373" s="256"/>
      <c r="K373" s="256"/>
      <c r="L373" s="261"/>
      <c r="M373" s="262"/>
      <c r="N373" s="263"/>
      <c r="O373" s="263"/>
      <c r="P373" s="263"/>
      <c r="Q373" s="263"/>
      <c r="R373" s="263"/>
      <c r="S373" s="263"/>
      <c r="T373" s="264"/>
      <c r="AT373" s="265" t="s">
        <v>175</v>
      </c>
      <c r="AU373" s="265" t="s">
        <v>107</v>
      </c>
      <c r="AV373" s="13" t="s">
        <v>107</v>
      </c>
      <c r="AW373" s="13" t="s">
        <v>31</v>
      </c>
      <c r="AX373" s="13" t="s">
        <v>74</v>
      </c>
      <c r="AY373" s="265" t="s">
        <v>165</v>
      </c>
    </row>
    <row r="374" s="13" customFormat="1">
      <c r="B374" s="255"/>
      <c r="C374" s="256"/>
      <c r="D374" s="246" t="s">
        <v>175</v>
      </c>
      <c r="E374" s="257" t="s">
        <v>1</v>
      </c>
      <c r="F374" s="258" t="s">
        <v>310</v>
      </c>
      <c r="G374" s="256"/>
      <c r="H374" s="259">
        <v>-1.6000000000000001</v>
      </c>
      <c r="I374" s="260"/>
      <c r="J374" s="256"/>
      <c r="K374" s="256"/>
      <c r="L374" s="261"/>
      <c r="M374" s="262"/>
      <c r="N374" s="263"/>
      <c r="O374" s="263"/>
      <c r="P374" s="263"/>
      <c r="Q374" s="263"/>
      <c r="R374" s="263"/>
      <c r="S374" s="263"/>
      <c r="T374" s="264"/>
      <c r="AT374" s="265" t="s">
        <v>175</v>
      </c>
      <c r="AU374" s="265" t="s">
        <v>107</v>
      </c>
      <c r="AV374" s="13" t="s">
        <v>107</v>
      </c>
      <c r="AW374" s="13" t="s">
        <v>31</v>
      </c>
      <c r="AX374" s="13" t="s">
        <v>74</v>
      </c>
      <c r="AY374" s="265" t="s">
        <v>165</v>
      </c>
    </row>
    <row r="375" s="12" customFormat="1">
      <c r="B375" s="244"/>
      <c r="C375" s="245"/>
      <c r="D375" s="246" t="s">
        <v>175</v>
      </c>
      <c r="E375" s="247" t="s">
        <v>1</v>
      </c>
      <c r="F375" s="248" t="s">
        <v>262</v>
      </c>
      <c r="G375" s="245"/>
      <c r="H375" s="247" t="s">
        <v>1</v>
      </c>
      <c r="I375" s="249"/>
      <c r="J375" s="245"/>
      <c r="K375" s="245"/>
      <c r="L375" s="250"/>
      <c r="M375" s="251"/>
      <c r="N375" s="252"/>
      <c r="O375" s="252"/>
      <c r="P375" s="252"/>
      <c r="Q375" s="252"/>
      <c r="R375" s="252"/>
      <c r="S375" s="252"/>
      <c r="T375" s="253"/>
      <c r="AT375" s="254" t="s">
        <v>175</v>
      </c>
      <c r="AU375" s="254" t="s">
        <v>107</v>
      </c>
      <c r="AV375" s="12" t="s">
        <v>82</v>
      </c>
      <c r="AW375" s="12" t="s">
        <v>31</v>
      </c>
      <c r="AX375" s="12" t="s">
        <v>74</v>
      </c>
      <c r="AY375" s="254" t="s">
        <v>165</v>
      </c>
    </row>
    <row r="376" s="13" customFormat="1">
      <c r="B376" s="255"/>
      <c r="C376" s="256"/>
      <c r="D376" s="246" t="s">
        <v>175</v>
      </c>
      <c r="E376" s="257" t="s">
        <v>1</v>
      </c>
      <c r="F376" s="258" t="s">
        <v>312</v>
      </c>
      <c r="G376" s="256"/>
      <c r="H376" s="259">
        <v>3.0800000000000001</v>
      </c>
      <c r="I376" s="260"/>
      <c r="J376" s="256"/>
      <c r="K376" s="256"/>
      <c r="L376" s="261"/>
      <c r="M376" s="262"/>
      <c r="N376" s="263"/>
      <c r="O376" s="263"/>
      <c r="P376" s="263"/>
      <c r="Q376" s="263"/>
      <c r="R376" s="263"/>
      <c r="S376" s="263"/>
      <c r="T376" s="264"/>
      <c r="AT376" s="265" t="s">
        <v>175</v>
      </c>
      <c r="AU376" s="265" t="s">
        <v>107</v>
      </c>
      <c r="AV376" s="13" t="s">
        <v>107</v>
      </c>
      <c r="AW376" s="13" t="s">
        <v>31</v>
      </c>
      <c r="AX376" s="13" t="s">
        <v>74</v>
      </c>
      <c r="AY376" s="265" t="s">
        <v>165</v>
      </c>
    </row>
    <row r="377" s="13" customFormat="1">
      <c r="B377" s="255"/>
      <c r="C377" s="256"/>
      <c r="D377" s="246" t="s">
        <v>175</v>
      </c>
      <c r="E377" s="257" t="s">
        <v>1</v>
      </c>
      <c r="F377" s="258" t="s">
        <v>310</v>
      </c>
      <c r="G377" s="256"/>
      <c r="H377" s="259">
        <v>-1.6000000000000001</v>
      </c>
      <c r="I377" s="260"/>
      <c r="J377" s="256"/>
      <c r="K377" s="256"/>
      <c r="L377" s="261"/>
      <c r="M377" s="262"/>
      <c r="N377" s="263"/>
      <c r="O377" s="263"/>
      <c r="P377" s="263"/>
      <c r="Q377" s="263"/>
      <c r="R377" s="263"/>
      <c r="S377" s="263"/>
      <c r="T377" s="264"/>
      <c r="AT377" s="265" t="s">
        <v>175</v>
      </c>
      <c r="AU377" s="265" t="s">
        <v>107</v>
      </c>
      <c r="AV377" s="13" t="s">
        <v>107</v>
      </c>
      <c r="AW377" s="13" t="s">
        <v>31</v>
      </c>
      <c r="AX377" s="13" t="s">
        <v>74</v>
      </c>
      <c r="AY377" s="265" t="s">
        <v>165</v>
      </c>
    </row>
    <row r="378" s="12" customFormat="1">
      <c r="B378" s="244"/>
      <c r="C378" s="245"/>
      <c r="D378" s="246" t="s">
        <v>175</v>
      </c>
      <c r="E378" s="247" t="s">
        <v>1</v>
      </c>
      <c r="F378" s="248" t="s">
        <v>237</v>
      </c>
      <c r="G378" s="245"/>
      <c r="H378" s="247" t="s">
        <v>1</v>
      </c>
      <c r="I378" s="249"/>
      <c r="J378" s="245"/>
      <c r="K378" s="245"/>
      <c r="L378" s="250"/>
      <c r="M378" s="251"/>
      <c r="N378" s="252"/>
      <c r="O378" s="252"/>
      <c r="P378" s="252"/>
      <c r="Q378" s="252"/>
      <c r="R378" s="252"/>
      <c r="S378" s="252"/>
      <c r="T378" s="253"/>
      <c r="AT378" s="254" t="s">
        <v>175</v>
      </c>
      <c r="AU378" s="254" t="s">
        <v>107</v>
      </c>
      <c r="AV378" s="12" t="s">
        <v>82</v>
      </c>
      <c r="AW378" s="12" t="s">
        <v>31</v>
      </c>
      <c r="AX378" s="12" t="s">
        <v>74</v>
      </c>
      <c r="AY378" s="254" t="s">
        <v>165</v>
      </c>
    </row>
    <row r="379" s="13" customFormat="1">
      <c r="B379" s="255"/>
      <c r="C379" s="256"/>
      <c r="D379" s="246" t="s">
        <v>175</v>
      </c>
      <c r="E379" s="257" t="s">
        <v>1</v>
      </c>
      <c r="F379" s="258" t="s">
        <v>313</v>
      </c>
      <c r="G379" s="256"/>
      <c r="H379" s="259">
        <v>2.464</v>
      </c>
      <c r="I379" s="260"/>
      <c r="J379" s="256"/>
      <c r="K379" s="256"/>
      <c r="L379" s="261"/>
      <c r="M379" s="262"/>
      <c r="N379" s="263"/>
      <c r="O379" s="263"/>
      <c r="P379" s="263"/>
      <c r="Q379" s="263"/>
      <c r="R379" s="263"/>
      <c r="S379" s="263"/>
      <c r="T379" s="264"/>
      <c r="AT379" s="265" t="s">
        <v>175</v>
      </c>
      <c r="AU379" s="265" t="s">
        <v>107</v>
      </c>
      <c r="AV379" s="13" t="s">
        <v>107</v>
      </c>
      <c r="AW379" s="13" t="s">
        <v>31</v>
      </c>
      <c r="AX379" s="13" t="s">
        <v>74</v>
      </c>
      <c r="AY379" s="265" t="s">
        <v>165</v>
      </c>
    </row>
    <row r="380" s="13" customFormat="1">
      <c r="B380" s="255"/>
      <c r="C380" s="256"/>
      <c r="D380" s="246" t="s">
        <v>175</v>
      </c>
      <c r="E380" s="257" t="s">
        <v>1</v>
      </c>
      <c r="F380" s="258" t="s">
        <v>314</v>
      </c>
      <c r="G380" s="256"/>
      <c r="H380" s="259">
        <v>-1.6799999999999999</v>
      </c>
      <c r="I380" s="260"/>
      <c r="J380" s="256"/>
      <c r="K380" s="256"/>
      <c r="L380" s="261"/>
      <c r="M380" s="262"/>
      <c r="N380" s="263"/>
      <c r="O380" s="263"/>
      <c r="P380" s="263"/>
      <c r="Q380" s="263"/>
      <c r="R380" s="263"/>
      <c r="S380" s="263"/>
      <c r="T380" s="264"/>
      <c r="AT380" s="265" t="s">
        <v>175</v>
      </c>
      <c r="AU380" s="265" t="s">
        <v>107</v>
      </c>
      <c r="AV380" s="13" t="s">
        <v>107</v>
      </c>
      <c r="AW380" s="13" t="s">
        <v>31</v>
      </c>
      <c r="AX380" s="13" t="s">
        <v>74</v>
      </c>
      <c r="AY380" s="265" t="s">
        <v>165</v>
      </c>
    </row>
    <row r="381" s="14" customFormat="1">
      <c r="B381" s="266"/>
      <c r="C381" s="267"/>
      <c r="D381" s="246" t="s">
        <v>175</v>
      </c>
      <c r="E381" s="268" t="s">
        <v>1</v>
      </c>
      <c r="F381" s="269" t="s">
        <v>179</v>
      </c>
      <c r="G381" s="267"/>
      <c r="H381" s="270">
        <v>6.0640000000000018</v>
      </c>
      <c r="I381" s="271"/>
      <c r="J381" s="267"/>
      <c r="K381" s="267"/>
      <c r="L381" s="272"/>
      <c r="M381" s="273"/>
      <c r="N381" s="274"/>
      <c r="O381" s="274"/>
      <c r="P381" s="274"/>
      <c r="Q381" s="274"/>
      <c r="R381" s="274"/>
      <c r="S381" s="274"/>
      <c r="T381" s="275"/>
      <c r="AT381" s="276" t="s">
        <v>175</v>
      </c>
      <c r="AU381" s="276" t="s">
        <v>107</v>
      </c>
      <c r="AV381" s="14" t="s">
        <v>166</v>
      </c>
      <c r="AW381" s="14" t="s">
        <v>31</v>
      </c>
      <c r="AX381" s="14" t="s">
        <v>74</v>
      </c>
      <c r="AY381" s="276" t="s">
        <v>165</v>
      </c>
    </row>
    <row r="382" s="15" customFormat="1">
      <c r="B382" s="277"/>
      <c r="C382" s="278"/>
      <c r="D382" s="246" t="s">
        <v>175</v>
      </c>
      <c r="E382" s="279" t="s">
        <v>1</v>
      </c>
      <c r="F382" s="280" t="s">
        <v>186</v>
      </c>
      <c r="G382" s="278"/>
      <c r="H382" s="281">
        <v>9.2560000000000002</v>
      </c>
      <c r="I382" s="282"/>
      <c r="J382" s="278"/>
      <c r="K382" s="278"/>
      <c r="L382" s="283"/>
      <c r="M382" s="284"/>
      <c r="N382" s="285"/>
      <c r="O382" s="285"/>
      <c r="P382" s="285"/>
      <c r="Q382" s="285"/>
      <c r="R382" s="285"/>
      <c r="S382" s="285"/>
      <c r="T382" s="286"/>
      <c r="AT382" s="287" t="s">
        <v>175</v>
      </c>
      <c r="AU382" s="287" t="s">
        <v>107</v>
      </c>
      <c r="AV382" s="15" t="s">
        <v>173</v>
      </c>
      <c r="AW382" s="15" t="s">
        <v>31</v>
      </c>
      <c r="AX382" s="15" t="s">
        <v>82</v>
      </c>
      <c r="AY382" s="287" t="s">
        <v>165</v>
      </c>
    </row>
    <row r="383" s="1" customFormat="1" ht="24" customHeight="1">
      <c r="B383" s="38"/>
      <c r="C383" s="231" t="s">
        <v>315</v>
      </c>
      <c r="D383" s="231" t="s">
        <v>168</v>
      </c>
      <c r="E383" s="232" t="s">
        <v>316</v>
      </c>
      <c r="F383" s="233" t="s">
        <v>317</v>
      </c>
      <c r="G383" s="234" t="s">
        <v>296</v>
      </c>
      <c r="H383" s="235">
        <v>66.932000000000002</v>
      </c>
      <c r="I383" s="236"/>
      <c r="J383" s="237">
        <f>ROUND(I383*H383,2)</f>
        <v>0</v>
      </c>
      <c r="K383" s="233" t="s">
        <v>172</v>
      </c>
      <c r="L383" s="43"/>
      <c r="M383" s="238" t="s">
        <v>1</v>
      </c>
      <c r="N383" s="239" t="s">
        <v>40</v>
      </c>
      <c r="O383" s="86"/>
      <c r="P383" s="240">
        <f>O383*H383</f>
        <v>0</v>
      </c>
      <c r="Q383" s="240">
        <v>0.086260000000000003</v>
      </c>
      <c r="R383" s="240">
        <f>Q383*H383</f>
        <v>5.7735543200000006</v>
      </c>
      <c r="S383" s="240">
        <v>0</v>
      </c>
      <c r="T383" s="241">
        <f>S383*H383</f>
        <v>0</v>
      </c>
      <c r="AR383" s="242" t="s">
        <v>173</v>
      </c>
      <c r="AT383" s="242" t="s">
        <v>168</v>
      </c>
      <c r="AU383" s="242" t="s">
        <v>107</v>
      </c>
      <c r="AY383" s="17" t="s">
        <v>165</v>
      </c>
      <c r="BE383" s="243">
        <f>IF(N383="základní",J383,0)</f>
        <v>0</v>
      </c>
      <c r="BF383" s="243">
        <f>IF(N383="snížená",J383,0)</f>
        <v>0</v>
      </c>
      <c r="BG383" s="243">
        <f>IF(N383="zákl. přenesená",J383,0)</f>
        <v>0</v>
      </c>
      <c r="BH383" s="243">
        <f>IF(N383="sníž. přenesená",J383,0)</f>
        <v>0</v>
      </c>
      <c r="BI383" s="243">
        <f>IF(N383="nulová",J383,0)</f>
        <v>0</v>
      </c>
      <c r="BJ383" s="17" t="s">
        <v>107</v>
      </c>
      <c r="BK383" s="243">
        <f>ROUND(I383*H383,2)</f>
        <v>0</v>
      </c>
      <c r="BL383" s="17" t="s">
        <v>173</v>
      </c>
      <c r="BM383" s="242" t="s">
        <v>318</v>
      </c>
    </row>
    <row r="384" s="12" customFormat="1">
      <c r="B384" s="244"/>
      <c r="C384" s="245"/>
      <c r="D384" s="246" t="s">
        <v>175</v>
      </c>
      <c r="E384" s="247" t="s">
        <v>1</v>
      </c>
      <c r="F384" s="248" t="s">
        <v>176</v>
      </c>
      <c r="G384" s="245"/>
      <c r="H384" s="247" t="s">
        <v>1</v>
      </c>
      <c r="I384" s="249"/>
      <c r="J384" s="245"/>
      <c r="K384" s="245"/>
      <c r="L384" s="250"/>
      <c r="M384" s="251"/>
      <c r="N384" s="252"/>
      <c r="O384" s="252"/>
      <c r="P384" s="252"/>
      <c r="Q384" s="252"/>
      <c r="R384" s="252"/>
      <c r="S384" s="252"/>
      <c r="T384" s="253"/>
      <c r="AT384" s="254" t="s">
        <v>175</v>
      </c>
      <c r="AU384" s="254" t="s">
        <v>107</v>
      </c>
      <c r="AV384" s="12" t="s">
        <v>82</v>
      </c>
      <c r="AW384" s="12" t="s">
        <v>31</v>
      </c>
      <c r="AX384" s="12" t="s">
        <v>74</v>
      </c>
      <c r="AY384" s="254" t="s">
        <v>165</v>
      </c>
    </row>
    <row r="385" s="12" customFormat="1">
      <c r="B385" s="244"/>
      <c r="C385" s="245"/>
      <c r="D385" s="246" t="s">
        <v>175</v>
      </c>
      <c r="E385" s="247" t="s">
        <v>1</v>
      </c>
      <c r="F385" s="248" t="s">
        <v>319</v>
      </c>
      <c r="G385" s="245"/>
      <c r="H385" s="247" t="s">
        <v>1</v>
      </c>
      <c r="I385" s="249"/>
      <c r="J385" s="245"/>
      <c r="K385" s="245"/>
      <c r="L385" s="250"/>
      <c r="M385" s="251"/>
      <c r="N385" s="252"/>
      <c r="O385" s="252"/>
      <c r="P385" s="252"/>
      <c r="Q385" s="252"/>
      <c r="R385" s="252"/>
      <c r="S385" s="252"/>
      <c r="T385" s="253"/>
      <c r="AT385" s="254" t="s">
        <v>175</v>
      </c>
      <c r="AU385" s="254" t="s">
        <v>107</v>
      </c>
      <c r="AV385" s="12" t="s">
        <v>82</v>
      </c>
      <c r="AW385" s="12" t="s">
        <v>31</v>
      </c>
      <c r="AX385" s="12" t="s">
        <v>74</v>
      </c>
      <c r="AY385" s="254" t="s">
        <v>165</v>
      </c>
    </row>
    <row r="386" s="13" customFormat="1">
      <c r="B386" s="255"/>
      <c r="C386" s="256"/>
      <c r="D386" s="246" t="s">
        <v>175</v>
      </c>
      <c r="E386" s="257" t="s">
        <v>1</v>
      </c>
      <c r="F386" s="258" t="s">
        <v>320</v>
      </c>
      <c r="G386" s="256"/>
      <c r="H386" s="259">
        <v>13.776</v>
      </c>
      <c r="I386" s="260"/>
      <c r="J386" s="256"/>
      <c r="K386" s="256"/>
      <c r="L386" s="261"/>
      <c r="M386" s="262"/>
      <c r="N386" s="263"/>
      <c r="O386" s="263"/>
      <c r="P386" s="263"/>
      <c r="Q386" s="263"/>
      <c r="R386" s="263"/>
      <c r="S386" s="263"/>
      <c r="T386" s="264"/>
      <c r="AT386" s="265" t="s">
        <v>175</v>
      </c>
      <c r="AU386" s="265" t="s">
        <v>107</v>
      </c>
      <c r="AV386" s="13" t="s">
        <v>107</v>
      </c>
      <c r="AW386" s="13" t="s">
        <v>31</v>
      </c>
      <c r="AX386" s="13" t="s">
        <v>74</v>
      </c>
      <c r="AY386" s="265" t="s">
        <v>165</v>
      </c>
    </row>
    <row r="387" s="13" customFormat="1">
      <c r="B387" s="255"/>
      <c r="C387" s="256"/>
      <c r="D387" s="246" t="s">
        <v>175</v>
      </c>
      <c r="E387" s="257" t="s">
        <v>1</v>
      </c>
      <c r="F387" s="258" t="s">
        <v>321</v>
      </c>
      <c r="G387" s="256"/>
      <c r="H387" s="259">
        <v>-2.7999999999999998</v>
      </c>
      <c r="I387" s="260"/>
      <c r="J387" s="256"/>
      <c r="K387" s="256"/>
      <c r="L387" s="261"/>
      <c r="M387" s="262"/>
      <c r="N387" s="263"/>
      <c r="O387" s="263"/>
      <c r="P387" s="263"/>
      <c r="Q387" s="263"/>
      <c r="R387" s="263"/>
      <c r="S387" s="263"/>
      <c r="T387" s="264"/>
      <c r="AT387" s="265" t="s">
        <v>175</v>
      </c>
      <c r="AU387" s="265" t="s">
        <v>107</v>
      </c>
      <c r="AV387" s="13" t="s">
        <v>107</v>
      </c>
      <c r="AW387" s="13" t="s">
        <v>31</v>
      </c>
      <c r="AX387" s="13" t="s">
        <v>74</v>
      </c>
      <c r="AY387" s="265" t="s">
        <v>165</v>
      </c>
    </row>
    <row r="388" s="12" customFormat="1">
      <c r="B388" s="244"/>
      <c r="C388" s="245"/>
      <c r="D388" s="246" t="s">
        <v>175</v>
      </c>
      <c r="E388" s="247" t="s">
        <v>1</v>
      </c>
      <c r="F388" s="248" t="s">
        <v>244</v>
      </c>
      <c r="G388" s="245"/>
      <c r="H388" s="247" t="s">
        <v>1</v>
      </c>
      <c r="I388" s="249"/>
      <c r="J388" s="245"/>
      <c r="K388" s="245"/>
      <c r="L388" s="250"/>
      <c r="M388" s="251"/>
      <c r="N388" s="252"/>
      <c r="O388" s="252"/>
      <c r="P388" s="252"/>
      <c r="Q388" s="252"/>
      <c r="R388" s="252"/>
      <c r="S388" s="252"/>
      <c r="T388" s="253"/>
      <c r="AT388" s="254" t="s">
        <v>175</v>
      </c>
      <c r="AU388" s="254" t="s">
        <v>107</v>
      </c>
      <c r="AV388" s="12" t="s">
        <v>82</v>
      </c>
      <c r="AW388" s="12" t="s">
        <v>31</v>
      </c>
      <c r="AX388" s="12" t="s">
        <v>74</v>
      </c>
      <c r="AY388" s="254" t="s">
        <v>165</v>
      </c>
    </row>
    <row r="389" s="13" customFormat="1">
      <c r="B389" s="255"/>
      <c r="C389" s="256"/>
      <c r="D389" s="246" t="s">
        <v>175</v>
      </c>
      <c r="E389" s="257" t="s">
        <v>1</v>
      </c>
      <c r="F389" s="258" t="s">
        <v>308</v>
      </c>
      <c r="G389" s="256"/>
      <c r="H389" s="259">
        <v>3.1920000000000002</v>
      </c>
      <c r="I389" s="260"/>
      <c r="J389" s="256"/>
      <c r="K389" s="256"/>
      <c r="L389" s="261"/>
      <c r="M389" s="262"/>
      <c r="N389" s="263"/>
      <c r="O389" s="263"/>
      <c r="P389" s="263"/>
      <c r="Q389" s="263"/>
      <c r="R389" s="263"/>
      <c r="S389" s="263"/>
      <c r="T389" s="264"/>
      <c r="AT389" s="265" t="s">
        <v>175</v>
      </c>
      <c r="AU389" s="265" t="s">
        <v>107</v>
      </c>
      <c r="AV389" s="13" t="s">
        <v>107</v>
      </c>
      <c r="AW389" s="13" t="s">
        <v>31</v>
      </c>
      <c r="AX389" s="13" t="s">
        <v>74</v>
      </c>
      <c r="AY389" s="265" t="s">
        <v>165</v>
      </c>
    </row>
    <row r="390" s="13" customFormat="1">
      <c r="B390" s="255"/>
      <c r="C390" s="256"/>
      <c r="D390" s="246" t="s">
        <v>175</v>
      </c>
      <c r="E390" s="257" t="s">
        <v>1</v>
      </c>
      <c r="F390" s="258" t="s">
        <v>322</v>
      </c>
      <c r="G390" s="256"/>
      <c r="H390" s="259">
        <v>-1.3999999999999999</v>
      </c>
      <c r="I390" s="260"/>
      <c r="J390" s="256"/>
      <c r="K390" s="256"/>
      <c r="L390" s="261"/>
      <c r="M390" s="262"/>
      <c r="N390" s="263"/>
      <c r="O390" s="263"/>
      <c r="P390" s="263"/>
      <c r="Q390" s="263"/>
      <c r="R390" s="263"/>
      <c r="S390" s="263"/>
      <c r="T390" s="264"/>
      <c r="AT390" s="265" t="s">
        <v>175</v>
      </c>
      <c r="AU390" s="265" t="s">
        <v>107</v>
      </c>
      <c r="AV390" s="13" t="s">
        <v>107</v>
      </c>
      <c r="AW390" s="13" t="s">
        <v>31</v>
      </c>
      <c r="AX390" s="13" t="s">
        <v>74</v>
      </c>
      <c r="AY390" s="265" t="s">
        <v>165</v>
      </c>
    </row>
    <row r="391" s="12" customFormat="1">
      <c r="B391" s="244"/>
      <c r="C391" s="245"/>
      <c r="D391" s="246" t="s">
        <v>175</v>
      </c>
      <c r="E391" s="247" t="s">
        <v>1</v>
      </c>
      <c r="F391" s="248" t="s">
        <v>323</v>
      </c>
      <c r="G391" s="245"/>
      <c r="H391" s="247" t="s">
        <v>1</v>
      </c>
      <c r="I391" s="249"/>
      <c r="J391" s="245"/>
      <c r="K391" s="245"/>
      <c r="L391" s="250"/>
      <c r="M391" s="251"/>
      <c r="N391" s="252"/>
      <c r="O391" s="252"/>
      <c r="P391" s="252"/>
      <c r="Q391" s="252"/>
      <c r="R391" s="252"/>
      <c r="S391" s="252"/>
      <c r="T391" s="253"/>
      <c r="AT391" s="254" t="s">
        <v>175</v>
      </c>
      <c r="AU391" s="254" t="s">
        <v>107</v>
      </c>
      <c r="AV391" s="12" t="s">
        <v>82</v>
      </c>
      <c r="AW391" s="12" t="s">
        <v>31</v>
      </c>
      <c r="AX391" s="12" t="s">
        <v>74</v>
      </c>
      <c r="AY391" s="254" t="s">
        <v>165</v>
      </c>
    </row>
    <row r="392" s="13" customFormat="1">
      <c r="B392" s="255"/>
      <c r="C392" s="256"/>
      <c r="D392" s="246" t="s">
        <v>175</v>
      </c>
      <c r="E392" s="257" t="s">
        <v>1</v>
      </c>
      <c r="F392" s="258" t="s">
        <v>324</v>
      </c>
      <c r="G392" s="256"/>
      <c r="H392" s="259">
        <v>24.052</v>
      </c>
      <c r="I392" s="260"/>
      <c r="J392" s="256"/>
      <c r="K392" s="256"/>
      <c r="L392" s="261"/>
      <c r="M392" s="262"/>
      <c r="N392" s="263"/>
      <c r="O392" s="263"/>
      <c r="P392" s="263"/>
      <c r="Q392" s="263"/>
      <c r="R392" s="263"/>
      <c r="S392" s="263"/>
      <c r="T392" s="264"/>
      <c r="AT392" s="265" t="s">
        <v>175</v>
      </c>
      <c r="AU392" s="265" t="s">
        <v>107</v>
      </c>
      <c r="AV392" s="13" t="s">
        <v>107</v>
      </c>
      <c r="AW392" s="13" t="s">
        <v>31</v>
      </c>
      <c r="AX392" s="13" t="s">
        <v>74</v>
      </c>
      <c r="AY392" s="265" t="s">
        <v>165</v>
      </c>
    </row>
    <row r="393" s="13" customFormat="1">
      <c r="B393" s="255"/>
      <c r="C393" s="256"/>
      <c r="D393" s="246" t="s">
        <v>175</v>
      </c>
      <c r="E393" s="257" t="s">
        <v>1</v>
      </c>
      <c r="F393" s="258" t="s">
        <v>321</v>
      </c>
      <c r="G393" s="256"/>
      <c r="H393" s="259">
        <v>-2.7999999999999998</v>
      </c>
      <c r="I393" s="260"/>
      <c r="J393" s="256"/>
      <c r="K393" s="256"/>
      <c r="L393" s="261"/>
      <c r="M393" s="262"/>
      <c r="N393" s="263"/>
      <c r="O393" s="263"/>
      <c r="P393" s="263"/>
      <c r="Q393" s="263"/>
      <c r="R393" s="263"/>
      <c r="S393" s="263"/>
      <c r="T393" s="264"/>
      <c r="AT393" s="265" t="s">
        <v>175</v>
      </c>
      <c r="AU393" s="265" t="s">
        <v>107</v>
      </c>
      <c r="AV393" s="13" t="s">
        <v>107</v>
      </c>
      <c r="AW393" s="13" t="s">
        <v>31</v>
      </c>
      <c r="AX393" s="13" t="s">
        <v>74</v>
      </c>
      <c r="AY393" s="265" t="s">
        <v>165</v>
      </c>
    </row>
    <row r="394" s="13" customFormat="1">
      <c r="B394" s="255"/>
      <c r="C394" s="256"/>
      <c r="D394" s="246" t="s">
        <v>175</v>
      </c>
      <c r="E394" s="257" t="s">
        <v>1</v>
      </c>
      <c r="F394" s="258" t="s">
        <v>310</v>
      </c>
      <c r="G394" s="256"/>
      <c r="H394" s="259">
        <v>-1.6000000000000001</v>
      </c>
      <c r="I394" s="260"/>
      <c r="J394" s="256"/>
      <c r="K394" s="256"/>
      <c r="L394" s="261"/>
      <c r="M394" s="262"/>
      <c r="N394" s="263"/>
      <c r="O394" s="263"/>
      <c r="P394" s="263"/>
      <c r="Q394" s="263"/>
      <c r="R394" s="263"/>
      <c r="S394" s="263"/>
      <c r="T394" s="264"/>
      <c r="AT394" s="265" t="s">
        <v>175</v>
      </c>
      <c r="AU394" s="265" t="s">
        <v>107</v>
      </c>
      <c r="AV394" s="13" t="s">
        <v>107</v>
      </c>
      <c r="AW394" s="13" t="s">
        <v>31</v>
      </c>
      <c r="AX394" s="13" t="s">
        <v>74</v>
      </c>
      <c r="AY394" s="265" t="s">
        <v>165</v>
      </c>
    </row>
    <row r="395" s="12" customFormat="1">
      <c r="B395" s="244"/>
      <c r="C395" s="245"/>
      <c r="D395" s="246" t="s">
        <v>175</v>
      </c>
      <c r="E395" s="247" t="s">
        <v>1</v>
      </c>
      <c r="F395" s="248" t="s">
        <v>255</v>
      </c>
      <c r="G395" s="245"/>
      <c r="H395" s="247" t="s">
        <v>1</v>
      </c>
      <c r="I395" s="249"/>
      <c r="J395" s="245"/>
      <c r="K395" s="245"/>
      <c r="L395" s="250"/>
      <c r="M395" s="251"/>
      <c r="N395" s="252"/>
      <c r="O395" s="252"/>
      <c r="P395" s="252"/>
      <c r="Q395" s="252"/>
      <c r="R395" s="252"/>
      <c r="S395" s="252"/>
      <c r="T395" s="253"/>
      <c r="AT395" s="254" t="s">
        <v>175</v>
      </c>
      <c r="AU395" s="254" t="s">
        <v>107</v>
      </c>
      <c r="AV395" s="12" t="s">
        <v>82</v>
      </c>
      <c r="AW395" s="12" t="s">
        <v>31</v>
      </c>
      <c r="AX395" s="12" t="s">
        <v>74</v>
      </c>
      <c r="AY395" s="254" t="s">
        <v>165</v>
      </c>
    </row>
    <row r="396" s="13" customFormat="1">
      <c r="B396" s="255"/>
      <c r="C396" s="256"/>
      <c r="D396" s="246" t="s">
        <v>175</v>
      </c>
      <c r="E396" s="257" t="s">
        <v>1</v>
      </c>
      <c r="F396" s="258" t="s">
        <v>325</v>
      </c>
      <c r="G396" s="256"/>
      <c r="H396" s="259">
        <v>15.792</v>
      </c>
      <c r="I396" s="260"/>
      <c r="J396" s="256"/>
      <c r="K396" s="256"/>
      <c r="L396" s="261"/>
      <c r="M396" s="262"/>
      <c r="N396" s="263"/>
      <c r="O396" s="263"/>
      <c r="P396" s="263"/>
      <c r="Q396" s="263"/>
      <c r="R396" s="263"/>
      <c r="S396" s="263"/>
      <c r="T396" s="264"/>
      <c r="AT396" s="265" t="s">
        <v>175</v>
      </c>
      <c r="AU396" s="265" t="s">
        <v>107</v>
      </c>
      <c r="AV396" s="13" t="s">
        <v>107</v>
      </c>
      <c r="AW396" s="13" t="s">
        <v>31</v>
      </c>
      <c r="AX396" s="13" t="s">
        <v>74</v>
      </c>
      <c r="AY396" s="265" t="s">
        <v>165</v>
      </c>
    </row>
    <row r="397" s="13" customFormat="1">
      <c r="B397" s="255"/>
      <c r="C397" s="256"/>
      <c r="D397" s="246" t="s">
        <v>175</v>
      </c>
      <c r="E397" s="257" t="s">
        <v>1</v>
      </c>
      <c r="F397" s="258" t="s">
        <v>326</v>
      </c>
      <c r="G397" s="256"/>
      <c r="H397" s="259">
        <v>-3.2000000000000002</v>
      </c>
      <c r="I397" s="260"/>
      <c r="J397" s="256"/>
      <c r="K397" s="256"/>
      <c r="L397" s="261"/>
      <c r="M397" s="262"/>
      <c r="N397" s="263"/>
      <c r="O397" s="263"/>
      <c r="P397" s="263"/>
      <c r="Q397" s="263"/>
      <c r="R397" s="263"/>
      <c r="S397" s="263"/>
      <c r="T397" s="264"/>
      <c r="AT397" s="265" t="s">
        <v>175</v>
      </c>
      <c r="AU397" s="265" t="s">
        <v>107</v>
      </c>
      <c r="AV397" s="13" t="s">
        <v>107</v>
      </c>
      <c r="AW397" s="13" t="s">
        <v>31</v>
      </c>
      <c r="AX397" s="13" t="s">
        <v>74</v>
      </c>
      <c r="AY397" s="265" t="s">
        <v>165</v>
      </c>
    </row>
    <row r="398" s="12" customFormat="1">
      <c r="B398" s="244"/>
      <c r="C398" s="245"/>
      <c r="D398" s="246" t="s">
        <v>175</v>
      </c>
      <c r="E398" s="247" t="s">
        <v>1</v>
      </c>
      <c r="F398" s="248" t="s">
        <v>327</v>
      </c>
      <c r="G398" s="245"/>
      <c r="H398" s="247" t="s">
        <v>1</v>
      </c>
      <c r="I398" s="249"/>
      <c r="J398" s="245"/>
      <c r="K398" s="245"/>
      <c r="L398" s="250"/>
      <c r="M398" s="251"/>
      <c r="N398" s="252"/>
      <c r="O398" s="252"/>
      <c r="P398" s="252"/>
      <c r="Q398" s="252"/>
      <c r="R398" s="252"/>
      <c r="S398" s="252"/>
      <c r="T398" s="253"/>
      <c r="AT398" s="254" t="s">
        <v>175</v>
      </c>
      <c r="AU398" s="254" t="s">
        <v>107</v>
      </c>
      <c r="AV398" s="12" t="s">
        <v>82</v>
      </c>
      <c r="AW398" s="12" t="s">
        <v>31</v>
      </c>
      <c r="AX398" s="12" t="s">
        <v>74</v>
      </c>
      <c r="AY398" s="254" t="s">
        <v>165</v>
      </c>
    </row>
    <row r="399" s="13" customFormat="1">
      <c r="B399" s="255"/>
      <c r="C399" s="256"/>
      <c r="D399" s="246" t="s">
        <v>175</v>
      </c>
      <c r="E399" s="257" t="s">
        <v>1</v>
      </c>
      <c r="F399" s="258" t="s">
        <v>328</v>
      </c>
      <c r="G399" s="256"/>
      <c r="H399" s="259">
        <v>14.336</v>
      </c>
      <c r="I399" s="260"/>
      <c r="J399" s="256"/>
      <c r="K399" s="256"/>
      <c r="L399" s="261"/>
      <c r="M399" s="262"/>
      <c r="N399" s="263"/>
      <c r="O399" s="263"/>
      <c r="P399" s="263"/>
      <c r="Q399" s="263"/>
      <c r="R399" s="263"/>
      <c r="S399" s="263"/>
      <c r="T399" s="264"/>
      <c r="AT399" s="265" t="s">
        <v>175</v>
      </c>
      <c r="AU399" s="265" t="s">
        <v>107</v>
      </c>
      <c r="AV399" s="13" t="s">
        <v>107</v>
      </c>
      <c r="AW399" s="13" t="s">
        <v>31</v>
      </c>
      <c r="AX399" s="13" t="s">
        <v>74</v>
      </c>
      <c r="AY399" s="265" t="s">
        <v>165</v>
      </c>
    </row>
    <row r="400" s="13" customFormat="1">
      <c r="B400" s="255"/>
      <c r="C400" s="256"/>
      <c r="D400" s="246" t="s">
        <v>175</v>
      </c>
      <c r="E400" s="257" t="s">
        <v>1</v>
      </c>
      <c r="F400" s="258" t="s">
        <v>322</v>
      </c>
      <c r="G400" s="256"/>
      <c r="H400" s="259">
        <v>-1.3999999999999999</v>
      </c>
      <c r="I400" s="260"/>
      <c r="J400" s="256"/>
      <c r="K400" s="256"/>
      <c r="L400" s="261"/>
      <c r="M400" s="262"/>
      <c r="N400" s="263"/>
      <c r="O400" s="263"/>
      <c r="P400" s="263"/>
      <c r="Q400" s="263"/>
      <c r="R400" s="263"/>
      <c r="S400" s="263"/>
      <c r="T400" s="264"/>
      <c r="AT400" s="265" t="s">
        <v>175</v>
      </c>
      <c r="AU400" s="265" t="s">
        <v>107</v>
      </c>
      <c r="AV400" s="13" t="s">
        <v>107</v>
      </c>
      <c r="AW400" s="13" t="s">
        <v>31</v>
      </c>
      <c r="AX400" s="13" t="s">
        <v>74</v>
      </c>
      <c r="AY400" s="265" t="s">
        <v>165</v>
      </c>
    </row>
    <row r="401" s="13" customFormat="1">
      <c r="B401" s="255"/>
      <c r="C401" s="256"/>
      <c r="D401" s="246" t="s">
        <v>175</v>
      </c>
      <c r="E401" s="257" t="s">
        <v>1</v>
      </c>
      <c r="F401" s="258" t="s">
        <v>310</v>
      </c>
      <c r="G401" s="256"/>
      <c r="H401" s="259">
        <v>-1.6000000000000001</v>
      </c>
      <c r="I401" s="260"/>
      <c r="J401" s="256"/>
      <c r="K401" s="256"/>
      <c r="L401" s="261"/>
      <c r="M401" s="262"/>
      <c r="N401" s="263"/>
      <c r="O401" s="263"/>
      <c r="P401" s="263"/>
      <c r="Q401" s="263"/>
      <c r="R401" s="263"/>
      <c r="S401" s="263"/>
      <c r="T401" s="264"/>
      <c r="AT401" s="265" t="s">
        <v>175</v>
      </c>
      <c r="AU401" s="265" t="s">
        <v>107</v>
      </c>
      <c r="AV401" s="13" t="s">
        <v>107</v>
      </c>
      <c r="AW401" s="13" t="s">
        <v>31</v>
      </c>
      <c r="AX401" s="13" t="s">
        <v>74</v>
      </c>
      <c r="AY401" s="265" t="s">
        <v>165</v>
      </c>
    </row>
    <row r="402" s="14" customFormat="1">
      <c r="B402" s="266"/>
      <c r="C402" s="267"/>
      <c r="D402" s="246" t="s">
        <v>175</v>
      </c>
      <c r="E402" s="268" t="s">
        <v>1</v>
      </c>
      <c r="F402" s="269" t="s">
        <v>179</v>
      </c>
      <c r="G402" s="267"/>
      <c r="H402" s="270">
        <v>56.347999999999999</v>
      </c>
      <c r="I402" s="271"/>
      <c r="J402" s="267"/>
      <c r="K402" s="267"/>
      <c r="L402" s="272"/>
      <c r="M402" s="273"/>
      <c r="N402" s="274"/>
      <c r="O402" s="274"/>
      <c r="P402" s="274"/>
      <c r="Q402" s="274"/>
      <c r="R402" s="274"/>
      <c r="S402" s="274"/>
      <c r="T402" s="275"/>
      <c r="AT402" s="276" t="s">
        <v>175</v>
      </c>
      <c r="AU402" s="276" t="s">
        <v>107</v>
      </c>
      <c r="AV402" s="14" t="s">
        <v>166</v>
      </c>
      <c r="AW402" s="14" t="s">
        <v>31</v>
      </c>
      <c r="AX402" s="14" t="s">
        <v>74</v>
      </c>
      <c r="AY402" s="276" t="s">
        <v>165</v>
      </c>
    </row>
    <row r="403" s="12" customFormat="1">
      <c r="B403" s="244"/>
      <c r="C403" s="245"/>
      <c r="D403" s="246" t="s">
        <v>175</v>
      </c>
      <c r="E403" s="247" t="s">
        <v>1</v>
      </c>
      <c r="F403" s="248" t="s">
        <v>180</v>
      </c>
      <c r="G403" s="245"/>
      <c r="H403" s="247" t="s">
        <v>1</v>
      </c>
      <c r="I403" s="249"/>
      <c r="J403" s="245"/>
      <c r="K403" s="245"/>
      <c r="L403" s="250"/>
      <c r="M403" s="251"/>
      <c r="N403" s="252"/>
      <c r="O403" s="252"/>
      <c r="P403" s="252"/>
      <c r="Q403" s="252"/>
      <c r="R403" s="252"/>
      <c r="S403" s="252"/>
      <c r="T403" s="253"/>
      <c r="AT403" s="254" t="s">
        <v>175</v>
      </c>
      <c r="AU403" s="254" t="s">
        <v>107</v>
      </c>
      <c r="AV403" s="12" t="s">
        <v>82</v>
      </c>
      <c r="AW403" s="12" t="s">
        <v>31</v>
      </c>
      <c r="AX403" s="12" t="s">
        <v>74</v>
      </c>
      <c r="AY403" s="254" t="s">
        <v>165</v>
      </c>
    </row>
    <row r="404" s="12" customFormat="1">
      <c r="B404" s="244"/>
      <c r="C404" s="245"/>
      <c r="D404" s="246" t="s">
        <v>175</v>
      </c>
      <c r="E404" s="247" t="s">
        <v>1</v>
      </c>
      <c r="F404" s="248" t="s">
        <v>329</v>
      </c>
      <c r="G404" s="245"/>
      <c r="H404" s="247" t="s">
        <v>1</v>
      </c>
      <c r="I404" s="249"/>
      <c r="J404" s="245"/>
      <c r="K404" s="245"/>
      <c r="L404" s="250"/>
      <c r="M404" s="251"/>
      <c r="N404" s="252"/>
      <c r="O404" s="252"/>
      <c r="P404" s="252"/>
      <c r="Q404" s="252"/>
      <c r="R404" s="252"/>
      <c r="S404" s="252"/>
      <c r="T404" s="253"/>
      <c r="AT404" s="254" t="s">
        <v>175</v>
      </c>
      <c r="AU404" s="254" t="s">
        <v>107</v>
      </c>
      <c r="AV404" s="12" t="s">
        <v>82</v>
      </c>
      <c r="AW404" s="12" t="s">
        <v>31</v>
      </c>
      <c r="AX404" s="12" t="s">
        <v>74</v>
      </c>
      <c r="AY404" s="254" t="s">
        <v>165</v>
      </c>
    </row>
    <row r="405" s="13" customFormat="1">
      <c r="B405" s="255"/>
      <c r="C405" s="256"/>
      <c r="D405" s="246" t="s">
        <v>175</v>
      </c>
      <c r="E405" s="257" t="s">
        <v>1</v>
      </c>
      <c r="F405" s="258" t="s">
        <v>330</v>
      </c>
      <c r="G405" s="256"/>
      <c r="H405" s="259">
        <v>13.384</v>
      </c>
      <c r="I405" s="260"/>
      <c r="J405" s="256"/>
      <c r="K405" s="256"/>
      <c r="L405" s="261"/>
      <c r="M405" s="262"/>
      <c r="N405" s="263"/>
      <c r="O405" s="263"/>
      <c r="P405" s="263"/>
      <c r="Q405" s="263"/>
      <c r="R405" s="263"/>
      <c r="S405" s="263"/>
      <c r="T405" s="264"/>
      <c r="AT405" s="265" t="s">
        <v>175</v>
      </c>
      <c r="AU405" s="265" t="s">
        <v>107</v>
      </c>
      <c r="AV405" s="13" t="s">
        <v>107</v>
      </c>
      <c r="AW405" s="13" t="s">
        <v>31</v>
      </c>
      <c r="AX405" s="13" t="s">
        <v>74</v>
      </c>
      <c r="AY405" s="265" t="s">
        <v>165</v>
      </c>
    </row>
    <row r="406" s="13" customFormat="1">
      <c r="B406" s="255"/>
      <c r="C406" s="256"/>
      <c r="D406" s="246" t="s">
        <v>175</v>
      </c>
      <c r="E406" s="257" t="s">
        <v>1</v>
      </c>
      <c r="F406" s="258" t="s">
        <v>321</v>
      </c>
      <c r="G406" s="256"/>
      <c r="H406" s="259">
        <v>-2.7999999999999998</v>
      </c>
      <c r="I406" s="260"/>
      <c r="J406" s="256"/>
      <c r="K406" s="256"/>
      <c r="L406" s="261"/>
      <c r="M406" s="262"/>
      <c r="N406" s="263"/>
      <c r="O406" s="263"/>
      <c r="P406" s="263"/>
      <c r="Q406" s="263"/>
      <c r="R406" s="263"/>
      <c r="S406" s="263"/>
      <c r="T406" s="264"/>
      <c r="AT406" s="265" t="s">
        <v>175</v>
      </c>
      <c r="AU406" s="265" t="s">
        <v>107</v>
      </c>
      <c r="AV406" s="13" t="s">
        <v>107</v>
      </c>
      <c r="AW406" s="13" t="s">
        <v>31</v>
      </c>
      <c r="AX406" s="13" t="s">
        <v>74</v>
      </c>
      <c r="AY406" s="265" t="s">
        <v>165</v>
      </c>
    </row>
    <row r="407" s="14" customFormat="1">
      <c r="B407" s="266"/>
      <c r="C407" s="267"/>
      <c r="D407" s="246" t="s">
        <v>175</v>
      </c>
      <c r="E407" s="268" t="s">
        <v>1</v>
      </c>
      <c r="F407" s="269" t="s">
        <v>179</v>
      </c>
      <c r="G407" s="267"/>
      <c r="H407" s="270">
        <v>10.584</v>
      </c>
      <c r="I407" s="271"/>
      <c r="J407" s="267"/>
      <c r="K407" s="267"/>
      <c r="L407" s="272"/>
      <c r="M407" s="273"/>
      <c r="N407" s="274"/>
      <c r="O407" s="274"/>
      <c r="P407" s="274"/>
      <c r="Q407" s="274"/>
      <c r="R407" s="274"/>
      <c r="S407" s="274"/>
      <c r="T407" s="275"/>
      <c r="AT407" s="276" t="s">
        <v>175</v>
      </c>
      <c r="AU407" s="276" t="s">
        <v>107</v>
      </c>
      <c r="AV407" s="14" t="s">
        <v>166</v>
      </c>
      <c r="AW407" s="14" t="s">
        <v>31</v>
      </c>
      <c r="AX407" s="14" t="s">
        <v>74</v>
      </c>
      <c r="AY407" s="276" t="s">
        <v>165</v>
      </c>
    </row>
    <row r="408" s="15" customFormat="1">
      <c r="B408" s="277"/>
      <c r="C408" s="278"/>
      <c r="D408" s="246" t="s">
        <v>175</v>
      </c>
      <c r="E408" s="279" t="s">
        <v>1</v>
      </c>
      <c r="F408" s="280" t="s">
        <v>186</v>
      </c>
      <c r="G408" s="278"/>
      <c r="H408" s="281">
        <v>66.932000000000002</v>
      </c>
      <c r="I408" s="282"/>
      <c r="J408" s="278"/>
      <c r="K408" s="278"/>
      <c r="L408" s="283"/>
      <c r="M408" s="284"/>
      <c r="N408" s="285"/>
      <c r="O408" s="285"/>
      <c r="P408" s="285"/>
      <c r="Q408" s="285"/>
      <c r="R408" s="285"/>
      <c r="S408" s="285"/>
      <c r="T408" s="286"/>
      <c r="AT408" s="287" t="s">
        <v>175</v>
      </c>
      <c r="AU408" s="287" t="s">
        <v>107</v>
      </c>
      <c r="AV408" s="15" t="s">
        <v>173</v>
      </c>
      <c r="AW408" s="15" t="s">
        <v>31</v>
      </c>
      <c r="AX408" s="15" t="s">
        <v>82</v>
      </c>
      <c r="AY408" s="287" t="s">
        <v>165</v>
      </c>
    </row>
    <row r="409" s="1" customFormat="1" ht="24" customHeight="1">
      <c r="B409" s="38"/>
      <c r="C409" s="231" t="s">
        <v>331</v>
      </c>
      <c r="D409" s="231" t="s">
        <v>168</v>
      </c>
      <c r="E409" s="232" t="s">
        <v>332</v>
      </c>
      <c r="F409" s="233" t="s">
        <v>333</v>
      </c>
      <c r="G409" s="234" t="s">
        <v>296</v>
      </c>
      <c r="H409" s="235">
        <v>7.6360000000000001</v>
      </c>
      <c r="I409" s="236"/>
      <c r="J409" s="237">
        <f>ROUND(I409*H409,2)</f>
        <v>0</v>
      </c>
      <c r="K409" s="233" t="s">
        <v>172</v>
      </c>
      <c r="L409" s="43"/>
      <c r="M409" s="238" t="s">
        <v>1</v>
      </c>
      <c r="N409" s="239" t="s">
        <v>40</v>
      </c>
      <c r="O409" s="86"/>
      <c r="P409" s="240">
        <f>O409*H409</f>
        <v>0</v>
      </c>
      <c r="Q409" s="240">
        <v>0.10325</v>
      </c>
      <c r="R409" s="240">
        <f>Q409*H409</f>
        <v>0.78841699999999992</v>
      </c>
      <c r="S409" s="240">
        <v>0</v>
      </c>
      <c r="T409" s="241">
        <f>S409*H409</f>
        <v>0</v>
      </c>
      <c r="AR409" s="242" t="s">
        <v>173</v>
      </c>
      <c r="AT409" s="242" t="s">
        <v>168</v>
      </c>
      <c r="AU409" s="242" t="s">
        <v>107</v>
      </c>
      <c r="AY409" s="17" t="s">
        <v>165</v>
      </c>
      <c r="BE409" s="243">
        <f>IF(N409="základní",J409,0)</f>
        <v>0</v>
      </c>
      <c r="BF409" s="243">
        <f>IF(N409="snížená",J409,0)</f>
        <v>0</v>
      </c>
      <c r="BG409" s="243">
        <f>IF(N409="zákl. přenesená",J409,0)</f>
        <v>0</v>
      </c>
      <c r="BH409" s="243">
        <f>IF(N409="sníž. přenesená",J409,0)</f>
        <v>0</v>
      </c>
      <c r="BI409" s="243">
        <f>IF(N409="nulová",J409,0)</f>
        <v>0</v>
      </c>
      <c r="BJ409" s="17" t="s">
        <v>107</v>
      </c>
      <c r="BK409" s="243">
        <f>ROUND(I409*H409,2)</f>
        <v>0</v>
      </c>
      <c r="BL409" s="17" t="s">
        <v>173</v>
      </c>
      <c r="BM409" s="242" t="s">
        <v>334</v>
      </c>
    </row>
    <row r="410" s="12" customFormat="1">
      <c r="B410" s="244"/>
      <c r="C410" s="245"/>
      <c r="D410" s="246" t="s">
        <v>175</v>
      </c>
      <c r="E410" s="247" t="s">
        <v>1</v>
      </c>
      <c r="F410" s="248" t="s">
        <v>176</v>
      </c>
      <c r="G410" s="245"/>
      <c r="H410" s="247" t="s">
        <v>1</v>
      </c>
      <c r="I410" s="249"/>
      <c r="J410" s="245"/>
      <c r="K410" s="245"/>
      <c r="L410" s="250"/>
      <c r="M410" s="251"/>
      <c r="N410" s="252"/>
      <c r="O410" s="252"/>
      <c r="P410" s="252"/>
      <c r="Q410" s="252"/>
      <c r="R410" s="252"/>
      <c r="S410" s="252"/>
      <c r="T410" s="253"/>
      <c r="AT410" s="254" t="s">
        <v>175</v>
      </c>
      <c r="AU410" s="254" t="s">
        <v>107</v>
      </c>
      <c r="AV410" s="12" t="s">
        <v>82</v>
      </c>
      <c r="AW410" s="12" t="s">
        <v>31</v>
      </c>
      <c r="AX410" s="12" t="s">
        <v>74</v>
      </c>
      <c r="AY410" s="254" t="s">
        <v>165</v>
      </c>
    </row>
    <row r="411" s="12" customFormat="1">
      <c r="B411" s="244"/>
      <c r="C411" s="245"/>
      <c r="D411" s="246" t="s">
        <v>175</v>
      </c>
      <c r="E411" s="247" t="s">
        <v>1</v>
      </c>
      <c r="F411" s="248" t="s">
        <v>261</v>
      </c>
      <c r="G411" s="245"/>
      <c r="H411" s="247" t="s">
        <v>1</v>
      </c>
      <c r="I411" s="249"/>
      <c r="J411" s="245"/>
      <c r="K411" s="245"/>
      <c r="L411" s="250"/>
      <c r="M411" s="251"/>
      <c r="N411" s="252"/>
      <c r="O411" s="252"/>
      <c r="P411" s="252"/>
      <c r="Q411" s="252"/>
      <c r="R411" s="252"/>
      <c r="S411" s="252"/>
      <c r="T411" s="253"/>
      <c r="AT411" s="254" t="s">
        <v>175</v>
      </c>
      <c r="AU411" s="254" t="s">
        <v>107</v>
      </c>
      <c r="AV411" s="12" t="s">
        <v>82</v>
      </c>
      <c r="AW411" s="12" t="s">
        <v>31</v>
      </c>
      <c r="AX411" s="12" t="s">
        <v>74</v>
      </c>
      <c r="AY411" s="254" t="s">
        <v>165</v>
      </c>
    </row>
    <row r="412" s="13" customFormat="1">
      <c r="B412" s="255"/>
      <c r="C412" s="256"/>
      <c r="D412" s="246" t="s">
        <v>175</v>
      </c>
      <c r="E412" s="257" t="s">
        <v>1</v>
      </c>
      <c r="F412" s="258" t="s">
        <v>335</v>
      </c>
      <c r="G412" s="256"/>
      <c r="H412" s="259">
        <v>4.452</v>
      </c>
      <c r="I412" s="260"/>
      <c r="J412" s="256"/>
      <c r="K412" s="256"/>
      <c r="L412" s="261"/>
      <c r="M412" s="262"/>
      <c r="N412" s="263"/>
      <c r="O412" s="263"/>
      <c r="P412" s="263"/>
      <c r="Q412" s="263"/>
      <c r="R412" s="263"/>
      <c r="S412" s="263"/>
      <c r="T412" s="264"/>
      <c r="AT412" s="265" t="s">
        <v>175</v>
      </c>
      <c r="AU412" s="265" t="s">
        <v>107</v>
      </c>
      <c r="AV412" s="13" t="s">
        <v>107</v>
      </c>
      <c r="AW412" s="13" t="s">
        <v>31</v>
      </c>
      <c r="AX412" s="13" t="s">
        <v>74</v>
      </c>
      <c r="AY412" s="265" t="s">
        <v>165</v>
      </c>
    </row>
    <row r="413" s="13" customFormat="1">
      <c r="B413" s="255"/>
      <c r="C413" s="256"/>
      <c r="D413" s="246" t="s">
        <v>175</v>
      </c>
      <c r="E413" s="257" t="s">
        <v>1</v>
      </c>
      <c r="F413" s="258" t="s">
        <v>310</v>
      </c>
      <c r="G413" s="256"/>
      <c r="H413" s="259">
        <v>-1.6000000000000001</v>
      </c>
      <c r="I413" s="260"/>
      <c r="J413" s="256"/>
      <c r="K413" s="256"/>
      <c r="L413" s="261"/>
      <c r="M413" s="262"/>
      <c r="N413" s="263"/>
      <c r="O413" s="263"/>
      <c r="P413" s="263"/>
      <c r="Q413" s="263"/>
      <c r="R413" s="263"/>
      <c r="S413" s="263"/>
      <c r="T413" s="264"/>
      <c r="AT413" s="265" t="s">
        <v>175</v>
      </c>
      <c r="AU413" s="265" t="s">
        <v>107</v>
      </c>
      <c r="AV413" s="13" t="s">
        <v>107</v>
      </c>
      <c r="AW413" s="13" t="s">
        <v>31</v>
      </c>
      <c r="AX413" s="13" t="s">
        <v>74</v>
      </c>
      <c r="AY413" s="265" t="s">
        <v>165</v>
      </c>
    </row>
    <row r="414" s="12" customFormat="1">
      <c r="B414" s="244"/>
      <c r="C414" s="245"/>
      <c r="D414" s="246" t="s">
        <v>175</v>
      </c>
      <c r="E414" s="247" t="s">
        <v>1</v>
      </c>
      <c r="F414" s="248" t="s">
        <v>260</v>
      </c>
      <c r="G414" s="245"/>
      <c r="H414" s="247" t="s">
        <v>1</v>
      </c>
      <c r="I414" s="249"/>
      <c r="J414" s="245"/>
      <c r="K414" s="245"/>
      <c r="L414" s="250"/>
      <c r="M414" s="251"/>
      <c r="N414" s="252"/>
      <c r="O414" s="252"/>
      <c r="P414" s="252"/>
      <c r="Q414" s="252"/>
      <c r="R414" s="252"/>
      <c r="S414" s="252"/>
      <c r="T414" s="253"/>
      <c r="AT414" s="254" t="s">
        <v>175</v>
      </c>
      <c r="AU414" s="254" t="s">
        <v>107</v>
      </c>
      <c r="AV414" s="12" t="s">
        <v>82</v>
      </c>
      <c r="AW414" s="12" t="s">
        <v>31</v>
      </c>
      <c r="AX414" s="12" t="s">
        <v>74</v>
      </c>
      <c r="AY414" s="254" t="s">
        <v>165</v>
      </c>
    </row>
    <row r="415" s="13" customFormat="1">
      <c r="B415" s="255"/>
      <c r="C415" s="256"/>
      <c r="D415" s="246" t="s">
        <v>175</v>
      </c>
      <c r="E415" s="257" t="s">
        <v>1</v>
      </c>
      <c r="F415" s="258" t="s">
        <v>308</v>
      </c>
      <c r="G415" s="256"/>
      <c r="H415" s="259">
        <v>3.1920000000000002</v>
      </c>
      <c r="I415" s="260"/>
      <c r="J415" s="256"/>
      <c r="K415" s="256"/>
      <c r="L415" s="261"/>
      <c r="M415" s="262"/>
      <c r="N415" s="263"/>
      <c r="O415" s="263"/>
      <c r="P415" s="263"/>
      <c r="Q415" s="263"/>
      <c r="R415" s="263"/>
      <c r="S415" s="263"/>
      <c r="T415" s="264"/>
      <c r="AT415" s="265" t="s">
        <v>175</v>
      </c>
      <c r="AU415" s="265" t="s">
        <v>107</v>
      </c>
      <c r="AV415" s="13" t="s">
        <v>107</v>
      </c>
      <c r="AW415" s="13" t="s">
        <v>31</v>
      </c>
      <c r="AX415" s="13" t="s">
        <v>74</v>
      </c>
      <c r="AY415" s="265" t="s">
        <v>165</v>
      </c>
    </row>
    <row r="416" s="13" customFormat="1">
      <c r="B416" s="255"/>
      <c r="C416" s="256"/>
      <c r="D416" s="246" t="s">
        <v>175</v>
      </c>
      <c r="E416" s="257" t="s">
        <v>1</v>
      </c>
      <c r="F416" s="258" t="s">
        <v>310</v>
      </c>
      <c r="G416" s="256"/>
      <c r="H416" s="259">
        <v>-1.6000000000000001</v>
      </c>
      <c r="I416" s="260"/>
      <c r="J416" s="256"/>
      <c r="K416" s="256"/>
      <c r="L416" s="261"/>
      <c r="M416" s="262"/>
      <c r="N416" s="263"/>
      <c r="O416" s="263"/>
      <c r="P416" s="263"/>
      <c r="Q416" s="263"/>
      <c r="R416" s="263"/>
      <c r="S416" s="263"/>
      <c r="T416" s="264"/>
      <c r="AT416" s="265" t="s">
        <v>175</v>
      </c>
      <c r="AU416" s="265" t="s">
        <v>107</v>
      </c>
      <c r="AV416" s="13" t="s">
        <v>107</v>
      </c>
      <c r="AW416" s="13" t="s">
        <v>31</v>
      </c>
      <c r="AX416" s="13" t="s">
        <v>74</v>
      </c>
      <c r="AY416" s="265" t="s">
        <v>165</v>
      </c>
    </row>
    <row r="417" s="12" customFormat="1">
      <c r="B417" s="244"/>
      <c r="C417" s="245"/>
      <c r="D417" s="246" t="s">
        <v>175</v>
      </c>
      <c r="E417" s="247" t="s">
        <v>1</v>
      </c>
      <c r="F417" s="248" t="s">
        <v>244</v>
      </c>
      <c r="G417" s="245"/>
      <c r="H417" s="247" t="s">
        <v>1</v>
      </c>
      <c r="I417" s="249"/>
      <c r="J417" s="245"/>
      <c r="K417" s="245"/>
      <c r="L417" s="250"/>
      <c r="M417" s="251"/>
      <c r="N417" s="252"/>
      <c r="O417" s="252"/>
      <c r="P417" s="252"/>
      <c r="Q417" s="252"/>
      <c r="R417" s="252"/>
      <c r="S417" s="252"/>
      <c r="T417" s="253"/>
      <c r="AT417" s="254" t="s">
        <v>175</v>
      </c>
      <c r="AU417" s="254" t="s">
        <v>107</v>
      </c>
      <c r="AV417" s="12" t="s">
        <v>82</v>
      </c>
      <c r="AW417" s="12" t="s">
        <v>31</v>
      </c>
      <c r="AX417" s="12" t="s">
        <v>74</v>
      </c>
      <c r="AY417" s="254" t="s">
        <v>165</v>
      </c>
    </row>
    <row r="418" s="13" customFormat="1">
      <c r="B418" s="255"/>
      <c r="C418" s="256"/>
      <c r="D418" s="246" t="s">
        <v>175</v>
      </c>
      <c r="E418" s="257" t="s">
        <v>1</v>
      </c>
      <c r="F418" s="258" t="s">
        <v>308</v>
      </c>
      <c r="G418" s="256"/>
      <c r="H418" s="259">
        <v>3.1920000000000002</v>
      </c>
      <c r="I418" s="260"/>
      <c r="J418" s="256"/>
      <c r="K418" s="256"/>
      <c r="L418" s="261"/>
      <c r="M418" s="262"/>
      <c r="N418" s="263"/>
      <c r="O418" s="263"/>
      <c r="P418" s="263"/>
      <c r="Q418" s="263"/>
      <c r="R418" s="263"/>
      <c r="S418" s="263"/>
      <c r="T418" s="264"/>
      <c r="AT418" s="265" t="s">
        <v>175</v>
      </c>
      <c r="AU418" s="265" t="s">
        <v>107</v>
      </c>
      <c r="AV418" s="13" t="s">
        <v>107</v>
      </c>
      <c r="AW418" s="13" t="s">
        <v>31</v>
      </c>
      <c r="AX418" s="13" t="s">
        <v>74</v>
      </c>
      <c r="AY418" s="265" t="s">
        <v>165</v>
      </c>
    </row>
    <row r="419" s="14" customFormat="1">
      <c r="B419" s="266"/>
      <c r="C419" s="267"/>
      <c r="D419" s="246" t="s">
        <v>175</v>
      </c>
      <c r="E419" s="268" t="s">
        <v>1</v>
      </c>
      <c r="F419" s="269" t="s">
        <v>179</v>
      </c>
      <c r="G419" s="267"/>
      <c r="H419" s="270">
        <v>7.636000000000001</v>
      </c>
      <c r="I419" s="271"/>
      <c r="J419" s="267"/>
      <c r="K419" s="267"/>
      <c r="L419" s="272"/>
      <c r="M419" s="273"/>
      <c r="N419" s="274"/>
      <c r="O419" s="274"/>
      <c r="P419" s="274"/>
      <c r="Q419" s="274"/>
      <c r="R419" s="274"/>
      <c r="S419" s="274"/>
      <c r="T419" s="275"/>
      <c r="AT419" s="276" t="s">
        <v>175</v>
      </c>
      <c r="AU419" s="276" t="s">
        <v>107</v>
      </c>
      <c r="AV419" s="14" t="s">
        <v>166</v>
      </c>
      <c r="AW419" s="14" t="s">
        <v>31</v>
      </c>
      <c r="AX419" s="14" t="s">
        <v>74</v>
      </c>
      <c r="AY419" s="276" t="s">
        <v>165</v>
      </c>
    </row>
    <row r="420" s="15" customFormat="1">
      <c r="B420" s="277"/>
      <c r="C420" s="278"/>
      <c r="D420" s="246" t="s">
        <v>175</v>
      </c>
      <c r="E420" s="279" t="s">
        <v>1</v>
      </c>
      <c r="F420" s="280" t="s">
        <v>186</v>
      </c>
      <c r="G420" s="278"/>
      <c r="H420" s="281">
        <v>7.636000000000001</v>
      </c>
      <c r="I420" s="282"/>
      <c r="J420" s="278"/>
      <c r="K420" s="278"/>
      <c r="L420" s="283"/>
      <c r="M420" s="284"/>
      <c r="N420" s="285"/>
      <c r="O420" s="285"/>
      <c r="P420" s="285"/>
      <c r="Q420" s="285"/>
      <c r="R420" s="285"/>
      <c r="S420" s="285"/>
      <c r="T420" s="286"/>
      <c r="AT420" s="287" t="s">
        <v>175</v>
      </c>
      <c r="AU420" s="287" t="s">
        <v>107</v>
      </c>
      <c r="AV420" s="15" t="s">
        <v>173</v>
      </c>
      <c r="AW420" s="15" t="s">
        <v>31</v>
      </c>
      <c r="AX420" s="15" t="s">
        <v>82</v>
      </c>
      <c r="AY420" s="287" t="s">
        <v>165</v>
      </c>
    </row>
    <row r="421" s="1" customFormat="1" ht="24" customHeight="1">
      <c r="B421" s="38"/>
      <c r="C421" s="231" t="s">
        <v>336</v>
      </c>
      <c r="D421" s="231" t="s">
        <v>168</v>
      </c>
      <c r="E421" s="232" t="s">
        <v>337</v>
      </c>
      <c r="F421" s="233" t="s">
        <v>338</v>
      </c>
      <c r="G421" s="234" t="s">
        <v>339</v>
      </c>
      <c r="H421" s="235">
        <v>34.060000000000002</v>
      </c>
      <c r="I421" s="236"/>
      <c r="J421" s="237">
        <f>ROUND(I421*H421,2)</f>
        <v>0</v>
      </c>
      <c r="K421" s="233" t="s">
        <v>172</v>
      </c>
      <c r="L421" s="43"/>
      <c r="M421" s="238" t="s">
        <v>1</v>
      </c>
      <c r="N421" s="239" t="s">
        <v>40</v>
      </c>
      <c r="O421" s="86"/>
      <c r="P421" s="240">
        <f>O421*H421</f>
        <v>0</v>
      </c>
      <c r="Q421" s="240">
        <v>0.00012</v>
      </c>
      <c r="R421" s="240">
        <f>Q421*H421</f>
        <v>0.0040872</v>
      </c>
      <c r="S421" s="240">
        <v>0</v>
      </c>
      <c r="T421" s="241">
        <f>S421*H421</f>
        <v>0</v>
      </c>
      <c r="AR421" s="242" t="s">
        <v>173</v>
      </c>
      <c r="AT421" s="242" t="s">
        <v>168</v>
      </c>
      <c r="AU421" s="242" t="s">
        <v>107</v>
      </c>
      <c r="AY421" s="17" t="s">
        <v>165</v>
      </c>
      <c r="BE421" s="243">
        <f>IF(N421="základní",J421,0)</f>
        <v>0</v>
      </c>
      <c r="BF421" s="243">
        <f>IF(N421="snížená",J421,0)</f>
        <v>0</v>
      </c>
      <c r="BG421" s="243">
        <f>IF(N421="zákl. přenesená",J421,0)</f>
        <v>0</v>
      </c>
      <c r="BH421" s="243">
        <f>IF(N421="sníž. přenesená",J421,0)</f>
        <v>0</v>
      </c>
      <c r="BI421" s="243">
        <f>IF(N421="nulová",J421,0)</f>
        <v>0</v>
      </c>
      <c r="BJ421" s="17" t="s">
        <v>107</v>
      </c>
      <c r="BK421" s="243">
        <f>ROUND(I421*H421,2)</f>
        <v>0</v>
      </c>
      <c r="BL421" s="17" t="s">
        <v>173</v>
      </c>
      <c r="BM421" s="242" t="s">
        <v>340</v>
      </c>
    </row>
    <row r="422" s="12" customFormat="1">
      <c r="B422" s="244"/>
      <c r="C422" s="245"/>
      <c r="D422" s="246" t="s">
        <v>175</v>
      </c>
      <c r="E422" s="247" t="s">
        <v>1</v>
      </c>
      <c r="F422" s="248" t="s">
        <v>341</v>
      </c>
      <c r="G422" s="245"/>
      <c r="H422" s="247" t="s">
        <v>1</v>
      </c>
      <c r="I422" s="249"/>
      <c r="J422" s="245"/>
      <c r="K422" s="245"/>
      <c r="L422" s="250"/>
      <c r="M422" s="251"/>
      <c r="N422" s="252"/>
      <c r="O422" s="252"/>
      <c r="P422" s="252"/>
      <c r="Q422" s="252"/>
      <c r="R422" s="252"/>
      <c r="S422" s="252"/>
      <c r="T422" s="253"/>
      <c r="AT422" s="254" t="s">
        <v>175</v>
      </c>
      <c r="AU422" s="254" t="s">
        <v>107</v>
      </c>
      <c r="AV422" s="12" t="s">
        <v>82</v>
      </c>
      <c r="AW422" s="12" t="s">
        <v>31</v>
      </c>
      <c r="AX422" s="12" t="s">
        <v>74</v>
      </c>
      <c r="AY422" s="254" t="s">
        <v>165</v>
      </c>
    </row>
    <row r="423" s="12" customFormat="1">
      <c r="B423" s="244"/>
      <c r="C423" s="245"/>
      <c r="D423" s="246" t="s">
        <v>175</v>
      </c>
      <c r="E423" s="247" t="s">
        <v>1</v>
      </c>
      <c r="F423" s="248" t="s">
        <v>176</v>
      </c>
      <c r="G423" s="245"/>
      <c r="H423" s="247" t="s">
        <v>1</v>
      </c>
      <c r="I423" s="249"/>
      <c r="J423" s="245"/>
      <c r="K423" s="245"/>
      <c r="L423" s="250"/>
      <c r="M423" s="251"/>
      <c r="N423" s="252"/>
      <c r="O423" s="252"/>
      <c r="P423" s="252"/>
      <c r="Q423" s="252"/>
      <c r="R423" s="252"/>
      <c r="S423" s="252"/>
      <c r="T423" s="253"/>
      <c r="AT423" s="254" t="s">
        <v>175</v>
      </c>
      <c r="AU423" s="254" t="s">
        <v>107</v>
      </c>
      <c r="AV423" s="12" t="s">
        <v>82</v>
      </c>
      <c r="AW423" s="12" t="s">
        <v>31</v>
      </c>
      <c r="AX423" s="12" t="s">
        <v>74</v>
      </c>
      <c r="AY423" s="254" t="s">
        <v>165</v>
      </c>
    </row>
    <row r="424" s="12" customFormat="1">
      <c r="B424" s="244"/>
      <c r="C424" s="245"/>
      <c r="D424" s="246" t="s">
        <v>175</v>
      </c>
      <c r="E424" s="247" t="s">
        <v>1</v>
      </c>
      <c r="F424" s="248" t="s">
        <v>261</v>
      </c>
      <c r="G424" s="245"/>
      <c r="H424" s="247" t="s">
        <v>1</v>
      </c>
      <c r="I424" s="249"/>
      <c r="J424" s="245"/>
      <c r="K424" s="245"/>
      <c r="L424" s="250"/>
      <c r="M424" s="251"/>
      <c r="N424" s="252"/>
      <c r="O424" s="252"/>
      <c r="P424" s="252"/>
      <c r="Q424" s="252"/>
      <c r="R424" s="252"/>
      <c r="S424" s="252"/>
      <c r="T424" s="253"/>
      <c r="AT424" s="254" t="s">
        <v>175</v>
      </c>
      <c r="AU424" s="254" t="s">
        <v>107</v>
      </c>
      <c r="AV424" s="12" t="s">
        <v>82</v>
      </c>
      <c r="AW424" s="12" t="s">
        <v>31</v>
      </c>
      <c r="AX424" s="12" t="s">
        <v>74</v>
      </c>
      <c r="AY424" s="254" t="s">
        <v>165</v>
      </c>
    </row>
    <row r="425" s="13" customFormat="1">
      <c r="B425" s="255"/>
      <c r="C425" s="256"/>
      <c r="D425" s="246" t="s">
        <v>175</v>
      </c>
      <c r="E425" s="257" t="s">
        <v>1</v>
      </c>
      <c r="F425" s="258" t="s">
        <v>342</v>
      </c>
      <c r="G425" s="256"/>
      <c r="H425" s="259">
        <v>1.5900000000000001</v>
      </c>
      <c r="I425" s="260"/>
      <c r="J425" s="256"/>
      <c r="K425" s="256"/>
      <c r="L425" s="261"/>
      <c r="M425" s="262"/>
      <c r="N425" s="263"/>
      <c r="O425" s="263"/>
      <c r="P425" s="263"/>
      <c r="Q425" s="263"/>
      <c r="R425" s="263"/>
      <c r="S425" s="263"/>
      <c r="T425" s="264"/>
      <c r="AT425" s="265" t="s">
        <v>175</v>
      </c>
      <c r="AU425" s="265" t="s">
        <v>107</v>
      </c>
      <c r="AV425" s="13" t="s">
        <v>107</v>
      </c>
      <c r="AW425" s="13" t="s">
        <v>31</v>
      </c>
      <c r="AX425" s="13" t="s">
        <v>74</v>
      </c>
      <c r="AY425" s="265" t="s">
        <v>165</v>
      </c>
    </row>
    <row r="426" s="12" customFormat="1">
      <c r="B426" s="244"/>
      <c r="C426" s="245"/>
      <c r="D426" s="246" t="s">
        <v>175</v>
      </c>
      <c r="E426" s="247" t="s">
        <v>1</v>
      </c>
      <c r="F426" s="248" t="s">
        <v>260</v>
      </c>
      <c r="G426" s="245"/>
      <c r="H426" s="247" t="s">
        <v>1</v>
      </c>
      <c r="I426" s="249"/>
      <c r="J426" s="245"/>
      <c r="K426" s="245"/>
      <c r="L426" s="250"/>
      <c r="M426" s="251"/>
      <c r="N426" s="252"/>
      <c r="O426" s="252"/>
      <c r="P426" s="252"/>
      <c r="Q426" s="252"/>
      <c r="R426" s="252"/>
      <c r="S426" s="252"/>
      <c r="T426" s="253"/>
      <c r="AT426" s="254" t="s">
        <v>175</v>
      </c>
      <c r="AU426" s="254" t="s">
        <v>107</v>
      </c>
      <c r="AV426" s="12" t="s">
        <v>82</v>
      </c>
      <c r="AW426" s="12" t="s">
        <v>31</v>
      </c>
      <c r="AX426" s="12" t="s">
        <v>74</v>
      </c>
      <c r="AY426" s="254" t="s">
        <v>165</v>
      </c>
    </row>
    <row r="427" s="13" customFormat="1">
      <c r="B427" s="255"/>
      <c r="C427" s="256"/>
      <c r="D427" s="246" t="s">
        <v>175</v>
      </c>
      <c r="E427" s="257" t="s">
        <v>1</v>
      </c>
      <c r="F427" s="258" t="s">
        <v>343</v>
      </c>
      <c r="G427" s="256"/>
      <c r="H427" s="259">
        <v>1.1399999999999999</v>
      </c>
      <c r="I427" s="260"/>
      <c r="J427" s="256"/>
      <c r="K427" s="256"/>
      <c r="L427" s="261"/>
      <c r="M427" s="262"/>
      <c r="N427" s="263"/>
      <c r="O427" s="263"/>
      <c r="P427" s="263"/>
      <c r="Q427" s="263"/>
      <c r="R427" s="263"/>
      <c r="S427" s="263"/>
      <c r="T427" s="264"/>
      <c r="AT427" s="265" t="s">
        <v>175</v>
      </c>
      <c r="AU427" s="265" t="s">
        <v>107</v>
      </c>
      <c r="AV427" s="13" t="s">
        <v>107</v>
      </c>
      <c r="AW427" s="13" t="s">
        <v>31</v>
      </c>
      <c r="AX427" s="13" t="s">
        <v>74</v>
      </c>
      <c r="AY427" s="265" t="s">
        <v>165</v>
      </c>
    </row>
    <row r="428" s="12" customFormat="1">
      <c r="B428" s="244"/>
      <c r="C428" s="245"/>
      <c r="D428" s="246" t="s">
        <v>175</v>
      </c>
      <c r="E428" s="247" t="s">
        <v>1</v>
      </c>
      <c r="F428" s="248" t="s">
        <v>244</v>
      </c>
      <c r="G428" s="245"/>
      <c r="H428" s="247" t="s">
        <v>1</v>
      </c>
      <c r="I428" s="249"/>
      <c r="J428" s="245"/>
      <c r="K428" s="245"/>
      <c r="L428" s="250"/>
      <c r="M428" s="251"/>
      <c r="N428" s="252"/>
      <c r="O428" s="252"/>
      <c r="P428" s="252"/>
      <c r="Q428" s="252"/>
      <c r="R428" s="252"/>
      <c r="S428" s="252"/>
      <c r="T428" s="253"/>
      <c r="AT428" s="254" t="s">
        <v>175</v>
      </c>
      <c r="AU428" s="254" t="s">
        <v>107</v>
      </c>
      <c r="AV428" s="12" t="s">
        <v>82</v>
      </c>
      <c r="AW428" s="12" t="s">
        <v>31</v>
      </c>
      <c r="AX428" s="12" t="s">
        <v>74</v>
      </c>
      <c r="AY428" s="254" t="s">
        <v>165</v>
      </c>
    </row>
    <row r="429" s="13" customFormat="1">
      <c r="B429" s="255"/>
      <c r="C429" s="256"/>
      <c r="D429" s="246" t="s">
        <v>175</v>
      </c>
      <c r="E429" s="257" t="s">
        <v>1</v>
      </c>
      <c r="F429" s="258" t="s">
        <v>343</v>
      </c>
      <c r="G429" s="256"/>
      <c r="H429" s="259">
        <v>1.1399999999999999</v>
      </c>
      <c r="I429" s="260"/>
      <c r="J429" s="256"/>
      <c r="K429" s="256"/>
      <c r="L429" s="261"/>
      <c r="M429" s="262"/>
      <c r="N429" s="263"/>
      <c r="O429" s="263"/>
      <c r="P429" s="263"/>
      <c r="Q429" s="263"/>
      <c r="R429" s="263"/>
      <c r="S429" s="263"/>
      <c r="T429" s="264"/>
      <c r="AT429" s="265" t="s">
        <v>175</v>
      </c>
      <c r="AU429" s="265" t="s">
        <v>107</v>
      </c>
      <c r="AV429" s="13" t="s">
        <v>107</v>
      </c>
      <c r="AW429" s="13" t="s">
        <v>31</v>
      </c>
      <c r="AX429" s="13" t="s">
        <v>74</v>
      </c>
      <c r="AY429" s="265" t="s">
        <v>165</v>
      </c>
    </row>
    <row r="430" s="12" customFormat="1">
      <c r="B430" s="244"/>
      <c r="C430" s="245"/>
      <c r="D430" s="246" t="s">
        <v>175</v>
      </c>
      <c r="E430" s="247" t="s">
        <v>1</v>
      </c>
      <c r="F430" s="248" t="s">
        <v>319</v>
      </c>
      <c r="G430" s="245"/>
      <c r="H430" s="247" t="s">
        <v>1</v>
      </c>
      <c r="I430" s="249"/>
      <c r="J430" s="245"/>
      <c r="K430" s="245"/>
      <c r="L430" s="250"/>
      <c r="M430" s="251"/>
      <c r="N430" s="252"/>
      <c r="O430" s="252"/>
      <c r="P430" s="252"/>
      <c r="Q430" s="252"/>
      <c r="R430" s="252"/>
      <c r="S430" s="252"/>
      <c r="T430" s="253"/>
      <c r="AT430" s="254" t="s">
        <v>175</v>
      </c>
      <c r="AU430" s="254" t="s">
        <v>107</v>
      </c>
      <c r="AV430" s="12" t="s">
        <v>82</v>
      </c>
      <c r="AW430" s="12" t="s">
        <v>31</v>
      </c>
      <c r="AX430" s="12" t="s">
        <v>74</v>
      </c>
      <c r="AY430" s="254" t="s">
        <v>165</v>
      </c>
    </row>
    <row r="431" s="13" customFormat="1">
      <c r="B431" s="255"/>
      <c r="C431" s="256"/>
      <c r="D431" s="246" t="s">
        <v>175</v>
      </c>
      <c r="E431" s="257" t="s">
        <v>1</v>
      </c>
      <c r="F431" s="258" t="s">
        <v>344</v>
      </c>
      <c r="G431" s="256"/>
      <c r="H431" s="259">
        <v>4.9199999999999999</v>
      </c>
      <c r="I431" s="260"/>
      <c r="J431" s="256"/>
      <c r="K431" s="256"/>
      <c r="L431" s="261"/>
      <c r="M431" s="262"/>
      <c r="N431" s="263"/>
      <c r="O431" s="263"/>
      <c r="P431" s="263"/>
      <c r="Q431" s="263"/>
      <c r="R431" s="263"/>
      <c r="S431" s="263"/>
      <c r="T431" s="264"/>
      <c r="AT431" s="265" t="s">
        <v>175</v>
      </c>
      <c r="AU431" s="265" t="s">
        <v>107</v>
      </c>
      <c r="AV431" s="13" t="s">
        <v>107</v>
      </c>
      <c r="AW431" s="13" t="s">
        <v>31</v>
      </c>
      <c r="AX431" s="13" t="s">
        <v>74</v>
      </c>
      <c r="AY431" s="265" t="s">
        <v>165</v>
      </c>
    </row>
    <row r="432" s="12" customFormat="1">
      <c r="B432" s="244"/>
      <c r="C432" s="245"/>
      <c r="D432" s="246" t="s">
        <v>175</v>
      </c>
      <c r="E432" s="247" t="s">
        <v>1</v>
      </c>
      <c r="F432" s="248" t="s">
        <v>244</v>
      </c>
      <c r="G432" s="245"/>
      <c r="H432" s="247" t="s">
        <v>1</v>
      </c>
      <c r="I432" s="249"/>
      <c r="J432" s="245"/>
      <c r="K432" s="245"/>
      <c r="L432" s="250"/>
      <c r="M432" s="251"/>
      <c r="N432" s="252"/>
      <c r="O432" s="252"/>
      <c r="P432" s="252"/>
      <c r="Q432" s="252"/>
      <c r="R432" s="252"/>
      <c r="S432" s="252"/>
      <c r="T432" s="253"/>
      <c r="AT432" s="254" t="s">
        <v>175</v>
      </c>
      <c r="AU432" s="254" t="s">
        <v>107</v>
      </c>
      <c r="AV432" s="12" t="s">
        <v>82</v>
      </c>
      <c r="AW432" s="12" t="s">
        <v>31</v>
      </c>
      <c r="AX432" s="12" t="s">
        <v>74</v>
      </c>
      <c r="AY432" s="254" t="s">
        <v>165</v>
      </c>
    </row>
    <row r="433" s="13" customFormat="1">
      <c r="B433" s="255"/>
      <c r="C433" s="256"/>
      <c r="D433" s="246" t="s">
        <v>175</v>
      </c>
      <c r="E433" s="257" t="s">
        <v>1</v>
      </c>
      <c r="F433" s="258" t="s">
        <v>343</v>
      </c>
      <c r="G433" s="256"/>
      <c r="H433" s="259">
        <v>1.1399999999999999</v>
      </c>
      <c r="I433" s="260"/>
      <c r="J433" s="256"/>
      <c r="K433" s="256"/>
      <c r="L433" s="261"/>
      <c r="M433" s="262"/>
      <c r="N433" s="263"/>
      <c r="O433" s="263"/>
      <c r="P433" s="263"/>
      <c r="Q433" s="263"/>
      <c r="R433" s="263"/>
      <c r="S433" s="263"/>
      <c r="T433" s="264"/>
      <c r="AT433" s="265" t="s">
        <v>175</v>
      </c>
      <c r="AU433" s="265" t="s">
        <v>107</v>
      </c>
      <c r="AV433" s="13" t="s">
        <v>107</v>
      </c>
      <c r="AW433" s="13" t="s">
        <v>31</v>
      </c>
      <c r="AX433" s="13" t="s">
        <v>74</v>
      </c>
      <c r="AY433" s="265" t="s">
        <v>165</v>
      </c>
    </row>
    <row r="434" s="12" customFormat="1">
      <c r="B434" s="244"/>
      <c r="C434" s="245"/>
      <c r="D434" s="246" t="s">
        <v>175</v>
      </c>
      <c r="E434" s="247" t="s">
        <v>1</v>
      </c>
      <c r="F434" s="248" t="s">
        <v>323</v>
      </c>
      <c r="G434" s="245"/>
      <c r="H434" s="247" t="s">
        <v>1</v>
      </c>
      <c r="I434" s="249"/>
      <c r="J434" s="245"/>
      <c r="K434" s="245"/>
      <c r="L434" s="250"/>
      <c r="M434" s="251"/>
      <c r="N434" s="252"/>
      <c r="O434" s="252"/>
      <c r="P434" s="252"/>
      <c r="Q434" s="252"/>
      <c r="R434" s="252"/>
      <c r="S434" s="252"/>
      <c r="T434" s="253"/>
      <c r="AT434" s="254" t="s">
        <v>175</v>
      </c>
      <c r="AU434" s="254" t="s">
        <v>107</v>
      </c>
      <c r="AV434" s="12" t="s">
        <v>82</v>
      </c>
      <c r="AW434" s="12" t="s">
        <v>31</v>
      </c>
      <c r="AX434" s="12" t="s">
        <v>74</v>
      </c>
      <c r="AY434" s="254" t="s">
        <v>165</v>
      </c>
    </row>
    <row r="435" s="13" customFormat="1">
      <c r="B435" s="255"/>
      <c r="C435" s="256"/>
      <c r="D435" s="246" t="s">
        <v>175</v>
      </c>
      <c r="E435" s="257" t="s">
        <v>1</v>
      </c>
      <c r="F435" s="258" t="s">
        <v>345</v>
      </c>
      <c r="G435" s="256"/>
      <c r="H435" s="259">
        <v>8.5899999999999999</v>
      </c>
      <c r="I435" s="260"/>
      <c r="J435" s="256"/>
      <c r="K435" s="256"/>
      <c r="L435" s="261"/>
      <c r="M435" s="262"/>
      <c r="N435" s="263"/>
      <c r="O435" s="263"/>
      <c r="P435" s="263"/>
      <c r="Q435" s="263"/>
      <c r="R435" s="263"/>
      <c r="S435" s="263"/>
      <c r="T435" s="264"/>
      <c r="AT435" s="265" t="s">
        <v>175</v>
      </c>
      <c r="AU435" s="265" t="s">
        <v>107</v>
      </c>
      <c r="AV435" s="13" t="s">
        <v>107</v>
      </c>
      <c r="AW435" s="13" t="s">
        <v>31</v>
      </c>
      <c r="AX435" s="13" t="s">
        <v>74</v>
      </c>
      <c r="AY435" s="265" t="s">
        <v>165</v>
      </c>
    </row>
    <row r="436" s="12" customFormat="1">
      <c r="B436" s="244"/>
      <c r="C436" s="245"/>
      <c r="D436" s="246" t="s">
        <v>175</v>
      </c>
      <c r="E436" s="247" t="s">
        <v>1</v>
      </c>
      <c r="F436" s="248" t="s">
        <v>255</v>
      </c>
      <c r="G436" s="245"/>
      <c r="H436" s="247" t="s">
        <v>1</v>
      </c>
      <c r="I436" s="249"/>
      <c r="J436" s="245"/>
      <c r="K436" s="245"/>
      <c r="L436" s="250"/>
      <c r="M436" s="251"/>
      <c r="N436" s="252"/>
      <c r="O436" s="252"/>
      <c r="P436" s="252"/>
      <c r="Q436" s="252"/>
      <c r="R436" s="252"/>
      <c r="S436" s="252"/>
      <c r="T436" s="253"/>
      <c r="AT436" s="254" t="s">
        <v>175</v>
      </c>
      <c r="AU436" s="254" t="s">
        <v>107</v>
      </c>
      <c r="AV436" s="12" t="s">
        <v>82</v>
      </c>
      <c r="AW436" s="12" t="s">
        <v>31</v>
      </c>
      <c r="AX436" s="12" t="s">
        <v>74</v>
      </c>
      <c r="AY436" s="254" t="s">
        <v>165</v>
      </c>
    </row>
    <row r="437" s="13" customFormat="1">
      <c r="B437" s="255"/>
      <c r="C437" s="256"/>
      <c r="D437" s="246" t="s">
        <v>175</v>
      </c>
      <c r="E437" s="257" t="s">
        <v>1</v>
      </c>
      <c r="F437" s="258" t="s">
        <v>346</v>
      </c>
      <c r="G437" s="256"/>
      <c r="H437" s="259">
        <v>5.6399999999999997</v>
      </c>
      <c r="I437" s="260"/>
      <c r="J437" s="256"/>
      <c r="K437" s="256"/>
      <c r="L437" s="261"/>
      <c r="M437" s="262"/>
      <c r="N437" s="263"/>
      <c r="O437" s="263"/>
      <c r="P437" s="263"/>
      <c r="Q437" s="263"/>
      <c r="R437" s="263"/>
      <c r="S437" s="263"/>
      <c r="T437" s="264"/>
      <c r="AT437" s="265" t="s">
        <v>175</v>
      </c>
      <c r="AU437" s="265" t="s">
        <v>107</v>
      </c>
      <c r="AV437" s="13" t="s">
        <v>107</v>
      </c>
      <c r="AW437" s="13" t="s">
        <v>31</v>
      </c>
      <c r="AX437" s="13" t="s">
        <v>74</v>
      </c>
      <c r="AY437" s="265" t="s">
        <v>165</v>
      </c>
    </row>
    <row r="438" s="12" customFormat="1">
      <c r="B438" s="244"/>
      <c r="C438" s="245"/>
      <c r="D438" s="246" t="s">
        <v>175</v>
      </c>
      <c r="E438" s="247" t="s">
        <v>1</v>
      </c>
      <c r="F438" s="248" t="s">
        <v>327</v>
      </c>
      <c r="G438" s="245"/>
      <c r="H438" s="247" t="s">
        <v>1</v>
      </c>
      <c r="I438" s="249"/>
      <c r="J438" s="245"/>
      <c r="K438" s="245"/>
      <c r="L438" s="250"/>
      <c r="M438" s="251"/>
      <c r="N438" s="252"/>
      <c r="O438" s="252"/>
      <c r="P438" s="252"/>
      <c r="Q438" s="252"/>
      <c r="R438" s="252"/>
      <c r="S438" s="252"/>
      <c r="T438" s="253"/>
      <c r="AT438" s="254" t="s">
        <v>175</v>
      </c>
      <c r="AU438" s="254" t="s">
        <v>107</v>
      </c>
      <c r="AV438" s="12" t="s">
        <v>82</v>
      </c>
      <c r="AW438" s="12" t="s">
        <v>31</v>
      </c>
      <c r="AX438" s="12" t="s">
        <v>74</v>
      </c>
      <c r="AY438" s="254" t="s">
        <v>165</v>
      </c>
    </row>
    <row r="439" s="13" customFormat="1">
      <c r="B439" s="255"/>
      <c r="C439" s="256"/>
      <c r="D439" s="246" t="s">
        <v>175</v>
      </c>
      <c r="E439" s="257" t="s">
        <v>1</v>
      </c>
      <c r="F439" s="258" t="s">
        <v>347</v>
      </c>
      <c r="G439" s="256"/>
      <c r="H439" s="259">
        <v>5.1200000000000001</v>
      </c>
      <c r="I439" s="260"/>
      <c r="J439" s="256"/>
      <c r="K439" s="256"/>
      <c r="L439" s="261"/>
      <c r="M439" s="262"/>
      <c r="N439" s="263"/>
      <c r="O439" s="263"/>
      <c r="P439" s="263"/>
      <c r="Q439" s="263"/>
      <c r="R439" s="263"/>
      <c r="S439" s="263"/>
      <c r="T439" s="264"/>
      <c r="AT439" s="265" t="s">
        <v>175</v>
      </c>
      <c r="AU439" s="265" t="s">
        <v>107</v>
      </c>
      <c r="AV439" s="13" t="s">
        <v>107</v>
      </c>
      <c r="AW439" s="13" t="s">
        <v>31</v>
      </c>
      <c r="AX439" s="13" t="s">
        <v>74</v>
      </c>
      <c r="AY439" s="265" t="s">
        <v>165</v>
      </c>
    </row>
    <row r="440" s="14" customFormat="1">
      <c r="B440" s="266"/>
      <c r="C440" s="267"/>
      <c r="D440" s="246" t="s">
        <v>175</v>
      </c>
      <c r="E440" s="268" t="s">
        <v>1</v>
      </c>
      <c r="F440" s="269" t="s">
        <v>179</v>
      </c>
      <c r="G440" s="267"/>
      <c r="H440" s="270">
        <v>29.280000000000001</v>
      </c>
      <c r="I440" s="271"/>
      <c r="J440" s="267"/>
      <c r="K440" s="267"/>
      <c r="L440" s="272"/>
      <c r="M440" s="273"/>
      <c r="N440" s="274"/>
      <c r="O440" s="274"/>
      <c r="P440" s="274"/>
      <c r="Q440" s="274"/>
      <c r="R440" s="274"/>
      <c r="S440" s="274"/>
      <c r="T440" s="275"/>
      <c r="AT440" s="276" t="s">
        <v>175</v>
      </c>
      <c r="AU440" s="276" t="s">
        <v>107</v>
      </c>
      <c r="AV440" s="14" t="s">
        <v>166</v>
      </c>
      <c r="AW440" s="14" t="s">
        <v>31</v>
      </c>
      <c r="AX440" s="14" t="s">
        <v>74</v>
      </c>
      <c r="AY440" s="276" t="s">
        <v>165</v>
      </c>
    </row>
    <row r="441" s="12" customFormat="1">
      <c r="B441" s="244"/>
      <c r="C441" s="245"/>
      <c r="D441" s="246" t="s">
        <v>175</v>
      </c>
      <c r="E441" s="247" t="s">
        <v>1</v>
      </c>
      <c r="F441" s="248" t="s">
        <v>180</v>
      </c>
      <c r="G441" s="245"/>
      <c r="H441" s="247" t="s">
        <v>1</v>
      </c>
      <c r="I441" s="249"/>
      <c r="J441" s="245"/>
      <c r="K441" s="245"/>
      <c r="L441" s="250"/>
      <c r="M441" s="251"/>
      <c r="N441" s="252"/>
      <c r="O441" s="252"/>
      <c r="P441" s="252"/>
      <c r="Q441" s="252"/>
      <c r="R441" s="252"/>
      <c r="S441" s="252"/>
      <c r="T441" s="253"/>
      <c r="AT441" s="254" t="s">
        <v>175</v>
      </c>
      <c r="AU441" s="254" t="s">
        <v>107</v>
      </c>
      <c r="AV441" s="12" t="s">
        <v>82</v>
      </c>
      <c r="AW441" s="12" t="s">
        <v>31</v>
      </c>
      <c r="AX441" s="12" t="s">
        <v>74</v>
      </c>
      <c r="AY441" s="254" t="s">
        <v>165</v>
      </c>
    </row>
    <row r="442" s="12" customFormat="1">
      <c r="B442" s="244"/>
      <c r="C442" s="245"/>
      <c r="D442" s="246" t="s">
        <v>175</v>
      </c>
      <c r="E442" s="247" t="s">
        <v>1</v>
      </c>
      <c r="F442" s="248" t="s">
        <v>329</v>
      </c>
      <c r="G442" s="245"/>
      <c r="H442" s="247" t="s">
        <v>1</v>
      </c>
      <c r="I442" s="249"/>
      <c r="J442" s="245"/>
      <c r="K442" s="245"/>
      <c r="L442" s="250"/>
      <c r="M442" s="251"/>
      <c r="N442" s="252"/>
      <c r="O442" s="252"/>
      <c r="P442" s="252"/>
      <c r="Q442" s="252"/>
      <c r="R442" s="252"/>
      <c r="S442" s="252"/>
      <c r="T442" s="253"/>
      <c r="AT442" s="254" t="s">
        <v>175</v>
      </c>
      <c r="AU442" s="254" t="s">
        <v>107</v>
      </c>
      <c r="AV442" s="12" t="s">
        <v>82</v>
      </c>
      <c r="AW442" s="12" t="s">
        <v>31</v>
      </c>
      <c r="AX442" s="12" t="s">
        <v>74</v>
      </c>
      <c r="AY442" s="254" t="s">
        <v>165</v>
      </c>
    </row>
    <row r="443" s="13" customFormat="1">
      <c r="B443" s="255"/>
      <c r="C443" s="256"/>
      <c r="D443" s="246" t="s">
        <v>175</v>
      </c>
      <c r="E443" s="257" t="s">
        <v>1</v>
      </c>
      <c r="F443" s="258" t="s">
        <v>348</v>
      </c>
      <c r="G443" s="256"/>
      <c r="H443" s="259">
        <v>4.7800000000000002</v>
      </c>
      <c r="I443" s="260"/>
      <c r="J443" s="256"/>
      <c r="K443" s="256"/>
      <c r="L443" s="261"/>
      <c r="M443" s="262"/>
      <c r="N443" s="263"/>
      <c r="O443" s="263"/>
      <c r="P443" s="263"/>
      <c r="Q443" s="263"/>
      <c r="R443" s="263"/>
      <c r="S443" s="263"/>
      <c r="T443" s="264"/>
      <c r="AT443" s="265" t="s">
        <v>175</v>
      </c>
      <c r="AU443" s="265" t="s">
        <v>107</v>
      </c>
      <c r="AV443" s="13" t="s">
        <v>107</v>
      </c>
      <c r="AW443" s="13" t="s">
        <v>31</v>
      </c>
      <c r="AX443" s="13" t="s">
        <v>74</v>
      </c>
      <c r="AY443" s="265" t="s">
        <v>165</v>
      </c>
    </row>
    <row r="444" s="14" customFormat="1">
      <c r="B444" s="266"/>
      <c r="C444" s="267"/>
      <c r="D444" s="246" t="s">
        <v>175</v>
      </c>
      <c r="E444" s="268" t="s">
        <v>1</v>
      </c>
      <c r="F444" s="269" t="s">
        <v>179</v>
      </c>
      <c r="G444" s="267"/>
      <c r="H444" s="270">
        <v>4.7800000000000002</v>
      </c>
      <c r="I444" s="271"/>
      <c r="J444" s="267"/>
      <c r="K444" s="267"/>
      <c r="L444" s="272"/>
      <c r="M444" s="273"/>
      <c r="N444" s="274"/>
      <c r="O444" s="274"/>
      <c r="P444" s="274"/>
      <c r="Q444" s="274"/>
      <c r="R444" s="274"/>
      <c r="S444" s="274"/>
      <c r="T444" s="275"/>
      <c r="AT444" s="276" t="s">
        <v>175</v>
      </c>
      <c r="AU444" s="276" t="s">
        <v>107</v>
      </c>
      <c r="AV444" s="14" t="s">
        <v>166</v>
      </c>
      <c r="AW444" s="14" t="s">
        <v>31</v>
      </c>
      <c r="AX444" s="14" t="s">
        <v>74</v>
      </c>
      <c r="AY444" s="276" t="s">
        <v>165</v>
      </c>
    </row>
    <row r="445" s="15" customFormat="1">
      <c r="B445" s="277"/>
      <c r="C445" s="278"/>
      <c r="D445" s="246" t="s">
        <v>175</v>
      </c>
      <c r="E445" s="279" t="s">
        <v>1</v>
      </c>
      <c r="F445" s="280" t="s">
        <v>186</v>
      </c>
      <c r="G445" s="278"/>
      <c r="H445" s="281">
        <v>34.060000000000002</v>
      </c>
      <c r="I445" s="282"/>
      <c r="J445" s="278"/>
      <c r="K445" s="278"/>
      <c r="L445" s="283"/>
      <c r="M445" s="284"/>
      <c r="N445" s="285"/>
      <c r="O445" s="285"/>
      <c r="P445" s="285"/>
      <c r="Q445" s="285"/>
      <c r="R445" s="285"/>
      <c r="S445" s="285"/>
      <c r="T445" s="286"/>
      <c r="AT445" s="287" t="s">
        <v>175</v>
      </c>
      <c r="AU445" s="287" t="s">
        <v>107</v>
      </c>
      <c r="AV445" s="15" t="s">
        <v>173</v>
      </c>
      <c r="AW445" s="15" t="s">
        <v>31</v>
      </c>
      <c r="AX445" s="15" t="s">
        <v>82</v>
      </c>
      <c r="AY445" s="287" t="s">
        <v>165</v>
      </c>
    </row>
    <row r="446" s="1" customFormat="1" ht="24" customHeight="1">
      <c r="B446" s="38"/>
      <c r="C446" s="231" t="s">
        <v>349</v>
      </c>
      <c r="D446" s="231" t="s">
        <v>168</v>
      </c>
      <c r="E446" s="232" t="s">
        <v>350</v>
      </c>
      <c r="F446" s="233" t="s">
        <v>351</v>
      </c>
      <c r="G446" s="234" t="s">
        <v>339</v>
      </c>
      <c r="H446" s="235">
        <v>67.200000000000003</v>
      </c>
      <c r="I446" s="236"/>
      <c r="J446" s="237">
        <f>ROUND(I446*H446,2)</f>
        <v>0</v>
      </c>
      <c r="K446" s="233" t="s">
        <v>266</v>
      </c>
      <c r="L446" s="43"/>
      <c r="M446" s="238" t="s">
        <v>1</v>
      </c>
      <c r="N446" s="239" t="s">
        <v>40</v>
      </c>
      <c r="O446" s="86"/>
      <c r="P446" s="240">
        <f>O446*H446</f>
        <v>0</v>
      </c>
      <c r="Q446" s="240">
        <v>0.00013999999999999999</v>
      </c>
      <c r="R446" s="240">
        <f>Q446*H446</f>
        <v>0.0094079999999999997</v>
      </c>
      <c r="S446" s="240">
        <v>0</v>
      </c>
      <c r="T446" s="241">
        <f>S446*H446</f>
        <v>0</v>
      </c>
      <c r="AR446" s="242" t="s">
        <v>173</v>
      </c>
      <c r="AT446" s="242" t="s">
        <v>168</v>
      </c>
      <c r="AU446" s="242" t="s">
        <v>107</v>
      </c>
      <c r="AY446" s="17" t="s">
        <v>165</v>
      </c>
      <c r="BE446" s="243">
        <f>IF(N446="základní",J446,0)</f>
        <v>0</v>
      </c>
      <c r="BF446" s="243">
        <f>IF(N446="snížená",J446,0)</f>
        <v>0</v>
      </c>
      <c r="BG446" s="243">
        <f>IF(N446="zákl. přenesená",J446,0)</f>
        <v>0</v>
      </c>
      <c r="BH446" s="243">
        <f>IF(N446="sníž. přenesená",J446,0)</f>
        <v>0</v>
      </c>
      <c r="BI446" s="243">
        <f>IF(N446="nulová",J446,0)</f>
        <v>0</v>
      </c>
      <c r="BJ446" s="17" t="s">
        <v>107</v>
      </c>
      <c r="BK446" s="243">
        <f>ROUND(I446*H446,2)</f>
        <v>0</v>
      </c>
      <c r="BL446" s="17" t="s">
        <v>173</v>
      </c>
      <c r="BM446" s="242" t="s">
        <v>352</v>
      </c>
    </row>
    <row r="447" s="12" customFormat="1">
      <c r="B447" s="244"/>
      <c r="C447" s="245"/>
      <c r="D447" s="246" t="s">
        <v>175</v>
      </c>
      <c r="E447" s="247" t="s">
        <v>1</v>
      </c>
      <c r="F447" s="248" t="s">
        <v>353</v>
      </c>
      <c r="G447" s="245"/>
      <c r="H447" s="247" t="s">
        <v>1</v>
      </c>
      <c r="I447" s="249"/>
      <c r="J447" s="245"/>
      <c r="K447" s="245"/>
      <c r="L447" s="250"/>
      <c r="M447" s="251"/>
      <c r="N447" s="252"/>
      <c r="O447" s="252"/>
      <c r="P447" s="252"/>
      <c r="Q447" s="252"/>
      <c r="R447" s="252"/>
      <c r="S447" s="252"/>
      <c r="T447" s="253"/>
      <c r="AT447" s="254" t="s">
        <v>175</v>
      </c>
      <c r="AU447" s="254" t="s">
        <v>107</v>
      </c>
      <c r="AV447" s="12" t="s">
        <v>82</v>
      </c>
      <c r="AW447" s="12" t="s">
        <v>31</v>
      </c>
      <c r="AX447" s="12" t="s">
        <v>74</v>
      </c>
      <c r="AY447" s="254" t="s">
        <v>165</v>
      </c>
    </row>
    <row r="448" s="12" customFormat="1">
      <c r="B448" s="244"/>
      <c r="C448" s="245"/>
      <c r="D448" s="246" t="s">
        <v>175</v>
      </c>
      <c r="E448" s="247" t="s">
        <v>1</v>
      </c>
      <c r="F448" s="248" t="s">
        <v>261</v>
      </c>
      <c r="G448" s="245"/>
      <c r="H448" s="247" t="s">
        <v>1</v>
      </c>
      <c r="I448" s="249"/>
      <c r="J448" s="245"/>
      <c r="K448" s="245"/>
      <c r="L448" s="250"/>
      <c r="M448" s="251"/>
      <c r="N448" s="252"/>
      <c r="O448" s="252"/>
      <c r="P448" s="252"/>
      <c r="Q448" s="252"/>
      <c r="R448" s="252"/>
      <c r="S448" s="252"/>
      <c r="T448" s="253"/>
      <c r="AT448" s="254" t="s">
        <v>175</v>
      </c>
      <c r="AU448" s="254" t="s">
        <v>107</v>
      </c>
      <c r="AV448" s="12" t="s">
        <v>82</v>
      </c>
      <c r="AW448" s="12" t="s">
        <v>31</v>
      </c>
      <c r="AX448" s="12" t="s">
        <v>74</v>
      </c>
      <c r="AY448" s="254" t="s">
        <v>165</v>
      </c>
    </row>
    <row r="449" s="13" customFormat="1">
      <c r="B449" s="255"/>
      <c r="C449" s="256"/>
      <c r="D449" s="246" t="s">
        <v>175</v>
      </c>
      <c r="E449" s="257" t="s">
        <v>1</v>
      </c>
      <c r="F449" s="258" t="s">
        <v>354</v>
      </c>
      <c r="G449" s="256"/>
      <c r="H449" s="259">
        <v>5.5999999999999996</v>
      </c>
      <c r="I449" s="260"/>
      <c r="J449" s="256"/>
      <c r="K449" s="256"/>
      <c r="L449" s="261"/>
      <c r="M449" s="262"/>
      <c r="N449" s="263"/>
      <c r="O449" s="263"/>
      <c r="P449" s="263"/>
      <c r="Q449" s="263"/>
      <c r="R449" s="263"/>
      <c r="S449" s="263"/>
      <c r="T449" s="264"/>
      <c r="AT449" s="265" t="s">
        <v>175</v>
      </c>
      <c r="AU449" s="265" t="s">
        <v>107</v>
      </c>
      <c r="AV449" s="13" t="s">
        <v>107</v>
      </c>
      <c r="AW449" s="13" t="s">
        <v>31</v>
      </c>
      <c r="AX449" s="13" t="s">
        <v>74</v>
      </c>
      <c r="AY449" s="265" t="s">
        <v>165</v>
      </c>
    </row>
    <row r="450" s="12" customFormat="1">
      <c r="B450" s="244"/>
      <c r="C450" s="245"/>
      <c r="D450" s="246" t="s">
        <v>175</v>
      </c>
      <c r="E450" s="247" t="s">
        <v>1</v>
      </c>
      <c r="F450" s="248" t="s">
        <v>260</v>
      </c>
      <c r="G450" s="245"/>
      <c r="H450" s="247" t="s">
        <v>1</v>
      </c>
      <c r="I450" s="249"/>
      <c r="J450" s="245"/>
      <c r="K450" s="245"/>
      <c r="L450" s="250"/>
      <c r="M450" s="251"/>
      <c r="N450" s="252"/>
      <c r="O450" s="252"/>
      <c r="P450" s="252"/>
      <c r="Q450" s="252"/>
      <c r="R450" s="252"/>
      <c r="S450" s="252"/>
      <c r="T450" s="253"/>
      <c r="AT450" s="254" t="s">
        <v>175</v>
      </c>
      <c r="AU450" s="254" t="s">
        <v>107</v>
      </c>
      <c r="AV450" s="12" t="s">
        <v>82</v>
      </c>
      <c r="AW450" s="12" t="s">
        <v>31</v>
      </c>
      <c r="AX450" s="12" t="s">
        <v>74</v>
      </c>
      <c r="AY450" s="254" t="s">
        <v>165</v>
      </c>
    </row>
    <row r="451" s="13" customFormat="1">
      <c r="B451" s="255"/>
      <c r="C451" s="256"/>
      <c r="D451" s="246" t="s">
        <v>175</v>
      </c>
      <c r="E451" s="257" t="s">
        <v>1</v>
      </c>
      <c r="F451" s="258" t="s">
        <v>354</v>
      </c>
      <c r="G451" s="256"/>
      <c r="H451" s="259">
        <v>5.5999999999999996</v>
      </c>
      <c r="I451" s="260"/>
      <c r="J451" s="256"/>
      <c r="K451" s="256"/>
      <c r="L451" s="261"/>
      <c r="M451" s="262"/>
      <c r="N451" s="263"/>
      <c r="O451" s="263"/>
      <c r="P451" s="263"/>
      <c r="Q451" s="263"/>
      <c r="R451" s="263"/>
      <c r="S451" s="263"/>
      <c r="T451" s="264"/>
      <c r="AT451" s="265" t="s">
        <v>175</v>
      </c>
      <c r="AU451" s="265" t="s">
        <v>107</v>
      </c>
      <c r="AV451" s="13" t="s">
        <v>107</v>
      </c>
      <c r="AW451" s="13" t="s">
        <v>31</v>
      </c>
      <c r="AX451" s="13" t="s">
        <v>74</v>
      </c>
      <c r="AY451" s="265" t="s">
        <v>165</v>
      </c>
    </row>
    <row r="452" s="12" customFormat="1">
      <c r="B452" s="244"/>
      <c r="C452" s="245"/>
      <c r="D452" s="246" t="s">
        <v>175</v>
      </c>
      <c r="E452" s="247" t="s">
        <v>1</v>
      </c>
      <c r="F452" s="248" t="s">
        <v>244</v>
      </c>
      <c r="G452" s="245"/>
      <c r="H452" s="247" t="s">
        <v>1</v>
      </c>
      <c r="I452" s="249"/>
      <c r="J452" s="245"/>
      <c r="K452" s="245"/>
      <c r="L452" s="250"/>
      <c r="M452" s="251"/>
      <c r="N452" s="252"/>
      <c r="O452" s="252"/>
      <c r="P452" s="252"/>
      <c r="Q452" s="252"/>
      <c r="R452" s="252"/>
      <c r="S452" s="252"/>
      <c r="T452" s="253"/>
      <c r="AT452" s="254" t="s">
        <v>175</v>
      </c>
      <c r="AU452" s="254" t="s">
        <v>107</v>
      </c>
      <c r="AV452" s="12" t="s">
        <v>82</v>
      </c>
      <c r="AW452" s="12" t="s">
        <v>31</v>
      </c>
      <c r="AX452" s="12" t="s">
        <v>74</v>
      </c>
      <c r="AY452" s="254" t="s">
        <v>165</v>
      </c>
    </row>
    <row r="453" s="13" customFormat="1">
      <c r="B453" s="255"/>
      <c r="C453" s="256"/>
      <c r="D453" s="246" t="s">
        <v>175</v>
      </c>
      <c r="E453" s="257" t="s">
        <v>1</v>
      </c>
      <c r="F453" s="258" t="s">
        <v>354</v>
      </c>
      <c r="G453" s="256"/>
      <c r="H453" s="259">
        <v>5.5999999999999996</v>
      </c>
      <c r="I453" s="260"/>
      <c r="J453" s="256"/>
      <c r="K453" s="256"/>
      <c r="L453" s="261"/>
      <c r="M453" s="262"/>
      <c r="N453" s="263"/>
      <c r="O453" s="263"/>
      <c r="P453" s="263"/>
      <c r="Q453" s="263"/>
      <c r="R453" s="263"/>
      <c r="S453" s="263"/>
      <c r="T453" s="264"/>
      <c r="AT453" s="265" t="s">
        <v>175</v>
      </c>
      <c r="AU453" s="265" t="s">
        <v>107</v>
      </c>
      <c r="AV453" s="13" t="s">
        <v>107</v>
      </c>
      <c r="AW453" s="13" t="s">
        <v>31</v>
      </c>
      <c r="AX453" s="13" t="s">
        <v>74</v>
      </c>
      <c r="AY453" s="265" t="s">
        <v>165</v>
      </c>
    </row>
    <row r="454" s="12" customFormat="1">
      <c r="B454" s="244"/>
      <c r="C454" s="245"/>
      <c r="D454" s="246" t="s">
        <v>175</v>
      </c>
      <c r="E454" s="247" t="s">
        <v>1</v>
      </c>
      <c r="F454" s="248" t="s">
        <v>319</v>
      </c>
      <c r="G454" s="245"/>
      <c r="H454" s="247" t="s">
        <v>1</v>
      </c>
      <c r="I454" s="249"/>
      <c r="J454" s="245"/>
      <c r="K454" s="245"/>
      <c r="L454" s="250"/>
      <c r="M454" s="251"/>
      <c r="N454" s="252"/>
      <c r="O454" s="252"/>
      <c r="P454" s="252"/>
      <c r="Q454" s="252"/>
      <c r="R454" s="252"/>
      <c r="S454" s="252"/>
      <c r="T454" s="253"/>
      <c r="AT454" s="254" t="s">
        <v>175</v>
      </c>
      <c r="AU454" s="254" t="s">
        <v>107</v>
      </c>
      <c r="AV454" s="12" t="s">
        <v>82</v>
      </c>
      <c r="AW454" s="12" t="s">
        <v>31</v>
      </c>
      <c r="AX454" s="12" t="s">
        <v>74</v>
      </c>
      <c r="AY454" s="254" t="s">
        <v>165</v>
      </c>
    </row>
    <row r="455" s="13" customFormat="1">
      <c r="B455" s="255"/>
      <c r="C455" s="256"/>
      <c r="D455" s="246" t="s">
        <v>175</v>
      </c>
      <c r="E455" s="257" t="s">
        <v>1</v>
      </c>
      <c r="F455" s="258" t="s">
        <v>355</v>
      </c>
      <c r="G455" s="256"/>
      <c r="H455" s="259">
        <v>8.4000000000000004</v>
      </c>
      <c r="I455" s="260"/>
      <c r="J455" s="256"/>
      <c r="K455" s="256"/>
      <c r="L455" s="261"/>
      <c r="M455" s="262"/>
      <c r="N455" s="263"/>
      <c r="O455" s="263"/>
      <c r="P455" s="263"/>
      <c r="Q455" s="263"/>
      <c r="R455" s="263"/>
      <c r="S455" s="263"/>
      <c r="T455" s="264"/>
      <c r="AT455" s="265" t="s">
        <v>175</v>
      </c>
      <c r="AU455" s="265" t="s">
        <v>107</v>
      </c>
      <c r="AV455" s="13" t="s">
        <v>107</v>
      </c>
      <c r="AW455" s="13" t="s">
        <v>31</v>
      </c>
      <c r="AX455" s="13" t="s">
        <v>74</v>
      </c>
      <c r="AY455" s="265" t="s">
        <v>165</v>
      </c>
    </row>
    <row r="456" s="12" customFormat="1">
      <c r="B456" s="244"/>
      <c r="C456" s="245"/>
      <c r="D456" s="246" t="s">
        <v>175</v>
      </c>
      <c r="E456" s="247" t="s">
        <v>1</v>
      </c>
      <c r="F456" s="248" t="s">
        <v>244</v>
      </c>
      <c r="G456" s="245"/>
      <c r="H456" s="247" t="s">
        <v>1</v>
      </c>
      <c r="I456" s="249"/>
      <c r="J456" s="245"/>
      <c r="K456" s="245"/>
      <c r="L456" s="250"/>
      <c r="M456" s="251"/>
      <c r="N456" s="252"/>
      <c r="O456" s="252"/>
      <c r="P456" s="252"/>
      <c r="Q456" s="252"/>
      <c r="R456" s="252"/>
      <c r="S456" s="252"/>
      <c r="T456" s="253"/>
      <c r="AT456" s="254" t="s">
        <v>175</v>
      </c>
      <c r="AU456" s="254" t="s">
        <v>107</v>
      </c>
      <c r="AV456" s="12" t="s">
        <v>82</v>
      </c>
      <c r="AW456" s="12" t="s">
        <v>31</v>
      </c>
      <c r="AX456" s="12" t="s">
        <v>74</v>
      </c>
      <c r="AY456" s="254" t="s">
        <v>165</v>
      </c>
    </row>
    <row r="457" s="13" customFormat="1">
      <c r="B457" s="255"/>
      <c r="C457" s="256"/>
      <c r="D457" s="246" t="s">
        <v>175</v>
      </c>
      <c r="E457" s="257" t="s">
        <v>1</v>
      </c>
      <c r="F457" s="258" t="s">
        <v>354</v>
      </c>
      <c r="G457" s="256"/>
      <c r="H457" s="259">
        <v>5.5999999999999996</v>
      </c>
      <c r="I457" s="260"/>
      <c r="J457" s="256"/>
      <c r="K457" s="256"/>
      <c r="L457" s="261"/>
      <c r="M457" s="262"/>
      <c r="N457" s="263"/>
      <c r="O457" s="263"/>
      <c r="P457" s="263"/>
      <c r="Q457" s="263"/>
      <c r="R457" s="263"/>
      <c r="S457" s="263"/>
      <c r="T457" s="264"/>
      <c r="AT457" s="265" t="s">
        <v>175</v>
      </c>
      <c r="AU457" s="265" t="s">
        <v>107</v>
      </c>
      <c r="AV457" s="13" t="s">
        <v>107</v>
      </c>
      <c r="AW457" s="13" t="s">
        <v>31</v>
      </c>
      <c r="AX457" s="13" t="s">
        <v>74</v>
      </c>
      <c r="AY457" s="265" t="s">
        <v>165</v>
      </c>
    </row>
    <row r="458" s="12" customFormat="1">
      <c r="B458" s="244"/>
      <c r="C458" s="245"/>
      <c r="D458" s="246" t="s">
        <v>175</v>
      </c>
      <c r="E458" s="247" t="s">
        <v>1</v>
      </c>
      <c r="F458" s="248" t="s">
        <v>323</v>
      </c>
      <c r="G458" s="245"/>
      <c r="H458" s="247" t="s">
        <v>1</v>
      </c>
      <c r="I458" s="249"/>
      <c r="J458" s="245"/>
      <c r="K458" s="245"/>
      <c r="L458" s="250"/>
      <c r="M458" s="251"/>
      <c r="N458" s="252"/>
      <c r="O458" s="252"/>
      <c r="P458" s="252"/>
      <c r="Q458" s="252"/>
      <c r="R458" s="252"/>
      <c r="S458" s="252"/>
      <c r="T458" s="253"/>
      <c r="AT458" s="254" t="s">
        <v>175</v>
      </c>
      <c r="AU458" s="254" t="s">
        <v>107</v>
      </c>
      <c r="AV458" s="12" t="s">
        <v>82</v>
      </c>
      <c r="AW458" s="12" t="s">
        <v>31</v>
      </c>
      <c r="AX458" s="12" t="s">
        <v>74</v>
      </c>
      <c r="AY458" s="254" t="s">
        <v>165</v>
      </c>
    </row>
    <row r="459" s="13" customFormat="1">
      <c r="B459" s="255"/>
      <c r="C459" s="256"/>
      <c r="D459" s="246" t="s">
        <v>175</v>
      </c>
      <c r="E459" s="257" t="s">
        <v>1</v>
      </c>
      <c r="F459" s="258" t="s">
        <v>356</v>
      </c>
      <c r="G459" s="256"/>
      <c r="H459" s="259">
        <v>11.199999999999999</v>
      </c>
      <c r="I459" s="260"/>
      <c r="J459" s="256"/>
      <c r="K459" s="256"/>
      <c r="L459" s="261"/>
      <c r="M459" s="262"/>
      <c r="N459" s="263"/>
      <c r="O459" s="263"/>
      <c r="P459" s="263"/>
      <c r="Q459" s="263"/>
      <c r="R459" s="263"/>
      <c r="S459" s="263"/>
      <c r="T459" s="264"/>
      <c r="AT459" s="265" t="s">
        <v>175</v>
      </c>
      <c r="AU459" s="265" t="s">
        <v>107</v>
      </c>
      <c r="AV459" s="13" t="s">
        <v>107</v>
      </c>
      <c r="AW459" s="13" t="s">
        <v>31</v>
      </c>
      <c r="AX459" s="13" t="s">
        <v>74</v>
      </c>
      <c r="AY459" s="265" t="s">
        <v>165</v>
      </c>
    </row>
    <row r="460" s="12" customFormat="1">
      <c r="B460" s="244"/>
      <c r="C460" s="245"/>
      <c r="D460" s="246" t="s">
        <v>175</v>
      </c>
      <c r="E460" s="247" t="s">
        <v>1</v>
      </c>
      <c r="F460" s="248" t="s">
        <v>255</v>
      </c>
      <c r="G460" s="245"/>
      <c r="H460" s="247" t="s">
        <v>1</v>
      </c>
      <c r="I460" s="249"/>
      <c r="J460" s="245"/>
      <c r="K460" s="245"/>
      <c r="L460" s="250"/>
      <c r="M460" s="251"/>
      <c r="N460" s="252"/>
      <c r="O460" s="252"/>
      <c r="P460" s="252"/>
      <c r="Q460" s="252"/>
      <c r="R460" s="252"/>
      <c r="S460" s="252"/>
      <c r="T460" s="253"/>
      <c r="AT460" s="254" t="s">
        <v>175</v>
      </c>
      <c r="AU460" s="254" t="s">
        <v>107</v>
      </c>
      <c r="AV460" s="12" t="s">
        <v>82</v>
      </c>
      <c r="AW460" s="12" t="s">
        <v>31</v>
      </c>
      <c r="AX460" s="12" t="s">
        <v>74</v>
      </c>
      <c r="AY460" s="254" t="s">
        <v>165</v>
      </c>
    </row>
    <row r="461" s="13" customFormat="1">
      <c r="B461" s="255"/>
      <c r="C461" s="256"/>
      <c r="D461" s="246" t="s">
        <v>175</v>
      </c>
      <c r="E461" s="257" t="s">
        <v>1</v>
      </c>
      <c r="F461" s="258" t="s">
        <v>355</v>
      </c>
      <c r="G461" s="256"/>
      <c r="H461" s="259">
        <v>8.4000000000000004</v>
      </c>
      <c r="I461" s="260"/>
      <c r="J461" s="256"/>
      <c r="K461" s="256"/>
      <c r="L461" s="261"/>
      <c r="M461" s="262"/>
      <c r="N461" s="263"/>
      <c r="O461" s="263"/>
      <c r="P461" s="263"/>
      <c r="Q461" s="263"/>
      <c r="R461" s="263"/>
      <c r="S461" s="263"/>
      <c r="T461" s="264"/>
      <c r="AT461" s="265" t="s">
        <v>175</v>
      </c>
      <c r="AU461" s="265" t="s">
        <v>107</v>
      </c>
      <c r="AV461" s="13" t="s">
        <v>107</v>
      </c>
      <c r="AW461" s="13" t="s">
        <v>31</v>
      </c>
      <c r="AX461" s="13" t="s">
        <v>74</v>
      </c>
      <c r="AY461" s="265" t="s">
        <v>165</v>
      </c>
    </row>
    <row r="462" s="12" customFormat="1">
      <c r="B462" s="244"/>
      <c r="C462" s="245"/>
      <c r="D462" s="246" t="s">
        <v>175</v>
      </c>
      <c r="E462" s="247" t="s">
        <v>1</v>
      </c>
      <c r="F462" s="248" t="s">
        <v>327</v>
      </c>
      <c r="G462" s="245"/>
      <c r="H462" s="247" t="s">
        <v>1</v>
      </c>
      <c r="I462" s="249"/>
      <c r="J462" s="245"/>
      <c r="K462" s="245"/>
      <c r="L462" s="250"/>
      <c r="M462" s="251"/>
      <c r="N462" s="252"/>
      <c r="O462" s="252"/>
      <c r="P462" s="252"/>
      <c r="Q462" s="252"/>
      <c r="R462" s="252"/>
      <c r="S462" s="252"/>
      <c r="T462" s="253"/>
      <c r="AT462" s="254" t="s">
        <v>175</v>
      </c>
      <c r="AU462" s="254" t="s">
        <v>107</v>
      </c>
      <c r="AV462" s="12" t="s">
        <v>82</v>
      </c>
      <c r="AW462" s="12" t="s">
        <v>31</v>
      </c>
      <c r="AX462" s="12" t="s">
        <v>74</v>
      </c>
      <c r="AY462" s="254" t="s">
        <v>165</v>
      </c>
    </row>
    <row r="463" s="13" customFormat="1">
      <c r="B463" s="255"/>
      <c r="C463" s="256"/>
      <c r="D463" s="246" t="s">
        <v>175</v>
      </c>
      <c r="E463" s="257" t="s">
        <v>1</v>
      </c>
      <c r="F463" s="258" t="s">
        <v>355</v>
      </c>
      <c r="G463" s="256"/>
      <c r="H463" s="259">
        <v>8.4000000000000004</v>
      </c>
      <c r="I463" s="260"/>
      <c r="J463" s="256"/>
      <c r="K463" s="256"/>
      <c r="L463" s="261"/>
      <c r="M463" s="262"/>
      <c r="N463" s="263"/>
      <c r="O463" s="263"/>
      <c r="P463" s="263"/>
      <c r="Q463" s="263"/>
      <c r="R463" s="263"/>
      <c r="S463" s="263"/>
      <c r="T463" s="264"/>
      <c r="AT463" s="265" t="s">
        <v>175</v>
      </c>
      <c r="AU463" s="265" t="s">
        <v>107</v>
      </c>
      <c r="AV463" s="13" t="s">
        <v>107</v>
      </c>
      <c r="AW463" s="13" t="s">
        <v>31</v>
      </c>
      <c r="AX463" s="13" t="s">
        <v>74</v>
      </c>
      <c r="AY463" s="265" t="s">
        <v>165</v>
      </c>
    </row>
    <row r="464" s="14" customFormat="1">
      <c r="B464" s="266"/>
      <c r="C464" s="267"/>
      <c r="D464" s="246" t="s">
        <v>175</v>
      </c>
      <c r="E464" s="268" t="s">
        <v>1</v>
      </c>
      <c r="F464" s="269" t="s">
        <v>179</v>
      </c>
      <c r="G464" s="267"/>
      <c r="H464" s="270">
        <v>58.799999999999997</v>
      </c>
      <c r="I464" s="271"/>
      <c r="J464" s="267"/>
      <c r="K464" s="267"/>
      <c r="L464" s="272"/>
      <c r="M464" s="273"/>
      <c r="N464" s="274"/>
      <c r="O464" s="274"/>
      <c r="P464" s="274"/>
      <c r="Q464" s="274"/>
      <c r="R464" s="274"/>
      <c r="S464" s="274"/>
      <c r="T464" s="275"/>
      <c r="AT464" s="276" t="s">
        <v>175</v>
      </c>
      <c r="AU464" s="276" t="s">
        <v>107</v>
      </c>
      <c r="AV464" s="14" t="s">
        <v>166</v>
      </c>
      <c r="AW464" s="14" t="s">
        <v>31</v>
      </c>
      <c r="AX464" s="14" t="s">
        <v>74</v>
      </c>
      <c r="AY464" s="276" t="s">
        <v>165</v>
      </c>
    </row>
    <row r="465" s="12" customFormat="1">
      <c r="B465" s="244"/>
      <c r="C465" s="245"/>
      <c r="D465" s="246" t="s">
        <v>175</v>
      </c>
      <c r="E465" s="247" t="s">
        <v>1</v>
      </c>
      <c r="F465" s="248" t="s">
        <v>180</v>
      </c>
      <c r="G465" s="245"/>
      <c r="H465" s="247" t="s">
        <v>1</v>
      </c>
      <c r="I465" s="249"/>
      <c r="J465" s="245"/>
      <c r="K465" s="245"/>
      <c r="L465" s="250"/>
      <c r="M465" s="251"/>
      <c r="N465" s="252"/>
      <c r="O465" s="252"/>
      <c r="P465" s="252"/>
      <c r="Q465" s="252"/>
      <c r="R465" s="252"/>
      <c r="S465" s="252"/>
      <c r="T465" s="253"/>
      <c r="AT465" s="254" t="s">
        <v>175</v>
      </c>
      <c r="AU465" s="254" t="s">
        <v>107</v>
      </c>
      <c r="AV465" s="12" t="s">
        <v>82</v>
      </c>
      <c r="AW465" s="12" t="s">
        <v>31</v>
      </c>
      <c r="AX465" s="12" t="s">
        <v>74</v>
      </c>
      <c r="AY465" s="254" t="s">
        <v>165</v>
      </c>
    </row>
    <row r="466" s="12" customFormat="1">
      <c r="B466" s="244"/>
      <c r="C466" s="245"/>
      <c r="D466" s="246" t="s">
        <v>175</v>
      </c>
      <c r="E466" s="247" t="s">
        <v>1</v>
      </c>
      <c r="F466" s="248" t="s">
        <v>329</v>
      </c>
      <c r="G466" s="245"/>
      <c r="H466" s="247" t="s">
        <v>1</v>
      </c>
      <c r="I466" s="249"/>
      <c r="J466" s="245"/>
      <c r="K466" s="245"/>
      <c r="L466" s="250"/>
      <c r="M466" s="251"/>
      <c r="N466" s="252"/>
      <c r="O466" s="252"/>
      <c r="P466" s="252"/>
      <c r="Q466" s="252"/>
      <c r="R466" s="252"/>
      <c r="S466" s="252"/>
      <c r="T466" s="253"/>
      <c r="AT466" s="254" t="s">
        <v>175</v>
      </c>
      <c r="AU466" s="254" t="s">
        <v>107</v>
      </c>
      <c r="AV466" s="12" t="s">
        <v>82</v>
      </c>
      <c r="AW466" s="12" t="s">
        <v>31</v>
      </c>
      <c r="AX466" s="12" t="s">
        <v>74</v>
      </c>
      <c r="AY466" s="254" t="s">
        <v>165</v>
      </c>
    </row>
    <row r="467" s="13" customFormat="1">
      <c r="B467" s="255"/>
      <c r="C467" s="256"/>
      <c r="D467" s="246" t="s">
        <v>175</v>
      </c>
      <c r="E467" s="257" t="s">
        <v>1</v>
      </c>
      <c r="F467" s="258" t="s">
        <v>355</v>
      </c>
      <c r="G467" s="256"/>
      <c r="H467" s="259">
        <v>8.4000000000000004</v>
      </c>
      <c r="I467" s="260"/>
      <c r="J467" s="256"/>
      <c r="K467" s="256"/>
      <c r="L467" s="261"/>
      <c r="M467" s="262"/>
      <c r="N467" s="263"/>
      <c r="O467" s="263"/>
      <c r="P467" s="263"/>
      <c r="Q467" s="263"/>
      <c r="R467" s="263"/>
      <c r="S467" s="263"/>
      <c r="T467" s="264"/>
      <c r="AT467" s="265" t="s">
        <v>175</v>
      </c>
      <c r="AU467" s="265" t="s">
        <v>107</v>
      </c>
      <c r="AV467" s="13" t="s">
        <v>107</v>
      </c>
      <c r="AW467" s="13" t="s">
        <v>31</v>
      </c>
      <c r="AX467" s="13" t="s">
        <v>74</v>
      </c>
      <c r="AY467" s="265" t="s">
        <v>165</v>
      </c>
    </row>
    <row r="468" s="14" customFormat="1">
      <c r="B468" s="266"/>
      <c r="C468" s="267"/>
      <c r="D468" s="246" t="s">
        <v>175</v>
      </c>
      <c r="E468" s="268" t="s">
        <v>1</v>
      </c>
      <c r="F468" s="269" t="s">
        <v>179</v>
      </c>
      <c r="G468" s="267"/>
      <c r="H468" s="270">
        <v>8.4000000000000004</v>
      </c>
      <c r="I468" s="271"/>
      <c r="J468" s="267"/>
      <c r="K468" s="267"/>
      <c r="L468" s="272"/>
      <c r="M468" s="273"/>
      <c r="N468" s="274"/>
      <c r="O468" s="274"/>
      <c r="P468" s="274"/>
      <c r="Q468" s="274"/>
      <c r="R468" s="274"/>
      <c r="S468" s="274"/>
      <c r="T468" s="275"/>
      <c r="AT468" s="276" t="s">
        <v>175</v>
      </c>
      <c r="AU468" s="276" t="s">
        <v>107</v>
      </c>
      <c r="AV468" s="14" t="s">
        <v>166</v>
      </c>
      <c r="AW468" s="14" t="s">
        <v>31</v>
      </c>
      <c r="AX468" s="14" t="s">
        <v>74</v>
      </c>
      <c r="AY468" s="276" t="s">
        <v>165</v>
      </c>
    </row>
    <row r="469" s="15" customFormat="1">
      <c r="B469" s="277"/>
      <c r="C469" s="278"/>
      <c r="D469" s="246" t="s">
        <v>175</v>
      </c>
      <c r="E469" s="279" t="s">
        <v>1</v>
      </c>
      <c r="F469" s="280" t="s">
        <v>186</v>
      </c>
      <c r="G469" s="278"/>
      <c r="H469" s="281">
        <v>67.200000000000003</v>
      </c>
      <c r="I469" s="282"/>
      <c r="J469" s="278"/>
      <c r="K469" s="278"/>
      <c r="L469" s="283"/>
      <c r="M469" s="284"/>
      <c r="N469" s="285"/>
      <c r="O469" s="285"/>
      <c r="P469" s="285"/>
      <c r="Q469" s="285"/>
      <c r="R469" s="285"/>
      <c r="S469" s="285"/>
      <c r="T469" s="286"/>
      <c r="AT469" s="287" t="s">
        <v>175</v>
      </c>
      <c r="AU469" s="287" t="s">
        <v>107</v>
      </c>
      <c r="AV469" s="15" t="s">
        <v>173</v>
      </c>
      <c r="AW469" s="15" t="s">
        <v>31</v>
      </c>
      <c r="AX469" s="15" t="s">
        <v>82</v>
      </c>
      <c r="AY469" s="287" t="s">
        <v>165</v>
      </c>
    </row>
    <row r="470" s="1" customFormat="1" ht="24" customHeight="1">
      <c r="B470" s="38"/>
      <c r="C470" s="231" t="s">
        <v>357</v>
      </c>
      <c r="D470" s="231" t="s">
        <v>168</v>
      </c>
      <c r="E470" s="232" t="s">
        <v>358</v>
      </c>
      <c r="F470" s="233" t="s">
        <v>359</v>
      </c>
      <c r="G470" s="234" t="s">
        <v>296</v>
      </c>
      <c r="H470" s="235">
        <v>9.7439999999999998</v>
      </c>
      <c r="I470" s="236"/>
      <c r="J470" s="237">
        <f>ROUND(I470*H470,2)</f>
        <v>0</v>
      </c>
      <c r="K470" s="233" t="s">
        <v>266</v>
      </c>
      <c r="L470" s="43"/>
      <c r="M470" s="238" t="s">
        <v>1</v>
      </c>
      <c r="N470" s="239" t="s">
        <v>40</v>
      </c>
      <c r="O470" s="86"/>
      <c r="P470" s="240">
        <f>O470*H470</f>
        <v>0</v>
      </c>
      <c r="Q470" s="240">
        <v>0.17818000000000001</v>
      </c>
      <c r="R470" s="240">
        <f>Q470*H470</f>
        <v>1.7361859200000001</v>
      </c>
      <c r="S470" s="240">
        <v>0</v>
      </c>
      <c r="T470" s="241">
        <f>S470*H470</f>
        <v>0</v>
      </c>
      <c r="AR470" s="242" t="s">
        <v>173</v>
      </c>
      <c r="AT470" s="242" t="s">
        <v>168</v>
      </c>
      <c r="AU470" s="242" t="s">
        <v>107</v>
      </c>
      <c r="AY470" s="17" t="s">
        <v>165</v>
      </c>
      <c r="BE470" s="243">
        <f>IF(N470="základní",J470,0)</f>
        <v>0</v>
      </c>
      <c r="BF470" s="243">
        <f>IF(N470="snížená",J470,0)</f>
        <v>0</v>
      </c>
      <c r="BG470" s="243">
        <f>IF(N470="zákl. přenesená",J470,0)</f>
        <v>0</v>
      </c>
      <c r="BH470" s="243">
        <f>IF(N470="sníž. přenesená",J470,0)</f>
        <v>0</v>
      </c>
      <c r="BI470" s="243">
        <f>IF(N470="nulová",J470,0)</f>
        <v>0</v>
      </c>
      <c r="BJ470" s="17" t="s">
        <v>107</v>
      </c>
      <c r="BK470" s="243">
        <f>ROUND(I470*H470,2)</f>
        <v>0</v>
      </c>
      <c r="BL470" s="17" t="s">
        <v>173</v>
      </c>
      <c r="BM470" s="242" t="s">
        <v>360</v>
      </c>
    </row>
    <row r="471" s="12" customFormat="1">
      <c r="B471" s="244"/>
      <c r="C471" s="245"/>
      <c r="D471" s="246" t="s">
        <v>175</v>
      </c>
      <c r="E471" s="247" t="s">
        <v>1</v>
      </c>
      <c r="F471" s="248" t="s">
        <v>268</v>
      </c>
      <c r="G471" s="245"/>
      <c r="H471" s="247" t="s">
        <v>1</v>
      </c>
      <c r="I471" s="249"/>
      <c r="J471" s="245"/>
      <c r="K471" s="245"/>
      <c r="L471" s="250"/>
      <c r="M471" s="251"/>
      <c r="N471" s="252"/>
      <c r="O471" s="252"/>
      <c r="P471" s="252"/>
      <c r="Q471" s="252"/>
      <c r="R471" s="252"/>
      <c r="S471" s="252"/>
      <c r="T471" s="253"/>
      <c r="AT471" s="254" t="s">
        <v>175</v>
      </c>
      <c r="AU471" s="254" t="s">
        <v>107</v>
      </c>
      <c r="AV471" s="12" t="s">
        <v>82</v>
      </c>
      <c r="AW471" s="12" t="s">
        <v>31</v>
      </c>
      <c r="AX471" s="12" t="s">
        <v>74</v>
      </c>
      <c r="AY471" s="254" t="s">
        <v>165</v>
      </c>
    </row>
    <row r="472" s="12" customFormat="1">
      <c r="B472" s="244"/>
      <c r="C472" s="245"/>
      <c r="D472" s="246" t="s">
        <v>175</v>
      </c>
      <c r="E472" s="247" t="s">
        <v>1</v>
      </c>
      <c r="F472" s="248" t="s">
        <v>177</v>
      </c>
      <c r="G472" s="245"/>
      <c r="H472" s="247" t="s">
        <v>1</v>
      </c>
      <c r="I472" s="249"/>
      <c r="J472" s="245"/>
      <c r="K472" s="245"/>
      <c r="L472" s="250"/>
      <c r="M472" s="251"/>
      <c r="N472" s="252"/>
      <c r="O472" s="252"/>
      <c r="P472" s="252"/>
      <c r="Q472" s="252"/>
      <c r="R472" s="252"/>
      <c r="S472" s="252"/>
      <c r="T472" s="253"/>
      <c r="AT472" s="254" t="s">
        <v>175</v>
      </c>
      <c r="AU472" s="254" t="s">
        <v>107</v>
      </c>
      <c r="AV472" s="12" t="s">
        <v>82</v>
      </c>
      <c r="AW472" s="12" t="s">
        <v>31</v>
      </c>
      <c r="AX472" s="12" t="s">
        <v>74</v>
      </c>
      <c r="AY472" s="254" t="s">
        <v>165</v>
      </c>
    </row>
    <row r="473" s="13" customFormat="1">
      <c r="B473" s="255"/>
      <c r="C473" s="256"/>
      <c r="D473" s="246" t="s">
        <v>175</v>
      </c>
      <c r="E473" s="257" t="s">
        <v>1</v>
      </c>
      <c r="F473" s="258" t="s">
        <v>361</v>
      </c>
      <c r="G473" s="256"/>
      <c r="H473" s="259">
        <v>0.83199999999999996</v>
      </c>
      <c r="I473" s="260"/>
      <c r="J473" s="256"/>
      <c r="K473" s="256"/>
      <c r="L473" s="261"/>
      <c r="M473" s="262"/>
      <c r="N473" s="263"/>
      <c r="O473" s="263"/>
      <c r="P473" s="263"/>
      <c r="Q473" s="263"/>
      <c r="R473" s="263"/>
      <c r="S473" s="263"/>
      <c r="T473" s="264"/>
      <c r="AT473" s="265" t="s">
        <v>175</v>
      </c>
      <c r="AU473" s="265" t="s">
        <v>107</v>
      </c>
      <c r="AV473" s="13" t="s">
        <v>107</v>
      </c>
      <c r="AW473" s="13" t="s">
        <v>31</v>
      </c>
      <c r="AX473" s="13" t="s">
        <v>74</v>
      </c>
      <c r="AY473" s="265" t="s">
        <v>165</v>
      </c>
    </row>
    <row r="474" s="13" customFormat="1">
      <c r="B474" s="255"/>
      <c r="C474" s="256"/>
      <c r="D474" s="246" t="s">
        <v>175</v>
      </c>
      <c r="E474" s="257" t="s">
        <v>1</v>
      </c>
      <c r="F474" s="258" t="s">
        <v>362</v>
      </c>
      <c r="G474" s="256"/>
      <c r="H474" s="259">
        <v>0.35999999999999999</v>
      </c>
      <c r="I474" s="260"/>
      <c r="J474" s="256"/>
      <c r="K474" s="256"/>
      <c r="L474" s="261"/>
      <c r="M474" s="262"/>
      <c r="N474" s="263"/>
      <c r="O474" s="263"/>
      <c r="P474" s="263"/>
      <c r="Q474" s="263"/>
      <c r="R474" s="263"/>
      <c r="S474" s="263"/>
      <c r="T474" s="264"/>
      <c r="AT474" s="265" t="s">
        <v>175</v>
      </c>
      <c r="AU474" s="265" t="s">
        <v>107</v>
      </c>
      <c r="AV474" s="13" t="s">
        <v>107</v>
      </c>
      <c r="AW474" s="13" t="s">
        <v>31</v>
      </c>
      <c r="AX474" s="13" t="s">
        <v>74</v>
      </c>
      <c r="AY474" s="265" t="s">
        <v>165</v>
      </c>
    </row>
    <row r="475" s="12" customFormat="1">
      <c r="B475" s="244"/>
      <c r="C475" s="245"/>
      <c r="D475" s="246" t="s">
        <v>175</v>
      </c>
      <c r="E475" s="247" t="s">
        <v>1</v>
      </c>
      <c r="F475" s="248" t="s">
        <v>198</v>
      </c>
      <c r="G475" s="245"/>
      <c r="H475" s="247" t="s">
        <v>1</v>
      </c>
      <c r="I475" s="249"/>
      <c r="J475" s="245"/>
      <c r="K475" s="245"/>
      <c r="L475" s="250"/>
      <c r="M475" s="251"/>
      <c r="N475" s="252"/>
      <c r="O475" s="252"/>
      <c r="P475" s="252"/>
      <c r="Q475" s="252"/>
      <c r="R475" s="252"/>
      <c r="S475" s="252"/>
      <c r="T475" s="253"/>
      <c r="AT475" s="254" t="s">
        <v>175</v>
      </c>
      <c r="AU475" s="254" t="s">
        <v>107</v>
      </c>
      <c r="AV475" s="12" t="s">
        <v>82</v>
      </c>
      <c r="AW475" s="12" t="s">
        <v>31</v>
      </c>
      <c r="AX475" s="12" t="s">
        <v>74</v>
      </c>
      <c r="AY475" s="254" t="s">
        <v>165</v>
      </c>
    </row>
    <row r="476" s="13" customFormat="1">
      <c r="B476" s="255"/>
      <c r="C476" s="256"/>
      <c r="D476" s="246" t="s">
        <v>175</v>
      </c>
      <c r="E476" s="257" t="s">
        <v>1</v>
      </c>
      <c r="F476" s="258" t="s">
        <v>363</v>
      </c>
      <c r="G476" s="256"/>
      <c r="H476" s="259">
        <v>0.51200000000000001</v>
      </c>
      <c r="I476" s="260"/>
      <c r="J476" s="256"/>
      <c r="K476" s="256"/>
      <c r="L476" s="261"/>
      <c r="M476" s="262"/>
      <c r="N476" s="263"/>
      <c r="O476" s="263"/>
      <c r="P476" s="263"/>
      <c r="Q476" s="263"/>
      <c r="R476" s="263"/>
      <c r="S476" s="263"/>
      <c r="T476" s="264"/>
      <c r="AT476" s="265" t="s">
        <v>175</v>
      </c>
      <c r="AU476" s="265" t="s">
        <v>107</v>
      </c>
      <c r="AV476" s="13" t="s">
        <v>107</v>
      </c>
      <c r="AW476" s="13" t="s">
        <v>31</v>
      </c>
      <c r="AX476" s="13" t="s">
        <v>74</v>
      </c>
      <c r="AY476" s="265" t="s">
        <v>165</v>
      </c>
    </row>
    <row r="477" s="12" customFormat="1">
      <c r="B477" s="244"/>
      <c r="C477" s="245"/>
      <c r="D477" s="246" t="s">
        <v>175</v>
      </c>
      <c r="E477" s="247" t="s">
        <v>1</v>
      </c>
      <c r="F477" s="248" t="s">
        <v>200</v>
      </c>
      <c r="G477" s="245"/>
      <c r="H477" s="247" t="s">
        <v>1</v>
      </c>
      <c r="I477" s="249"/>
      <c r="J477" s="245"/>
      <c r="K477" s="245"/>
      <c r="L477" s="250"/>
      <c r="M477" s="251"/>
      <c r="N477" s="252"/>
      <c r="O477" s="252"/>
      <c r="P477" s="252"/>
      <c r="Q477" s="252"/>
      <c r="R477" s="252"/>
      <c r="S477" s="252"/>
      <c r="T477" s="253"/>
      <c r="AT477" s="254" t="s">
        <v>175</v>
      </c>
      <c r="AU477" s="254" t="s">
        <v>107</v>
      </c>
      <c r="AV477" s="12" t="s">
        <v>82</v>
      </c>
      <c r="AW477" s="12" t="s">
        <v>31</v>
      </c>
      <c r="AX477" s="12" t="s">
        <v>74</v>
      </c>
      <c r="AY477" s="254" t="s">
        <v>165</v>
      </c>
    </row>
    <row r="478" s="13" customFormat="1">
      <c r="B478" s="255"/>
      <c r="C478" s="256"/>
      <c r="D478" s="246" t="s">
        <v>175</v>
      </c>
      <c r="E478" s="257" t="s">
        <v>1</v>
      </c>
      <c r="F478" s="258" t="s">
        <v>363</v>
      </c>
      <c r="G478" s="256"/>
      <c r="H478" s="259">
        <v>0.51200000000000001</v>
      </c>
      <c r="I478" s="260"/>
      <c r="J478" s="256"/>
      <c r="K478" s="256"/>
      <c r="L478" s="261"/>
      <c r="M478" s="262"/>
      <c r="N478" s="263"/>
      <c r="O478" s="263"/>
      <c r="P478" s="263"/>
      <c r="Q478" s="263"/>
      <c r="R478" s="263"/>
      <c r="S478" s="263"/>
      <c r="T478" s="264"/>
      <c r="AT478" s="265" t="s">
        <v>175</v>
      </c>
      <c r="AU478" s="265" t="s">
        <v>107</v>
      </c>
      <c r="AV478" s="13" t="s">
        <v>107</v>
      </c>
      <c r="AW478" s="13" t="s">
        <v>31</v>
      </c>
      <c r="AX478" s="13" t="s">
        <v>74</v>
      </c>
      <c r="AY478" s="265" t="s">
        <v>165</v>
      </c>
    </row>
    <row r="479" s="12" customFormat="1">
      <c r="B479" s="244"/>
      <c r="C479" s="245"/>
      <c r="D479" s="246" t="s">
        <v>175</v>
      </c>
      <c r="E479" s="247" t="s">
        <v>1</v>
      </c>
      <c r="F479" s="248" t="s">
        <v>260</v>
      </c>
      <c r="G479" s="245"/>
      <c r="H479" s="247" t="s">
        <v>1</v>
      </c>
      <c r="I479" s="249"/>
      <c r="J479" s="245"/>
      <c r="K479" s="245"/>
      <c r="L479" s="250"/>
      <c r="M479" s="251"/>
      <c r="N479" s="252"/>
      <c r="O479" s="252"/>
      <c r="P479" s="252"/>
      <c r="Q479" s="252"/>
      <c r="R479" s="252"/>
      <c r="S479" s="252"/>
      <c r="T479" s="253"/>
      <c r="AT479" s="254" t="s">
        <v>175</v>
      </c>
      <c r="AU479" s="254" t="s">
        <v>107</v>
      </c>
      <c r="AV479" s="12" t="s">
        <v>82</v>
      </c>
      <c r="AW479" s="12" t="s">
        <v>31</v>
      </c>
      <c r="AX479" s="12" t="s">
        <v>74</v>
      </c>
      <c r="AY479" s="254" t="s">
        <v>165</v>
      </c>
    </row>
    <row r="480" s="13" customFormat="1">
      <c r="B480" s="255"/>
      <c r="C480" s="256"/>
      <c r="D480" s="246" t="s">
        <v>175</v>
      </c>
      <c r="E480" s="257" t="s">
        <v>1</v>
      </c>
      <c r="F480" s="258" t="s">
        <v>363</v>
      </c>
      <c r="G480" s="256"/>
      <c r="H480" s="259">
        <v>0.51200000000000001</v>
      </c>
      <c r="I480" s="260"/>
      <c r="J480" s="256"/>
      <c r="K480" s="256"/>
      <c r="L480" s="261"/>
      <c r="M480" s="262"/>
      <c r="N480" s="263"/>
      <c r="O480" s="263"/>
      <c r="P480" s="263"/>
      <c r="Q480" s="263"/>
      <c r="R480" s="263"/>
      <c r="S480" s="263"/>
      <c r="T480" s="264"/>
      <c r="AT480" s="265" t="s">
        <v>175</v>
      </c>
      <c r="AU480" s="265" t="s">
        <v>107</v>
      </c>
      <c r="AV480" s="13" t="s">
        <v>107</v>
      </c>
      <c r="AW480" s="13" t="s">
        <v>31</v>
      </c>
      <c r="AX480" s="13" t="s">
        <v>74</v>
      </c>
      <c r="AY480" s="265" t="s">
        <v>165</v>
      </c>
    </row>
    <row r="481" s="12" customFormat="1">
      <c r="B481" s="244"/>
      <c r="C481" s="245"/>
      <c r="D481" s="246" t="s">
        <v>175</v>
      </c>
      <c r="E481" s="247" t="s">
        <v>1</v>
      </c>
      <c r="F481" s="248" t="s">
        <v>216</v>
      </c>
      <c r="G481" s="245"/>
      <c r="H481" s="247" t="s">
        <v>1</v>
      </c>
      <c r="I481" s="249"/>
      <c r="J481" s="245"/>
      <c r="K481" s="245"/>
      <c r="L481" s="250"/>
      <c r="M481" s="251"/>
      <c r="N481" s="252"/>
      <c r="O481" s="252"/>
      <c r="P481" s="252"/>
      <c r="Q481" s="252"/>
      <c r="R481" s="252"/>
      <c r="S481" s="252"/>
      <c r="T481" s="253"/>
      <c r="AT481" s="254" t="s">
        <v>175</v>
      </c>
      <c r="AU481" s="254" t="s">
        <v>107</v>
      </c>
      <c r="AV481" s="12" t="s">
        <v>82</v>
      </c>
      <c r="AW481" s="12" t="s">
        <v>31</v>
      </c>
      <c r="AX481" s="12" t="s">
        <v>74</v>
      </c>
      <c r="AY481" s="254" t="s">
        <v>165</v>
      </c>
    </row>
    <row r="482" s="13" customFormat="1">
      <c r="B482" s="255"/>
      <c r="C482" s="256"/>
      <c r="D482" s="246" t="s">
        <v>175</v>
      </c>
      <c r="E482" s="257" t="s">
        <v>1</v>
      </c>
      <c r="F482" s="258" t="s">
        <v>362</v>
      </c>
      <c r="G482" s="256"/>
      <c r="H482" s="259">
        <v>0.35999999999999999</v>
      </c>
      <c r="I482" s="260"/>
      <c r="J482" s="256"/>
      <c r="K482" s="256"/>
      <c r="L482" s="261"/>
      <c r="M482" s="262"/>
      <c r="N482" s="263"/>
      <c r="O482" s="263"/>
      <c r="P482" s="263"/>
      <c r="Q482" s="263"/>
      <c r="R482" s="263"/>
      <c r="S482" s="263"/>
      <c r="T482" s="264"/>
      <c r="AT482" s="265" t="s">
        <v>175</v>
      </c>
      <c r="AU482" s="265" t="s">
        <v>107</v>
      </c>
      <c r="AV482" s="13" t="s">
        <v>107</v>
      </c>
      <c r="AW482" s="13" t="s">
        <v>31</v>
      </c>
      <c r="AX482" s="13" t="s">
        <v>74</v>
      </c>
      <c r="AY482" s="265" t="s">
        <v>165</v>
      </c>
    </row>
    <row r="483" s="12" customFormat="1">
      <c r="B483" s="244"/>
      <c r="C483" s="245"/>
      <c r="D483" s="246" t="s">
        <v>175</v>
      </c>
      <c r="E483" s="247" t="s">
        <v>1</v>
      </c>
      <c r="F483" s="248" t="s">
        <v>217</v>
      </c>
      <c r="G483" s="245"/>
      <c r="H483" s="247" t="s">
        <v>1</v>
      </c>
      <c r="I483" s="249"/>
      <c r="J483" s="245"/>
      <c r="K483" s="245"/>
      <c r="L483" s="250"/>
      <c r="M483" s="251"/>
      <c r="N483" s="252"/>
      <c r="O483" s="252"/>
      <c r="P483" s="252"/>
      <c r="Q483" s="252"/>
      <c r="R483" s="252"/>
      <c r="S483" s="252"/>
      <c r="T483" s="253"/>
      <c r="AT483" s="254" t="s">
        <v>175</v>
      </c>
      <c r="AU483" s="254" t="s">
        <v>107</v>
      </c>
      <c r="AV483" s="12" t="s">
        <v>82</v>
      </c>
      <c r="AW483" s="12" t="s">
        <v>31</v>
      </c>
      <c r="AX483" s="12" t="s">
        <v>74</v>
      </c>
      <c r="AY483" s="254" t="s">
        <v>165</v>
      </c>
    </row>
    <row r="484" s="13" customFormat="1">
      <c r="B484" s="255"/>
      <c r="C484" s="256"/>
      <c r="D484" s="246" t="s">
        <v>175</v>
      </c>
      <c r="E484" s="257" t="s">
        <v>1</v>
      </c>
      <c r="F484" s="258" t="s">
        <v>362</v>
      </c>
      <c r="G484" s="256"/>
      <c r="H484" s="259">
        <v>0.35999999999999999</v>
      </c>
      <c r="I484" s="260"/>
      <c r="J484" s="256"/>
      <c r="K484" s="256"/>
      <c r="L484" s="261"/>
      <c r="M484" s="262"/>
      <c r="N484" s="263"/>
      <c r="O484" s="263"/>
      <c r="P484" s="263"/>
      <c r="Q484" s="263"/>
      <c r="R484" s="263"/>
      <c r="S484" s="263"/>
      <c r="T484" s="264"/>
      <c r="AT484" s="265" t="s">
        <v>175</v>
      </c>
      <c r="AU484" s="265" t="s">
        <v>107</v>
      </c>
      <c r="AV484" s="13" t="s">
        <v>107</v>
      </c>
      <c r="AW484" s="13" t="s">
        <v>31</v>
      </c>
      <c r="AX484" s="13" t="s">
        <v>74</v>
      </c>
      <c r="AY484" s="265" t="s">
        <v>165</v>
      </c>
    </row>
    <row r="485" s="12" customFormat="1">
      <c r="B485" s="244"/>
      <c r="C485" s="245"/>
      <c r="D485" s="246" t="s">
        <v>175</v>
      </c>
      <c r="E485" s="247" t="s">
        <v>1</v>
      </c>
      <c r="F485" s="248" t="s">
        <v>218</v>
      </c>
      <c r="G485" s="245"/>
      <c r="H485" s="247" t="s">
        <v>1</v>
      </c>
      <c r="I485" s="249"/>
      <c r="J485" s="245"/>
      <c r="K485" s="245"/>
      <c r="L485" s="250"/>
      <c r="M485" s="251"/>
      <c r="N485" s="252"/>
      <c r="O485" s="252"/>
      <c r="P485" s="252"/>
      <c r="Q485" s="252"/>
      <c r="R485" s="252"/>
      <c r="S485" s="252"/>
      <c r="T485" s="253"/>
      <c r="AT485" s="254" t="s">
        <v>175</v>
      </c>
      <c r="AU485" s="254" t="s">
        <v>107</v>
      </c>
      <c r="AV485" s="12" t="s">
        <v>82</v>
      </c>
      <c r="AW485" s="12" t="s">
        <v>31</v>
      </c>
      <c r="AX485" s="12" t="s">
        <v>74</v>
      </c>
      <c r="AY485" s="254" t="s">
        <v>165</v>
      </c>
    </row>
    <row r="486" s="13" customFormat="1">
      <c r="B486" s="255"/>
      <c r="C486" s="256"/>
      <c r="D486" s="246" t="s">
        <v>175</v>
      </c>
      <c r="E486" s="257" t="s">
        <v>1</v>
      </c>
      <c r="F486" s="258" t="s">
        <v>362</v>
      </c>
      <c r="G486" s="256"/>
      <c r="H486" s="259">
        <v>0.35999999999999999</v>
      </c>
      <c r="I486" s="260"/>
      <c r="J486" s="256"/>
      <c r="K486" s="256"/>
      <c r="L486" s="261"/>
      <c r="M486" s="262"/>
      <c r="N486" s="263"/>
      <c r="O486" s="263"/>
      <c r="P486" s="263"/>
      <c r="Q486" s="263"/>
      <c r="R486" s="263"/>
      <c r="S486" s="263"/>
      <c r="T486" s="264"/>
      <c r="AT486" s="265" t="s">
        <v>175</v>
      </c>
      <c r="AU486" s="265" t="s">
        <v>107</v>
      </c>
      <c r="AV486" s="13" t="s">
        <v>107</v>
      </c>
      <c r="AW486" s="13" t="s">
        <v>31</v>
      </c>
      <c r="AX486" s="13" t="s">
        <v>74</v>
      </c>
      <c r="AY486" s="265" t="s">
        <v>165</v>
      </c>
    </row>
    <row r="487" s="12" customFormat="1">
      <c r="B487" s="244"/>
      <c r="C487" s="245"/>
      <c r="D487" s="246" t="s">
        <v>175</v>
      </c>
      <c r="E487" s="247" t="s">
        <v>1</v>
      </c>
      <c r="F487" s="248" t="s">
        <v>247</v>
      </c>
      <c r="G487" s="245"/>
      <c r="H487" s="247" t="s">
        <v>1</v>
      </c>
      <c r="I487" s="249"/>
      <c r="J487" s="245"/>
      <c r="K487" s="245"/>
      <c r="L487" s="250"/>
      <c r="M487" s="251"/>
      <c r="N487" s="252"/>
      <c r="O487" s="252"/>
      <c r="P487" s="252"/>
      <c r="Q487" s="252"/>
      <c r="R487" s="252"/>
      <c r="S487" s="252"/>
      <c r="T487" s="253"/>
      <c r="AT487" s="254" t="s">
        <v>175</v>
      </c>
      <c r="AU487" s="254" t="s">
        <v>107</v>
      </c>
      <c r="AV487" s="12" t="s">
        <v>82</v>
      </c>
      <c r="AW487" s="12" t="s">
        <v>31</v>
      </c>
      <c r="AX487" s="12" t="s">
        <v>74</v>
      </c>
      <c r="AY487" s="254" t="s">
        <v>165</v>
      </c>
    </row>
    <row r="488" s="13" customFormat="1">
      <c r="B488" s="255"/>
      <c r="C488" s="256"/>
      <c r="D488" s="246" t="s">
        <v>175</v>
      </c>
      <c r="E488" s="257" t="s">
        <v>1</v>
      </c>
      <c r="F488" s="258" t="s">
        <v>363</v>
      </c>
      <c r="G488" s="256"/>
      <c r="H488" s="259">
        <v>0.51200000000000001</v>
      </c>
      <c r="I488" s="260"/>
      <c r="J488" s="256"/>
      <c r="K488" s="256"/>
      <c r="L488" s="261"/>
      <c r="M488" s="262"/>
      <c r="N488" s="263"/>
      <c r="O488" s="263"/>
      <c r="P488" s="263"/>
      <c r="Q488" s="263"/>
      <c r="R488" s="263"/>
      <c r="S488" s="263"/>
      <c r="T488" s="264"/>
      <c r="AT488" s="265" t="s">
        <v>175</v>
      </c>
      <c r="AU488" s="265" t="s">
        <v>107</v>
      </c>
      <c r="AV488" s="13" t="s">
        <v>107</v>
      </c>
      <c r="AW488" s="13" t="s">
        <v>31</v>
      </c>
      <c r="AX488" s="13" t="s">
        <v>74</v>
      </c>
      <c r="AY488" s="265" t="s">
        <v>165</v>
      </c>
    </row>
    <row r="489" s="14" customFormat="1">
      <c r="B489" s="266"/>
      <c r="C489" s="267"/>
      <c r="D489" s="246" t="s">
        <v>175</v>
      </c>
      <c r="E489" s="268" t="s">
        <v>1</v>
      </c>
      <c r="F489" s="269" t="s">
        <v>179</v>
      </c>
      <c r="G489" s="267"/>
      <c r="H489" s="270">
        <v>4.3200000000000003</v>
      </c>
      <c r="I489" s="271"/>
      <c r="J489" s="267"/>
      <c r="K489" s="267"/>
      <c r="L489" s="272"/>
      <c r="M489" s="273"/>
      <c r="N489" s="274"/>
      <c r="O489" s="274"/>
      <c r="P489" s="274"/>
      <c r="Q489" s="274"/>
      <c r="R489" s="274"/>
      <c r="S489" s="274"/>
      <c r="T489" s="275"/>
      <c r="AT489" s="276" t="s">
        <v>175</v>
      </c>
      <c r="AU489" s="276" t="s">
        <v>107</v>
      </c>
      <c r="AV489" s="14" t="s">
        <v>166</v>
      </c>
      <c r="AW489" s="14" t="s">
        <v>31</v>
      </c>
      <c r="AX489" s="14" t="s">
        <v>74</v>
      </c>
      <c r="AY489" s="276" t="s">
        <v>165</v>
      </c>
    </row>
    <row r="490" s="12" customFormat="1">
      <c r="B490" s="244"/>
      <c r="C490" s="245"/>
      <c r="D490" s="246" t="s">
        <v>175</v>
      </c>
      <c r="E490" s="247" t="s">
        <v>1</v>
      </c>
      <c r="F490" s="248" t="s">
        <v>180</v>
      </c>
      <c r="G490" s="245"/>
      <c r="H490" s="247" t="s">
        <v>1</v>
      </c>
      <c r="I490" s="249"/>
      <c r="J490" s="245"/>
      <c r="K490" s="245"/>
      <c r="L490" s="250"/>
      <c r="M490" s="251"/>
      <c r="N490" s="252"/>
      <c r="O490" s="252"/>
      <c r="P490" s="252"/>
      <c r="Q490" s="252"/>
      <c r="R490" s="252"/>
      <c r="S490" s="252"/>
      <c r="T490" s="253"/>
      <c r="AT490" s="254" t="s">
        <v>175</v>
      </c>
      <c r="AU490" s="254" t="s">
        <v>107</v>
      </c>
      <c r="AV490" s="12" t="s">
        <v>82</v>
      </c>
      <c r="AW490" s="12" t="s">
        <v>31</v>
      </c>
      <c r="AX490" s="12" t="s">
        <v>74</v>
      </c>
      <c r="AY490" s="254" t="s">
        <v>165</v>
      </c>
    </row>
    <row r="491" s="12" customFormat="1">
      <c r="B491" s="244"/>
      <c r="C491" s="245"/>
      <c r="D491" s="246" t="s">
        <v>175</v>
      </c>
      <c r="E491" s="247" t="s">
        <v>1</v>
      </c>
      <c r="F491" s="248" t="s">
        <v>181</v>
      </c>
      <c r="G491" s="245"/>
      <c r="H491" s="247" t="s">
        <v>1</v>
      </c>
      <c r="I491" s="249"/>
      <c r="J491" s="245"/>
      <c r="K491" s="245"/>
      <c r="L491" s="250"/>
      <c r="M491" s="251"/>
      <c r="N491" s="252"/>
      <c r="O491" s="252"/>
      <c r="P491" s="252"/>
      <c r="Q491" s="252"/>
      <c r="R491" s="252"/>
      <c r="S491" s="252"/>
      <c r="T491" s="253"/>
      <c r="AT491" s="254" t="s">
        <v>175</v>
      </c>
      <c r="AU491" s="254" t="s">
        <v>107</v>
      </c>
      <c r="AV491" s="12" t="s">
        <v>82</v>
      </c>
      <c r="AW491" s="12" t="s">
        <v>31</v>
      </c>
      <c r="AX491" s="12" t="s">
        <v>74</v>
      </c>
      <c r="AY491" s="254" t="s">
        <v>165</v>
      </c>
    </row>
    <row r="492" s="13" customFormat="1">
      <c r="B492" s="255"/>
      <c r="C492" s="256"/>
      <c r="D492" s="246" t="s">
        <v>175</v>
      </c>
      <c r="E492" s="257" t="s">
        <v>1</v>
      </c>
      <c r="F492" s="258" t="s">
        <v>361</v>
      </c>
      <c r="G492" s="256"/>
      <c r="H492" s="259">
        <v>0.83199999999999996</v>
      </c>
      <c r="I492" s="260"/>
      <c r="J492" s="256"/>
      <c r="K492" s="256"/>
      <c r="L492" s="261"/>
      <c r="M492" s="262"/>
      <c r="N492" s="263"/>
      <c r="O492" s="263"/>
      <c r="P492" s="263"/>
      <c r="Q492" s="263"/>
      <c r="R492" s="263"/>
      <c r="S492" s="263"/>
      <c r="T492" s="264"/>
      <c r="AT492" s="265" t="s">
        <v>175</v>
      </c>
      <c r="AU492" s="265" t="s">
        <v>107</v>
      </c>
      <c r="AV492" s="13" t="s">
        <v>107</v>
      </c>
      <c r="AW492" s="13" t="s">
        <v>31</v>
      </c>
      <c r="AX492" s="13" t="s">
        <v>74</v>
      </c>
      <c r="AY492" s="265" t="s">
        <v>165</v>
      </c>
    </row>
    <row r="493" s="12" customFormat="1">
      <c r="B493" s="244"/>
      <c r="C493" s="245"/>
      <c r="D493" s="246" t="s">
        <v>175</v>
      </c>
      <c r="E493" s="247" t="s">
        <v>1</v>
      </c>
      <c r="F493" s="248" t="s">
        <v>182</v>
      </c>
      <c r="G493" s="245"/>
      <c r="H493" s="247" t="s">
        <v>1</v>
      </c>
      <c r="I493" s="249"/>
      <c r="J493" s="245"/>
      <c r="K493" s="245"/>
      <c r="L493" s="250"/>
      <c r="M493" s="251"/>
      <c r="N493" s="252"/>
      <c r="O493" s="252"/>
      <c r="P493" s="252"/>
      <c r="Q493" s="252"/>
      <c r="R493" s="252"/>
      <c r="S493" s="252"/>
      <c r="T493" s="253"/>
      <c r="AT493" s="254" t="s">
        <v>175</v>
      </c>
      <c r="AU493" s="254" t="s">
        <v>107</v>
      </c>
      <c r="AV493" s="12" t="s">
        <v>82</v>
      </c>
      <c r="AW493" s="12" t="s">
        <v>31</v>
      </c>
      <c r="AX493" s="12" t="s">
        <v>74</v>
      </c>
      <c r="AY493" s="254" t="s">
        <v>165</v>
      </c>
    </row>
    <row r="494" s="13" customFormat="1">
      <c r="B494" s="255"/>
      <c r="C494" s="256"/>
      <c r="D494" s="246" t="s">
        <v>175</v>
      </c>
      <c r="E494" s="257" t="s">
        <v>1</v>
      </c>
      <c r="F494" s="258" t="s">
        <v>364</v>
      </c>
      <c r="G494" s="256"/>
      <c r="H494" s="259">
        <v>0.41599999999999998</v>
      </c>
      <c r="I494" s="260"/>
      <c r="J494" s="256"/>
      <c r="K494" s="256"/>
      <c r="L494" s="261"/>
      <c r="M494" s="262"/>
      <c r="N494" s="263"/>
      <c r="O494" s="263"/>
      <c r="P494" s="263"/>
      <c r="Q494" s="263"/>
      <c r="R494" s="263"/>
      <c r="S494" s="263"/>
      <c r="T494" s="264"/>
      <c r="AT494" s="265" t="s">
        <v>175</v>
      </c>
      <c r="AU494" s="265" t="s">
        <v>107</v>
      </c>
      <c r="AV494" s="13" t="s">
        <v>107</v>
      </c>
      <c r="AW494" s="13" t="s">
        <v>31</v>
      </c>
      <c r="AX494" s="13" t="s">
        <v>74</v>
      </c>
      <c r="AY494" s="265" t="s">
        <v>165</v>
      </c>
    </row>
    <row r="495" s="12" customFormat="1">
      <c r="B495" s="244"/>
      <c r="C495" s="245"/>
      <c r="D495" s="246" t="s">
        <v>175</v>
      </c>
      <c r="E495" s="247" t="s">
        <v>1</v>
      </c>
      <c r="F495" s="248" t="s">
        <v>274</v>
      </c>
      <c r="G495" s="245"/>
      <c r="H495" s="247" t="s">
        <v>1</v>
      </c>
      <c r="I495" s="249"/>
      <c r="J495" s="245"/>
      <c r="K495" s="245"/>
      <c r="L495" s="250"/>
      <c r="M495" s="251"/>
      <c r="N495" s="252"/>
      <c r="O495" s="252"/>
      <c r="P495" s="252"/>
      <c r="Q495" s="252"/>
      <c r="R495" s="252"/>
      <c r="S495" s="252"/>
      <c r="T495" s="253"/>
      <c r="AT495" s="254" t="s">
        <v>175</v>
      </c>
      <c r="AU495" s="254" t="s">
        <v>107</v>
      </c>
      <c r="AV495" s="12" t="s">
        <v>82</v>
      </c>
      <c r="AW495" s="12" t="s">
        <v>31</v>
      </c>
      <c r="AX495" s="12" t="s">
        <v>74</v>
      </c>
      <c r="AY495" s="254" t="s">
        <v>165</v>
      </c>
    </row>
    <row r="496" s="13" customFormat="1">
      <c r="B496" s="255"/>
      <c r="C496" s="256"/>
      <c r="D496" s="246" t="s">
        <v>175</v>
      </c>
      <c r="E496" s="257" t="s">
        <v>1</v>
      </c>
      <c r="F496" s="258" t="s">
        <v>364</v>
      </c>
      <c r="G496" s="256"/>
      <c r="H496" s="259">
        <v>0.41599999999999998</v>
      </c>
      <c r="I496" s="260"/>
      <c r="J496" s="256"/>
      <c r="K496" s="256"/>
      <c r="L496" s="261"/>
      <c r="M496" s="262"/>
      <c r="N496" s="263"/>
      <c r="O496" s="263"/>
      <c r="P496" s="263"/>
      <c r="Q496" s="263"/>
      <c r="R496" s="263"/>
      <c r="S496" s="263"/>
      <c r="T496" s="264"/>
      <c r="AT496" s="265" t="s">
        <v>175</v>
      </c>
      <c r="AU496" s="265" t="s">
        <v>107</v>
      </c>
      <c r="AV496" s="13" t="s">
        <v>107</v>
      </c>
      <c r="AW496" s="13" t="s">
        <v>31</v>
      </c>
      <c r="AX496" s="13" t="s">
        <v>74</v>
      </c>
      <c r="AY496" s="265" t="s">
        <v>165</v>
      </c>
    </row>
    <row r="497" s="12" customFormat="1">
      <c r="B497" s="244"/>
      <c r="C497" s="245"/>
      <c r="D497" s="246" t="s">
        <v>175</v>
      </c>
      <c r="E497" s="247" t="s">
        <v>1</v>
      </c>
      <c r="F497" s="248" t="s">
        <v>219</v>
      </c>
      <c r="G497" s="245"/>
      <c r="H497" s="247" t="s">
        <v>1</v>
      </c>
      <c r="I497" s="249"/>
      <c r="J497" s="245"/>
      <c r="K497" s="245"/>
      <c r="L497" s="250"/>
      <c r="M497" s="251"/>
      <c r="N497" s="252"/>
      <c r="O497" s="252"/>
      <c r="P497" s="252"/>
      <c r="Q497" s="252"/>
      <c r="R497" s="252"/>
      <c r="S497" s="252"/>
      <c r="T497" s="253"/>
      <c r="AT497" s="254" t="s">
        <v>175</v>
      </c>
      <c r="AU497" s="254" t="s">
        <v>107</v>
      </c>
      <c r="AV497" s="12" t="s">
        <v>82</v>
      </c>
      <c r="AW497" s="12" t="s">
        <v>31</v>
      </c>
      <c r="AX497" s="12" t="s">
        <v>74</v>
      </c>
      <c r="AY497" s="254" t="s">
        <v>165</v>
      </c>
    </row>
    <row r="498" s="13" customFormat="1">
      <c r="B498" s="255"/>
      <c r="C498" s="256"/>
      <c r="D498" s="246" t="s">
        <v>175</v>
      </c>
      <c r="E498" s="257" t="s">
        <v>1</v>
      </c>
      <c r="F498" s="258" t="s">
        <v>365</v>
      </c>
      <c r="G498" s="256"/>
      <c r="H498" s="259">
        <v>0.33600000000000002</v>
      </c>
      <c r="I498" s="260"/>
      <c r="J498" s="256"/>
      <c r="K498" s="256"/>
      <c r="L498" s="261"/>
      <c r="M498" s="262"/>
      <c r="N498" s="263"/>
      <c r="O498" s="263"/>
      <c r="P498" s="263"/>
      <c r="Q498" s="263"/>
      <c r="R498" s="263"/>
      <c r="S498" s="263"/>
      <c r="T498" s="264"/>
      <c r="AT498" s="265" t="s">
        <v>175</v>
      </c>
      <c r="AU498" s="265" t="s">
        <v>107</v>
      </c>
      <c r="AV498" s="13" t="s">
        <v>107</v>
      </c>
      <c r="AW498" s="13" t="s">
        <v>31</v>
      </c>
      <c r="AX498" s="13" t="s">
        <v>74</v>
      </c>
      <c r="AY498" s="265" t="s">
        <v>165</v>
      </c>
    </row>
    <row r="499" s="12" customFormat="1">
      <c r="B499" s="244"/>
      <c r="C499" s="245"/>
      <c r="D499" s="246" t="s">
        <v>175</v>
      </c>
      <c r="E499" s="247" t="s">
        <v>1</v>
      </c>
      <c r="F499" s="248" t="s">
        <v>181</v>
      </c>
      <c r="G499" s="245"/>
      <c r="H499" s="247" t="s">
        <v>1</v>
      </c>
      <c r="I499" s="249"/>
      <c r="J499" s="245"/>
      <c r="K499" s="245"/>
      <c r="L499" s="250"/>
      <c r="M499" s="251"/>
      <c r="N499" s="252"/>
      <c r="O499" s="252"/>
      <c r="P499" s="252"/>
      <c r="Q499" s="252"/>
      <c r="R499" s="252"/>
      <c r="S499" s="252"/>
      <c r="T499" s="253"/>
      <c r="AT499" s="254" t="s">
        <v>175</v>
      </c>
      <c r="AU499" s="254" t="s">
        <v>107</v>
      </c>
      <c r="AV499" s="12" t="s">
        <v>82</v>
      </c>
      <c r="AW499" s="12" t="s">
        <v>31</v>
      </c>
      <c r="AX499" s="12" t="s">
        <v>74</v>
      </c>
      <c r="AY499" s="254" t="s">
        <v>165</v>
      </c>
    </row>
    <row r="500" s="13" customFormat="1">
      <c r="B500" s="255"/>
      <c r="C500" s="256"/>
      <c r="D500" s="246" t="s">
        <v>175</v>
      </c>
      <c r="E500" s="257" t="s">
        <v>1</v>
      </c>
      <c r="F500" s="258" t="s">
        <v>365</v>
      </c>
      <c r="G500" s="256"/>
      <c r="H500" s="259">
        <v>0.33600000000000002</v>
      </c>
      <c r="I500" s="260"/>
      <c r="J500" s="256"/>
      <c r="K500" s="256"/>
      <c r="L500" s="261"/>
      <c r="M500" s="262"/>
      <c r="N500" s="263"/>
      <c r="O500" s="263"/>
      <c r="P500" s="263"/>
      <c r="Q500" s="263"/>
      <c r="R500" s="263"/>
      <c r="S500" s="263"/>
      <c r="T500" s="264"/>
      <c r="AT500" s="265" t="s">
        <v>175</v>
      </c>
      <c r="AU500" s="265" t="s">
        <v>107</v>
      </c>
      <c r="AV500" s="13" t="s">
        <v>107</v>
      </c>
      <c r="AW500" s="13" t="s">
        <v>31</v>
      </c>
      <c r="AX500" s="13" t="s">
        <v>74</v>
      </c>
      <c r="AY500" s="265" t="s">
        <v>165</v>
      </c>
    </row>
    <row r="501" s="12" customFormat="1">
      <c r="B501" s="244"/>
      <c r="C501" s="245"/>
      <c r="D501" s="246" t="s">
        <v>175</v>
      </c>
      <c r="E501" s="247" t="s">
        <v>1</v>
      </c>
      <c r="F501" s="248" t="s">
        <v>220</v>
      </c>
      <c r="G501" s="245"/>
      <c r="H501" s="247" t="s">
        <v>1</v>
      </c>
      <c r="I501" s="249"/>
      <c r="J501" s="245"/>
      <c r="K501" s="245"/>
      <c r="L501" s="250"/>
      <c r="M501" s="251"/>
      <c r="N501" s="252"/>
      <c r="O501" s="252"/>
      <c r="P501" s="252"/>
      <c r="Q501" s="252"/>
      <c r="R501" s="252"/>
      <c r="S501" s="252"/>
      <c r="T501" s="253"/>
      <c r="AT501" s="254" t="s">
        <v>175</v>
      </c>
      <c r="AU501" s="254" t="s">
        <v>107</v>
      </c>
      <c r="AV501" s="12" t="s">
        <v>82</v>
      </c>
      <c r="AW501" s="12" t="s">
        <v>31</v>
      </c>
      <c r="AX501" s="12" t="s">
        <v>74</v>
      </c>
      <c r="AY501" s="254" t="s">
        <v>165</v>
      </c>
    </row>
    <row r="502" s="13" customFormat="1">
      <c r="B502" s="255"/>
      <c r="C502" s="256"/>
      <c r="D502" s="246" t="s">
        <v>175</v>
      </c>
      <c r="E502" s="257" t="s">
        <v>1</v>
      </c>
      <c r="F502" s="258" t="s">
        <v>365</v>
      </c>
      <c r="G502" s="256"/>
      <c r="H502" s="259">
        <v>0.33600000000000002</v>
      </c>
      <c r="I502" s="260"/>
      <c r="J502" s="256"/>
      <c r="K502" s="256"/>
      <c r="L502" s="261"/>
      <c r="M502" s="262"/>
      <c r="N502" s="263"/>
      <c r="O502" s="263"/>
      <c r="P502" s="263"/>
      <c r="Q502" s="263"/>
      <c r="R502" s="263"/>
      <c r="S502" s="263"/>
      <c r="T502" s="264"/>
      <c r="AT502" s="265" t="s">
        <v>175</v>
      </c>
      <c r="AU502" s="265" t="s">
        <v>107</v>
      </c>
      <c r="AV502" s="13" t="s">
        <v>107</v>
      </c>
      <c r="AW502" s="13" t="s">
        <v>31</v>
      </c>
      <c r="AX502" s="13" t="s">
        <v>74</v>
      </c>
      <c r="AY502" s="265" t="s">
        <v>165</v>
      </c>
    </row>
    <row r="503" s="12" customFormat="1">
      <c r="B503" s="244"/>
      <c r="C503" s="245"/>
      <c r="D503" s="246" t="s">
        <v>175</v>
      </c>
      <c r="E503" s="247" t="s">
        <v>1</v>
      </c>
      <c r="F503" s="248" t="s">
        <v>221</v>
      </c>
      <c r="G503" s="245"/>
      <c r="H503" s="247" t="s">
        <v>1</v>
      </c>
      <c r="I503" s="249"/>
      <c r="J503" s="245"/>
      <c r="K503" s="245"/>
      <c r="L503" s="250"/>
      <c r="M503" s="251"/>
      <c r="N503" s="252"/>
      <c r="O503" s="252"/>
      <c r="P503" s="252"/>
      <c r="Q503" s="252"/>
      <c r="R503" s="252"/>
      <c r="S503" s="252"/>
      <c r="T503" s="253"/>
      <c r="AT503" s="254" t="s">
        <v>175</v>
      </c>
      <c r="AU503" s="254" t="s">
        <v>107</v>
      </c>
      <c r="AV503" s="12" t="s">
        <v>82</v>
      </c>
      <c r="AW503" s="12" t="s">
        <v>31</v>
      </c>
      <c r="AX503" s="12" t="s">
        <v>74</v>
      </c>
      <c r="AY503" s="254" t="s">
        <v>165</v>
      </c>
    </row>
    <row r="504" s="13" customFormat="1">
      <c r="B504" s="255"/>
      <c r="C504" s="256"/>
      <c r="D504" s="246" t="s">
        <v>175</v>
      </c>
      <c r="E504" s="257" t="s">
        <v>1</v>
      </c>
      <c r="F504" s="258" t="s">
        <v>366</v>
      </c>
      <c r="G504" s="256"/>
      <c r="H504" s="259">
        <v>0.57599999999999996</v>
      </c>
      <c r="I504" s="260"/>
      <c r="J504" s="256"/>
      <c r="K504" s="256"/>
      <c r="L504" s="261"/>
      <c r="M504" s="262"/>
      <c r="N504" s="263"/>
      <c r="O504" s="263"/>
      <c r="P504" s="263"/>
      <c r="Q504" s="263"/>
      <c r="R504" s="263"/>
      <c r="S504" s="263"/>
      <c r="T504" s="264"/>
      <c r="AT504" s="265" t="s">
        <v>175</v>
      </c>
      <c r="AU504" s="265" t="s">
        <v>107</v>
      </c>
      <c r="AV504" s="13" t="s">
        <v>107</v>
      </c>
      <c r="AW504" s="13" t="s">
        <v>31</v>
      </c>
      <c r="AX504" s="13" t="s">
        <v>74</v>
      </c>
      <c r="AY504" s="265" t="s">
        <v>165</v>
      </c>
    </row>
    <row r="505" s="12" customFormat="1">
      <c r="B505" s="244"/>
      <c r="C505" s="245"/>
      <c r="D505" s="246" t="s">
        <v>175</v>
      </c>
      <c r="E505" s="247" t="s">
        <v>1</v>
      </c>
      <c r="F505" s="248" t="s">
        <v>222</v>
      </c>
      <c r="G505" s="245"/>
      <c r="H505" s="247" t="s">
        <v>1</v>
      </c>
      <c r="I505" s="249"/>
      <c r="J505" s="245"/>
      <c r="K505" s="245"/>
      <c r="L505" s="250"/>
      <c r="M505" s="251"/>
      <c r="N505" s="252"/>
      <c r="O505" s="252"/>
      <c r="P505" s="252"/>
      <c r="Q505" s="252"/>
      <c r="R505" s="252"/>
      <c r="S505" s="252"/>
      <c r="T505" s="253"/>
      <c r="AT505" s="254" t="s">
        <v>175</v>
      </c>
      <c r="AU505" s="254" t="s">
        <v>107</v>
      </c>
      <c r="AV505" s="12" t="s">
        <v>82</v>
      </c>
      <c r="AW505" s="12" t="s">
        <v>31</v>
      </c>
      <c r="AX505" s="12" t="s">
        <v>74</v>
      </c>
      <c r="AY505" s="254" t="s">
        <v>165</v>
      </c>
    </row>
    <row r="506" s="13" customFormat="1">
      <c r="B506" s="255"/>
      <c r="C506" s="256"/>
      <c r="D506" s="246" t="s">
        <v>175</v>
      </c>
      <c r="E506" s="257" t="s">
        <v>1</v>
      </c>
      <c r="F506" s="258" t="s">
        <v>366</v>
      </c>
      <c r="G506" s="256"/>
      <c r="H506" s="259">
        <v>0.57599999999999996</v>
      </c>
      <c r="I506" s="260"/>
      <c r="J506" s="256"/>
      <c r="K506" s="256"/>
      <c r="L506" s="261"/>
      <c r="M506" s="262"/>
      <c r="N506" s="263"/>
      <c r="O506" s="263"/>
      <c r="P506" s="263"/>
      <c r="Q506" s="263"/>
      <c r="R506" s="263"/>
      <c r="S506" s="263"/>
      <c r="T506" s="264"/>
      <c r="AT506" s="265" t="s">
        <v>175</v>
      </c>
      <c r="AU506" s="265" t="s">
        <v>107</v>
      </c>
      <c r="AV506" s="13" t="s">
        <v>107</v>
      </c>
      <c r="AW506" s="13" t="s">
        <v>31</v>
      </c>
      <c r="AX506" s="13" t="s">
        <v>74</v>
      </c>
      <c r="AY506" s="265" t="s">
        <v>165</v>
      </c>
    </row>
    <row r="507" s="14" customFormat="1">
      <c r="B507" s="266"/>
      <c r="C507" s="267"/>
      <c r="D507" s="246" t="s">
        <v>175</v>
      </c>
      <c r="E507" s="268" t="s">
        <v>1</v>
      </c>
      <c r="F507" s="269" t="s">
        <v>179</v>
      </c>
      <c r="G507" s="267"/>
      <c r="H507" s="270">
        <v>3.8239999999999998</v>
      </c>
      <c r="I507" s="271"/>
      <c r="J507" s="267"/>
      <c r="K507" s="267"/>
      <c r="L507" s="272"/>
      <c r="M507" s="273"/>
      <c r="N507" s="274"/>
      <c r="O507" s="274"/>
      <c r="P507" s="274"/>
      <c r="Q507" s="274"/>
      <c r="R507" s="274"/>
      <c r="S507" s="274"/>
      <c r="T507" s="275"/>
      <c r="AT507" s="276" t="s">
        <v>175</v>
      </c>
      <c r="AU507" s="276" t="s">
        <v>107</v>
      </c>
      <c r="AV507" s="14" t="s">
        <v>166</v>
      </c>
      <c r="AW507" s="14" t="s">
        <v>31</v>
      </c>
      <c r="AX507" s="14" t="s">
        <v>74</v>
      </c>
      <c r="AY507" s="276" t="s">
        <v>165</v>
      </c>
    </row>
    <row r="508" s="12" customFormat="1">
      <c r="B508" s="244"/>
      <c r="C508" s="245"/>
      <c r="D508" s="246" t="s">
        <v>175</v>
      </c>
      <c r="E508" s="247" t="s">
        <v>1</v>
      </c>
      <c r="F508" s="248" t="s">
        <v>207</v>
      </c>
      <c r="G508" s="245"/>
      <c r="H508" s="247" t="s">
        <v>1</v>
      </c>
      <c r="I508" s="249"/>
      <c r="J508" s="245"/>
      <c r="K508" s="245"/>
      <c r="L508" s="250"/>
      <c r="M508" s="251"/>
      <c r="N508" s="252"/>
      <c r="O508" s="252"/>
      <c r="P508" s="252"/>
      <c r="Q508" s="252"/>
      <c r="R508" s="252"/>
      <c r="S508" s="252"/>
      <c r="T508" s="253"/>
      <c r="AT508" s="254" t="s">
        <v>175</v>
      </c>
      <c r="AU508" s="254" t="s">
        <v>107</v>
      </c>
      <c r="AV508" s="12" t="s">
        <v>82</v>
      </c>
      <c r="AW508" s="12" t="s">
        <v>31</v>
      </c>
      <c r="AX508" s="12" t="s">
        <v>74</v>
      </c>
      <c r="AY508" s="254" t="s">
        <v>165</v>
      </c>
    </row>
    <row r="509" s="12" customFormat="1">
      <c r="B509" s="244"/>
      <c r="C509" s="245"/>
      <c r="D509" s="246" t="s">
        <v>175</v>
      </c>
      <c r="E509" s="247" t="s">
        <v>1</v>
      </c>
      <c r="F509" s="248" t="s">
        <v>276</v>
      </c>
      <c r="G509" s="245"/>
      <c r="H509" s="247" t="s">
        <v>1</v>
      </c>
      <c r="I509" s="249"/>
      <c r="J509" s="245"/>
      <c r="K509" s="245"/>
      <c r="L509" s="250"/>
      <c r="M509" s="251"/>
      <c r="N509" s="252"/>
      <c r="O509" s="252"/>
      <c r="P509" s="252"/>
      <c r="Q509" s="252"/>
      <c r="R509" s="252"/>
      <c r="S509" s="252"/>
      <c r="T509" s="253"/>
      <c r="AT509" s="254" t="s">
        <v>175</v>
      </c>
      <c r="AU509" s="254" t="s">
        <v>107</v>
      </c>
      <c r="AV509" s="12" t="s">
        <v>82</v>
      </c>
      <c r="AW509" s="12" t="s">
        <v>31</v>
      </c>
      <c r="AX509" s="12" t="s">
        <v>74</v>
      </c>
      <c r="AY509" s="254" t="s">
        <v>165</v>
      </c>
    </row>
    <row r="510" s="13" customFormat="1">
      <c r="B510" s="255"/>
      <c r="C510" s="256"/>
      <c r="D510" s="246" t="s">
        <v>175</v>
      </c>
      <c r="E510" s="257" t="s">
        <v>1</v>
      </c>
      <c r="F510" s="258" t="s">
        <v>367</v>
      </c>
      <c r="G510" s="256"/>
      <c r="H510" s="259">
        <v>0.35199999999999998</v>
      </c>
      <c r="I510" s="260"/>
      <c r="J510" s="256"/>
      <c r="K510" s="256"/>
      <c r="L510" s="261"/>
      <c r="M510" s="262"/>
      <c r="N510" s="263"/>
      <c r="O510" s="263"/>
      <c r="P510" s="263"/>
      <c r="Q510" s="263"/>
      <c r="R510" s="263"/>
      <c r="S510" s="263"/>
      <c r="T510" s="264"/>
      <c r="AT510" s="265" t="s">
        <v>175</v>
      </c>
      <c r="AU510" s="265" t="s">
        <v>107</v>
      </c>
      <c r="AV510" s="13" t="s">
        <v>107</v>
      </c>
      <c r="AW510" s="13" t="s">
        <v>31</v>
      </c>
      <c r="AX510" s="13" t="s">
        <v>74</v>
      </c>
      <c r="AY510" s="265" t="s">
        <v>165</v>
      </c>
    </row>
    <row r="511" s="12" customFormat="1">
      <c r="B511" s="244"/>
      <c r="C511" s="245"/>
      <c r="D511" s="246" t="s">
        <v>175</v>
      </c>
      <c r="E511" s="247" t="s">
        <v>1</v>
      </c>
      <c r="F511" s="248" t="s">
        <v>208</v>
      </c>
      <c r="G511" s="245"/>
      <c r="H511" s="247" t="s">
        <v>1</v>
      </c>
      <c r="I511" s="249"/>
      <c r="J511" s="245"/>
      <c r="K511" s="245"/>
      <c r="L511" s="250"/>
      <c r="M511" s="251"/>
      <c r="N511" s="252"/>
      <c r="O511" s="252"/>
      <c r="P511" s="252"/>
      <c r="Q511" s="252"/>
      <c r="R511" s="252"/>
      <c r="S511" s="252"/>
      <c r="T511" s="253"/>
      <c r="AT511" s="254" t="s">
        <v>175</v>
      </c>
      <c r="AU511" s="254" t="s">
        <v>107</v>
      </c>
      <c r="AV511" s="12" t="s">
        <v>82</v>
      </c>
      <c r="AW511" s="12" t="s">
        <v>31</v>
      </c>
      <c r="AX511" s="12" t="s">
        <v>74</v>
      </c>
      <c r="AY511" s="254" t="s">
        <v>165</v>
      </c>
    </row>
    <row r="512" s="13" customFormat="1">
      <c r="B512" s="255"/>
      <c r="C512" s="256"/>
      <c r="D512" s="246" t="s">
        <v>175</v>
      </c>
      <c r="E512" s="257" t="s">
        <v>1</v>
      </c>
      <c r="F512" s="258" t="s">
        <v>364</v>
      </c>
      <c r="G512" s="256"/>
      <c r="H512" s="259">
        <v>0.41599999999999998</v>
      </c>
      <c r="I512" s="260"/>
      <c r="J512" s="256"/>
      <c r="K512" s="256"/>
      <c r="L512" s="261"/>
      <c r="M512" s="262"/>
      <c r="N512" s="263"/>
      <c r="O512" s="263"/>
      <c r="P512" s="263"/>
      <c r="Q512" s="263"/>
      <c r="R512" s="263"/>
      <c r="S512" s="263"/>
      <c r="T512" s="264"/>
      <c r="AT512" s="265" t="s">
        <v>175</v>
      </c>
      <c r="AU512" s="265" t="s">
        <v>107</v>
      </c>
      <c r="AV512" s="13" t="s">
        <v>107</v>
      </c>
      <c r="AW512" s="13" t="s">
        <v>31</v>
      </c>
      <c r="AX512" s="13" t="s">
        <v>74</v>
      </c>
      <c r="AY512" s="265" t="s">
        <v>165</v>
      </c>
    </row>
    <row r="513" s="12" customFormat="1">
      <c r="B513" s="244"/>
      <c r="C513" s="245"/>
      <c r="D513" s="246" t="s">
        <v>175</v>
      </c>
      <c r="E513" s="247" t="s">
        <v>1</v>
      </c>
      <c r="F513" s="248" t="s">
        <v>279</v>
      </c>
      <c r="G513" s="245"/>
      <c r="H513" s="247" t="s">
        <v>1</v>
      </c>
      <c r="I513" s="249"/>
      <c r="J513" s="245"/>
      <c r="K513" s="245"/>
      <c r="L513" s="250"/>
      <c r="M513" s="251"/>
      <c r="N513" s="252"/>
      <c r="O513" s="252"/>
      <c r="P513" s="252"/>
      <c r="Q513" s="252"/>
      <c r="R513" s="252"/>
      <c r="S513" s="252"/>
      <c r="T513" s="253"/>
      <c r="AT513" s="254" t="s">
        <v>175</v>
      </c>
      <c r="AU513" s="254" t="s">
        <v>107</v>
      </c>
      <c r="AV513" s="12" t="s">
        <v>82</v>
      </c>
      <c r="AW513" s="12" t="s">
        <v>31</v>
      </c>
      <c r="AX513" s="12" t="s">
        <v>74</v>
      </c>
      <c r="AY513" s="254" t="s">
        <v>165</v>
      </c>
    </row>
    <row r="514" s="13" customFormat="1">
      <c r="B514" s="255"/>
      <c r="C514" s="256"/>
      <c r="D514" s="246" t="s">
        <v>175</v>
      </c>
      <c r="E514" s="257" t="s">
        <v>1</v>
      </c>
      <c r="F514" s="258" t="s">
        <v>364</v>
      </c>
      <c r="G514" s="256"/>
      <c r="H514" s="259">
        <v>0.41599999999999998</v>
      </c>
      <c r="I514" s="260"/>
      <c r="J514" s="256"/>
      <c r="K514" s="256"/>
      <c r="L514" s="261"/>
      <c r="M514" s="262"/>
      <c r="N514" s="263"/>
      <c r="O514" s="263"/>
      <c r="P514" s="263"/>
      <c r="Q514" s="263"/>
      <c r="R514" s="263"/>
      <c r="S514" s="263"/>
      <c r="T514" s="264"/>
      <c r="AT514" s="265" t="s">
        <v>175</v>
      </c>
      <c r="AU514" s="265" t="s">
        <v>107</v>
      </c>
      <c r="AV514" s="13" t="s">
        <v>107</v>
      </c>
      <c r="AW514" s="13" t="s">
        <v>31</v>
      </c>
      <c r="AX514" s="13" t="s">
        <v>74</v>
      </c>
      <c r="AY514" s="265" t="s">
        <v>165</v>
      </c>
    </row>
    <row r="515" s="12" customFormat="1">
      <c r="B515" s="244"/>
      <c r="C515" s="245"/>
      <c r="D515" s="246" t="s">
        <v>175</v>
      </c>
      <c r="E515" s="247" t="s">
        <v>1</v>
      </c>
      <c r="F515" s="248" t="s">
        <v>281</v>
      </c>
      <c r="G515" s="245"/>
      <c r="H515" s="247" t="s">
        <v>1</v>
      </c>
      <c r="I515" s="249"/>
      <c r="J515" s="245"/>
      <c r="K515" s="245"/>
      <c r="L515" s="250"/>
      <c r="M515" s="251"/>
      <c r="N515" s="252"/>
      <c r="O515" s="252"/>
      <c r="P515" s="252"/>
      <c r="Q515" s="252"/>
      <c r="R515" s="252"/>
      <c r="S515" s="252"/>
      <c r="T515" s="253"/>
      <c r="AT515" s="254" t="s">
        <v>175</v>
      </c>
      <c r="AU515" s="254" t="s">
        <v>107</v>
      </c>
      <c r="AV515" s="12" t="s">
        <v>82</v>
      </c>
      <c r="AW515" s="12" t="s">
        <v>31</v>
      </c>
      <c r="AX515" s="12" t="s">
        <v>74</v>
      </c>
      <c r="AY515" s="254" t="s">
        <v>165</v>
      </c>
    </row>
    <row r="516" s="13" customFormat="1">
      <c r="B516" s="255"/>
      <c r="C516" s="256"/>
      <c r="D516" s="246" t="s">
        <v>175</v>
      </c>
      <c r="E516" s="257" t="s">
        <v>1</v>
      </c>
      <c r="F516" s="258" t="s">
        <v>364</v>
      </c>
      <c r="G516" s="256"/>
      <c r="H516" s="259">
        <v>0.41599999999999998</v>
      </c>
      <c r="I516" s="260"/>
      <c r="J516" s="256"/>
      <c r="K516" s="256"/>
      <c r="L516" s="261"/>
      <c r="M516" s="262"/>
      <c r="N516" s="263"/>
      <c r="O516" s="263"/>
      <c r="P516" s="263"/>
      <c r="Q516" s="263"/>
      <c r="R516" s="263"/>
      <c r="S516" s="263"/>
      <c r="T516" s="264"/>
      <c r="AT516" s="265" t="s">
        <v>175</v>
      </c>
      <c r="AU516" s="265" t="s">
        <v>107</v>
      </c>
      <c r="AV516" s="13" t="s">
        <v>107</v>
      </c>
      <c r="AW516" s="13" t="s">
        <v>31</v>
      </c>
      <c r="AX516" s="13" t="s">
        <v>74</v>
      </c>
      <c r="AY516" s="265" t="s">
        <v>165</v>
      </c>
    </row>
    <row r="517" s="14" customFormat="1">
      <c r="B517" s="266"/>
      <c r="C517" s="267"/>
      <c r="D517" s="246" t="s">
        <v>175</v>
      </c>
      <c r="E517" s="268" t="s">
        <v>1</v>
      </c>
      <c r="F517" s="269" t="s">
        <v>179</v>
      </c>
      <c r="G517" s="267"/>
      <c r="H517" s="270">
        <v>1.5999999999999999</v>
      </c>
      <c r="I517" s="271"/>
      <c r="J517" s="267"/>
      <c r="K517" s="267"/>
      <c r="L517" s="272"/>
      <c r="M517" s="273"/>
      <c r="N517" s="274"/>
      <c r="O517" s="274"/>
      <c r="P517" s="274"/>
      <c r="Q517" s="274"/>
      <c r="R517" s="274"/>
      <c r="S517" s="274"/>
      <c r="T517" s="275"/>
      <c r="AT517" s="276" t="s">
        <v>175</v>
      </c>
      <c r="AU517" s="276" t="s">
        <v>107</v>
      </c>
      <c r="AV517" s="14" t="s">
        <v>166</v>
      </c>
      <c r="AW517" s="14" t="s">
        <v>31</v>
      </c>
      <c r="AX517" s="14" t="s">
        <v>74</v>
      </c>
      <c r="AY517" s="276" t="s">
        <v>165</v>
      </c>
    </row>
    <row r="518" s="15" customFormat="1">
      <c r="B518" s="277"/>
      <c r="C518" s="278"/>
      <c r="D518" s="246" t="s">
        <v>175</v>
      </c>
      <c r="E518" s="279" t="s">
        <v>1</v>
      </c>
      <c r="F518" s="280" t="s">
        <v>186</v>
      </c>
      <c r="G518" s="278"/>
      <c r="H518" s="281">
        <v>9.7440000000000033</v>
      </c>
      <c r="I518" s="282"/>
      <c r="J518" s="278"/>
      <c r="K518" s="278"/>
      <c r="L518" s="283"/>
      <c r="M518" s="284"/>
      <c r="N518" s="285"/>
      <c r="O518" s="285"/>
      <c r="P518" s="285"/>
      <c r="Q518" s="285"/>
      <c r="R518" s="285"/>
      <c r="S518" s="285"/>
      <c r="T518" s="286"/>
      <c r="AT518" s="287" t="s">
        <v>175</v>
      </c>
      <c r="AU518" s="287" t="s">
        <v>107</v>
      </c>
      <c r="AV518" s="15" t="s">
        <v>173</v>
      </c>
      <c r="AW518" s="15" t="s">
        <v>31</v>
      </c>
      <c r="AX518" s="15" t="s">
        <v>82</v>
      </c>
      <c r="AY518" s="287" t="s">
        <v>165</v>
      </c>
    </row>
    <row r="519" s="11" customFormat="1" ht="22.8" customHeight="1">
      <c r="B519" s="215"/>
      <c r="C519" s="216"/>
      <c r="D519" s="217" t="s">
        <v>73</v>
      </c>
      <c r="E519" s="229" t="s">
        <v>173</v>
      </c>
      <c r="F519" s="229" t="s">
        <v>368</v>
      </c>
      <c r="G519" s="216"/>
      <c r="H519" s="216"/>
      <c r="I519" s="219"/>
      <c r="J519" s="230">
        <f>BK519</f>
        <v>0</v>
      </c>
      <c r="K519" s="216"/>
      <c r="L519" s="221"/>
      <c r="M519" s="222"/>
      <c r="N519" s="223"/>
      <c r="O519" s="223"/>
      <c r="P519" s="224">
        <f>SUM(P520:P523)</f>
        <v>0</v>
      </c>
      <c r="Q519" s="223"/>
      <c r="R519" s="224">
        <f>SUM(R520:R523)</f>
        <v>0.042169680000000001</v>
      </c>
      <c r="S519" s="223"/>
      <c r="T519" s="225">
        <f>SUM(T520:T523)</f>
        <v>0</v>
      </c>
      <c r="AR519" s="226" t="s">
        <v>82</v>
      </c>
      <c r="AT519" s="227" t="s">
        <v>73</v>
      </c>
      <c r="AU519" s="227" t="s">
        <v>82</v>
      </c>
      <c r="AY519" s="226" t="s">
        <v>165</v>
      </c>
      <c r="BK519" s="228">
        <f>SUM(BK520:BK523)</f>
        <v>0</v>
      </c>
    </row>
    <row r="520" s="1" customFormat="1" ht="16.5" customHeight="1">
      <c r="B520" s="38"/>
      <c r="C520" s="231" t="s">
        <v>7</v>
      </c>
      <c r="D520" s="231" t="s">
        <v>168</v>
      </c>
      <c r="E520" s="232" t="s">
        <v>369</v>
      </c>
      <c r="F520" s="233" t="s">
        <v>370</v>
      </c>
      <c r="G520" s="234" t="s">
        <v>171</v>
      </c>
      <c r="H520" s="235">
        <v>0.017999999999999999</v>
      </c>
      <c r="I520" s="236"/>
      <c r="J520" s="237">
        <f>ROUND(I520*H520,2)</f>
        <v>0</v>
      </c>
      <c r="K520" s="233" t="s">
        <v>172</v>
      </c>
      <c r="L520" s="43"/>
      <c r="M520" s="238" t="s">
        <v>1</v>
      </c>
      <c r="N520" s="239" t="s">
        <v>40</v>
      </c>
      <c r="O520" s="86"/>
      <c r="P520" s="240">
        <f>O520*H520</f>
        <v>0</v>
      </c>
      <c r="Q520" s="240">
        <v>2.3427600000000002</v>
      </c>
      <c r="R520" s="240">
        <f>Q520*H520</f>
        <v>0.042169680000000001</v>
      </c>
      <c r="S520" s="240">
        <v>0</v>
      </c>
      <c r="T520" s="241">
        <f>S520*H520</f>
        <v>0</v>
      </c>
      <c r="AR520" s="242" t="s">
        <v>173</v>
      </c>
      <c r="AT520" s="242" t="s">
        <v>168</v>
      </c>
      <c r="AU520" s="242" t="s">
        <v>107</v>
      </c>
      <c r="AY520" s="17" t="s">
        <v>165</v>
      </c>
      <c r="BE520" s="243">
        <f>IF(N520="základní",J520,0)</f>
        <v>0</v>
      </c>
      <c r="BF520" s="243">
        <f>IF(N520="snížená",J520,0)</f>
        <v>0</v>
      </c>
      <c r="BG520" s="243">
        <f>IF(N520="zákl. přenesená",J520,0)</f>
        <v>0</v>
      </c>
      <c r="BH520" s="243">
        <f>IF(N520="sníž. přenesená",J520,0)</f>
        <v>0</v>
      </c>
      <c r="BI520" s="243">
        <f>IF(N520="nulová",J520,0)</f>
        <v>0</v>
      </c>
      <c r="BJ520" s="17" t="s">
        <v>107</v>
      </c>
      <c r="BK520" s="243">
        <f>ROUND(I520*H520,2)</f>
        <v>0</v>
      </c>
      <c r="BL520" s="17" t="s">
        <v>173</v>
      </c>
      <c r="BM520" s="242" t="s">
        <v>371</v>
      </c>
    </row>
    <row r="521" s="12" customFormat="1">
      <c r="B521" s="244"/>
      <c r="C521" s="245"/>
      <c r="D521" s="246" t="s">
        <v>175</v>
      </c>
      <c r="E521" s="247" t="s">
        <v>1</v>
      </c>
      <c r="F521" s="248" t="s">
        <v>372</v>
      </c>
      <c r="G521" s="245"/>
      <c r="H521" s="247" t="s">
        <v>1</v>
      </c>
      <c r="I521" s="249"/>
      <c r="J521" s="245"/>
      <c r="K521" s="245"/>
      <c r="L521" s="250"/>
      <c r="M521" s="251"/>
      <c r="N521" s="252"/>
      <c r="O521" s="252"/>
      <c r="P521" s="252"/>
      <c r="Q521" s="252"/>
      <c r="R521" s="252"/>
      <c r="S521" s="252"/>
      <c r="T521" s="253"/>
      <c r="AT521" s="254" t="s">
        <v>175</v>
      </c>
      <c r="AU521" s="254" t="s">
        <v>107</v>
      </c>
      <c r="AV521" s="12" t="s">
        <v>82</v>
      </c>
      <c r="AW521" s="12" t="s">
        <v>31</v>
      </c>
      <c r="AX521" s="12" t="s">
        <v>74</v>
      </c>
      <c r="AY521" s="254" t="s">
        <v>165</v>
      </c>
    </row>
    <row r="522" s="13" customFormat="1">
      <c r="B522" s="255"/>
      <c r="C522" s="256"/>
      <c r="D522" s="246" t="s">
        <v>175</v>
      </c>
      <c r="E522" s="257" t="s">
        <v>1</v>
      </c>
      <c r="F522" s="258" t="s">
        <v>373</v>
      </c>
      <c r="G522" s="256"/>
      <c r="H522" s="259">
        <v>0.017999999999999999</v>
      </c>
      <c r="I522" s="260"/>
      <c r="J522" s="256"/>
      <c r="K522" s="256"/>
      <c r="L522" s="261"/>
      <c r="M522" s="262"/>
      <c r="N522" s="263"/>
      <c r="O522" s="263"/>
      <c r="P522" s="263"/>
      <c r="Q522" s="263"/>
      <c r="R522" s="263"/>
      <c r="S522" s="263"/>
      <c r="T522" s="264"/>
      <c r="AT522" s="265" t="s">
        <v>175</v>
      </c>
      <c r="AU522" s="265" t="s">
        <v>107</v>
      </c>
      <c r="AV522" s="13" t="s">
        <v>107</v>
      </c>
      <c r="AW522" s="13" t="s">
        <v>31</v>
      </c>
      <c r="AX522" s="13" t="s">
        <v>74</v>
      </c>
      <c r="AY522" s="265" t="s">
        <v>165</v>
      </c>
    </row>
    <row r="523" s="15" customFormat="1">
      <c r="B523" s="277"/>
      <c r="C523" s="278"/>
      <c r="D523" s="246" t="s">
        <v>175</v>
      </c>
      <c r="E523" s="279" t="s">
        <v>1</v>
      </c>
      <c r="F523" s="280" t="s">
        <v>186</v>
      </c>
      <c r="G523" s="278"/>
      <c r="H523" s="281">
        <v>0.017999999999999999</v>
      </c>
      <c r="I523" s="282"/>
      <c r="J523" s="278"/>
      <c r="K523" s="278"/>
      <c r="L523" s="283"/>
      <c r="M523" s="284"/>
      <c r="N523" s="285"/>
      <c r="O523" s="285"/>
      <c r="P523" s="285"/>
      <c r="Q523" s="285"/>
      <c r="R523" s="285"/>
      <c r="S523" s="285"/>
      <c r="T523" s="286"/>
      <c r="AT523" s="287" t="s">
        <v>175</v>
      </c>
      <c r="AU523" s="287" t="s">
        <v>107</v>
      </c>
      <c r="AV523" s="15" t="s">
        <v>173</v>
      </c>
      <c r="AW523" s="15" t="s">
        <v>31</v>
      </c>
      <c r="AX523" s="15" t="s">
        <v>82</v>
      </c>
      <c r="AY523" s="287" t="s">
        <v>165</v>
      </c>
    </row>
    <row r="524" s="11" customFormat="1" ht="22.8" customHeight="1">
      <c r="B524" s="215"/>
      <c r="C524" s="216"/>
      <c r="D524" s="217" t="s">
        <v>73</v>
      </c>
      <c r="E524" s="229" t="s">
        <v>233</v>
      </c>
      <c r="F524" s="229" t="s">
        <v>374</v>
      </c>
      <c r="G524" s="216"/>
      <c r="H524" s="216"/>
      <c r="I524" s="219"/>
      <c r="J524" s="230">
        <f>BK524</f>
        <v>0</v>
      </c>
      <c r="K524" s="216"/>
      <c r="L524" s="221"/>
      <c r="M524" s="222"/>
      <c r="N524" s="223"/>
      <c r="O524" s="223"/>
      <c r="P524" s="224">
        <f>SUM(P525:P1588)</f>
        <v>0</v>
      </c>
      <c r="Q524" s="223"/>
      <c r="R524" s="224">
        <f>SUM(R525:R1588)</f>
        <v>46.580869379999989</v>
      </c>
      <c r="S524" s="223"/>
      <c r="T524" s="225">
        <f>SUM(T525:T1588)</f>
        <v>0</v>
      </c>
      <c r="AR524" s="226" t="s">
        <v>82</v>
      </c>
      <c r="AT524" s="227" t="s">
        <v>73</v>
      </c>
      <c r="AU524" s="227" t="s">
        <v>82</v>
      </c>
      <c r="AY524" s="226" t="s">
        <v>165</v>
      </c>
      <c r="BK524" s="228">
        <f>SUM(BK525:BK1588)</f>
        <v>0</v>
      </c>
    </row>
    <row r="525" s="1" customFormat="1" ht="24" customHeight="1">
      <c r="B525" s="38"/>
      <c r="C525" s="231" t="s">
        <v>375</v>
      </c>
      <c r="D525" s="231" t="s">
        <v>168</v>
      </c>
      <c r="E525" s="232" t="s">
        <v>376</v>
      </c>
      <c r="F525" s="233" t="s">
        <v>377</v>
      </c>
      <c r="G525" s="234" t="s">
        <v>296</v>
      </c>
      <c r="H525" s="235">
        <v>1316.3399999999999</v>
      </c>
      <c r="I525" s="236"/>
      <c r="J525" s="237">
        <f>ROUND(I525*H525,2)</f>
        <v>0</v>
      </c>
      <c r="K525" s="233" t="s">
        <v>172</v>
      </c>
      <c r="L525" s="43"/>
      <c r="M525" s="238" t="s">
        <v>1</v>
      </c>
      <c r="N525" s="239" t="s">
        <v>40</v>
      </c>
      <c r="O525" s="86"/>
      <c r="P525" s="240">
        <f>O525*H525</f>
        <v>0</v>
      </c>
      <c r="Q525" s="240">
        <v>0.0073499999999999998</v>
      </c>
      <c r="R525" s="240">
        <f>Q525*H525</f>
        <v>9.6750989999999994</v>
      </c>
      <c r="S525" s="240">
        <v>0</v>
      </c>
      <c r="T525" s="241">
        <f>S525*H525</f>
        <v>0</v>
      </c>
      <c r="AR525" s="242" t="s">
        <v>173</v>
      </c>
      <c r="AT525" s="242" t="s">
        <v>168</v>
      </c>
      <c r="AU525" s="242" t="s">
        <v>107</v>
      </c>
      <c r="AY525" s="17" t="s">
        <v>165</v>
      </c>
      <c r="BE525" s="243">
        <f>IF(N525="základní",J525,0)</f>
        <v>0</v>
      </c>
      <c r="BF525" s="243">
        <f>IF(N525="snížená",J525,0)</f>
        <v>0</v>
      </c>
      <c r="BG525" s="243">
        <f>IF(N525="zákl. přenesená",J525,0)</f>
        <v>0</v>
      </c>
      <c r="BH525" s="243">
        <f>IF(N525="sníž. přenesená",J525,0)</f>
        <v>0</v>
      </c>
      <c r="BI525" s="243">
        <f>IF(N525="nulová",J525,0)</f>
        <v>0</v>
      </c>
      <c r="BJ525" s="17" t="s">
        <v>107</v>
      </c>
      <c r="BK525" s="243">
        <f>ROUND(I525*H525,2)</f>
        <v>0</v>
      </c>
      <c r="BL525" s="17" t="s">
        <v>173</v>
      </c>
      <c r="BM525" s="242" t="s">
        <v>378</v>
      </c>
    </row>
    <row r="526" s="12" customFormat="1">
      <c r="B526" s="244"/>
      <c r="C526" s="245"/>
      <c r="D526" s="246" t="s">
        <v>175</v>
      </c>
      <c r="E526" s="247" t="s">
        <v>1</v>
      </c>
      <c r="F526" s="248" t="s">
        <v>176</v>
      </c>
      <c r="G526" s="245"/>
      <c r="H526" s="247" t="s">
        <v>1</v>
      </c>
      <c r="I526" s="249"/>
      <c r="J526" s="245"/>
      <c r="K526" s="245"/>
      <c r="L526" s="250"/>
      <c r="M526" s="251"/>
      <c r="N526" s="252"/>
      <c r="O526" s="252"/>
      <c r="P526" s="252"/>
      <c r="Q526" s="252"/>
      <c r="R526" s="252"/>
      <c r="S526" s="252"/>
      <c r="T526" s="253"/>
      <c r="AT526" s="254" t="s">
        <v>175</v>
      </c>
      <c r="AU526" s="254" t="s">
        <v>107</v>
      </c>
      <c r="AV526" s="12" t="s">
        <v>82</v>
      </c>
      <c r="AW526" s="12" t="s">
        <v>31</v>
      </c>
      <c r="AX526" s="12" t="s">
        <v>74</v>
      </c>
      <c r="AY526" s="254" t="s">
        <v>165</v>
      </c>
    </row>
    <row r="527" s="12" customFormat="1">
      <c r="B527" s="244"/>
      <c r="C527" s="245"/>
      <c r="D527" s="246" t="s">
        <v>175</v>
      </c>
      <c r="E527" s="247" t="s">
        <v>1</v>
      </c>
      <c r="F527" s="248" t="s">
        <v>379</v>
      </c>
      <c r="G527" s="245"/>
      <c r="H527" s="247" t="s">
        <v>1</v>
      </c>
      <c r="I527" s="249"/>
      <c r="J527" s="245"/>
      <c r="K527" s="245"/>
      <c r="L527" s="250"/>
      <c r="M527" s="251"/>
      <c r="N527" s="252"/>
      <c r="O527" s="252"/>
      <c r="P527" s="252"/>
      <c r="Q527" s="252"/>
      <c r="R527" s="252"/>
      <c r="S527" s="252"/>
      <c r="T527" s="253"/>
      <c r="AT527" s="254" t="s">
        <v>175</v>
      </c>
      <c r="AU527" s="254" t="s">
        <v>107</v>
      </c>
      <c r="AV527" s="12" t="s">
        <v>82</v>
      </c>
      <c r="AW527" s="12" t="s">
        <v>31</v>
      </c>
      <c r="AX527" s="12" t="s">
        <v>74</v>
      </c>
      <c r="AY527" s="254" t="s">
        <v>165</v>
      </c>
    </row>
    <row r="528" s="13" customFormat="1">
      <c r="B528" s="255"/>
      <c r="C528" s="256"/>
      <c r="D528" s="246" t="s">
        <v>175</v>
      </c>
      <c r="E528" s="257" t="s">
        <v>1</v>
      </c>
      <c r="F528" s="258" t="s">
        <v>380</v>
      </c>
      <c r="G528" s="256"/>
      <c r="H528" s="259">
        <v>46.851999999999997</v>
      </c>
      <c r="I528" s="260"/>
      <c r="J528" s="256"/>
      <c r="K528" s="256"/>
      <c r="L528" s="261"/>
      <c r="M528" s="262"/>
      <c r="N528" s="263"/>
      <c r="O528" s="263"/>
      <c r="P528" s="263"/>
      <c r="Q528" s="263"/>
      <c r="R528" s="263"/>
      <c r="S528" s="263"/>
      <c r="T528" s="264"/>
      <c r="AT528" s="265" t="s">
        <v>175</v>
      </c>
      <c r="AU528" s="265" t="s">
        <v>107</v>
      </c>
      <c r="AV528" s="13" t="s">
        <v>107</v>
      </c>
      <c r="AW528" s="13" t="s">
        <v>31</v>
      </c>
      <c r="AX528" s="13" t="s">
        <v>74</v>
      </c>
      <c r="AY528" s="265" t="s">
        <v>165</v>
      </c>
    </row>
    <row r="529" s="13" customFormat="1">
      <c r="B529" s="255"/>
      <c r="C529" s="256"/>
      <c r="D529" s="246" t="s">
        <v>175</v>
      </c>
      <c r="E529" s="257" t="s">
        <v>1</v>
      </c>
      <c r="F529" s="258" t="s">
        <v>381</v>
      </c>
      <c r="G529" s="256"/>
      <c r="H529" s="259">
        <v>-2.4300000000000002</v>
      </c>
      <c r="I529" s="260"/>
      <c r="J529" s="256"/>
      <c r="K529" s="256"/>
      <c r="L529" s="261"/>
      <c r="M529" s="262"/>
      <c r="N529" s="263"/>
      <c r="O529" s="263"/>
      <c r="P529" s="263"/>
      <c r="Q529" s="263"/>
      <c r="R529" s="263"/>
      <c r="S529" s="263"/>
      <c r="T529" s="264"/>
      <c r="AT529" s="265" t="s">
        <v>175</v>
      </c>
      <c r="AU529" s="265" t="s">
        <v>107</v>
      </c>
      <c r="AV529" s="13" t="s">
        <v>107</v>
      </c>
      <c r="AW529" s="13" t="s">
        <v>31</v>
      </c>
      <c r="AX529" s="13" t="s">
        <v>74</v>
      </c>
      <c r="AY529" s="265" t="s">
        <v>165</v>
      </c>
    </row>
    <row r="530" s="13" customFormat="1">
      <c r="B530" s="255"/>
      <c r="C530" s="256"/>
      <c r="D530" s="246" t="s">
        <v>175</v>
      </c>
      <c r="E530" s="257" t="s">
        <v>1</v>
      </c>
      <c r="F530" s="258" t="s">
        <v>310</v>
      </c>
      <c r="G530" s="256"/>
      <c r="H530" s="259">
        <v>-1.6000000000000001</v>
      </c>
      <c r="I530" s="260"/>
      <c r="J530" s="256"/>
      <c r="K530" s="256"/>
      <c r="L530" s="261"/>
      <c r="M530" s="262"/>
      <c r="N530" s="263"/>
      <c r="O530" s="263"/>
      <c r="P530" s="263"/>
      <c r="Q530" s="263"/>
      <c r="R530" s="263"/>
      <c r="S530" s="263"/>
      <c r="T530" s="264"/>
      <c r="AT530" s="265" t="s">
        <v>175</v>
      </c>
      <c r="AU530" s="265" t="s">
        <v>107</v>
      </c>
      <c r="AV530" s="13" t="s">
        <v>107</v>
      </c>
      <c r="AW530" s="13" t="s">
        <v>31</v>
      </c>
      <c r="AX530" s="13" t="s">
        <v>74</v>
      </c>
      <c r="AY530" s="265" t="s">
        <v>165</v>
      </c>
    </row>
    <row r="531" s="13" customFormat="1">
      <c r="B531" s="255"/>
      <c r="C531" s="256"/>
      <c r="D531" s="246" t="s">
        <v>175</v>
      </c>
      <c r="E531" s="257" t="s">
        <v>1</v>
      </c>
      <c r="F531" s="258" t="s">
        <v>382</v>
      </c>
      <c r="G531" s="256"/>
      <c r="H531" s="259">
        <v>1.3500000000000001</v>
      </c>
      <c r="I531" s="260"/>
      <c r="J531" s="256"/>
      <c r="K531" s="256"/>
      <c r="L531" s="261"/>
      <c r="M531" s="262"/>
      <c r="N531" s="263"/>
      <c r="O531" s="263"/>
      <c r="P531" s="263"/>
      <c r="Q531" s="263"/>
      <c r="R531" s="263"/>
      <c r="S531" s="263"/>
      <c r="T531" s="264"/>
      <c r="AT531" s="265" t="s">
        <v>175</v>
      </c>
      <c r="AU531" s="265" t="s">
        <v>107</v>
      </c>
      <c r="AV531" s="13" t="s">
        <v>107</v>
      </c>
      <c r="AW531" s="13" t="s">
        <v>31</v>
      </c>
      <c r="AX531" s="13" t="s">
        <v>74</v>
      </c>
      <c r="AY531" s="265" t="s">
        <v>165</v>
      </c>
    </row>
    <row r="532" s="12" customFormat="1">
      <c r="B532" s="244"/>
      <c r="C532" s="245"/>
      <c r="D532" s="246" t="s">
        <v>175</v>
      </c>
      <c r="E532" s="247" t="s">
        <v>1</v>
      </c>
      <c r="F532" s="248" t="s">
        <v>218</v>
      </c>
      <c r="G532" s="245"/>
      <c r="H532" s="247" t="s">
        <v>1</v>
      </c>
      <c r="I532" s="249"/>
      <c r="J532" s="245"/>
      <c r="K532" s="245"/>
      <c r="L532" s="250"/>
      <c r="M532" s="251"/>
      <c r="N532" s="252"/>
      <c r="O532" s="252"/>
      <c r="P532" s="252"/>
      <c r="Q532" s="252"/>
      <c r="R532" s="252"/>
      <c r="S532" s="252"/>
      <c r="T532" s="253"/>
      <c r="AT532" s="254" t="s">
        <v>175</v>
      </c>
      <c r="AU532" s="254" t="s">
        <v>107</v>
      </c>
      <c r="AV532" s="12" t="s">
        <v>82</v>
      </c>
      <c r="AW532" s="12" t="s">
        <v>31</v>
      </c>
      <c r="AX532" s="12" t="s">
        <v>74</v>
      </c>
      <c r="AY532" s="254" t="s">
        <v>165</v>
      </c>
    </row>
    <row r="533" s="13" customFormat="1">
      <c r="B533" s="255"/>
      <c r="C533" s="256"/>
      <c r="D533" s="246" t="s">
        <v>175</v>
      </c>
      <c r="E533" s="257" t="s">
        <v>1</v>
      </c>
      <c r="F533" s="258" t="s">
        <v>383</v>
      </c>
      <c r="G533" s="256"/>
      <c r="H533" s="259">
        <v>45.811999999999998</v>
      </c>
      <c r="I533" s="260"/>
      <c r="J533" s="256"/>
      <c r="K533" s="256"/>
      <c r="L533" s="261"/>
      <c r="M533" s="262"/>
      <c r="N533" s="263"/>
      <c r="O533" s="263"/>
      <c r="P533" s="263"/>
      <c r="Q533" s="263"/>
      <c r="R533" s="263"/>
      <c r="S533" s="263"/>
      <c r="T533" s="264"/>
      <c r="AT533" s="265" t="s">
        <v>175</v>
      </c>
      <c r="AU533" s="265" t="s">
        <v>107</v>
      </c>
      <c r="AV533" s="13" t="s">
        <v>107</v>
      </c>
      <c r="AW533" s="13" t="s">
        <v>31</v>
      </c>
      <c r="AX533" s="13" t="s">
        <v>74</v>
      </c>
      <c r="AY533" s="265" t="s">
        <v>165</v>
      </c>
    </row>
    <row r="534" s="13" customFormat="1">
      <c r="B534" s="255"/>
      <c r="C534" s="256"/>
      <c r="D534" s="246" t="s">
        <v>175</v>
      </c>
      <c r="E534" s="257" t="s">
        <v>1</v>
      </c>
      <c r="F534" s="258" t="s">
        <v>384</v>
      </c>
      <c r="G534" s="256"/>
      <c r="H534" s="259">
        <v>-2.5790000000000002</v>
      </c>
      <c r="I534" s="260"/>
      <c r="J534" s="256"/>
      <c r="K534" s="256"/>
      <c r="L534" s="261"/>
      <c r="M534" s="262"/>
      <c r="N534" s="263"/>
      <c r="O534" s="263"/>
      <c r="P534" s="263"/>
      <c r="Q534" s="263"/>
      <c r="R534" s="263"/>
      <c r="S534" s="263"/>
      <c r="T534" s="264"/>
      <c r="AT534" s="265" t="s">
        <v>175</v>
      </c>
      <c r="AU534" s="265" t="s">
        <v>107</v>
      </c>
      <c r="AV534" s="13" t="s">
        <v>107</v>
      </c>
      <c r="AW534" s="13" t="s">
        <v>31</v>
      </c>
      <c r="AX534" s="13" t="s">
        <v>74</v>
      </c>
      <c r="AY534" s="265" t="s">
        <v>165</v>
      </c>
    </row>
    <row r="535" s="13" customFormat="1">
      <c r="B535" s="255"/>
      <c r="C535" s="256"/>
      <c r="D535" s="246" t="s">
        <v>175</v>
      </c>
      <c r="E535" s="257" t="s">
        <v>1</v>
      </c>
      <c r="F535" s="258" t="s">
        <v>310</v>
      </c>
      <c r="G535" s="256"/>
      <c r="H535" s="259">
        <v>-1.6000000000000001</v>
      </c>
      <c r="I535" s="260"/>
      <c r="J535" s="256"/>
      <c r="K535" s="256"/>
      <c r="L535" s="261"/>
      <c r="M535" s="262"/>
      <c r="N535" s="263"/>
      <c r="O535" s="263"/>
      <c r="P535" s="263"/>
      <c r="Q535" s="263"/>
      <c r="R535" s="263"/>
      <c r="S535" s="263"/>
      <c r="T535" s="264"/>
      <c r="AT535" s="265" t="s">
        <v>175</v>
      </c>
      <c r="AU535" s="265" t="s">
        <v>107</v>
      </c>
      <c r="AV535" s="13" t="s">
        <v>107</v>
      </c>
      <c r="AW535" s="13" t="s">
        <v>31</v>
      </c>
      <c r="AX535" s="13" t="s">
        <v>74</v>
      </c>
      <c r="AY535" s="265" t="s">
        <v>165</v>
      </c>
    </row>
    <row r="536" s="13" customFormat="1">
      <c r="B536" s="255"/>
      <c r="C536" s="256"/>
      <c r="D536" s="246" t="s">
        <v>175</v>
      </c>
      <c r="E536" s="257" t="s">
        <v>1</v>
      </c>
      <c r="F536" s="258" t="s">
        <v>385</v>
      </c>
      <c r="G536" s="256"/>
      <c r="H536" s="259">
        <v>1.383</v>
      </c>
      <c r="I536" s="260"/>
      <c r="J536" s="256"/>
      <c r="K536" s="256"/>
      <c r="L536" s="261"/>
      <c r="M536" s="262"/>
      <c r="N536" s="263"/>
      <c r="O536" s="263"/>
      <c r="P536" s="263"/>
      <c r="Q536" s="263"/>
      <c r="R536" s="263"/>
      <c r="S536" s="263"/>
      <c r="T536" s="264"/>
      <c r="AT536" s="265" t="s">
        <v>175</v>
      </c>
      <c r="AU536" s="265" t="s">
        <v>107</v>
      </c>
      <c r="AV536" s="13" t="s">
        <v>107</v>
      </c>
      <c r="AW536" s="13" t="s">
        <v>31</v>
      </c>
      <c r="AX536" s="13" t="s">
        <v>74</v>
      </c>
      <c r="AY536" s="265" t="s">
        <v>165</v>
      </c>
    </row>
    <row r="537" s="12" customFormat="1">
      <c r="B537" s="244"/>
      <c r="C537" s="245"/>
      <c r="D537" s="246" t="s">
        <v>175</v>
      </c>
      <c r="E537" s="247" t="s">
        <v>1</v>
      </c>
      <c r="F537" s="248" t="s">
        <v>242</v>
      </c>
      <c r="G537" s="245"/>
      <c r="H537" s="247" t="s">
        <v>1</v>
      </c>
      <c r="I537" s="249"/>
      <c r="J537" s="245"/>
      <c r="K537" s="245"/>
      <c r="L537" s="250"/>
      <c r="M537" s="251"/>
      <c r="N537" s="252"/>
      <c r="O537" s="252"/>
      <c r="P537" s="252"/>
      <c r="Q537" s="252"/>
      <c r="R537" s="252"/>
      <c r="S537" s="252"/>
      <c r="T537" s="253"/>
      <c r="AT537" s="254" t="s">
        <v>175</v>
      </c>
      <c r="AU537" s="254" t="s">
        <v>107</v>
      </c>
      <c r="AV537" s="12" t="s">
        <v>82</v>
      </c>
      <c r="AW537" s="12" t="s">
        <v>31</v>
      </c>
      <c r="AX537" s="12" t="s">
        <v>74</v>
      </c>
      <c r="AY537" s="254" t="s">
        <v>165</v>
      </c>
    </row>
    <row r="538" s="13" customFormat="1">
      <c r="B538" s="255"/>
      <c r="C538" s="256"/>
      <c r="D538" s="246" t="s">
        <v>175</v>
      </c>
      <c r="E538" s="257" t="s">
        <v>1</v>
      </c>
      <c r="F538" s="258" t="s">
        <v>386</v>
      </c>
      <c r="G538" s="256"/>
      <c r="H538" s="259">
        <v>10.127000000000001</v>
      </c>
      <c r="I538" s="260"/>
      <c r="J538" s="256"/>
      <c r="K538" s="256"/>
      <c r="L538" s="261"/>
      <c r="M538" s="262"/>
      <c r="N538" s="263"/>
      <c r="O538" s="263"/>
      <c r="P538" s="263"/>
      <c r="Q538" s="263"/>
      <c r="R538" s="263"/>
      <c r="S538" s="263"/>
      <c r="T538" s="264"/>
      <c r="AT538" s="265" t="s">
        <v>175</v>
      </c>
      <c r="AU538" s="265" t="s">
        <v>107</v>
      </c>
      <c r="AV538" s="13" t="s">
        <v>107</v>
      </c>
      <c r="AW538" s="13" t="s">
        <v>31</v>
      </c>
      <c r="AX538" s="13" t="s">
        <v>74</v>
      </c>
      <c r="AY538" s="265" t="s">
        <v>165</v>
      </c>
    </row>
    <row r="539" s="13" customFormat="1">
      <c r="B539" s="255"/>
      <c r="C539" s="256"/>
      <c r="D539" s="246" t="s">
        <v>175</v>
      </c>
      <c r="E539" s="257" t="s">
        <v>1</v>
      </c>
      <c r="F539" s="258" t="s">
        <v>387</v>
      </c>
      <c r="G539" s="256"/>
      <c r="H539" s="259">
        <v>-0.81000000000000005</v>
      </c>
      <c r="I539" s="260"/>
      <c r="J539" s="256"/>
      <c r="K539" s="256"/>
      <c r="L539" s="261"/>
      <c r="M539" s="262"/>
      <c r="N539" s="263"/>
      <c r="O539" s="263"/>
      <c r="P539" s="263"/>
      <c r="Q539" s="263"/>
      <c r="R539" s="263"/>
      <c r="S539" s="263"/>
      <c r="T539" s="264"/>
      <c r="AT539" s="265" t="s">
        <v>175</v>
      </c>
      <c r="AU539" s="265" t="s">
        <v>107</v>
      </c>
      <c r="AV539" s="13" t="s">
        <v>107</v>
      </c>
      <c r="AW539" s="13" t="s">
        <v>31</v>
      </c>
      <c r="AX539" s="13" t="s">
        <v>74</v>
      </c>
      <c r="AY539" s="265" t="s">
        <v>165</v>
      </c>
    </row>
    <row r="540" s="13" customFormat="1">
      <c r="B540" s="255"/>
      <c r="C540" s="256"/>
      <c r="D540" s="246" t="s">
        <v>175</v>
      </c>
      <c r="E540" s="257" t="s">
        <v>1</v>
      </c>
      <c r="F540" s="258" t="s">
        <v>388</v>
      </c>
      <c r="G540" s="256"/>
      <c r="H540" s="259">
        <v>0.81000000000000005</v>
      </c>
      <c r="I540" s="260"/>
      <c r="J540" s="256"/>
      <c r="K540" s="256"/>
      <c r="L540" s="261"/>
      <c r="M540" s="262"/>
      <c r="N540" s="263"/>
      <c r="O540" s="263"/>
      <c r="P540" s="263"/>
      <c r="Q540" s="263"/>
      <c r="R540" s="263"/>
      <c r="S540" s="263"/>
      <c r="T540" s="264"/>
      <c r="AT540" s="265" t="s">
        <v>175</v>
      </c>
      <c r="AU540" s="265" t="s">
        <v>107</v>
      </c>
      <c r="AV540" s="13" t="s">
        <v>107</v>
      </c>
      <c r="AW540" s="13" t="s">
        <v>31</v>
      </c>
      <c r="AX540" s="13" t="s">
        <v>74</v>
      </c>
      <c r="AY540" s="265" t="s">
        <v>165</v>
      </c>
    </row>
    <row r="541" s="12" customFormat="1">
      <c r="B541" s="244"/>
      <c r="C541" s="245"/>
      <c r="D541" s="246" t="s">
        <v>175</v>
      </c>
      <c r="E541" s="247" t="s">
        <v>1</v>
      </c>
      <c r="F541" s="248" t="s">
        <v>243</v>
      </c>
      <c r="G541" s="245"/>
      <c r="H541" s="247" t="s">
        <v>1</v>
      </c>
      <c r="I541" s="249"/>
      <c r="J541" s="245"/>
      <c r="K541" s="245"/>
      <c r="L541" s="250"/>
      <c r="M541" s="251"/>
      <c r="N541" s="252"/>
      <c r="O541" s="252"/>
      <c r="P541" s="252"/>
      <c r="Q541" s="252"/>
      <c r="R541" s="252"/>
      <c r="S541" s="252"/>
      <c r="T541" s="253"/>
      <c r="AT541" s="254" t="s">
        <v>175</v>
      </c>
      <c r="AU541" s="254" t="s">
        <v>107</v>
      </c>
      <c r="AV541" s="12" t="s">
        <v>82</v>
      </c>
      <c r="AW541" s="12" t="s">
        <v>31</v>
      </c>
      <c r="AX541" s="12" t="s">
        <v>74</v>
      </c>
      <c r="AY541" s="254" t="s">
        <v>165</v>
      </c>
    </row>
    <row r="542" s="13" customFormat="1">
      <c r="B542" s="255"/>
      <c r="C542" s="256"/>
      <c r="D542" s="246" t="s">
        <v>175</v>
      </c>
      <c r="E542" s="257" t="s">
        <v>1</v>
      </c>
      <c r="F542" s="258" t="s">
        <v>389</v>
      </c>
      <c r="G542" s="256"/>
      <c r="H542" s="259">
        <v>7.0979999999999999</v>
      </c>
      <c r="I542" s="260"/>
      <c r="J542" s="256"/>
      <c r="K542" s="256"/>
      <c r="L542" s="261"/>
      <c r="M542" s="262"/>
      <c r="N542" s="263"/>
      <c r="O542" s="263"/>
      <c r="P542" s="263"/>
      <c r="Q542" s="263"/>
      <c r="R542" s="263"/>
      <c r="S542" s="263"/>
      <c r="T542" s="264"/>
      <c r="AT542" s="265" t="s">
        <v>175</v>
      </c>
      <c r="AU542" s="265" t="s">
        <v>107</v>
      </c>
      <c r="AV542" s="13" t="s">
        <v>107</v>
      </c>
      <c r="AW542" s="13" t="s">
        <v>31</v>
      </c>
      <c r="AX542" s="13" t="s">
        <v>74</v>
      </c>
      <c r="AY542" s="265" t="s">
        <v>165</v>
      </c>
    </row>
    <row r="543" s="12" customFormat="1">
      <c r="B543" s="244"/>
      <c r="C543" s="245"/>
      <c r="D543" s="246" t="s">
        <v>175</v>
      </c>
      <c r="E543" s="247" t="s">
        <v>1</v>
      </c>
      <c r="F543" s="248" t="s">
        <v>216</v>
      </c>
      <c r="G543" s="245"/>
      <c r="H543" s="247" t="s">
        <v>1</v>
      </c>
      <c r="I543" s="249"/>
      <c r="J543" s="245"/>
      <c r="K543" s="245"/>
      <c r="L543" s="250"/>
      <c r="M543" s="251"/>
      <c r="N543" s="252"/>
      <c r="O543" s="252"/>
      <c r="P543" s="252"/>
      <c r="Q543" s="252"/>
      <c r="R543" s="252"/>
      <c r="S543" s="252"/>
      <c r="T543" s="253"/>
      <c r="AT543" s="254" t="s">
        <v>175</v>
      </c>
      <c r="AU543" s="254" t="s">
        <v>107</v>
      </c>
      <c r="AV543" s="12" t="s">
        <v>82</v>
      </c>
      <c r="AW543" s="12" t="s">
        <v>31</v>
      </c>
      <c r="AX543" s="12" t="s">
        <v>74</v>
      </c>
      <c r="AY543" s="254" t="s">
        <v>165</v>
      </c>
    </row>
    <row r="544" s="13" customFormat="1">
      <c r="B544" s="255"/>
      <c r="C544" s="256"/>
      <c r="D544" s="246" t="s">
        <v>175</v>
      </c>
      <c r="E544" s="257" t="s">
        <v>1</v>
      </c>
      <c r="F544" s="258" t="s">
        <v>390</v>
      </c>
      <c r="G544" s="256"/>
      <c r="H544" s="259">
        <v>13.754</v>
      </c>
      <c r="I544" s="260"/>
      <c r="J544" s="256"/>
      <c r="K544" s="256"/>
      <c r="L544" s="261"/>
      <c r="M544" s="262"/>
      <c r="N544" s="263"/>
      <c r="O544" s="263"/>
      <c r="P544" s="263"/>
      <c r="Q544" s="263"/>
      <c r="R544" s="263"/>
      <c r="S544" s="263"/>
      <c r="T544" s="264"/>
      <c r="AT544" s="265" t="s">
        <v>175</v>
      </c>
      <c r="AU544" s="265" t="s">
        <v>107</v>
      </c>
      <c r="AV544" s="13" t="s">
        <v>107</v>
      </c>
      <c r="AW544" s="13" t="s">
        <v>31</v>
      </c>
      <c r="AX544" s="13" t="s">
        <v>74</v>
      </c>
      <c r="AY544" s="265" t="s">
        <v>165</v>
      </c>
    </row>
    <row r="545" s="13" customFormat="1">
      <c r="B545" s="255"/>
      <c r="C545" s="256"/>
      <c r="D545" s="246" t="s">
        <v>175</v>
      </c>
      <c r="E545" s="257" t="s">
        <v>1</v>
      </c>
      <c r="F545" s="258" t="s">
        <v>391</v>
      </c>
      <c r="G545" s="256"/>
      <c r="H545" s="259">
        <v>-2.52</v>
      </c>
      <c r="I545" s="260"/>
      <c r="J545" s="256"/>
      <c r="K545" s="256"/>
      <c r="L545" s="261"/>
      <c r="M545" s="262"/>
      <c r="N545" s="263"/>
      <c r="O545" s="263"/>
      <c r="P545" s="263"/>
      <c r="Q545" s="263"/>
      <c r="R545" s="263"/>
      <c r="S545" s="263"/>
      <c r="T545" s="264"/>
      <c r="AT545" s="265" t="s">
        <v>175</v>
      </c>
      <c r="AU545" s="265" t="s">
        <v>107</v>
      </c>
      <c r="AV545" s="13" t="s">
        <v>107</v>
      </c>
      <c r="AW545" s="13" t="s">
        <v>31</v>
      </c>
      <c r="AX545" s="13" t="s">
        <v>74</v>
      </c>
      <c r="AY545" s="265" t="s">
        <v>165</v>
      </c>
    </row>
    <row r="546" s="13" customFormat="1">
      <c r="B546" s="255"/>
      <c r="C546" s="256"/>
      <c r="D546" s="246" t="s">
        <v>175</v>
      </c>
      <c r="E546" s="257" t="s">
        <v>1</v>
      </c>
      <c r="F546" s="258" t="s">
        <v>326</v>
      </c>
      <c r="G546" s="256"/>
      <c r="H546" s="259">
        <v>-3.2000000000000002</v>
      </c>
      <c r="I546" s="260"/>
      <c r="J546" s="256"/>
      <c r="K546" s="256"/>
      <c r="L546" s="261"/>
      <c r="M546" s="262"/>
      <c r="N546" s="263"/>
      <c r="O546" s="263"/>
      <c r="P546" s="263"/>
      <c r="Q546" s="263"/>
      <c r="R546" s="263"/>
      <c r="S546" s="263"/>
      <c r="T546" s="264"/>
      <c r="AT546" s="265" t="s">
        <v>175</v>
      </c>
      <c r="AU546" s="265" t="s">
        <v>107</v>
      </c>
      <c r="AV546" s="13" t="s">
        <v>107</v>
      </c>
      <c r="AW546" s="13" t="s">
        <v>31</v>
      </c>
      <c r="AX546" s="13" t="s">
        <v>74</v>
      </c>
      <c r="AY546" s="265" t="s">
        <v>165</v>
      </c>
    </row>
    <row r="547" s="13" customFormat="1">
      <c r="B547" s="255"/>
      <c r="C547" s="256"/>
      <c r="D547" s="246" t="s">
        <v>175</v>
      </c>
      <c r="E547" s="257" t="s">
        <v>1</v>
      </c>
      <c r="F547" s="258" t="s">
        <v>392</v>
      </c>
      <c r="G547" s="256"/>
      <c r="H547" s="259">
        <v>1.8089999999999999</v>
      </c>
      <c r="I547" s="260"/>
      <c r="J547" s="256"/>
      <c r="K547" s="256"/>
      <c r="L547" s="261"/>
      <c r="M547" s="262"/>
      <c r="N547" s="263"/>
      <c r="O547" s="263"/>
      <c r="P547" s="263"/>
      <c r="Q547" s="263"/>
      <c r="R547" s="263"/>
      <c r="S547" s="263"/>
      <c r="T547" s="264"/>
      <c r="AT547" s="265" t="s">
        <v>175</v>
      </c>
      <c r="AU547" s="265" t="s">
        <v>107</v>
      </c>
      <c r="AV547" s="13" t="s">
        <v>107</v>
      </c>
      <c r="AW547" s="13" t="s">
        <v>31</v>
      </c>
      <c r="AX547" s="13" t="s">
        <v>74</v>
      </c>
      <c r="AY547" s="265" t="s">
        <v>165</v>
      </c>
    </row>
    <row r="548" s="12" customFormat="1">
      <c r="B548" s="244"/>
      <c r="C548" s="245"/>
      <c r="D548" s="246" t="s">
        <v>175</v>
      </c>
      <c r="E548" s="247" t="s">
        <v>1</v>
      </c>
      <c r="F548" s="248" t="s">
        <v>177</v>
      </c>
      <c r="G548" s="245"/>
      <c r="H548" s="247" t="s">
        <v>1</v>
      </c>
      <c r="I548" s="249"/>
      <c r="J548" s="245"/>
      <c r="K548" s="245"/>
      <c r="L548" s="250"/>
      <c r="M548" s="251"/>
      <c r="N548" s="252"/>
      <c r="O548" s="252"/>
      <c r="P548" s="252"/>
      <c r="Q548" s="252"/>
      <c r="R548" s="252"/>
      <c r="S548" s="252"/>
      <c r="T548" s="253"/>
      <c r="AT548" s="254" t="s">
        <v>175</v>
      </c>
      <c r="AU548" s="254" t="s">
        <v>107</v>
      </c>
      <c r="AV548" s="12" t="s">
        <v>82</v>
      </c>
      <c r="AW548" s="12" t="s">
        <v>31</v>
      </c>
      <c r="AX548" s="12" t="s">
        <v>74</v>
      </c>
      <c r="AY548" s="254" t="s">
        <v>165</v>
      </c>
    </row>
    <row r="549" s="13" customFormat="1">
      <c r="B549" s="255"/>
      <c r="C549" s="256"/>
      <c r="D549" s="246" t="s">
        <v>175</v>
      </c>
      <c r="E549" s="257" t="s">
        <v>1</v>
      </c>
      <c r="F549" s="258" t="s">
        <v>393</v>
      </c>
      <c r="G549" s="256"/>
      <c r="H549" s="259">
        <v>41.444000000000003</v>
      </c>
      <c r="I549" s="260"/>
      <c r="J549" s="256"/>
      <c r="K549" s="256"/>
      <c r="L549" s="261"/>
      <c r="M549" s="262"/>
      <c r="N549" s="263"/>
      <c r="O549" s="263"/>
      <c r="P549" s="263"/>
      <c r="Q549" s="263"/>
      <c r="R549" s="263"/>
      <c r="S549" s="263"/>
      <c r="T549" s="264"/>
      <c r="AT549" s="265" t="s">
        <v>175</v>
      </c>
      <c r="AU549" s="265" t="s">
        <v>107</v>
      </c>
      <c r="AV549" s="13" t="s">
        <v>107</v>
      </c>
      <c r="AW549" s="13" t="s">
        <v>31</v>
      </c>
      <c r="AX549" s="13" t="s">
        <v>74</v>
      </c>
      <c r="AY549" s="265" t="s">
        <v>165</v>
      </c>
    </row>
    <row r="550" s="13" customFormat="1">
      <c r="B550" s="255"/>
      <c r="C550" s="256"/>
      <c r="D550" s="246" t="s">
        <v>175</v>
      </c>
      <c r="E550" s="257" t="s">
        <v>1</v>
      </c>
      <c r="F550" s="258" t="s">
        <v>381</v>
      </c>
      <c r="G550" s="256"/>
      <c r="H550" s="259">
        <v>-2.4300000000000002</v>
      </c>
      <c r="I550" s="260"/>
      <c r="J550" s="256"/>
      <c r="K550" s="256"/>
      <c r="L550" s="261"/>
      <c r="M550" s="262"/>
      <c r="N550" s="263"/>
      <c r="O550" s="263"/>
      <c r="P550" s="263"/>
      <c r="Q550" s="263"/>
      <c r="R550" s="263"/>
      <c r="S550" s="263"/>
      <c r="T550" s="264"/>
      <c r="AT550" s="265" t="s">
        <v>175</v>
      </c>
      <c r="AU550" s="265" t="s">
        <v>107</v>
      </c>
      <c r="AV550" s="13" t="s">
        <v>107</v>
      </c>
      <c r="AW550" s="13" t="s">
        <v>31</v>
      </c>
      <c r="AX550" s="13" t="s">
        <v>74</v>
      </c>
      <c r="AY550" s="265" t="s">
        <v>165</v>
      </c>
    </row>
    <row r="551" s="13" customFormat="1">
      <c r="B551" s="255"/>
      <c r="C551" s="256"/>
      <c r="D551" s="246" t="s">
        <v>175</v>
      </c>
      <c r="E551" s="257" t="s">
        <v>1</v>
      </c>
      <c r="F551" s="258" t="s">
        <v>310</v>
      </c>
      <c r="G551" s="256"/>
      <c r="H551" s="259">
        <v>-1.6000000000000001</v>
      </c>
      <c r="I551" s="260"/>
      <c r="J551" s="256"/>
      <c r="K551" s="256"/>
      <c r="L551" s="261"/>
      <c r="M551" s="262"/>
      <c r="N551" s="263"/>
      <c r="O551" s="263"/>
      <c r="P551" s="263"/>
      <c r="Q551" s="263"/>
      <c r="R551" s="263"/>
      <c r="S551" s="263"/>
      <c r="T551" s="264"/>
      <c r="AT551" s="265" t="s">
        <v>175</v>
      </c>
      <c r="AU551" s="265" t="s">
        <v>107</v>
      </c>
      <c r="AV551" s="13" t="s">
        <v>107</v>
      </c>
      <c r="AW551" s="13" t="s">
        <v>31</v>
      </c>
      <c r="AX551" s="13" t="s">
        <v>74</v>
      </c>
      <c r="AY551" s="265" t="s">
        <v>165</v>
      </c>
    </row>
    <row r="552" s="13" customFormat="1">
      <c r="B552" s="255"/>
      <c r="C552" s="256"/>
      <c r="D552" s="246" t="s">
        <v>175</v>
      </c>
      <c r="E552" s="257" t="s">
        <v>1</v>
      </c>
      <c r="F552" s="258" t="s">
        <v>382</v>
      </c>
      <c r="G552" s="256"/>
      <c r="H552" s="259">
        <v>1.3500000000000001</v>
      </c>
      <c r="I552" s="260"/>
      <c r="J552" s="256"/>
      <c r="K552" s="256"/>
      <c r="L552" s="261"/>
      <c r="M552" s="262"/>
      <c r="N552" s="263"/>
      <c r="O552" s="263"/>
      <c r="P552" s="263"/>
      <c r="Q552" s="263"/>
      <c r="R552" s="263"/>
      <c r="S552" s="263"/>
      <c r="T552" s="264"/>
      <c r="AT552" s="265" t="s">
        <v>175</v>
      </c>
      <c r="AU552" s="265" t="s">
        <v>107</v>
      </c>
      <c r="AV552" s="13" t="s">
        <v>107</v>
      </c>
      <c r="AW552" s="13" t="s">
        <v>31</v>
      </c>
      <c r="AX552" s="13" t="s">
        <v>74</v>
      </c>
      <c r="AY552" s="265" t="s">
        <v>165</v>
      </c>
    </row>
    <row r="553" s="12" customFormat="1">
      <c r="B553" s="244"/>
      <c r="C553" s="245"/>
      <c r="D553" s="246" t="s">
        <v>175</v>
      </c>
      <c r="E553" s="247" t="s">
        <v>1</v>
      </c>
      <c r="F553" s="248" t="s">
        <v>244</v>
      </c>
      <c r="G553" s="245"/>
      <c r="H553" s="247" t="s">
        <v>1</v>
      </c>
      <c r="I553" s="249"/>
      <c r="J553" s="245"/>
      <c r="K553" s="245"/>
      <c r="L553" s="250"/>
      <c r="M553" s="251"/>
      <c r="N553" s="252"/>
      <c r="O553" s="252"/>
      <c r="P553" s="252"/>
      <c r="Q553" s="252"/>
      <c r="R553" s="252"/>
      <c r="S553" s="252"/>
      <c r="T553" s="253"/>
      <c r="AT553" s="254" t="s">
        <v>175</v>
      </c>
      <c r="AU553" s="254" t="s">
        <v>107</v>
      </c>
      <c r="AV553" s="12" t="s">
        <v>82</v>
      </c>
      <c r="AW553" s="12" t="s">
        <v>31</v>
      </c>
      <c r="AX553" s="12" t="s">
        <v>74</v>
      </c>
      <c r="AY553" s="254" t="s">
        <v>165</v>
      </c>
    </row>
    <row r="554" s="13" customFormat="1">
      <c r="B554" s="255"/>
      <c r="C554" s="256"/>
      <c r="D554" s="246" t="s">
        <v>175</v>
      </c>
      <c r="E554" s="257" t="s">
        <v>1</v>
      </c>
      <c r="F554" s="258" t="s">
        <v>394</v>
      </c>
      <c r="G554" s="256"/>
      <c r="H554" s="259">
        <v>13.052</v>
      </c>
      <c r="I554" s="260"/>
      <c r="J554" s="256"/>
      <c r="K554" s="256"/>
      <c r="L554" s="261"/>
      <c r="M554" s="262"/>
      <c r="N554" s="263"/>
      <c r="O554" s="263"/>
      <c r="P554" s="263"/>
      <c r="Q554" s="263"/>
      <c r="R554" s="263"/>
      <c r="S554" s="263"/>
      <c r="T554" s="264"/>
      <c r="AT554" s="265" t="s">
        <v>175</v>
      </c>
      <c r="AU554" s="265" t="s">
        <v>107</v>
      </c>
      <c r="AV554" s="13" t="s">
        <v>107</v>
      </c>
      <c r="AW554" s="13" t="s">
        <v>31</v>
      </c>
      <c r="AX554" s="13" t="s">
        <v>74</v>
      </c>
      <c r="AY554" s="265" t="s">
        <v>165</v>
      </c>
    </row>
    <row r="555" s="13" customFormat="1">
      <c r="B555" s="255"/>
      <c r="C555" s="256"/>
      <c r="D555" s="246" t="s">
        <v>175</v>
      </c>
      <c r="E555" s="257" t="s">
        <v>1</v>
      </c>
      <c r="F555" s="258" t="s">
        <v>322</v>
      </c>
      <c r="G555" s="256"/>
      <c r="H555" s="259">
        <v>-1.3999999999999999</v>
      </c>
      <c r="I555" s="260"/>
      <c r="J555" s="256"/>
      <c r="K555" s="256"/>
      <c r="L555" s="261"/>
      <c r="M555" s="262"/>
      <c r="N555" s="263"/>
      <c r="O555" s="263"/>
      <c r="P555" s="263"/>
      <c r="Q555" s="263"/>
      <c r="R555" s="263"/>
      <c r="S555" s="263"/>
      <c r="T555" s="264"/>
      <c r="AT555" s="265" t="s">
        <v>175</v>
      </c>
      <c r="AU555" s="265" t="s">
        <v>107</v>
      </c>
      <c r="AV555" s="13" t="s">
        <v>107</v>
      </c>
      <c r="AW555" s="13" t="s">
        <v>31</v>
      </c>
      <c r="AX555" s="13" t="s">
        <v>74</v>
      </c>
      <c r="AY555" s="265" t="s">
        <v>165</v>
      </c>
    </row>
    <row r="556" s="12" customFormat="1">
      <c r="B556" s="244"/>
      <c r="C556" s="245"/>
      <c r="D556" s="246" t="s">
        <v>175</v>
      </c>
      <c r="E556" s="247" t="s">
        <v>1</v>
      </c>
      <c r="F556" s="248" t="s">
        <v>260</v>
      </c>
      <c r="G556" s="245"/>
      <c r="H556" s="247" t="s">
        <v>1</v>
      </c>
      <c r="I556" s="249"/>
      <c r="J556" s="245"/>
      <c r="K556" s="245"/>
      <c r="L556" s="250"/>
      <c r="M556" s="251"/>
      <c r="N556" s="252"/>
      <c r="O556" s="252"/>
      <c r="P556" s="252"/>
      <c r="Q556" s="252"/>
      <c r="R556" s="252"/>
      <c r="S556" s="252"/>
      <c r="T556" s="253"/>
      <c r="AT556" s="254" t="s">
        <v>175</v>
      </c>
      <c r="AU556" s="254" t="s">
        <v>107</v>
      </c>
      <c r="AV556" s="12" t="s">
        <v>82</v>
      </c>
      <c r="AW556" s="12" t="s">
        <v>31</v>
      </c>
      <c r="AX556" s="12" t="s">
        <v>74</v>
      </c>
      <c r="AY556" s="254" t="s">
        <v>165</v>
      </c>
    </row>
    <row r="557" s="13" customFormat="1">
      <c r="B557" s="255"/>
      <c r="C557" s="256"/>
      <c r="D557" s="246" t="s">
        <v>175</v>
      </c>
      <c r="E557" s="257" t="s">
        <v>1</v>
      </c>
      <c r="F557" s="258" t="s">
        <v>395</v>
      </c>
      <c r="G557" s="256"/>
      <c r="H557" s="259">
        <v>13.624000000000001</v>
      </c>
      <c r="I557" s="260"/>
      <c r="J557" s="256"/>
      <c r="K557" s="256"/>
      <c r="L557" s="261"/>
      <c r="M557" s="262"/>
      <c r="N557" s="263"/>
      <c r="O557" s="263"/>
      <c r="P557" s="263"/>
      <c r="Q557" s="263"/>
      <c r="R557" s="263"/>
      <c r="S557" s="263"/>
      <c r="T557" s="264"/>
      <c r="AT557" s="265" t="s">
        <v>175</v>
      </c>
      <c r="AU557" s="265" t="s">
        <v>107</v>
      </c>
      <c r="AV557" s="13" t="s">
        <v>107</v>
      </c>
      <c r="AW557" s="13" t="s">
        <v>31</v>
      </c>
      <c r="AX557" s="13" t="s">
        <v>74</v>
      </c>
      <c r="AY557" s="265" t="s">
        <v>165</v>
      </c>
    </row>
    <row r="558" s="13" customFormat="1">
      <c r="B558" s="255"/>
      <c r="C558" s="256"/>
      <c r="D558" s="246" t="s">
        <v>175</v>
      </c>
      <c r="E558" s="257" t="s">
        <v>1</v>
      </c>
      <c r="F558" s="258" t="s">
        <v>322</v>
      </c>
      <c r="G558" s="256"/>
      <c r="H558" s="259">
        <v>-1.3999999999999999</v>
      </c>
      <c r="I558" s="260"/>
      <c r="J558" s="256"/>
      <c r="K558" s="256"/>
      <c r="L558" s="261"/>
      <c r="M558" s="262"/>
      <c r="N558" s="263"/>
      <c r="O558" s="263"/>
      <c r="P558" s="263"/>
      <c r="Q558" s="263"/>
      <c r="R558" s="263"/>
      <c r="S558" s="263"/>
      <c r="T558" s="264"/>
      <c r="AT558" s="265" t="s">
        <v>175</v>
      </c>
      <c r="AU558" s="265" t="s">
        <v>107</v>
      </c>
      <c r="AV558" s="13" t="s">
        <v>107</v>
      </c>
      <c r="AW558" s="13" t="s">
        <v>31</v>
      </c>
      <c r="AX558" s="13" t="s">
        <v>74</v>
      </c>
      <c r="AY558" s="265" t="s">
        <v>165</v>
      </c>
    </row>
    <row r="559" s="13" customFormat="1">
      <c r="B559" s="255"/>
      <c r="C559" s="256"/>
      <c r="D559" s="246" t="s">
        <v>175</v>
      </c>
      <c r="E559" s="257" t="s">
        <v>1</v>
      </c>
      <c r="F559" s="258" t="s">
        <v>310</v>
      </c>
      <c r="G559" s="256"/>
      <c r="H559" s="259">
        <v>-1.6000000000000001</v>
      </c>
      <c r="I559" s="260"/>
      <c r="J559" s="256"/>
      <c r="K559" s="256"/>
      <c r="L559" s="261"/>
      <c r="M559" s="262"/>
      <c r="N559" s="263"/>
      <c r="O559" s="263"/>
      <c r="P559" s="263"/>
      <c r="Q559" s="263"/>
      <c r="R559" s="263"/>
      <c r="S559" s="263"/>
      <c r="T559" s="264"/>
      <c r="AT559" s="265" t="s">
        <v>175</v>
      </c>
      <c r="AU559" s="265" t="s">
        <v>107</v>
      </c>
      <c r="AV559" s="13" t="s">
        <v>107</v>
      </c>
      <c r="AW559" s="13" t="s">
        <v>31</v>
      </c>
      <c r="AX559" s="13" t="s">
        <v>74</v>
      </c>
      <c r="AY559" s="265" t="s">
        <v>165</v>
      </c>
    </row>
    <row r="560" s="13" customFormat="1">
      <c r="B560" s="255"/>
      <c r="C560" s="256"/>
      <c r="D560" s="246" t="s">
        <v>175</v>
      </c>
      <c r="E560" s="257" t="s">
        <v>1</v>
      </c>
      <c r="F560" s="258" t="s">
        <v>391</v>
      </c>
      <c r="G560" s="256"/>
      <c r="H560" s="259">
        <v>-2.52</v>
      </c>
      <c r="I560" s="260"/>
      <c r="J560" s="256"/>
      <c r="K560" s="256"/>
      <c r="L560" s="261"/>
      <c r="M560" s="262"/>
      <c r="N560" s="263"/>
      <c r="O560" s="263"/>
      <c r="P560" s="263"/>
      <c r="Q560" s="263"/>
      <c r="R560" s="263"/>
      <c r="S560" s="263"/>
      <c r="T560" s="264"/>
      <c r="AT560" s="265" t="s">
        <v>175</v>
      </c>
      <c r="AU560" s="265" t="s">
        <v>107</v>
      </c>
      <c r="AV560" s="13" t="s">
        <v>107</v>
      </c>
      <c r="AW560" s="13" t="s">
        <v>31</v>
      </c>
      <c r="AX560" s="13" t="s">
        <v>74</v>
      </c>
      <c r="AY560" s="265" t="s">
        <v>165</v>
      </c>
    </row>
    <row r="561" s="12" customFormat="1">
      <c r="B561" s="244"/>
      <c r="C561" s="245"/>
      <c r="D561" s="246" t="s">
        <v>175</v>
      </c>
      <c r="E561" s="247" t="s">
        <v>1</v>
      </c>
      <c r="F561" s="248" t="s">
        <v>396</v>
      </c>
      <c r="G561" s="245"/>
      <c r="H561" s="247" t="s">
        <v>1</v>
      </c>
      <c r="I561" s="249"/>
      <c r="J561" s="245"/>
      <c r="K561" s="245"/>
      <c r="L561" s="250"/>
      <c r="M561" s="251"/>
      <c r="N561" s="252"/>
      <c r="O561" s="252"/>
      <c r="P561" s="252"/>
      <c r="Q561" s="252"/>
      <c r="R561" s="252"/>
      <c r="S561" s="252"/>
      <c r="T561" s="253"/>
      <c r="AT561" s="254" t="s">
        <v>175</v>
      </c>
      <c r="AU561" s="254" t="s">
        <v>107</v>
      </c>
      <c r="AV561" s="12" t="s">
        <v>82</v>
      </c>
      <c r="AW561" s="12" t="s">
        <v>31</v>
      </c>
      <c r="AX561" s="12" t="s">
        <v>74</v>
      </c>
      <c r="AY561" s="254" t="s">
        <v>165</v>
      </c>
    </row>
    <row r="562" s="13" customFormat="1">
      <c r="B562" s="255"/>
      <c r="C562" s="256"/>
      <c r="D562" s="246" t="s">
        <v>175</v>
      </c>
      <c r="E562" s="257" t="s">
        <v>1</v>
      </c>
      <c r="F562" s="258" t="s">
        <v>397</v>
      </c>
      <c r="G562" s="256"/>
      <c r="H562" s="259">
        <v>31.460000000000001</v>
      </c>
      <c r="I562" s="260"/>
      <c r="J562" s="256"/>
      <c r="K562" s="256"/>
      <c r="L562" s="261"/>
      <c r="M562" s="262"/>
      <c r="N562" s="263"/>
      <c r="O562" s="263"/>
      <c r="P562" s="263"/>
      <c r="Q562" s="263"/>
      <c r="R562" s="263"/>
      <c r="S562" s="263"/>
      <c r="T562" s="264"/>
      <c r="AT562" s="265" t="s">
        <v>175</v>
      </c>
      <c r="AU562" s="265" t="s">
        <v>107</v>
      </c>
      <c r="AV562" s="13" t="s">
        <v>107</v>
      </c>
      <c r="AW562" s="13" t="s">
        <v>31</v>
      </c>
      <c r="AX562" s="13" t="s">
        <v>74</v>
      </c>
      <c r="AY562" s="265" t="s">
        <v>165</v>
      </c>
    </row>
    <row r="563" s="13" customFormat="1">
      <c r="B563" s="255"/>
      <c r="C563" s="256"/>
      <c r="D563" s="246" t="s">
        <v>175</v>
      </c>
      <c r="E563" s="257" t="s">
        <v>1</v>
      </c>
      <c r="F563" s="258" t="s">
        <v>326</v>
      </c>
      <c r="G563" s="256"/>
      <c r="H563" s="259">
        <v>-3.2000000000000002</v>
      </c>
      <c r="I563" s="260"/>
      <c r="J563" s="256"/>
      <c r="K563" s="256"/>
      <c r="L563" s="261"/>
      <c r="M563" s="262"/>
      <c r="N563" s="263"/>
      <c r="O563" s="263"/>
      <c r="P563" s="263"/>
      <c r="Q563" s="263"/>
      <c r="R563" s="263"/>
      <c r="S563" s="263"/>
      <c r="T563" s="264"/>
      <c r="AT563" s="265" t="s">
        <v>175</v>
      </c>
      <c r="AU563" s="265" t="s">
        <v>107</v>
      </c>
      <c r="AV563" s="13" t="s">
        <v>107</v>
      </c>
      <c r="AW563" s="13" t="s">
        <v>31</v>
      </c>
      <c r="AX563" s="13" t="s">
        <v>74</v>
      </c>
      <c r="AY563" s="265" t="s">
        <v>165</v>
      </c>
    </row>
    <row r="564" s="12" customFormat="1">
      <c r="B564" s="244"/>
      <c r="C564" s="245"/>
      <c r="D564" s="246" t="s">
        <v>175</v>
      </c>
      <c r="E564" s="247" t="s">
        <v>1</v>
      </c>
      <c r="F564" s="248" t="s">
        <v>245</v>
      </c>
      <c r="G564" s="245"/>
      <c r="H564" s="247" t="s">
        <v>1</v>
      </c>
      <c r="I564" s="249"/>
      <c r="J564" s="245"/>
      <c r="K564" s="245"/>
      <c r="L564" s="250"/>
      <c r="M564" s="251"/>
      <c r="N564" s="252"/>
      <c r="O564" s="252"/>
      <c r="P564" s="252"/>
      <c r="Q564" s="252"/>
      <c r="R564" s="252"/>
      <c r="S564" s="252"/>
      <c r="T564" s="253"/>
      <c r="AT564" s="254" t="s">
        <v>175</v>
      </c>
      <c r="AU564" s="254" t="s">
        <v>107</v>
      </c>
      <c r="AV564" s="12" t="s">
        <v>82</v>
      </c>
      <c r="AW564" s="12" t="s">
        <v>31</v>
      </c>
      <c r="AX564" s="12" t="s">
        <v>74</v>
      </c>
      <c r="AY564" s="254" t="s">
        <v>165</v>
      </c>
    </row>
    <row r="565" s="13" customFormat="1">
      <c r="B565" s="255"/>
      <c r="C565" s="256"/>
      <c r="D565" s="246" t="s">
        <v>175</v>
      </c>
      <c r="E565" s="257" t="s">
        <v>1</v>
      </c>
      <c r="F565" s="258" t="s">
        <v>398</v>
      </c>
      <c r="G565" s="256"/>
      <c r="H565" s="259">
        <v>7.2800000000000002</v>
      </c>
      <c r="I565" s="260"/>
      <c r="J565" s="256"/>
      <c r="K565" s="256"/>
      <c r="L565" s="261"/>
      <c r="M565" s="262"/>
      <c r="N565" s="263"/>
      <c r="O565" s="263"/>
      <c r="P565" s="263"/>
      <c r="Q565" s="263"/>
      <c r="R565" s="263"/>
      <c r="S565" s="263"/>
      <c r="T565" s="264"/>
      <c r="AT565" s="265" t="s">
        <v>175</v>
      </c>
      <c r="AU565" s="265" t="s">
        <v>107</v>
      </c>
      <c r="AV565" s="13" t="s">
        <v>107</v>
      </c>
      <c r="AW565" s="13" t="s">
        <v>31</v>
      </c>
      <c r="AX565" s="13" t="s">
        <v>74</v>
      </c>
      <c r="AY565" s="265" t="s">
        <v>165</v>
      </c>
    </row>
    <row r="566" s="12" customFormat="1">
      <c r="B566" s="244"/>
      <c r="C566" s="245"/>
      <c r="D566" s="246" t="s">
        <v>175</v>
      </c>
      <c r="E566" s="247" t="s">
        <v>1</v>
      </c>
      <c r="F566" s="248" t="s">
        <v>217</v>
      </c>
      <c r="G566" s="245"/>
      <c r="H566" s="247" t="s">
        <v>1</v>
      </c>
      <c r="I566" s="249"/>
      <c r="J566" s="245"/>
      <c r="K566" s="245"/>
      <c r="L566" s="250"/>
      <c r="M566" s="251"/>
      <c r="N566" s="252"/>
      <c r="O566" s="252"/>
      <c r="P566" s="252"/>
      <c r="Q566" s="252"/>
      <c r="R566" s="252"/>
      <c r="S566" s="252"/>
      <c r="T566" s="253"/>
      <c r="AT566" s="254" t="s">
        <v>175</v>
      </c>
      <c r="AU566" s="254" t="s">
        <v>107</v>
      </c>
      <c r="AV566" s="12" t="s">
        <v>82</v>
      </c>
      <c r="AW566" s="12" t="s">
        <v>31</v>
      </c>
      <c r="AX566" s="12" t="s">
        <v>74</v>
      </c>
      <c r="AY566" s="254" t="s">
        <v>165</v>
      </c>
    </row>
    <row r="567" s="13" customFormat="1">
      <c r="B567" s="255"/>
      <c r="C567" s="256"/>
      <c r="D567" s="246" t="s">
        <v>175</v>
      </c>
      <c r="E567" s="257" t="s">
        <v>1</v>
      </c>
      <c r="F567" s="258" t="s">
        <v>399</v>
      </c>
      <c r="G567" s="256"/>
      <c r="H567" s="259">
        <v>10.478</v>
      </c>
      <c r="I567" s="260"/>
      <c r="J567" s="256"/>
      <c r="K567" s="256"/>
      <c r="L567" s="261"/>
      <c r="M567" s="262"/>
      <c r="N567" s="263"/>
      <c r="O567" s="263"/>
      <c r="P567" s="263"/>
      <c r="Q567" s="263"/>
      <c r="R567" s="263"/>
      <c r="S567" s="263"/>
      <c r="T567" s="264"/>
      <c r="AT567" s="265" t="s">
        <v>175</v>
      </c>
      <c r="AU567" s="265" t="s">
        <v>107</v>
      </c>
      <c r="AV567" s="13" t="s">
        <v>107</v>
      </c>
      <c r="AW567" s="13" t="s">
        <v>31</v>
      </c>
      <c r="AX567" s="13" t="s">
        <v>74</v>
      </c>
      <c r="AY567" s="265" t="s">
        <v>165</v>
      </c>
    </row>
    <row r="568" s="13" customFormat="1">
      <c r="B568" s="255"/>
      <c r="C568" s="256"/>
      <c r="D568" s="246" t="s">
        <v>175</v>
      </c>
      <c r="E568" s="257" t="s">
        <v>1</v>
      </c>
      <c r="F568" s="258" t="s">
        <v>326</v>
      </c>
      <c r="G568" s="256"/>
      <c r="H568" s="259">
        <v>-3.2000000000000002</v>
      </c>
      <c r="I568" s="260"/>
      <c r="J568" s="256"/>
      <c r="K568" s="256"/>
      <c r="L568" s="261"/>
      <c r="M568" s="262"/>
      <c r="N568" s="263"/>
      <c r="O568" s="263"/>
      <c r="P568" s="263"/>
      <c r="Q568" s="263"/>
      <c r="R568" s="263"/>
      <c r="S568" s="263"/>
      <c r="T568" s="264"/>
      <c r="AT568" s="265" t="s">
        <v>175</v>
      </c>
      <c r="AU568" s="265" t="s">
        <v>107</v>
      </c>
      <c r="AV568" s="13" t="s">
        <v>107</v>
      </c>
      <c r="AW568" s="13" t="s">
        <v>31</v>
      </c>
      <c r="AX568" s="13" t="s">
        <v>74</v>
      </c>
      <c r="AY568" s="265" t="s">
        <v>165</v>
      </c>
    </row>
    <row r="569" s="13" customFormat="1">
      <c r="B569" s="255"/>
      <c r="C569" s="256"/>
      <c r="D569" s="246" t="s">
        <v>175</v>
      </c>
      <c r="E569" s="257" t="s">
        <v>1</v>
      </c>
      <c r="F569" s="258" t="s">
        <v>400</v>
      </c>
      <c r="G569" s="256"/>
      <c r="H569" s="259">
        <v>1.9199999999999999</v>
      </c>
      <c r="I569" s="260"/>
      <c r="J569" s="256"/>
      <c r="K569" s="256"/>
      <c r="L569" s="261"/>
      <c r="M569" s="262"/>
      <c r="N569" s="263"/>
      <c r="O569" s="263"/>
      <c r="P569" s="263"/>
      <c r="Q569" s="263"/>
      <c r="R569" s="263"/>
      <c r="S569" s="263"/>
      <c r="T569" s="264"/>
      <c r="AT569" s="265" t="s">
        <v>175</v>
      </c>
      <c r="AU569" s="265" t="s">
        <v>107</v>
      </c>
      <c r="AV569" s="13" t="s">
        <v>107</v>
      </c>
      <c r="AW569" s="13" t="s">
        <v>31</v>
      </c>
      <c r="AX569" s="13" t="s">
        <v>74</v>
      </c>
      <c r="AY569" s="265" t="s">
        <v>165</v>
      </c>
    </row>
    <row r="570" s="12" customFormat="1">
      <c r="B570" s="244"/>
      <c r="C570" s="245"/>
      <c r="D570" s="246" t="s">
        <v>175</v>
      </c>
      <c r="E570" s="247" t="s">
        <v>1</v>
      </c>
      <c r="F570" s="248" t="s">
        <v>401</v>
      </c>
      <c r="G570" s="245"/>
      <c r="H570" s="247" t="s">
        <v>1</v>
      </c>
      <c r="I570" s="249"/>
      <c r="J570" s="245"/>
      <c r="K570" s="245"/>
      <c r="L570" s="250"/>
      <c r="M570" s="251"/>
      <c r="N570" s="252"/>
      <c r="O570" s="252"/>
      <c r="P570" s="252"/>
      <c r="Q570" s="252"/>
      <c r="R570" s="252"/>
      <c r="S570" s="252"/>
      <c r="T570" s="253"/>
      <c r="AT570" s="254" t="s">
        <v>175</v>
      </c>
      <c r="AU570" s="254" t="s">
        <v>107</v>
      </c>
      <c r="AV570" s="12" t="s">
        <v>82</v>
      </c>
      <c r="AW570" s="12" t="s">
        <v>31</v>
      </c>
      <c r="AX570" s="12" t="s">
        <v>74</v>
      </c>
      <c r="AY570" s="254" t="s">
        <v>165</v>
      </c>
    </row>
    <row r="571" s="13" customFormat="1">
      <c r="B571" s="255"/>
      <c r="C571" s="256"/>
      <c r="D571" s="246" t="s">
        <v>175</v>
      </c>
      <c r="E571" s="257" t="s">
        <v>1</v>
      </c>
      <c r="F571" s="258" t="s">
        <v>402</v>
      </c>
      <c r="G571" s="256"/>
      <c r="H571" s="259">
        <v>15.756</v>
      </c>
      <c r="I571" s="260"/>
      <c r="J571" s="256"/>
      <c r="K571" s="256"/>
      <c r="L571" s="261"/>
      <c r="M571" s="262"/>
      <c r="N571" s="263"/>
      <c r="O571" s="263"/>
      <c r="P571" s="263"/>
      <c r="Q571" s="263"/>
      <c r="R571" s="263"/>
      <c r="S571" s="263"/>
      <c r="T571" s="264"/>
      <c r="AT571" s="265" t="s">
        <v>175</v>
      </c>
      <c r="AU571" s="265" t="s">
        <v>107</v>
      </c>
      <c r="AV571" s="13" t="s">
        <v>107</v>
      </c>
      <c r="AW571" s="13" t="s">
        <v>31</v>
      </c>
      <c r="AX571" s="13" t="s">
        <v>74</v>
      </c>
      <c r="AY571" s="265" t="s">
        <v>165</v>
      </c>
    </row>
    <row r="572" s="13" customFormat="1">
      <c r="B572" s="255"/>
      <c r="C572" s="256"/>
      <c r="D572" s="246" t="s">
        <v>175</v>
      </c>
      <c r="E572" s="257" t="s">
        <v>1</v>
      </c>
      <c r="F572" s="258" t="s">
        <v>384</v>
      </c>
      <c r="G572" s="256"/>
      <c r="H572" s="259">
        <v>-2.5790000000000002</v>
      </c>
      <c r="I572" s="260"/>
      <c r="J572" s="256"/>
      <c r="K572" s="256"/>
      <c r="L572" s="261"/>
      <c r="M572" s="262"/>
      <c r="N572" s="263"/>
      <c r="O572" s="263"/>
      <c r="P572" s="263"/>
      <c r="Q572" s="263"/>
      <c r="R572" s="263"/>
      <c r="S572" s="263"/>
      <c r="T572" s="264"/>
      <c r="AT572" s="265" t="s">
        <v>175</v>
      </c>
      <c r="AU572" s="265" t="s">
        <v>107</v>
      </c>
      <c r="AV572" s="13" t="s">
        <v>107</v>
      </c>
      <c r="AW572" s="13" t="s">
        <v>31</v>
      </c>
      <c r="AX572" s="13" t="s">
        <v>74</v>
      </c>
      <c r="AY572" s="265" t="s">
        <v>165</v>
      </c>
    </row>
    <row r="573" s="13" customFormat="1">
      <c r="B573" s="255"/>
      <c r="C573" s="256"/>
      <c r="D573" s="246" t="s">
        <v>175</v>
      </c>
      <c r="E573" s="257" t="s">
        <v>1</v>
      </c>
      <c r="F573" s="258" t="s">
        <v>310</v>
      </c>
      <c r="G573" s="256"/>
      <c r="H573" s="259">
        <v>-1.6000000000000001</v>
      </c>
      <c r="I573" s="260"/>
      <c r="J573" s="256"/>
      <c r="K573" s="256"/>
      <c r="L573" s="261"/>
      <c r="M573" s="262"/>
      <c r="N573" s="263"/>
      <c r="O573" s="263"/>
      <c r="P573" s="263"/>
      <c r="Q573" s="263"/>
      <c r="R573" s="263"/>
      <c r="S573" s="263"/>
      <c r="T573" s="264"/>
      <c r="AT573" s="265" t="s">
        <v>175</v>
      </c>
      <c r="AU573" s="265" t="s">
        <v>107</v>
      </c>
      <c r="AV573" s="13" t="s">
        <v>107</v>
      </c>
      <c r="AW573" s="13" t="s">
        <v>31</v>
      </c>
      <c r="AX573" s="13" t="s">
        <v>74</v>
      </c>
      <c r="AY573" s="265" t="s">
        <v>165</v>
      </c>
    </row>
    <row r="574" s="13" customFormat="1">
      <c r="B574" s="255"/>
      <c r="C574" s="256"/>
      <c r="D574" s="246" t="s">
        <v>175</v>
      </c>
      <c r="E574" s="257" t="s">
        <v>1</v>
      </c>
      <c r="F574" s="258" t="s">
        <v>385</v>
      </c>
      <c r="G574" s="256"/>
      <c r="H574" s="259">
        <v>1.383</v>
      </c>
      <c r="I574" s="260"/>
      <c r="J574" s="256"/>
      <c r="K574" s="256"/>
      <c r="L574" s="261"/>
      <c r="M574" s="262"/>
      <c r="N574" s="263"/>
      <c r="O574" s="263"/>
      <c r="P574" s="263"/>
      <c r="Q574" s="263"/>
      <c r="R574" s="263"/>
      <c r="S574" s="263"/>
      <c r="T574" s="264"/>
      <c r="AT574" s="265" t="s">
        <v>175</v>
      </c>
      <c r="AU574" s="265" t="s">
        <v>107</v>
      </c>
      <c r="AV574" s="13" t="s">
        <v>107</v>
      </c>
      <c r="AW574" s="13" t="s">
        <v>31</v>
      </c>
      <c r="AX574" s="13" t="s">
        <v>74</v>
      </c>
      <c r="AY574" s="265" t="s">
        <v>165</v>
      </c>
    </row>
    <row r="575" s="12" customFormat="1">
      <c r="B575" s="244"/>
      <c r="C575" s="245"/>
      <c r="D575" s="246" t="s">
        <v>175</v>
      </c>
      <c r="E575" s="247" t="s">
        <v>1</v>
      </c>
      <c r="F575" s="248" t="s">
        <v>403</v>
      </c>
      <c r="G575" s="245"/>
      <c r="H575" s="247" t="s">
        <v>1</v>
      </c>
      <c r="I575" s="249"/>
      <c r="J575" s="245"/>
      <c r="K575" s="245"/>
      <c r="L575" s="250"/>
      <c r="M575" s="251"/>
      <c r="N575" s="252"/>
      <c r="O575" s="252"/>
      <c r="P575" s="252"/>
      <c r="Q575" s="252"/>
      <c r="R575" s="252"/>
      <c r="S575" s="252"/>
      <c r="T575" s="253"/>
      <c r="AT575" s="254" t="s">
        <v>175</v>
      </c>
      <c r="AU575" s="254" t="s">
        <v>107</v>
      </c>
      <c r="AV575" s="12" t="s">
        <v>82</v>
      </c>
      <c r="AW575" s="12" t="s">
        <v>31</v>
      </c>
      <c r="AX575" s="12" t="s">
        <v>74</v>
      </c>
      <c r="AY575" s="254" t="s">
        <v>165</v>
      </c>
    </row>
    <row r="576" s="13" customFormat="1">
      <c r="B576" s="255"/>
      <c r="C576" s="256"/>
      <c r="D576" s="246" t="s">
        <v>175</v>
      </c>
      <c r="E576" s="257" t="s">
        <v>1</v>
      </c>
      <c r="F576" s="258" t="s">
        <v>404</v>
      </c>
      <c r="G576" s="256"/>
      <c r="H576" s="259">
        <v>10.504</v>
      </c>
      <c r="I576" s="260"/>
      <c r="J576" s="256"/>
      <c r="K576" s="256"/>
      <c r="L576" s="261"/>
      <c r="M576" s="262"/>
      <c r="N576" s="263"/>
      <c r="O576" s="263"/>
      <c r="P576" s="263"/>
      <c r="Q576" s="263"/>
      <c r="R576" s="263"/>
      <c r="S576" s="263"/>
      <c r="T576" s="264"/>
      <c r="AT576" s="265" t="s">
        <v>175</v>
      </c>
      <c r="AU576" s="265" t="s">
        <v>107</v>
      </c>
      <c r="AV576" s="13" t="s">
        <v>107</v>
      </c>
      <c r="AW576" s="13" t="s">
        <v>31</v>
      </c>
      <c r="AX576" s="13" t="s">
        <v>74</v>
      </c>
      <c r="AY576" s="265" t="s">
        <v>165</v>
      </c>
    </row>
    <row r="577" s="12" customFormat="1">
      <c r="B577" s="244"/>
      <c r="C577" s="245"/>
      <c r="D577" s="246" t="s">
        <v>175</v>
      </c>
      <c r="E577" s="247" t="s">
        <v>1</v>
      </c>
      <c r="F577" s="248" t="s">
        <v>177</v>
      </c>
      <c r="G577" s="245"/>
      <c r="H577" s="247" t="s">
        <v>1</v>
      </c>
      <c r="I577" s="249"/>
      <c r="J577" s="245"/>
      <c r="K577" s="245"/>
      <c r="L577" s="250"/>
      <c r="M577" s="251"/>
      <c r="N577" s="252"/>
      <c r="O577" s="252"/>
      <c r="P577" s="252"/>
      <c r="Q577" s="252"/>
      <c r="R577" s="252"/>
      <c r="S577" s="252"/>
      <c r="T577" s="253"/>
      <c r="AT577" s="254" t="s">
        <v>175</v>
      </c>
      <c r="AU577" s="254" t="s">
        <v>107</v>
      </c>
      <c r="AV577" s="12" t="s">
        <v>82</v>
      </c>
      <c r="AW577" s="12" t="s">
        <v>31</v>
      </c>
      <c r="AX577" s="12" t="s">
        <v>74</v>
      </c>
      <c r="AY577" s="254" t="s">
        <v>165</v>
      </c>
    </row>
    <row r="578" s="13" customFormat="1">
      <c r="B578" s="255"/>
      <c r="C578" s="256"/>
      <c r="D578" s="246" t="s">
        <v>175</v>
      </c>
      <c r="E578" s="257" t="s">
        <v>1</v>
      </c>
      <c r="F578" s="258" t="s">
        <v>393</v>
      </c>
      <c r="G578" s="256"/>
      <c r="H578" s="259">
        <v>41.444000000000003</v>
      </c>
      <c r="I578" s="260"/>
      <c r="J578" s="256"/>
      <c r="K578" s="256"/>
      <c r="L578" s="261"/>
      <c r="M578" s="262"/>
      <c r="N578" s="263"/>
      <c r="O578" s="263"/>
      <c r="P578" s="263"/>
      <c r="Q578" s="263"/>
      <c r="R578" s="263"/>
      <c r="S578" s="263"/>
      <c r="T578" s="264"/>
      <c r="AT578" s="265" t="s">
        <v>175</v>
      </c>
      <c r="AU578" s="265" t="s">
        <v>107</v>
      </c>
      <c r="AV578" s="13" t="s">
        <v>107</v>
      </c>
      <c r="AW578" s="13" t="s">
        <v>31</v>
      </c>
      <c r="AX578" s="13" t="s">
        <v>74</v>
      </c>
      <c r="AY578" s="265" t="s">
        <v>165</v>
      </c>
    </row>
    <row r="579" s="13" customFormat="1">
      <c r="B579" s="255"/>
      <c r="C579" s="256"/>
      <c r="D579" s="246" t="s">
        <v>175</v>
      </c>
      <c r="E579" s="257" t="s">
        <v>1</v>
      </c>
      <c r="F579" s="258" t="s">
        <v>381</v>
      </c>
      <c r="G579" s="256"/>
      <c r="H579" s="259">
        <v>-2.4300000000000002</v>
      </c>
      <c r="I579" s="260"/>
      <c r="J579" s="256"/>
      <c r="K579" s="256"/>
      <c r="L579" s="261"/>
      <c r="M579" s="262"/>
      <c r="N579" s="263"/>
      <c r="O579" s="263"/>
      <c r="P579" s="263"/>
      <c r="Q579" s="263"/>
      <c r="R579" s="263"/>
      <c r="S579" s="263"/>
      <c r="T579" s="264"/>
      <c r="AT579" s="265" t="s">
        <v>175</v>
      </c>
      <c r="AU579" s="265" t="s">
        <v>107</v>
      </c>
      <c r="AV579" s="13" t="s">
        <v>107</v>
      </c>
      <c r="AW579" s="13" t="s">
        <v>31</v>
      </c>
      <c r="AX579" s="13" t="s">
        <v>74</v>
      </c>
      <c r="AY579" s="265" t="s">
        <v>165</v>
      </c>
    </row>
    <row r="580" s="13" customFormat="1">
      <c r="B580" s="255"/>
      <c r="C580" s="256"/>
      <c r="D580" s="246" t="s">
        <v>175</v>
      </c>
      <c r="E580" s="257" t="s">
        <v>1</v>
      </c>
      <c r="F580" s="258" t="s">
        <v>310</v>
      </c>
      <c r="G580" s="256"/>
      <c r="H580" s="259">
        <v>-1.6000000000000001</v>
      </c>
      <c r="I580" s="260"/>
      <c r="J580" s="256"/>
      <c r="K580" s="256"/>
      <c r="L580" s="261"/>
      <c r="M580" s="262"/>
      <c r="N580" s="263"/>
      <c r="O580" s="263"/>
      <c r="P580" s="263"/>
      <c r="Q580" s="263"/>
      <c r="R580" s="263"/>
      <c r="S580" s="263"/>
      <c r="T580" s="264"/>
      <c r="AT580" s="265" t="s">
        <v>175</v>
      </c>
      <c r="AU580" s="265" t="s">
        <v>107</v>
      </c>
      <c r="AV580" s="13" t="s">
        <v>107</v>
      </c>
      <c r="AW580" s="13" t="s">
        <v>31</v>
      </c>
      <c r="AX580" s="13" t="s">
        <v>74</v>
      </c>
      <c r="AY580" s="265" t="s">
        <v>165</v>
      </c>
    </row>
    <row r="581" s="13" customFormat="1">
      <c r="B581" s="255"/>
      <c r="C581" s="256"/>
      <c r="D581" s="246" t="s">
        <v>175</v>
      </c>
      <c r="E581" s="257" t="s">
        <v>1</v>
      </c>
      <c r="F581" s="258" t="s">
        <v>382</v>
      </c>
      <c r="G581" s="256"/>
      <c r="H581" s="259">
        <v>1.3500000000000001</v>
      </c>
      <c r="I581" s="260"/>
      <c r="J581" s="256"/>
      <c r="K581" s="256"/>
      <c r="L581" s="261"/>
      <c r="M581" s="262"/>
      <c r="N581" s="263"/>
      <c r="O581" s="263"/>
      <c r="P581" s="263"/>
      <c r="Q581" s="263"/>
      <c r="R581" s="263"/>
      <c r="S581" s="263"/>
      <c r="T581" s="264"/>
      <c r="AT581" s="265" t="s">
        <v>175</v>
      </c>
      <c r="AU581" s="265" t="s">
        <v>107</v>
      </c>
      <c r="AV581" s="13" t="s">
        <v>107</v>
      </c>
      <c r="AW581" s="13" t="s">
        <v>31</v>
      </c>
      <c r="AX581" s="13" t="s">
        <v>74</v>
      </c>
      <c r="AY581" s="265" t="s">
        <v>165</v>
      </c>
    </row>
    <row r="582" s="12" customFormat="1">
      <c r="B582" s="244"/>
      <c r="C582" s="245"/>
      <c r="D582" s="246" t="s">
        <v>175</v>
      </c>
      <c r="E582" s="247" t="s">
        <v>1</v>
      </c>
      <c r="F582" s="248" t="s">
        <v>194</v>
      </c>
      <c r="G582" s="245"/>
      <c r="H582" s="247" t="s">
        <v>1</v>
      </c>
      <c r="I582" s="249"/>
      <c r="J582" s="245"/>
      <c r="K582" s="245"/>
      <c r="L582" s="250"/>
      <c r="M582" s="251"/>
      <c r="N582" s="252"/>
      <c r="O582" s="252"/>
      <c r="P582" s="252"/>
      <c r="Q582" s="252"/>
      <c r="R582" s="252"/>
      <c r="S582" s="252"/>
      <c r="T582" s="253"/>
      <c r="AT582" s="254" t="s">
        <v>175</v>
      </c>
      <c r="AU582" s="254" t="s">
        <v>107</v>
      </c>
      <c r="AV582" s="12" t="s">
        <v>82</v>
      </c>
      <c r="AW582" s="12" t="s">
        <v>31</v>
      </c>
      <c r="AX582" s="12" t="s">
        <v>74</v>
      </c>
      <c r="AY582" s="254" t="s">
        <v>165</v>
      </c>
    </row>
    <row r="583" s="13" customFormat="1">
      <c r="B583" s="255"/>
      <c r="C583" s="256"/>
      <c r="D583" s="246" t="s">
        <v>175</v>
      </c>
      <c r="E583" s="257" t="s">
        <v>1</v>
      </c>
      <c r="F583" s="258" t="s">
        <v>405</v>
      </c>
      <c r="G583" s="256"/>
      <c r="H583" s="259">
        <v>39.259999999999998</v>
      </c>
      <c r="I583" s="260"/>
      <c r="J583" s="256"/>
      <c r="K583" s="256"/>
      <c r="L583" s="261"/>
      <c r="M583" s="262"/>
      <c r="N583" s="263"/>
      <c r="O583" s="263"/>
      <c r="P583" s="263"/>
      <c r="Q583" s="263"/>
      <c r="R583" s="263"/>
      <c r="S583" s="263"/>
      <c r="T583" s="264"/>
      <c r="AT583" s="265" t="s">
        <v>175</v>
      </c>
      <c r="AU583" s="265" t="s">
        <v>107</v>
      </c>
      <c r="AV583" s="13" t="s">
        <v>107</v>
      </c>
      <c r="AW583" s="13" t="s">
        <v>31</v>
      </c>
      <c r="AX583" s="13" t="s">
        <v>74</v>
      </c>
      <c r="AY583" s="265" t="s">
        <v>165</v>
      </c>
    </row>
    <row r="584" s="13" customFormat="1">
      <c r="B584" s="255"/>
      <c r="C584" s="256"/>
      <c r="D584" s="246" t="s">
        <v>175</v>
      </c>
      <c r="E584" s="257" t="s">
        <v>1</v>
      </c>
      <c r="F584" s="258" t="s">
        <v>384</v>
      </c>
      <c r="G584" s="256"/>
      <c r="H584" s="259">
        <v>-2.5790000000000002</v>
      </c>
      <c r="I584" s="260"/>
      <c r="J584" s="256"/>
      <c r="K584" s="256"/>
      <c r="L584" s="261"/>
      <c r="M584" s="262"/>
      <c r="N584" s="263"/>
      <c r="O584" s="263"/>
      <c r="P584" s="263"/>
      <c r="Q584" s="263"/>
      <c r="R584" s="263"/>
      <c r="S584" s="263"/>
      <c r="T584" s="264"/>
      <c r="AT584" s="265" t="s">
        <v>175</v>
      </c>
      <c r="AU584" s="265" t="s">
        <v>107</v>
      </c>
      <c r="AV584" s="13" t="s">
        <v>107</v>
      </c>
      <c r="AW584" s="13" t="s">
        <v>31</v>
      </c>
      <c r="AX584" s="13" t="s">
        <v>74</v>
      </c>
      <c r="AY584" s="265" t="s">
        <v>165</v>
      </c>
    </row>
    <row r="585" s="13" customFormat="1">
      <c r="B585" s="255"/>
      <c r="C585" s="256"/>
      <c r="D585" s="246" t="s">
        <v>175</v>
      </c>
      <c r="E585" s="257" t="s">
        <v>1</v>
      </c>
      <c r="F585" s="258" t="s">
        <v>310</v>
      </c>
      <c r="G585" s="256"/>
      <c r="H585" s="259">
        <v>-1.6000000000000001</v>
      </c>
      <c r="I585" s="260"/>
      <c r="J585" s="256"/>
      <c r="K585" s="256"/>
      <c r="L585" s="261"/>
      <c r="M585" s="262"/>
      <c r="N585" s="263"/>
      <c r="O585" s="263"/>
      <c r="P585" s="263"/>
      <c r="Q585" s="263"/>
      <c r="R585" s="263"/>
      <c r="S585" s="263"/>
      <c r="T585" s="264"/>
      <c r="AT585" s="265" t="s">
        <v>175</v>
      </c>
      <c r="AU585" s="265" t="s">
        <v>107</v>
      </c>
      <c r="AV585" s="13" t="s">
        <v>107</v>
      </c>
      <c r="AW585" s="13" t="s">
        <v>31</v>
      </c>
      <c r="AX585" s="13" t="s">
        <v>74</v>
      </c>
      <c r="AY585" s="265" t="s">
        <v>165</v>
      </c>
    </row>
    <row r="586" s="13" customFormat="1">
      <c r="B586" s="255"/>
      <c r="C586" s="256"/>
      <c r="D586" s="246" t="s">
        <v>175</v>
      </c>
      <c r="E586" s="257" t="s">
        <v>1</v>
      </c>
      <c r="F586" s="258" t="s">
        <v>385</v>
      </c>
      <c r="G586" s="256"/>
      <c r="H586" s="259">
        <v>1.383</v>
      </c>
      <c r="I586" s="260"/>
      <c r="J586" s="256"/>
      <c r="K586" s="256"/>
      <c r="L586" s="261"/>
      <c r="M586" s="262"/>
      <c r="N586" s="263"/>
      <c r="O586" s="263"/>
      <c r="P586" s="263"/>
      <c r="Q586" s="263"/>
      <c r="R586" s="263"/>
      <c r="S586" s="263"/>
      <c r="T586" s="264"/>
      <c r="AT586" s="265" t="s">
        <v>175</v>
      </c>
      <c r="AU586" s="265" t="s">
        <v>107</v>
      </c>
      <c r="AV586" s="13" t="s">
        <v>107</v>
      </c>
      <c r="AW586" s="13" t="s">
        <v>31</v>
      </c>
      <c r="AX586" s="13" t="s">
        <v>74</v>
      </c>
      <c r="AY586" s="265" t="s">
        <v>165</v>
      </c>
    </row>
    <row r="587" s="12" customFormat="1">
      <c r="B587" s="244"/>
      <c r="C587" s="245"/>
      <c r="D587" s="246" t="s">
        <v>175</v>
      </c>
      <c r="E587" s="247" t="s">
        <v>1</v>
      </c>
      <c r="F587" s="248" t="s">
        <v>406</v>
      </c>
      <c r="G587" s="245"/>
      <c r="H587" s="247" t="s">
        <v>1</v>
      </c>
      <c r="I587" s="249"/>
      <c r="J587" s="245"/>
      <c r="K587" s="245"/>
      <c r="L587" s="250"/>
      <c r="M587" s="251"/>
      <c r="N587" s="252"/>
      <c r="O587" s="252"/>
      <c r="P587" s="252"/>
      <c r="Q587" s="252"/>
      <c r="R587" s="252"/>
      <c r="S587" s="252"/>
      <c r="T587" s="253"/>
      <c r="AT587" s="254" t="s">
        <v>175</v>
      </c>
      <c r="AU587" s="254" t="s">
        <v>107</v>
      </c>
      <c r="AV587" s="12" t="s">
        <v>82</v>
      </c>
      <c r="AW587" s="12" t="s">
        <v>31</v>
      </c>
      <c r="AX587" s="12" t="s">
        <v>74</v>
      </c>
      <c r="AY587" s="254" t="s">
        <v>165</v>
      </c>
    </row>
    <row r="588" s="13" customFormat="1">
      <c r="B588" s="255"/>
      <c r="C588" s="256"/>
      <c r="D588" s="246" t="s">
        <v>175</v>
      </c>
      <c r="E588" s="257" t="s">
        <v>1</v>
      </c>
      <c r="F588" s="258" t="s">
        <v>407</v>
      </c>
      <c r="G588" s="256"/>
      <c r="H588" s="259">
        <v>57.850000000000001</v>
      </c>
      <c r="I588" s="260"/>
      <c r="J588" s="256"/>
      <c r="K588" s="256"/>
      <c r="L588" s="261"/>
      <c r="M588" s="262"/>
      <c r="N588" s="263"/>
      <c r="O588" s="263"/>
      <c r="P588" s="263"/>
      <c r="Q588" s="263"/>
      <c r="R588" s="263"/>
      <c r="S588" s="263"/>
      <c r="T588" s="264"/>
      <c r="AT588" s="265" t="s">
        <v>175</v>
      </c>
      <c r="AU588" s="265" t="s">
        <v>107</v>
      </c>
      <c r="AV588" s="13" t="s">
        <v>107</v>
      </c>
      <c r="AW588" s="13" t="s">
        <v>31</v>
      </c>
      <c r="AX588" s="13" t="s">
        <v>74</v>
      </c>
      <c r="AY588" s="265" t="s">
        <v>165</v>
      </c>
    </row>
    <row r="589" s="13" customFormat="1">
      <c r="B589" s="255"/>
      <c r="C589" s="256"/>
      <c r="D589" s="246" t="s">
        <v>175</v>
      </c>
      <c r="E589" s="257" t="s">
        <v>1</v>
      </c>
      <c r="F589" s="258" t="s">
        <v>408</v>
      </c>
      <c r="G589" s="256"/>
      <c r="H589" s="259">
        <v>-3.6739999999999999</v>
      </c>
      <c r="I589" s="260"/>
      <c r="J589" s="256"/>
      <c r="K589" s="256"/>
      <c r="L589" s="261"/>
      <c r="M589" s="262"/>
      <c r="N589" s="263"/>
      <c r="O589" s="263"/>
      <c r="P589" s="263"/>
      <c r="Q589" s="263"/>
      <c r="R589" s="263"/>
      <c r="S589" s="263"/>
      <c r="T589" s="264"/>
      <c r="AT589" s="265" t="s">
        <v>175</v>
      </c>
      <c r="AU589" s="265" t="s">
        <v>107</v>
      </c>
      <c r="AV589" s="13" t="s">
        <v>107</v>
      </c>
      <c r="AW589" s="13" t="s">
        <v>31</v>
      </c>
      <c r="AX589" s="13" t="s">
        <v>74</v>
      </c>
      <c r="AY589" s="265" t="s">
        <v>165</v>
      </c>
    </row>
    <row r="590" s="13" customFormat="1">
      <c r="B590" s="255"/>
      <c r="C590" s="256"/>
      <c r="D590" s="246" t="s">
        <v>175</v>
      </c>
      <c r="E590" s="257" t="s">
        <v>1</v>
      </c>
      <c r="F590" s="258" t="s">
        <v>409</v>
      </c>
      <c r="G590" s="256"/>
      <c r="H590" s="259">
        <v>-1.7669999999999999</v>
      </c>
      <c r="I590" s="260"/>
      <c r="J590" s="256"/>
      <c r="K590" s="256"/>
      <c r="L590" s="261"/>
      <c r="M590" s="262"/>
      <c r="N590" s="263"/>
      <c r="O590" s="263"/>
      <c r="P590" s="263"/>
      <c r="Q590" s="263"/>
      <c r="R590" s="263"/>
      <c r="S590" s="263"/>
      <c r="T590" s="264"/>
      <c r="AT590" s="265" t="s">
        <v>175</v>
      </c>
      <c r="AU590" s="265" t="s">
        <v>107</v>
      </c>
      <c r="AV590" s="13" t="s">
        <v>107</v>
      </c>
      <c r="AW590" s="13" t="s">
        <v>31</v>
      </c>
      <c r="AX590" s="13" t="s">
        <v>74</v>
      </c>
      <c r="AY590" s="265" t="s">
        <v>165</v>
      </c>
    </row>
    <row r="591" s="13" customFormat="1">
      <c r="B591" s="255"/>
      <c r="C591" s="256"/>
      <c r="D591" s="246" t="s">
        <v>175</v>
      </c>
      <c r="E591" s="257" t="s">
        <v>1</v>
      </c>
      <c r="F591" s="258" t="s">
        <v>410</v>
      </c>
      <c r="G591" s="256"/>
      <c r="H591" s="259">
        <v>-4.7999999999999998</v>
      </c>
      <c r="I591" s="260"/>
      <c r="J591" s="256"/>
      <c r="K591" s="256"/>
      <c r="L591" s="261"/>
      <c r="M591" s="262"/>
      <c r="N591" s="263"/>
      <c r="O591" s="263"/>
      <c r="P591" s="263"/>
      <c r="Q591" s="263"/>
      <c r="R591" s="263"/>
      <c r="S591" s="263"/>
      <c r="T591" s="264"/>
      <c r="AT591" s="265" t="s">
        <v>175</v>
      </c>
      <c r="AU591" s="265" t="s">
        <v>107</v>
      </c>
      <c r="AV591" s="13" t="s">
        <v>107</v>
      </c>
      <c r="AW591" s="13" t="s">
        <v>31</v>
      </c>
      <c r="AX591" s="13" t="s">
        <v>74</v>
      </c>
      <c r="AY591" s="265" t="s">
        <v>165</v>
      </c>
    </row>
    <row r="592" s="13" customFormat="1">
      <c r="B592" s="255"/>
      <c r="C592" s="256"/>
      <c r="D592" s="246" t="s">
        <v>175</v>
      </c>
      <c r="E592" s="257" t="s">
        <v>1</v>
      </c>
      <c r="F592" s="258" t="s">
        <v>411</v>
      </c>
      <c r="G592" s="256"/>
      <c r="H592" s="259">
        <v>1.887</v>
      </c>
      <c r="I592" s="260"/>
      <c r="J592" s="256"/>
      <c r="K592" s="256"/>
      <c r="L592" s="261"/>
      <c r="M592" s="262"/>
      <c r="N592" s="263"/>
      <c r="O592" s="263"/>
      <c r="P592" s="263"/>
      <c r="Q592" s="263"/>
      <c r="R592" s="263"/>
      <c r="S592" s="263"/>
      <c r="T592" s="264"/>
      <c r="AT592" s="265" t="s">
        <v>175</v>
      </c>
      <c r="AU592" s="265" t="s">
        <v>107</v>
      </c>
      <c r="AV592" s="13" t="s">
        <v>107</v>
      </c>
      <c r="AW592" s="13" t="s">
        <v>31</v>
      </c>
      <c r="AX592" s="13" t="s">
        <v>74</v>
      </c>
      <c r="AY592" s="265" t="s">
        <v>165</v>
      </c>
    </row>
    <row r="593" s="13" customFormat="1">
      <c r="B593" s="255"/>
      <c r="C593" s="256"/>
      <c r="D593" s="246" t="s">
        <v>175</v>
      </c>
      <c r="E593" s="257" t="s">
        <v>1</v>
      </c>
      <c r="F593" s="258" t="s">
        <v>412</v>
      </c>
      <c r="G593" s="256"/>
      <c r="H593" s="259">
        <v>1.4099999999999999</v>
      </c>
      <c r="I593" s="260"/>
      <c r="J593" s="256"/>
      <c r="K593" s="256"/>
      <c r="L593" s="261"/>
      <c r="M593" s="262"/>
      <c r="N593" s="263"/>
      <c r="O593" s="263"/>
      <c r="P593" s="263"/>
      <c r="Q593" s="263"/>
      <c r="R593" s="263"/>
      <c r="S593" s="263"/>
      <c r="T593" s="264"/>
      <c r="AT593" s="265" t="s">
        <v>175</v>
      </c>
      <c r="AU593" s="265" t="s">
        <v>107</v>
      </c>
      <c r="AV593" s="13" t="s">
        <v>107</v>
      </c>
      <c r="AW593" s="13" t="s">
        <v>31</v>
      </c>
      <c r="AX593" s="13" t="s">
        <v>74</v>
      </c>
      <c r="AY593" s="265" t="s">
        <v>165</v>
      </c>
    </row>
    <row r="594" s="13" customFormat="1">
      <c r="B594" s="255"/>
      <c r="C594" s="256"/>
      <c r="D594" s="246" t="s">
        <v>175</v>
      </c>
      <c r="E594" s="257" t="s">
        <v>1</v>
      </c>
      <c r="F594" s="258" t="s">
        <v>400</v>
      </c>
      <c r="G594" s="256"/>
      <c r="H594" s="259">
        <v>1.9199999999999999</v>
      </c>
      <c r="I594" s="260"/>
      <c r="J594" s="256"/>
      <c r="K594" s="256"/>
      <c r="L594" s="261"/>
      <c r="M594" s="262"/>
      <c r="N594" s="263"/>
      <c r="O594" s="263"/>
      <c r="P594" s="263"/>
      <c r="Q594" s="263"/>
      <c r="R594" s="263"/>
      <c r="S594" s="263"/>
      <c r="T594" s="264"/>
      <c r="AT594" s="265" t="s">
        <v>175</v>
      </c>
      <c r="AU594" s="265" t="s">
        <v>107</v>
      </c>
      <c r="AV594" s="13" t="s">
        <v>107</v>
      </c>
      <c r="AW594" s="13" t="s">
        <v>31</v>
      </c>
      <c r="AX594" s="13" t="s">
        <v>74</v>
      </c>
      <c r="AY594" s="265" t="s">
        <v>165</v>
      </c>
    </row>
    <row r="595" s="13" customFormat="1">
      <c r="B595" s="255"/>
      <c r="C595" s="256"/>
      <c r="D595" s="246" t="s">
        <v>175</v>
      </c>
      <c r="E595" s="257" t="s">
        <v>1</v>
      </c>
      <c r="F595" s="258" t="s">
        <v>413</v>
      </c>
      <c r="G595" s="256"/>
      <c r="H595" s="259">
        <v>7.6959999999999997</v>
      </c>
      <c r="I595" s="260"/>
      <c r="J595" s="256"/>
      <c r="K595" s="256"/>
      <c r="L595" s="261"/>
      <c r="M595" s="262"/>
      <c r="N595" s="263"/>
      <c r="O595" s="263"/>
      <c r="P595" s="263"/>
      <c r="Q595" s="263"/>
      <c r="R595" s="263"/>
      <c r="S595" s="263"/>
      <c r="T595" s="264"/>
      <c r="AT595" s="265" t="s">
        <v>175</v>
      </c>
      <c r="AU595" s="265" t="s">
        <v>107</v>
      </c>
      <c r="AV595" s="13" t="s">
        <v>107</v>
      </c>
      <c r="AW595" s="13" t="s">
        <v>31</v>
      </c>
      <c r="AX595" s="13" t="s">
        <v>74</v>
      </c>
      <c r="AY595" s="265" t="s">
        <v>165</v>
      </c>
    </row>
    <row r="596" s="13" customFormat="1">
      <c r="B596" s="255"/>
      <c r="C596" s="256"/>
      <c r="D596" s="246" t="s">
        <v>175</v>
      </c>
      <c r="E596" s="257" t="s">
        <v>1</v>
      </c>
      <c r="F596" s="258" t="s">
        <v>310</v>
      </c>
      <c r="G596" s="256"/>
      <c r="H596" s="259">
        <v>-1.6000000000000001</v>
      </c>
      <c r="I596" s="260"/>
      <c r="J596" s="256"/>
      <c r="K596" s="256"/>
      <c r="L596" s="261"/>
      <c r="M596" s="262"/>
      <c r="N596" s="263"/>
      <c r="O596" s="263"/>
      <c r="P596" s="263"/>
      <c r="Q596" s="263"/>
      <c r="R596" s="263"/>
      <c r="S596" s="263"/>
      <c r="T596" s="264"/>
      <c r="AT596" s="265" t="s">
        <v>175</v>
      </c>
      <c r="AU596" s="265" t="s">
        <v>107</v>
      </c>
      <c r="AV596" s="13" t="s">
        <v>107</v>
      </c>
      <c r="AW596" s="13" t="s">
        <v>31</v>
      </c>
      <c r="AX596" s="13" t="s">
        <v>74</v>
      </c>
      <c r="AY596" s="265" t="s">
        <v>165</v>
      </c>
    </row>
    <row r="597" s="12" customFormat="1">
      <c r="B597" s="244"/>
      <c r="C597" s="245"/>
      <c r="D597" s="246" t="s">
        <v>175</v>
      </c>
      <c r="E597" s="247" t="s">
        <v>1</v>
      </c>
      <c r="F597" s="248" t="s">
        <v>414</v>
      </c>
      <c r="G597" s="245"/>
      <c r="H597" s="247" t="s">
        <v>1</v>
      </c>
      <c r="I597" s="249"/>
      <c r="J597" s="245"/>
      <c r="K597" s="245"/>
      <c r="L597" s="250"/>
      <c r="M597" s="251"/>
      <c r="N597" s="252"/>
      <c r="O597" s="252"/>
      <c r="P597" s="252"/>
      <c r="Q597" s="252"/>
      <c r="R597" s="252"/>
      <c r="S597" s="252"/>
      <c r="T597" s="253"/>
      <c r="AT597" s="254" t="s">
        <v>175</v>
      </c>
      <c r="AU597" s="254" t="s">
        <v>107</v>
      </c>
      <c r="AV597" s="12" t="s">
        <v>82</v>
      </c>
      <c r="AW597" s="12" t="s">
        <v>31</v>
      </c>
      <c r="AX597" s="12" t="s">
        <v>74</v>
      </c>
      <c r="AY597" s="254" t="s">
        <v>165</v>
      </c>
    </row>
    <row r="598" s="13" customFormat="1">
      <c r="B598" s="255"/>
      <c r="C598" s="256"/>
      <c r="D598" s="246" t="s">
        <v>175</v>
      </c>
      <c r="E598" s="257" t="s">
        <v>1</v>
      </c>
      <c r="F598" s="258" t="s">
        <v>415</v>
      </c>
      <c r="G598" s="256"/>
      <c r="H598" s="259">
        <v>6.9809999999999999</v>
      </c>
      <c r="I598" s="260"/>
      <c r="J598" s="256"/>
      <c r="K598" s="256"/>
      <c r="L598" s="261"/>
      <c r="M598" s="262"/>
      <c r="N598" s="263"/>
      <c r="O598" s="263"/>
      <c r="P598" s="263"/>
      <c r="Q598" s="263"/>
      <c r="R598" s="263"/>
      <c r="S598" s="263"/>
      <c r="T598" s="264"/>
      <c r="AT598" s="265" t="s">
        <v>175</v>
      </c>
      <c r="AU598" s="265" t="s">
        <v>107</v>
      </c>
      <c r="AV598" s="13" t="s">
        <v>107</v>
      </c>
      <c r="AW598" s="13" t="s">
        <v>31</v>
      </c>
      <c r="AX598" s="13" t="s">
        <v>74</v>
      </c>
      <c r="AY598" s="265" t="s">
        <v>165</v>
      </c>
    </row>
    <row r="599" s="13" customFormat="1">
      <c r="B599" s="255"/>
      <c r="C599" s="256"/>
      <c r="D599" s="246" t="s">
        <v>175</v>
      </c>
      <c r="E599" s="257" t="s">
        <v>1</v>
      </c>
      <c r="F599" s="258" t="s">
        <v>310</v>
      </c>
      <c r="G599" s="256"/>
      <c r="H599" s="259">
        <v>-1.6000000000000001</v>
      </c>
      <c r="I599" s="260"/>
      <c r="J599" s="256"/>
      <c r="K599" s="256"/>
      <c r="L599" s="261"/>
      <c r="M599" s="262"/>
      <c r="N599" s="263"/>
      <c r="O599" s="263"/>
      <c r="P599" s="263"/>
      <c r="Q599" s="263"/>
      <c r="R599" s="263"/>
      <c r="S599" s="263"/>
      <c r="T599" s="264"/>
      <c r="AT599" s="265" t="s">
        <v>175</v>
      </c>
      <c r="AU599" s="265" t="s">
        <v>107</v>
      </c>
      <c r="AV599" s="13" t="s">
        <v>107</v>
      </c>
      <c r="AW599" s="13" t="s">
        <v>31</v>
      </c>
      <c r="AX599" s="13" t="s">
        <v>74</v>
      </c>
      <c r="AY599" s="265" t="s">
        <v>165</v>
      </c>
    </row>
    <row r="600" s="12" customFormat="1">
      <c r="B600" s="244"/>
      <c r="C600" s="245"/>
      <c r="D600" s="246" t="s">
        <v>175</v>
      </c>
      <c r="E600" s="247" t="s">
        <v>1</v>
      </c>
      <c r="F600" s="248" t="s">
        <v>416</v>
      </c>
      <c r="G600" s="245"/>
      <c r="H600" s="247" t="s">
        <v>1</v>
      </c>
      <c r="I600" s="249"/>
      <c r="J600" s="245"/>
      <c r="K600" s="245"/>
      <c r="L600" s="250"/>
      <c r="M600" s="251"/>
      <c r="N600" s="252"/>
      <c r="O600" s="252"/>
      <c r="P600" s="252"/>
      <c r="Q600" s="252"/>
      <c r="R600" s="252"/>
      <c r="S600" s="252"/>
      <c r="T600" s="253"/>
      <c r="AT600" s="254" t="s">
        <v>175</v>
      </c>
      <c r="AU600" s="254" t="s">
        <v>107</v>
      </c>
      <c r="AV600" s="12" t="s">
        <v>82</v>
      </c>
      <c r="AW600" s="12" t="s">
        <v>31</v>
      </c>
      <c r="AX600" s="12" t="s">
        <v>74</v>
      </c>
      <c r="AY600" s="254" t="s">
        <v>165</v>
      </c>
    </row>
    <row r="601" s="13" customFormat="1">
      <c r="B601" s="255"/>
      <c r="C601" s="256"/>
      <c r="D601" s="246" t="s">
        <v>175</v>
      </c>
      <c r="E601" s="257" t="s">
        <v>1</v>
      </c>
      <c r="F601" s="258" t="s">
        <v>417</v>
      </c>
      <c r="G601" s="256"/>
      <c r="H601" s="259">
        <v>30.731999999999999</v>
      </c>
      <c r="I601" s="260"/>
      <c r="J601" s="256"/>
      <c r="K601" s="256"/>
      <c r="L601" s="261"/>
      <c r="M601" s="262"/>
      <c r="N601" s="263"/>
      <c r="O601" s="263"/>
      <c r="P601" s="263"/>
      <c r="Q601" s="263"/>
      <c r="R601" s="263"/>
      <c r="S601" s="263"/>
      <c r="T601" s="264"/>
      <c r="AT601" s="265" t="s">
        <v>175</v>
      </c>
      <c r="AU601" s="265" t="s">
        <v>107</v>
      </c>
      <c r="AV601" s="13" t="s">
        <v>107</v>
      </c>
      <c r="AW601" s="13" t="s">
        <v>31</v>
      </c>
      <c r="AX601" s="13" t="s">
        <v>74</v>
      </c>
      <c r="AY601" s="265" t="s">
        <v>165</v>
      </c>
    </row>
    <row r="602" s="13" customFormat="1">
      <c r="B602" s="255"/>
      <c r="C602" s="256"/>
      <c r="D602" s="246" t="s">
        <v>175</v>
      </c>
      <c r="E602" s="257" t="s">
        <v>1</v>
      </c>
      <c r="F602" s="258" t="s">
        <v>418</v>
      </c>
      <c r="G602" s="256"/>
      <c r="H602" s="259">
        <v>-0.73899999999999999</v>
      </c>
      <c r="I602" s="260"/>
      <c r="J602" s="256"/>
      <c r="K602" s="256"/>
      <c r="L602" s="261"/>
      <c r="M602" s="262"/>
      <c r="N602" s="263"/>
      <c r="O602" s="263"/>
      <c r="P602" s="263"/>
      <c r="Q602" s="263"/>
      <c r="R602" s="263"/>
      <c r="S602" s="263"/>
      <c r="T602" s="264"/>
      <c r="AT602" s="265" t="s">
        <v>175</v>
      </c>
      <c r="AU602" s="265" t="s">
        <v>107</v>
      </c>
      <c r="AV602" s="13" t="s">
        <v>107</v>
      </c>
      <c r="AW602" s="13" t="s">
        <v>31</v>
      </c>
      <c r="AX602" s="13" t="s">
        <v>74</v>
      </c>
      <c r="AY602" s="265" t="s">
        <v>165</v>
      </c>
    </row>
    <row r="603" s="13" customFormat="1">
      <c r="B603" s="255"/>
      <c r="C603" s="256"/>
      <c r="D603" s="246" t="s">
        <v>175</v>
      </c>
      <c r="E603" s="257" t="s">
        <v>1</v>
      </c>
      <c r="F603" s="258" t="s">
        <v>310</v>
      </c>
      <c r="G603" s="256"/>
      <c r="H603" s="259">
        <v>-1.6000000000000001</v>
      </c>
      <c r="I603" s="260"/>
      <c r="J603" s="256"/>
      <c r="K603" s="256"/>
      <c r="L603" s="261"/>
      <c r="M603" s="262"/>
      <c r="N603" s="263"/>
      <c r="O603" s="263"/>
      <c r="P603" s="263"/>
      <c r="Q603" s="263"/>
      <c r="R603" s="263"/>
      <c r="S603" s="263"/>
      <c r="T603" s="264"/>
      <c r="AT603" s="265" t="s">
        <v>175</v>
      </c>
      <c r="AU603" s="265" t="s">
        <v>107</v>
      </c>
      <c r="AV603" s="13" t="s">
        <v>107</v>
      </c>
      <c r="AW603" s="13" t="s">
        <v>31</v>
      </c>
      <c r="AX603" s="13" t="s">
        <v>74</v>
      </c>
      <c r="AY603" s="265" t="s">
        <v>165</v>
      </c>
    </row>
    <row r="604" s="13" customFormat="1">
      <c r="B604" s="255"/>
      <c r="C604" s="256"/>
      <c r="D604" s="246" t="s">
        <v>175</v>
      </c>
      <c r="E604" s="257" t="s">
        <v>1</v>
      </c>
      <c r="F604" s="258" t="s">
        <v>419</v>
      </c>
      <c r="G604" s="256"/>
      <c r="H604" s="259">
        <v>0.752</v>
      </c>
      <c r="I604" s="260"/>
      <c r="J604" s="256"/>
      <c r="K604" s="256"/>
      <c r="L604" s="261"/>
      <c r="M604" s="262"/>
      <c r="N604" s="263"/>
      <c r="O604" s="263"/>
      <c r="P604" s="263"/>
      <c r="Q604" s="263"/>
      <c r="R604" s="263"/>
      <c r="S604" s="263"/>
      <c r="T604" s="264"/>
      <c r="AT604" s="265" t="s">
        <v>175</v>
      </c>
      <c r="AU604" s="265" t="s">
        <v>107</v>
      </c>
      <c r="AV604" s="13" t="s">
        <v>107</v>
      </c>
      <c r="AW604" s="13" t="s">
        <v>31</v>
      </c>
      <c r="AX604" s="13" t="s">
        <v>74</v>
      </c>
      <c r="AY604" s="265" t="s">
        <v>165</v>
      </c>
    </row>
    <row r="605" s="13" customFormat="1">
      <c r="B605" s="255"/>
      <c r="C605" s="256"/>
      <c r="D605" s="246" t="s">
        <v>175</v>
      </c>
      <c r="E605" s="257" t="s">
        <v>1</v>
      </c>
      <c r="F605" s="258" t="s">
        <v>400</v>
      </c>
      <c r="G605" s="256"/>
      <c r="H605" s="259">
        <v>1.9199999999999999</v>
      </c>
      <c r="I605" s="260"/>
      <c r="J605" s="256"/>
      <c r="K605" s="256"/>
      <c r="L605" s="261"/>
      <c r="M605" s="262"/>
      <c r="N605" s="263"/>
      <c r="O605" s="263"/>
      <c r="P605" s="263"/>
      <c r="Q605" s="263"/>
      <c r="R605" s="263"/>
      <c r="S605" s="263"/>
      <c r="T605" s="264"/>
      <c r="AT605" s="265" t="s">
        <v>175</v>
      </c>
      <c r="AU605" s="265" t="s">
        <v>107</v>
      </c>
      <c r="AV605" s="13" t="s">
        <v>107</v>
      </c>
      <c r="AW605" s="13" t="s">
        <v>31</v>
      </c>
      <c r="AX605" s="13" t="s">
        <v>74</v>
      </c>
      <c r="AY605" s="265" t="s">
        <v>165</v>
      </c>
    </row>
    <row r="606" s="12" customFormat="1">
      <c r="B606" s="244"/>
      <c r="C606" s="245"/>
      <c r="D606" s="246" t="s">
        <v>175</v>
      </c>
      <c r="E606" s="247" t="s">
        <v>1</v>
      </c>
      <c r="F606" s="248" t="s">
        <v>420</v>
      </c>
      <c r="G606" s="245"/>
      <c r="H606" s="247" t="s">
        <v>1</v>
      </c>
      <c r="I606" s="249"/>
      <c r="J606" s="245"/>
      <c r="K606" s="245"/>
      <c r="L606" s="250"/>
      <c r="M606" s="251"/>
      <c r="N606" s="252"/>
      <c r="O606" s="252"/>
      <c r="P606" s="252"/>
      <c r="Q606" s="252"/>
      <c r="R606" s="252"/>
      <c r="S606" s="252"/>
      <c r="T606" s="253"/>
      <c r="AT606" s="254" t="s">
        <v>175</v>
      </c>
      <c r="AU606" s="254" t="s">
        <v>107</v>
      </c>
      <c r="AV606" s="12" t="s">
        <v>82</v>
      </c>
      <c r="AW606" s="12" t="s">
        <v>31</v>
      </c>
      <c r="AX606" s="12" t="s">
        <v>74</v>
      </c>
      <c r="AY606" s="254" t="s">
        <v>165</v>
      </c>
    </row>
    <row r="607" s="13" customFormat="1">
      <c r="B607" s="255"/>
      <c r="C607" s="256"/>
      <c r="D607" s="246" t="s">
        <v>175</v>
      </c>
      <c r="E607" s="257" t="s">
        <v>1</v>
      </c>
      <c r="F607" s="258" t="s">
        <v>421</v>
      </c>
      <c r="G607" s="256"/>
      <c r="H607" s="259">
        <v>29.579999999999998</v>
      </c>
      <c r="I607" s="260"/>
      <c r="J607" s="256"/>
      <c r="K607" s="256"/>
      <c r="L607" s="261"/>
      <c r="M607" s="262"/>
      <c r="N607" s="263"/>
      <c r="O607" s="263"/>
      <c r="P607" s="263"/>
      <c r="Q607" s="263"/>
      <c r="R607" s="263"/>
      <c r="S607" s="263"/>
      <c r="T607" s="264"/>
      <c r="AT607" s="265" t="s">
        <v>175</v>
      </c>
      <c r="AU607" s="265" t="s">
        <v>107</v>
      </c>
      <c r="AV607" s="13" t="s">
        <v>107</v>
      </c>
      <c r="AW607" s="13" t="s">
        <v>31</v>
      </c>
      <c r="AX607" s="13" t="s">
        <v>74</v>
      </c>
      <c r="AY607" s="265" t="s">
        <v>165</v>
      </c>
    </row>
    <row r="608" s="13" customFormat="1">
      <c r="B608" s="255"/>
      <c r="C608" s="256"/>
      <c r="D608" s="246" t="s">
        <v>175</v>
      </c>
      <c r="E608" s="257" t="s">
        <v>1</v>
      </c>
      <c r="F608" s="258" t="s">
        <v>422</v>
      </c>
      <c r="G608" s="256"/>
      <c r="H608" s="259">
        <v>-1.0800000000000001</v>
      </c>
      <c r="I608" s="260"/>
      <c r="J608" s="256"/>
      <c r="K608" s="256"/>
      <c r="L608" s="261"/>
      <c r="M608" s="262"/>
      <c r="N608" s="263"/>
      <c r="O608" s="263"/>
      <c r="P608" s="263"/>
      <c r="Q608" s="263"/>
      <c r="R608" s="263"/>
      <c r="S608" s="263"/>
      <c r="T608" s="264"/>
      <c r="AT608" s="265" t="s">
        <v>175</v>
      </c>
      <c r="AU608" s="265" t="s">
        <v>107</v>
      </c>
      <c r="AV608" s="13" t="s">
        <v>107</v>
      </c>
      <c r="AW608" s="13" t="s">
        <v>31</v>
      </c>
      <c r="AX608" s="13" t="s">
        <v>74</v>
      </c>
      <c r="AY608" s="265" t="s">
        <v>165</v>
      </c>
    </row>
    <row r="609" s="13" customFormat="1">
      <c r="B609" s="255"/>
      <c r="C609" s="256"/>
      <c r="D609" s="246" t="s">
        <v>175</v>
      </c>
      <c r="E609" s="257" t="s">
        <v>1</v>
      </c>
      <c r="F609" s="258" t="s">
        <v>310</v>
      </c>
      <c r="G609" s="256"/>
      <c r="H609" s="259">
        <v>-1.6000000000000001</v>
      </c>
      <c r="I609" s="260"/>
      <c r="J609" s="256"/>
      <c r="K609" s="256"/>
      <c r="L609" s="261"/>
      <c r="M609" s="262"/>
      <c r="N609" s="263"/>
      <c r="O609" s="263"/>
      <c r="P609" s="263"/>
      <c r="Q609" s="263"/>
      <c r="R609" s="263"/>
      <c r="S609" s="263"/>
      <c r="T609" s="264"/>
      <c r="AT609" s="265" t="s">
        <v>175</v>
      </c>
      <c r="AU609" s="265" t="s">
        <v>107</v>
      </c>
      <c r="AV609" s="13" t="s">
        <v>107</v>
      </c>
      <c r="AW609" s="13" t="s">
        <v>31</v>
      </c>
      <c r="AX609" s="13" t="s">
        <v>74</v>
      </c>
      <c r="AY609" s="265" t="s">
        <v>165</v>
      </c>
    </row>
    <row r="610" s="13" customFormat="1">
      <c r="B610" s="255"/>
      <c r="C610" s="256"/>
      <c r="D610" s="246" t="s">
        <v>175</v>
      </c>
      <c r="E610" s="257" t="s">
        <v>1</v>
      </c>
      <c r="F610" s="258" t="s">
        <v>400</v>
      </c>
      <c r="G610" s="256"/>
      <c r="H610" s="259">
        <v>1.9199999999999999</v>
      </c>
      <c r="I610" s="260"/>
      <c r="J610" s="256"/>
      <c r="K610" s="256"/>
      <c r="L610" s="261"/>
      <c r="M610" s="262"/>
      <c r="N610" s="263"/>
      <c r="O610" s="263"/>
      <c r="P610" s="263"/>
      <c r="Q610" s="263"/>
      <c r="R610" s="263"/>
      <c r="S610" s="263"/>
      <c r="T610" s="264"/>
      <c r="AT610" s="265" t="s">
        <v>175</v>
      </c>
      <c r="AU610" s="265" t="s">
        <v>107</v>
      </c>
      <c r="AV610" s="13" t="s">
        <v>107</v>
      </c>
      <c r="AW610" s="13" t="s">
        <v>31</v>
      </c>
      <c r="AX610" s="13" t="s">
        <v>74</v>
      </c>
      <c r="AY610" s="265" t="s">
        <v>165</v>
      </c>
    </row>
    <row r="611" s="12" customFormat="1">
      <c r="B611" s="244"/>
      <c r="C611" s="245"/>
      <c r="D611" s="246" t="s">
        <v>175</v>
      </c>
      <c r="E611" s="247" t="s">
        <v>1</v>
      </c>
      <c r="F611" s="248" t="s">
        <v>261</v>
      </c>
      <c r="G611" s="245"/>
      <c r="H611" s="247" t="s">
        <v>1</v>
      </c>
      <c r="I611" s="249"/>
      <c r="J611" s="245"/>
      <c r="K611" s="245"/>
      <c r="L611" s="250"/>
      <c r="M611" s="251"/>
      <c r="N611" s="252"/>
      <c r="O611" s="252"/>
      <c r="P611" s="252"/>
      <c r="Q611" s="252"/>
      <c r="R611" s="252"/>
      <c r="S611" s="252"/>
      <c r="T611" s="253"/>
      <c r="AT611" s="254" t="s">
        <v>175</v>
      </c>
      <c r="AU611" s="254" t="s">
        <v>107</v>
      </c>
      <c r="AV611" s="12" t="s">
        <v>82</v>
      </c>
      <c r="AW611" s="12" t="s">
        <v>31</v>
      </c>
      <c r="AX611" s="12" t="s">
        <v>74</v>
      </c>
      <c r="AY611" s="254" t="s">
        <v>165</v>
      </c>
    </row>
    <row r="612" s="13" customFormat="1">
      <c r="B612" s="255"/>
      <c r="C612" s="256"/>
      <c r="D612" s="246" t="s">
        <v>175</v>
      </c>
      <c r="E612" s="257" t="s">
        <v>1</v>
      </c>
      <c r="F612" s="258" t="s">
        <v>423</v>
      </c>
      <c r="G612" s="256"/>
      <c r="H612" s="259">
        <v>12.298</v>
      </c>
      <c r="I612" s="260"/>
      <c r="J612" s="256"/>
      <c r="K612" s="256"/>
      <c r="L612" s="261"/>
      <c r="M612" s="262"/>
      <c r="N612" s="263"/>
      <c r="O612" s="263"/>
      <c r="P612" s="263"/>
      <c r="Q612" s="263"/>
      <c r="R612" s="263"/>
      <c r="S612" s="263"/>
      <c r="T612" s="264"/>
      <c r="AT612" s="265" t="s">
        <v>175</v>
      </c>
      <c r="AU612" s="265" t="s">
        <v>107</v>
      </c>
      <c r="AV612" s="13" t="s">
        <v>107</v>
      </c>
      <c r="AW612" s="13" t="s">
        <v>31</v>
      </c>
      <c r="AX612" s="13" t="s">
        <v>74</v>
      </c>
      <c r="AY612" s="265" t="s">
        <v>165</v>
      </c>
    </row>
    <row r="613" s="13" customFormat="1">
      <c r="B613" s="255"/>
      <c r="C613" s="256"/>
      <c r="D613" s="246" t="s">
        <v>175</v>
      </c>
      <c r="E613" s="257" t="s">
        <v>1</v>
      </c>
      <c r="F613" s="258" t="s">
        <v>326</v>
      </c>
      <c r="G613" s="256"/>
      <c r="H613" s="259">
        <v>-3.2000000000000002</v>
      </c>
      <c r="I613" s="260"/>
      <c r="J613" s="256"/>
      <c r="K613" s="256"/>
      <c r="L613" s="261"/>
      <c r="M613" s="262"/>
      <c r="N613" s="263"/>
      <c r="O613" s="263"/>
      <c r="P613" s="263"/>
      <c r="Q613" s="263"/>
      <c r="R613" s="263"/>
      <c r="S613" s="263"/>
      <c r="T613" s="264"/>
      <c r="AT613" s="265" t="s">
        <v>175</v>
      </c>
      <c r="AU613" s="265" t="s">
        <v>107</v>
      </c>
      <c r="AV613" s="13" t="s">
        <v>107</v>
      </c>
      <c r="AW613" s="13" t="s">
        <v>31</v>
      </c>
      <c r="AX613" s="13" t="s">
        <v>74</v>
      </c>
      <c r="AY613" s="265" t="s">
        <v>165</v>
      </c>
    </row>
    <row r="614" s="13" customFormat="1">
      <c r="B614" s="255"/>
      <c r="C614" s="256"/>
      <c r="D614" s="246" t="s">
        <v>175</v>
      </c>
      <c r="E614" s="257" t="s">
        <v>1</v>
      </c>
      <c r="F614" s="258" t="s">
        <v>424</v>
      </c>
      <c r="G614" s="256"/>
      <c r="H614" s="259">
        <v>1.6799999999999999</v>
      </c>
      <c r="I614" s="260"/>
      <c r="J614" s="256"/>
      <c r="K614" s="256"/>
      <c r="L614" s="261"/>
      <c r="M614" s="262"/>
      <c r="N614" s="263"/>
      <c r="O614" s="263"/>
      <c r="P614" s="263"/>
      <c r="Q614" s="263"/>
      <c r="R614" s="263"/>
      <c r="S614" s="263"/>
      <c r="T614" s="264"/>
      <c r="AT614" s="265" t="s">
        <v>175</v>
      </c>
      <c r="AU614" s="265" t="s">
        <v>107</v>
      </c>
      <c r="AV614" s="13" t="s">
        <v>107</v>
      </c>
      <c r="AW614" s="13" t="s">
        <v>31</v>
      </c>
      <c r="AX614" s="13" t="s">
        <v>74</v>
      </c>
      <c r="AY614" s="265" t="s">
        <v>165</v>
      </c>
    </row>
    <row r="615" s="12" customFormat="1">
      <c r="B615" s="244"/>
      <c r="C615" s="245"/>
      <c r="D615" s="246" t="s">
        <v>175</v>
      </c>
      <c r="E615" s="247" t="s">
        <v>1</v>
      </c>
      <c r="F615" s="248" t="s">
        <v>425</v>
      </c>
      <c r="G615" s="245"/>
      <c r="H615" s="247" t="s">
        <v>1</v>
      </c>
      <c r="I615" s="249"/>
      <c r="J615" s="245"/>
      <c r="K615" s="245"/>
      <c r="L615" s="250"/>
      <c r="M615" s="251"/>
      <c r="N615" s="252"/>
      <c r="O615" s="252"/>
      <c r="P615" s="252"/>
      <c r="Q615" s="252"/>
      <c r="R615" s="252"/>
      <c r="S615" s="252"/>
      <c r="T615" s="253"/>
      <c r="AT615" s="254" t="s">
        <v>175</v>
      </c>
      <c r="AU615" s="254" t="s">
        <v>107</v>
      </c>
      <c r="AV615" s="12" t="s">
        <v>82</v>
      </c>
      <c r="AW615" s="12" t="s">
        <v>31</v>
      </c>
      <c r="AX615" s="12" t="s">
        <v>74</v>
      </c>
      <c r="AY615" s="254" t="s">
        <v>165</v>
      </c>
    </row>
    <row r="616" s="13" customFormat="1">
      <c r="B616" s="255"/>
      <c r="C616" s="256"/>
      <c r="D616" s="246" t="s">
        <v>175</v>
      </c>
      <c r="E616" s="257" t="s">
        <v>1</v>
      </c>
      <c r="F616" s="258" t="s">
        <v>426</v>
      </c>
      <c r="G616" s="256"/>
      <c r="H616" s="259">
        <v>9.6720000000000006</v>
      </c>
      <c r="I616" s="260"/>
      <c r="J616" s="256"/>
      <c r="K616" s="256"/>
      <c r="L616" s="261"/>
      <c r="M616" s="262"/>
      <c r="N616" s="263"/>
      <c r="O616" s="263"/>
      <c r="P616" s="263"/>
      <c r="Q616" s="263"/>
      <c r="R616" s="263"/>
      <c r="S616" s="263"/>
      <c r="T616" s="264"/>
      <c r="AT616" s="265" t="s">
        <v>175</v>
      </c>
      <c r="AU616" s="265" t="s">
        <v>107</v>
      </c>
      <c r="AV616" s="13" t="s">
        <v>107</v>
      </c>
      <c r="AW616" s="13" t="s">
        <v>31</v>
      </c>
      <c r="AX616" s="13" t="s">
        <v>74</v>
      </c>
      <c r="AY616" s="265" t="s">
        <v>165</v>
      </c>
    </row>
    <row r="617" s="12" customFormat="1">
      <c r="B617" s="244"/>
      <c r="C617" s="245"/>
      <c r="D617" s="246" t="s">
        <v>175</v>
      </c>
      <c r="E617" s="247" t="s">
        <v>1</v>
      </c>
      <c r="F617" s="248" t="s">
        <v>196</v>
      </c>
      <c r="G617" s="245"/>
      <c r="H617" s="247" t="s">
        <v>1</v>
      </c>
      <c r="I617" s="249"/>
      <c r="J617" s="245"/>
      <c r="K617" s="245"/>
      <c r="L617" s="250"/>
      <c r="M617" s="251"/>
      <c r="N617" s="252"/>
      <c r="O617" s="252"/>
      <c r="P617" s="252"/>
      <c r="Q617" s="252"/>
      <c r="R617" s="252"/>
      <c r="S617" s="252"/>
      <c r="T617" s="253"/>
      <c r="AT617" s="254" t="s">
        <v>175</v>
      </c>
      <c r="AU617" s="254" t="s">
        <v>107</v>
      </c>
      <c r="AV617" s="12" t="s">
        <v>82</v>
      </c>
      <c r="AW617" s="12" t="s">
        <v>31</v>
      </c>
      <c r="AX617" s="12" t="s">
        <v>74</v>
      </c>
      <c r="AY617" s="254" t="s">
        <v>165</v>
      </c>
    </row>
    <row r="618" s="13" customFormat="1">
      <c r="B618" s="255"/>
      <c r="C618" s="256"/>
      <c r="D618" s="246" t="s">
        <v>175</v>
      </c>
      <c r="E618" s="257" t="s">
        <v>1</v>
      </c>
      <c r="F618" s="258" t="s">
        <v>427</v>
      </c>
      <c r="G618" s="256"/>
      <c r="H618" s="259">
        <v>11.18</v>
      </c>
      <c r="I618" s="260"/>
      <c r="J618" s="256"/>
      <c r="K618" s="256"/>
      <c r="L618" s="261"/>
      <c r="M618" s="262"/>
      <c r="N618" s="263"/>
      <c r="O618" s="263"/>
      <c r="P618" s="263"/>
      <c r="Q618" s="263"/>
      <c r="R618" s="263"/>
      <c r="S618" s="263"/>
      <c r="T618" s="264"/>
      <c r="AT618" s="265" t="s">
        <v>175</v>
      </c>
      <c r="AU618" s="265" t="s">
        <v>107</v>
      </c>
      <c r="AV618" s="13" t="s">
        <v>107</v>
      </c>
      <c r="AW618" s="13" t="s">
        <v>31</v>
      </c>
      <c r="AX618" s="13" t="s">
        <v>74</v>
      </c>
      <c r="AY618" s="265" t="s">
        <v>165</v>
      </c>
    </row>
    <row r="619" s="12" customFormat="1">
      <c r="B619" s="244"/>
      <c r="C619" s="245"/>
      <c r="D619" s="246" t="s">
        <v>175</v>
      </c>
      <c r="E619" s="247" t="s">
        <v>1</v>
      </c>
      <c r="F619" s="248" t="s">
        <v>247</v>
      </c>
      <c r="G619" s="245"/>
      <c r="H619" s="247" t="s">
        <v>1</v>
      </c>
      <c r="I619" s="249"/>
      <c r="J619" s="245"/>
      <c r="K619" s="245"/>
      <c r="L619" s="250"/>
      <c r="M619" s="251"/>
      <c r="N619" s="252"/>
      <c r="O619" s="252"/>
      <c r="P619" s="252"/>
      <c r="Q619" s="252"/>
      <c r="R619" s="252"/>
      <c r="S619" s="252"/>
      <c r="T619" s="253"/>
      <c r="AT619" s="254" t="s">
        <v>175</v>
      </c>
      <c r="AU619" s="254" t="s">
        <v>107</v>
      </c>
      <c r="AV619" s="12" t="s">
        <v>82</v>
      </c>
      <c r="AW619" s="12" t="s">
        <v>31</v>
      </c>
      <c r="AX619" s="12" t="s">
        <v>74</v>
      </c>
      <c r="AY619" s="254" t="s">
        <v>165</v>
      </c>
    </row>
    <row r="620" s="13" customFormat="1">
      <c r="B620" s="255"/>
      <c r="C620" s="256"/>
      <c r="D620" s="246" t="s">
        <v>175</v>
      </c>
      <c r="E620" s="257" t="s">
        <v>1</v>
      </c>
      <c r="F620" s="258" t="s">
        <v>428</v>
      </c>
      <c r="G620" s="256"/>
      <c r="H620" s="259">
        <v>8.3200000000000003</v>
      </c>
      <c r="I620" s="260"/>
      <c r="J620" s="256"/>
      <c r="K620" s="256"/>
      <c r="L620" s="261"/>
      <c r="M620" s="262"/>
      <c r="N620" s="263"/>
      <c r="O620" s="263"/>
      <c r="P620" s="263"/>
      <c r="Q620" s="263"/>
      <c r="R620" s="263"/>
      <c r="S620" s="263"/>
      <c r="T620" s="264"/>
      <c r="AT620" s="265" t="s">
        <v>175</v>
      </c>
      <c r="AU620" s="265" t="s">
        <v>107</v>
      </c>
      <c r="AV620" s="13" t="s">
        <v>107</v>
      </c>
      <c r="AW620" s="13" t="s">
        <v>31</v>
      </c>
      <c r="AX620" s="13" t="s">
        <v>74</v>
      </c>
      <c r="AY620" s="265" t="s">
        <v>165</v>
      </c>
    </row>
    <row r="621" s="13" customFormat="1">
      <c r="B621" s="255"/>
      <c r="C621" s="256"/>
      <c r="D621" s="246" t="s">
        <v>175</v>
      </c>
      <c r="E621" s="257" t="s">
        <v>1</v>
      </c>
      <c r="F621" s="258" t="s">
        <v>310</v>
      </c>
      <c r="G621" s="256"/>
      <c r="H621" s="259">
        <v>-1.6000000000000001</v>
      </c>
      <c r="I621" s="260"/>
      <c r="J621" s="256"/>
      <c r="K621" s="256"/>
      <c r="L621" s="261"/>
      <c r="M621" s="262"/>
      <c r="N621" s="263"/>
      <c r="O621" s="263"/>
      <c r="P621" s="263"/>
      <c r="Q621" s="263"/>
      <c r="R621" s="263"/>
      <c r="S621" s="263"/>
      <c r="T621" s="264"/>
      <c r="AT621" s="265" t="s">
        <v>175</v>
      </c>
      <c r="AU621" s="265" t="s">
        <v>107</v>
      </c>
      <c r="AV621" s="13" t="s">
        <v>107</v>
      </c>
      <c r="AW621" s="13" t="s">
        <v>31</v>
      </c>
      <c r="AX621" s="13" t="s">
        <v>74</v>
      </c>
      <c r="AY621" s="265" t="s">
        <v>165</v>
      </c>
    </row>
    <row r="622" s="13" customFormat="1">
      <c r="B622" s="255"/>
      <c r="C622" s="256"/>
      <c r="D622" s="246" t="s">
        <v>175</v>
      </c>
      <c r="E622" s="257" t="s">
        <v>1</v>
      </c>
      <c r="F622" s="258" t="s">
        <v>429</v>
      </c>
      <c r="G622" s="256"/>
      <c r="H622" s="259">
        <v>1.6000000000000001</v>
      </c>
      <c r="I622" s="260"/>
      <c r="J622" s="256"/>
      <c r="K622" s="256"/>
      <c r="L622" s="261"/>
      <c r="M622" s="262"/>
      <c r="N622" s="263"/>
      <c r="O622" s="263"/>
      <c r="P622" s="263"/>
      <c r="Q622" s="263"/>
      <c r="R622" s="263"/>
      <c r="S622" s="263"/>
      <c r="T622" s="264"/>
      <c r="AT622" s="265" t="s">
        <v>175</v>
      </c>
      <c r="AU622" s="265" t="s">
        <v>107</v>
      </c>
      <c r="AV622" s="13" t="s">
        <v>107</v>
      </c>
      <c r="AW622" s="13" t="s">
        <v>31</v>
      </c>
      <c r="AX622" s="13" t="s">
        <v>74</v>
      </c>
      <c r="AY622" s="265" t="s">
        <v>165</v>
      </c>
    </row>
    <row r="623" s="12" customFormat="1">
      <c r="B623" s="244"/>
      <c r="C623" s="245"/>
      <c r="D623" s="246" t="s">
        <v>175</v>
      </c>
      <c r="E623" s="247" t="s">
        <v>1</v>
      </c>
      <c r="F623" s="248" t="s">
        <v>430</v>
      </c>
      <c r="G623" s="245"/>
      <c r="H623" s="247" t="s">
        <v>1</v>
      </c>
      <c r="I623" s="249"/>
      <c r="J623" s="245"/>
      <c r="K623" s="245"/>
      <c r="L623" s="250"/>
      <c r="M623" s="251"/>
      <c r="N623" s="252"/>
      <c r="O623" s="252"/>
      <c r="P623" s="252"/>
      <c r="Q623" s="252"/>
      <c r="R623" s="252"/>
      <c r="S623" s="252"/>
      <c r="T623" s="253"/>
      <c r="AT623" s="254" t="s">
        <v>175</v>
      </c>
      <c r="AU623" s="254" t="s">
        <v>107</v>
      </c>
      <c r="AV623" s="12" t="s">
        <v>82</v>
      </c>
      <c r="AW623" s="12" t="s">
        <v>31</v>
      </c>
      <c r="AX623" s="12" t="s">
        <v>74</v>
      </c>
      <c r="AY623" s="254" t="s">
        <v>165</v>
      </c>
    </row>
    <row r="624" s="13" customFormat="1">
      <c r="B624" s="255"/>
      <c r="C624" s="256"/>
      <c r="D624" s="246" t="s">
        <v>175</v>
      </c>
      <c r="E624" s="257" t="s">
        <v>1</v>
      </c>
      <c r="F624" s="258" t="s">
        <v>431</v>
      </c>
      <c r="G624" s="256"/>
      <c r="H624" s="259">
        <v>9.3599999999999994</v>
      </c>
      <c r="I624" s="260"/>
      <c r="J624" s="256"/>
      <c r="K624" s="256"/>
      <c r="L624" s="261"/>
      <c r="M624" s="262"/>
      <c r="N624" s="263"/>
      <c r="O624" s="263"/>
      <c r="P624" s="263"/>
      <c r="Q624" s="263"/>
      <c r="R624" s="263"/>
      <c r="S624" s="263"/>
      <c r="T624" s="264"/>
      <c r="AT624" s="265" t="s">
        <v>175</v>
      </c>
      <c r="AU624" s="265" t="s">
        <v>107</v>
      </c>
      <c r="AV624" s="13" t="s">
        <v>107</v>
      </c>
      <c r="AW624" s="13" t="s">
        <v>31</v>
      </c>
      <c r="AX624" s="13" t="s">
        <v>74</v>
      </c>
      <c r="AY624" s="265" t="s">
        <v>165</v>
      </c>
    </row>
    <row r="625" s="12" customFormat="1">
      <c r="B625" s="244"/>
      <c r="C625" s="245"/>
      <c r="D625" s="246" t="s">
        <v>175</v>
      </c>
      <c r="E625" s="247" t="s">
        <v>1</v>
      </c>
      <c r="F625" s="248" t="s">
        <v>246</v>
      </c>
      <c r="G625" s="245"/>
      <c r="H625" s="247" t="s">
        <v>1</v>
      </c>
      <c r="I625" s="249"/>
      <c r="J625" s="245"/>
      <c r="K625" s="245"/>
      <c r="L625" s="250"/>
      <c r="M625" s="251"/>
      <c r="N625" s="252"/>
      <c r="O625" s="252"/>
      <c r="P625" s="252"/>
      <c r="Q625" s="252"/>
      <c r="R625" s="252"/>
      <c r="S625" s="252"/>
      <c r="T625" s="253"/>
      <c r="AT625" s="254" t="s">
        <v>175</v>
      </c>
      <c r="AU625" s="254" t="s">
        <v>107</v>
      </c>
      <c r="AV625" s="12" t="s">
        <v>82</v>
      </c>
      <c r="AW625" s="12" t="s">
        <v>31</v>
      </c>
      <c r="AX625" s="12" t="s">
        <v>74</v>
      </c>
      <c r="AY625" s="254" t="s">
        <v>165</v>
      </c>
    </row>
    <row r="626" s="13" customFormat="1">
      <c r="B626" s="255"/>
      <c r="C626" s="256"/>
      <c r="D626" s="246" t="s">
        <v>175</v>
      </c>
      <c r="E626" s="257" t="s">
        <v>1</v>
      </c>
      <c r="F626" s="258" t="s">
        <v>432</v>
      </c>
      <c r="G626" s="256"/>
      <c r="H626" s="259">
        <v>20.696000000000002</v>
      </c>
      <c r="I626" s="260"/>
      <c r="J626" s="256"/>
      <c r="K626" s="256"/>
      <c r="L626" s="261"/>
      <c r="M626" s="262"/>
      <c r="N626" s="263"/>
      <c r="O626" s="263"/>
      <c r="P626" s="263"/>
      <c r="Q626" s="263"/>
      <c r="R626" s="263"/>
      <c r="S626" s="263"/>
      <c r="T626" s="264"/>
      <c r="AT626" s="265" t="s">
        <v>175</v>
      </c>
      <c r="AU626" s="265" t="s">
        <v>107</v>
      </c>
      <c r="AV626" s="13" t="s">
        <v>107</v>
      </c>
      <c r="AW626" s="13" t="s">
        <v>31</v>
      </c>
      <c r="AX626" s="13" t="s">
        <v>74</v>
      </c>
      <c r="AY626" s="265" t="s">
        <v>165</v>
      </c>
    </row>
    <row r="627" s="13" customFormat="1">
      <c r="B627" s="255"/>
      <c r="C627" s="256"/>
      <c r="D627" s="246" t="s">
        <v>175</v>
      </c>
      <c r="E627" s="257" t="s">
        <v>1</v>
      </c>
      <c r="F627" s="258" t="s">
        <v>310</v>
      </c>
      <c r="G627" s="256"/>
      <c r="H627" s="259">
        <v>-1.6000000000000001</v>
      </c>
      <c r="I627" s="260"/>
      <c r="J627" s="256"/>
      <c r="K627" s="256"/>
      <c r="L627" s="261"/>
      <c r="M627" s="262"/>
      <c r="N627" s="263"/>
      <c r="O627" s="263"/>
      <c r="P627" s="263"/>
      <c r="Q627" s="263"/>
      <c r="R627" s="263"/>
      <c r="S627" s="263"/>
      <c r="T627" s="264"/>
      <c r="AT627" s="265" t="s">
        <v>175</v>
      </c>
      <c r="AU627" s="265" t="s">
        <v>107</v>
      </c>
      <c r="AV627" s="13" t="s">
        <v>107</v>
      </c>
      <c r="AW627" s="13" t="s">
        <v>31</v>
      </c>
      <c r="AX627" s="13" t="s">
        <v>74</v>
      </c>
      <c r="AY627" s="265" t="s">
        <v>165</v>
      </c>
    </row>
    <row r="628" s="13" customFormat="1">
      <c r="B628" s="255"/>
      <c r="C628" s="256"/>
      <c r="D628" s="246" t="s">
        <v>175</v>
      </c>
      <c r="E628" s="257" t="s">
        <v>1</v>
      </c>
      <c r="F628" s="258" t="s">
        <v>384</v>
      </c>
      <c r="G628" s="256"/>
      <c r="H628" s="259">
        <v>-2.5790000000000002</v>
      </c>
      <c r="I628" s="260"/>
      <c r="J628" s="256"/>
      <c r="K628" s="256"/>
      <c r="L628" s="261"/>
      <c r="M628" s="262"/>
      <c r="N628" s="263"/>
      <c r="O628" s="263"/>
      <c r="P628" s="263"/>
      <c r="Q628" s="263"/>
      <c r="R628" s="263"/>
      <c r="S628" s="263"/>
      <c r="T628" s="264"/>
      <c r="AT628" s="265" t="s">
        <v>175</v>
      </c>
      <c r="AU628" s="265" t="s">
        <v>107</v>
      </c>
      <c r="AV628" s="13" t="s">
        <v>107</v>
      </c>
      <c r="AW628" s="13" t="s">
        <v>31</v>
      </c>
      <c r="AX628" s="13" t="s">
        <v>74</v>
      </c>
      <c r="AY628" s="265" t="s">
        <v>165</v>
      </c>
    </row>
    <row r="629" s="13" customFormat="1">
      <c r="B629" s="255"/>
      <c r="C629" s="256"/>
      <c r="D629" s="246" t="s">
        <v>175</v>
      </c>
      <c r="E629" s="257" t="s">
        <v>1</v>
      </c>
      <c r="F629" s="258" t="s">
        <v>385</v>
      </c>
      <c r="G629" s="256"/>
      <c r="H629" s="259">
        <v>1.383</v>
      </c>
      <c r="I629" s="260"/>
      <c r="J629" s="256"/>
      <c r="K629" s="256"/>
      <c r="L629" s="261"/>
      <c r="M629" s="262"/>
      <c r="N629" s="263"/>
      <c r="O629" s="263"/>
      <c r="P629" s="263"/>
      <c r="Q629" s="263"/>
      <c r="R629" s="263"/>
      <c r="S629" s="263"/>
      <c r="T629" s="264"/>
      <c r="AT629" s="265" t="s">
        <v>175</v>
      </c>
      <c r="AU629" s="265" t="s">
        <v>107</v>
      </c>
      <c r="AV629" s="13" t="s">
        <v>107</v>
      </c>
      <c r="AW629" s="13" t="s">
        <v>31</v>
      </c>
      <c r="AX629" s="13" t="s">
        <v>74</v>
      </c>
      <c r="AY629" s="265" t="s">
        <v>165</v>
      </c>
    </row>
    <row r="630" s="12" customFormat="1">
      <c r="B630" s="244"/>
      <c r="C630" s="245"/>
      <c r="D630" s="246" t="s">
        <v>175</v>
      </c>
      <c r="E630" s="247" t="s">
        <v>1</v>
      </c>
      <c r="F630" s="248" t="s">
        <v>198</v>
      </c>
      <c r="G630" s="245"/>
      <c r="H630" s="247" t="s">
        <v>1</v>
      </c>
      <c r="I630" s="249"/>
      <c r="J630" s="245"/>
      <c r="K630" s="245"/>
      <c r="L630" s="250"/>
      <c r="M630" s="251"/>
      <c r="N630" s="252"/>
      <c r="O630" s="252"/>
      <c r="P630" s="252"/>
      <c r="Q630" s="252"/>
      <c r="R630" s="252"/>
      <c r="S630" s="252"/>
      <c r="T630" s="253"/>
      <c r="AT630" s="254" t="s">
        <v>175</v>
      </c>
      <c r="AU630" s="254" t="s">
        <v>107</v>
      </c>
      <c r="AV630" s="12" t="s">
        <v>82</v>
      </c>
      <c r="AW630" s="12" t="s">
        <v>31</v>
      </c>
      <c r="AX630" s="12" t="s">
        <v>74</v>
      </c>
      <c r="AY630" s="254" t="s">
        <v>165</v>
      </c>
    </row>
    <row r="631" s="13" customFormat="1">
      <c r="B631" s="255"/>
      <c r="C631" s="256"/>
      <c r="D631" s="246" t="s">
        <v>175</v>
      </c>
      <c r="E631" s="257" t="s">
        <v>1</v>
      </c>
      <c r="F631" s="258" t="s">
        <v>433</v>
      </c>
      <c r="G631" s="256"/>
      <c r="H631" s="259">
        <v>46.384</v>
      </c>
      <c r="I631" s="260"/>
      <c r="J631" s="256"/>
      <c r="K631" s="256"/>
      <c r="L631" s="261"/>
      <c r="M631" s="262"/>
      <c r="N631" s="263"/>
      <c r="O631" s="263"/>
      <c r="P631" s="263"/>
      <c r="Q631" s="263"/>
      <c r="R631" s="263"/>
      <c r="S631" s="263"/>
      <c r="T631" s="264"/>
      <c r="AT631" s="265" t="s">
        <v>175</v>
      </c>
      <c r="AU631" s="265" t="s">
        <v>107</v>
      </c>
      <c r="AV631" s="13" t="s">
        <v>107</v>
      </c>
      <c r="AW631" s="13" t="s">
        <v>31</v>
      </c>
      <c r="AX631" s="13" t="s">
        <v>74</v>
      </c>
      <c r="AY631" s="265" t="s">
        <v>165</v>
      </c>
    </row>
    <row r="632" s="13" customFormat="1">
      <c r="B632" s="255"/>
      <c r="C632" s="256"/>
      <c r="D632" s="246" t="s">
        <v>175</v>
      </c>
      <c r="E632" s="257" t="s">
        <v>1</v>
      </c>
      <c r="F632" s="258" t="s">
        <v>310</v>
      </c>
      <c r="G632" s="256"/>
      <c r="H632" s="259">
        <v>-1.6000000000000001</v>
      </c>
      <c r="I632" s="260"/>
      <c r="J632" s="256"/>
      <c r="K632" s="256"/>
      <c r="L632" s="261"/>
      <c r="M632" s="262"/>
      <c r="N632" s="263"/>
      <c r="O632" s="263"/>
      <c r="P632" s="263"/>
      <c r="Q632" s="263"/>
      <c r="R632" s="263"/>
      <c r="S632" s="263"/>
      <c r="T632" s="264"/>
      <c r="AT632" s="265" t="s">
        <v>175</v>
      </c>
      <c r="AU632" s="265" t="s">
        <v>107</v>
      </c>
      <c r="AV632" s="13" t="s">
        <v>107</v>
      </c>
      <c r="AW632" s="13" t="s">
        <v>31</v>
      </c>
      <c r="AX632" s="13" t="s">
        <v>74</v>
      </c>
      <c r="AY632" s="265" t="s">
        <v>165</v>
      </c>
    </row>
    <row r="633" s="13" customFormat="1">
      <c r="B633" s="255"/>
      <c r="C633" s="256"/>
      <c r="D633" s="246" t="s">
        <v>175</v>
      </c>
      <c r="E633" s="257" t="s">
        <v>1</v>
      </c>
      <c r="F633" s="258" t="s">
        <v>384</v>
      </c>
      <c r="G633" s="256"/>
      <c r="H633" s="259">
        <v>-2.5790000000000002</v>
      </c>
      <c r="I633" s="260"/>
      <c r="J633" s="256"/>
      <c r="K633" s="256"/>
      <c r="L633" s="261"/>
      <c r="M633" s="262"/>
      <c r="N633" s="263"/>
      <c r="O633" s="263"/>
      <c r="P633" s="263"/>
      <c r="Q633" s="263"/>
      <c r="R633" s="263"/>
      <c r="S633" s="263"/>
      <c r="T633" s="264"/>
      <c r="AT633" s="265" t="s">
        <v>175</v>
      </c>
      <c r="AU633" s="265" t="s">
        <v>107</v>
      </c>
      <c r="AV633" s="13" t="s">
        <v>107</v>
      </c>
      <c r="AW633" s="13" t="s">
        <v>31</v>
      </c>
      <c r="AX633" s="13" t="s">
        <v>74</v>
      </c>
      <c r="AY633" s="265" t="s">
        <v>165</v>
      </c>
    </row>
    <row r="634" s="13" customFormat="1">
      <c r="B634" s="255"/>
      <c r="C634" s="256"/>
      <c r="D634" s="246" t="s">
        <v>175</v>
      </c>
      <c r="E634" s="257" t="s">
        <v>1</v>
      </c>
      <c r="F634" s="258" t="s">
        <v>385</v>
      </c>
      <c r="G634" s="256"/>
      <c r="H634" s="259">
        <v>1.383</v>
      </c>
      <c r="I634" s="260"/>
      <c r="J634" s="256"/>
      <c r="K634" s="256"/>
      <c r="L634" s="261"/>
      <c r="M634" s="262"/>
      <c r="N634" s="263"/>
      <c r="O634" s="263"/>
      <c r="P634" s="263"/>
      <c r="Q634" s="263"/>
      <c r="R634" s="263"/>
      <c r="S634" s="263"/>
      <c r="T634" s="264"/>
      <c r="AT634" s="265" t="s">
        <v>175</v>
      </c>
      <c r="AU634" s="265" t="s">
        <v>107</v>
      </c>
      <c r="AV634" s="13" t="s">
        <v>107</v>
      </c>
      <c r="AW634" s="13" t="s">
        <v>31</v>
      </c>
      <c r="AX634" s="13" t="s">
        <v>74</v>
      </c>
      <c r="AY634" s="265" t="s">
        <v>165</v>
      </c>
    </row>
    <row r="635" s="12" customFormat="1">
      <c r="B635" s="244"/>
      <c r="C635" s="245"/>
      <c r="D635" s="246" t="s">
        <v>175</v>
      </c>
      <c r="E635" s="247" t="s">
        <v>1</v>
      </c>
      <c r="F635" s="248" t="s">
        <v>200</v>
      </c>
      <c r="G635" s="245"/>
      <c r="H635" s="247" t="s">
        <v>1</v>
      </c>
      <c r="I635" s="249"/>
      <c r="J635" s="245"/>
      <c r="K635" s="245"/>
      <c r="L635" s="250"/>
      <c r="M635" s="251"/>
      <c r="N635" s="252"/>
      <c r="O635" s="252"/>
      <c r="P635" s="252"/>
      <c r="Q635" s="252"/>
      <c r="R635" s="252"/>
      <c r="S635" s="252"/>
      <c r="T635" s="253"/>
      <c r="AT635" s="254" t="s">
        <v>175</v>
      </c>
      <c r="AU635" s="254" t="s">
        <v>107</v>
      </c>
      <c r="AV635" s="12" t="s">
        <v>82</v>
      </c>
      <c r="AW635" s="12" t="s">
        <v>31</v>
      </c>
      <c r="AX635" s="12" t="s">
        <v>74</v>
      </c>
      <c r="AY635" s="254" t="s">
        <v>165</v>
      </c>
    </row>
    <row r="636" s="13" customFormat="1">
      <c r="B636" s="255"/>
      <c r="C636" s="256"/>
      <c r="D636" s="246" t="s">
        <v>175</v>
      </c>
      <c r="E636" s="257" t="s">
        <v>1</v>
      </c>
      <c r="F636" s="258" t="s">
        <v>434</v>
      </c>
      <c r="G636" s="256"/>
      <c r="H636" s="259">
        <v>45.5</v>
      </c>
      <c r="I636" s="260"/>
      <c r="J636" s="256"/>
      <c r="K636" s="256"/>
      <c r="L636" s="261"/>
      <c r="M636" s="262"/>
      <c r="N636" s="263"/>
      <c r="O636" s="263"/>
      <c r="P636" s="263"/>
      <c r="Q636" s="263"/>
      <c r="R636" s="263"/>
      <c r="S636" s="263"/>
      <c r="T636" s="264"/>
      <c r="AT636" s="265" t="s">
        <v>175</v>
      </c>
      <c r="AU636" s="265" t="s">
        <v>107</v>
      </c>
      <c r="AV636" s="13" t="s">
        <v>107</v>
      </c>
      <c r="AW636" s="13" t="s">
        <v>31</v>
      </c>
      <c r="AX636" s="13" t="s">
        <v>74</v>
      </c>
      <c r="AY636" s="265" t="s">
        <v>165</v>
      </c>
    </row>
    <row r="637" s="13" customFormat="1">
      <c r="B637" s="255"/>
      <c r="C637" s="256"/>
      <c r="D637" s="246" t="s">
        <v>175</v>
      </c>
      <c r="E637" s="257" t="s">
        <v>1</v>
      </c>
      <c r="F637" s="258" t="s">
        <v>310</v>
      </c>
      <c r="G637" s="256"/>
      <c r="H637" s="259">
        <v>-1.6000000000000001</v>
      </c>
      <c r="I637" s="260"/>
      <c r="J637" s="256"/>
      <c r="K637" s="256"/>
      <c r="L637" s="261"/>
      <c r="M637" s="262"/>
      <c r="N637" s="263"/>
      <c r="O637" s="263"/>
      <c r="P637" s="263"/>
      <c r="Q637" s="263"/>
      <c r="R637" s="263"/>
      <c r="S637" s="263"/>
      <c r="T637" s="264"/>
      <c r="AT637" s="265" t="s">
        <v>175</v>
      </c>
      <c r="AU637" s="265" t="s">
        <v>107</v>
      </c>
      <c r="AV637" s="13" t="s">
        <v>107</v>
      </c>
      <c r="AW637" s="13" t="s">
        <v>31</v>
      </c>
      <c r="AX637" s="13" t="s">
        <v>74</v>
      </c>
      <c r="AY637" s="265" t="s">
        <v>165</v>
      </c>
    </row>
    <row r="638" s="13" customFormat="1">
      <c r="B638" s="255"/>
      <c r="C638" s="256"/>
      <c r="D638" s="246" t="s">
        <v>175</v>
      </c>
      <c r="E638" s="257" t="s">
        <v>1</v>
      </c>
      <c r="F638" s="258" t="s">
        <v>384</v>
      </c>
      <c r="G638" s="256"/>
      <c r="H638" s="259">
        <v>-2.5790000000000002</v>
      </c>
      <c r="I638" s="260"/>
      <c r="J638" s="256"/>
      <c r="K638" s="256"/>
      <c r="L638" s="261"/>
      <c r="M638" s="262"/>
      <c r="N638" s="263"/>
      <c r="O638" s="263"/>
      <c r="P638" s="263"/>
      <c r="Q638" s="263"/>
      <c r="R638" s="263"/>
      <c r="S638" s="263"/>
      <c r="T638" s="264"/>
      <c r="AT638" s="265" t="s">
        <v>175</v>
      </c>
      <c r="AU638" s="265" t="s">
        <v>107</v>
      </c>
      <c r="AV638" s="13" t="s">
        <v>107</v>
      </c>
      <c r="AW638" s="13" t="s">
        <v>31</v>
      </c>
      <c r="AX638" s="13" t="s">
        <v>74</v>
      </c>
      <c r="AY638" s="265" t="s">
        <v>165</v>
      </c>
    </row>
    <row r="639" s="13" customFormat="1">
      <c r="B639" s="255"/>
      <c r="C639" s="256"/>
      <c r="D639" s="246" t="s">
        <v>175</v>
      </c>
      <c r="E639" s="257" t="s">
        <v>1</v>
      </c>
      <c r="F639" s="258" t="s">
        <v>385</v>
      </c>
      <c r="G639" s="256"/>
      <c r="H639" s="259">
        <v>1.383</v>
      </c>
      <c r="I639" s="260"/>
      <c r="J639" s="256"/>
      <c r="K639" s="256"/>
      <c r="L639" s="261"/>
      <c r="M639" s="262"/>
      <c r="N639" s="263"/>
      <c r="O639" s="263"/>
      <c r="P639" s="263"/>
      <c r="Q639" s="263"/>
      <c r="R639" s="263"/>
      <c r="S639" s="263"/>
      <c r="T639" s="264"/>
      <c r="AT639" s="265" t="s">
        <v>175</v>
      </c>
      <c r="AU639" s="265" t="s">
        <v>107</v>
      </c>
      <c r="AV639" s="13" t="s">
        <v>107</v>
      </c>
      <c r="AW639" s="13" t="s">
        <v>31</v>
      </c>
      <c r="AX639" s="13" t="s">
        <v>74</v>
      </c>
      <c r="AY639" s="265" t="s">
        <v>165</v>
      </c>
    </row>
    <row r="640" s="14" customFormat="1">
      <c r="B640" s="266"/>
      <c r="C640" s="267"/>
      <c r="D640" s="246" t="s">
        <v>175</v>
      </c>
      <c r="E640" s="268" t="s">
        <v>1</v>
      </c>
      <c r="F640" s="269" t="s">
        <v>179</v>
      </c>
      <c r="G640" s="267"/>
      <c r="H640" s="270">
        <v>593.89600000000019</v>
      </c>
      <c r="I640" s="271"/>
      <c r="J640" s="267"/>
      <c r="K640" s="267"/>
      <c r="L640" s="272"/>
      <c r="M640" s="273"/>
      <c r="N640" s="274"/>
      <c r="O640" s="274"/>
      <c r="P640" s="274"/>
      <c r="Q640" s="274"/>
      <c r="R640" s="274"/>
      <c r="S640" s="274"/>
      <c r="T640" s="275"/>
      <c r="AT640" s="276" t="s">
        <v>175</v>
      </c>
      <c r="AU640" s="276" t="s">
        <v>107</v>
      </c>
      <c r="AV640" s="14" t="s">
        <v>166</v>
      </c>
      <c r="AW640" s="14" t="s">
        <v>31</v>
      </c>
      <c r="AX640" s="14" t="s">
        <v>74</v>
      </c>
      <c r="AY640" s="276" t="s">
        <v>165</v>
      </c>
    </row>
    <row r="641" s="12" customFormat="1">
      <c r="B641" s="244"/>
      <c r="C641" s="245"/>
      <c r="D641" s="246" t="s">
        <v>175</v>
      </c>
      <c r="E641" s="247" t="s">
        <v>1</v>
      </c>
      <c r="F641" s="248" t="s">
        <v>180</v>
      </c>
      <c r="G641" s="245"/>
      <c r="H641" s="247" t="s">
        <v>1</v>
      </c>
      <c r="I641" s="249"/>
      <c r="J641" s="245"/>
      <c r="K641" s="245"/>
      <c r="L641" s="250"/>
      <c r="M641" s="251"/>
      <c r="N641" s="252"/>
      <c r="O641" s="252"/>
      <c r="P641" s="252"/>
      <c r="Q641" s="252"/>
      <c r="R641" s="252"/>
      <c r="S641" s="252"/>
      <c r="T641" s="253"/>
      <c r="AT641" s="254" t="s">
        <v>175</v>
      </c>
      <c r="AU641" s="254" t="s">
        <v>107</v>
      </c>
      <c r="AV641" s="12" t="s">
        <v>82</v>
      </c>
      <c r="AW641" s="12" t="s">
        <v>31</v>
      </c>
      <c r="AX641" s="12" t="s">
        <v>74</v>
      </c>
      <c r="AY641" s="254" t="s">
        <v>165</v>
      </c>
    </row>
    <row r="642" s="12" customFormat="1">
      <c r="B642" s="244"/>
      <c r="C642" s="245"/>
      <c r="D642" s="246" t="s">
        <v>175</v>
      </c>
      <c r="E642" s="247" t="s">
        <v>1</v>
      </c>
      <c r="F642" s="248" t="s">
        <v>219</v>
      </c>
      <c r="G642" s="245"/>
      <c r="H642" s="247" t="s">
        <v>1</v>
      </c>
      <c r="I642" s="249"/>
      <c r="J642" s="245"/>
      <c r="K642" s="245"/>
      <c r="L642" s="250"/>
      <c r="M642" s="251"/>
      <c r="N642" s="252"/>
      <c r="O642" s="252"/>
      <c r="P642" s="252"/>
      <c r="Q642" s="252"/>
      <c r="R642" s="252"/>
      <c r="S642" s="252"/>
      <c r="T642" s="253"/>
      <c r="AT642" s="254" t="s">
        <v>175</v>
      </c>
      <c r="AU642" s="254" t="s">
        <v>107</v>
      </c>
      <c r="AV642" s="12" t="s">
        <v>82</v>
      </c>
      <c r="AW642" s="12" t="s">
        <v>31</v>
      </c>
      <c r="AX642" s="12" t="s">
        <v>74</v>
      </c>
      <c r="AY642" s="254" t="s">
        <v>165</v>
      </c>
    </row>
    <row r="643" s="13" customFormat="1">
      <c r="B643" s="255"/>
      <c r="C643" s="256"/>
      <c r="D643" s="246" t="s">
        <v>175</v>
      </c>
      <c r="E643" s="257" t="s">
        <v>1</v>
      </c>
      <c r="F643" s="258" t="s">
        <v>435</v>
      </c>
      <c r="G643" s="256"/>
      <c r="H643" s="259">
        <v>47.475999999999999</v>
      </c>
      <c r="I643" s="260"/>
      <c r="J643" s="256"/>
      <c r="K643" s="256"/>
      <c r="L643" s="261"/>
      <c r="M643" s="262"/>
      <c r="N643" s="263"/>
      <c r="O643" s="263"/>
      <c r="P643" s="263"/>
      <c r="Q643" s="263"/>
      <c r="R643" s="263"/>
      <c r="S643" s="263"/>
      <c r="T643" s="264"/>
      <c r="AT643" s="265" t="s">
        <v>175</v>
      </c>
      <c r="AU643" s="265" t="s">
        <v>107</v>
      </c>
      <c r="AV643" s="13" t="s">
        <v>107</v>
      </c>
      <c r="AW643" s="13" t="s">
        <v>31</v>
      </c>
      <c r="AX643" s="13" t="s">
        <v>74</v>
      </c>
      <c r="AY643" s="265" t="s">
        <v>165</v>
      </c>
    </row>
    <row r="644" s="13" customFormat="1">
      <c r="B644" s="255"/>
      <c r="C644" s="256"/>
      <c r="D644" s="246" t="s">
        <v>175</v>
      </c>
      <c r="E644" s="257" t="s">
        <v>1</v>
      </c>
      <c r="F644" s="258" t="s">
        <v>381</v>
      </c>
      <c r="G644" s="256"/>
      <c r="H644" s="259">
        <v>-2.4300000000000002</v>
      </c>
      <c r="I644" s="260"/>
      <c r="J644" s="256"/>
      <c r="K644" s="256"/>
      <c r="L644" s="261"/>
      <c r="M644" s="262"/>
      <c r="N644" s="263"/>
      <c r="O644" s="263"/>
      <c r="P644" s="263"/>
      <c r="Q644" s="263"/>
      <c r="R644" s="263"/>
      <c r="S644" s="263"/>
      <c r="T644" s="264"/>
      <c r="AT644" s="265" t="s">
        <v>175</v>
      </c>
      <c r="AU644" s="265" t="s">
        <v>107</v>
      </c>
      <c r="AV644" s="13" t="s">
        <v>107</v>
      </c>
      <c r="AW644" s="13" t="s">
        <v>31</v>
      </c>
      <c r="AX644" s="13" t="s">
        <v>74</v>
      </c>
      <c r="AY644" s="265" t="s">
        <v>165</v>
      </c>
    </row>
    <row r="645" s="13" customFormat="1">
      <c r="B645" s="255"/>
      <c r="C645" s="256"/>
      <c r="D645" s="246" t="s">
        <v>175</v>
      </c>
      <c r="E645" s="257" t="s">
        <v>1</v>
      </c>
      <c r="F645" s="258" t="s">
        <v>310</v>
      </c>
      <c r="G645" s="256"/>
      <c r="H645" s="259">
        <v>-1.6000000000000001</v>
      </c>
      <c r="I645" s="260"/>
      <c r="J645" s="256"/>
      <c r="K645" s="256"/>
      <c r="L645" s="261"/>
      <c r="M645" s="262"/>
      <c r="N645" s="263"/>
      <c r="O645" s="263"/>
      <c r="P645" s="263"/>
      <c r="Q645" s="263"/>
      <c r="R645" s="263"/>
      <c r="S645" s="263"/>
      <c r="T645" s="264"/>
      <c r="AT645" s="265" t="s">
        <v>175</v>
      </c>
      <c r="AU645" s="265" t="s">
        <v>107</v>
      </c>
      <c r="AV645" s="13" t="s">
        <v>107</v>
      </c>
      <c r="AW645" s="13" t="s">
        <v>31</v>
      </c>
      <c r="AX645" s="13" t="s">
        <v>74</v>
      </c>
      <c r="AY645" s="265" t="s">
        <v>165</v>
      </c>
    </row>
    <row r="646" s="13" customFormat="1">
      <c r="B646" s="255"/>
      <c r="C646" s="256"/>
      <c r="D646" s="246" t="s">
        <v>175</v>
      </c>
      <c r="E646" s="257" t="s">
        <v>1</v>
      </c>
      <c r="F646" s="258" t="s">
        <v>382</v>
      </c>
      <c r="G646" s="256"/>
      <c r="H646" s="259">
        <v>1.3500000000000001</v>
      </c>
      <c r="I646" s="260"/>
      <c r="J646" s="256"/>
      <c r="K646" s="256"/>
      <c r="L646" s="261"/>
      <c r="M646" s="262"/>
      <c r="N646" s="263"/>
      <c r="O646" s="263"/>
      <c r="P646" s="263"/>
      <c r="Q646" s="263"/>
      <c r="R646" s="263"/>
      <c r="S646" s="263"/>
      <c r="T646" s="264"/>
      <c r="AT646" s="265" t="s">
        <v>175</v>
      </c>
      <c r="AU646" s="265" t="s">
        <v>107</v>
      </c>
      <c r="AV646" s="13" t="s">
        <v>107</v>
      </c>
      <c r="AW646" s="13" t="s">
        <v>31</v>
      </c>
      <c r="AX646" s="13" t="s">
        <v>74</v>
      </c>
      <c r="AY646" s="265" t="s">
        <v>165</v>
      </c>
    </row>
    <row r="647" s="12" customFormat="1">
      <c r="B647" s="244"/>
      <c r="C647" s="245"/>
      <c r="D647" s="246" t="s">
        <v>175</v>
      </c>
      <c r="E647" s="247" t="s">
        <v>1</v>
      </c>
      <c r="F647" s="248" t="s">
        <v>436</v>
      </c>
      <c r="G647" s="245"/>
      <c r="H647" s="247" t="s">
        <v>1</v>
      </c>
      <c r="I647" s="249"/>
      <c r="J647" s="245"/>
      <c r="K647" s="245"/>
      <c r="L647" s="250"/>
      <c r="M647" s="251"/>
      <c r="N647" s="252"/>
      <c r="O647" s="252"/>
      <c r="P647" s="252"/>
      <c r="Q647" s="252"/>
      <c r="R647" s="252"/>
      <c r="S647" s="252"/>
      <c r="T647" s="253"/>
      <c r="AT647" s="254" t="s">
        <v>175</v>
      </c>
      <c r="AU647" s="254" t="s">
        <v>107</v>
      </c>
      <c r="AV647" s="12" t="s">
        <v>82</v>
      </c>
      <c r="AW647" s="12" t="s">
        <v>31</v>
      </c>
      <c r="AX647" s="12" t="s">
        <v>74</v>
      </c>
      <c r="AY647" s="254" t="s">
        <v>165</v>
      </c>
    </row>
    <row r="648" s="13" customFormat="1">
      <c r="B648" s="255"/>
      <c r="C648" s="256"/>
      <c r="D648" s="246" t="s">
        <v>175</v>
      </c>
      <c r="E648" s="257" t="s">
        <v>1</v>
      </c>
      <c r="F648" s="258" t="s">
        <v>437</v>
      </c>
      <c r="G648" s="256"/>
      <c r="H648" s="259">
        <v>45.655999999999999</v>
      </c>
      <c r="I648" s="260"/>
      <c r="J648" s="256"/>
      <c r="K648" s="256"/>
      <c r="L648" s="261"/>
      <c r="M648" s="262"/>
      <c r="N648" s="263"/>
      <c r="O648" s="263"/>
      <c r="P648" s="263"/>
      <c r="Q648" s="263"/>
      <c r="R648" s="263"/>
      <c r="S648" s="263"/>
      <c r="T648" s="264"/>
      <c r="AT648" s="265" t="s">
        <v>175</v>
      </c>
      <c r="AU648" s="265" t="s">
        <v>107</v>
      </c>
      <c r="AV648" s="13" t="s">
        <v>107</v>
      </c>
      <c r="AW648" s="13" t="s">
        <v>31</v>
      </c>
      <c r="AX648" s="13" t="s">
        <v>74</v>
      </c>
      <c r="AY648" s="265" t="s">
        <v>165</v>
      </c>
    </row>
    <row r="649" s="13" customFormat="1">
      <c r="B649" s="255"/>
      <c r="C649" s="256"/>
      <c r="D649" s="246" t="s">
        <v>175</v>
      </c>
      <c r="E649" s="257" t="s">
        <v>1</v>
      </c>
      <c r="F649" s="258" t="s">
        <v>384</v>
      </c>
      <c r="G649" s="256"/>
      <c r="H649" s="259">
        <v>-2.5790000000000002</v>
      </c>
      <c r="I649" s="260"/>
      <c r="J649" s="256"/>
      <c r="K649" s="256"/>
      <c r="L649" s="261"/>
      <c r="M649" s="262"/>
      <c r="N649" s="263"/>
      <c r="O649" s="263"/>
      <c r="P649" s="263"/>
      <c r="Q649" s="263"/>
      <c r="R649" s="263"/>
      <c r="S649" s="263"/>
      <c r="T649" s="264"/>
      <c r="AT649" s="265" t="s">
        <v>175</v>
      </c>
      <c r="AU649" s="265" t="s">
        <v>107</v>
      </c>
      <c r="AV649" s="13" t="s">
        <v>107</v>
      </c>
      <c r="AW649" s="13" t="s">
        <v>31</v>
      </c>
      <c r="AX649" s="13" t="s">
        <v>74</v>
      </c>
      <c r="AY649" s="265" t="s">
        <v>165</v>
      </c>
    </row>
    <row r="650" s="13" customFormat="1">
      <c r="B650" s="255"/>
      <c r="C650" s="256"/>
      <c r="D650" s="246" t="s">
        <v>175</v>
      </c>
      <c r="E650" s="257" t="s">
        <v>1</v>
      </c>
      <c r="F650" s="258" t="s">
        <v>385</v>
      </c>
      <c r="G650" s="256"/>
      <c r="H650" s="259">
        <v>1.383</v>
      </c>
      <c r="I650" s="260"/>
      <c r="J650" s="256"/>
      <c r="K650" s="256"/>
      <c r="L650" s="261"/>
      <c r="M650" s="262"/>
      <c r="N650" s="263"/>
      <c r="O650" s="263"/>
      <c r="P650" s="263"/>
      <c r="Q650" s="263"/>
      <c r="R650" s="263"/>
      <c r="S650" s="263"/>
      <c r="T650" s="264"/>
      <c r="AT650" s="265" t="s">
        <v>175</v>
      </c>
      <c r="AU650" s="265" t="s">
        <v>107</v>
      </c>
      <c r="AV650" s="13" t="s">
        <v>107</v>
      </c>
      <c r="AW650" s="13" t="s">
        <v>31</v>
      </c>
      <c r="AX650" s="13" t="s">
        <v>74</v>
      </c>
      <c r="AY650" s="265" t="s">
        <v>165</v>
      </c>
    </row>
    <row r="651" s="13" customFormat="1">
      <c r="B651" s="255"/>
      <c r="C651" s="256"/>
      <c r="D651" s="246" t="s">
        <v>175</v>
      </c>
      <c r="E651" s="257" t="s">
        <v>1</v>
      </c>
      <c r="F651" s="258" t="s">
        <v>310</v>
      </c>
      <c r="G651" s="256"/>
      <c r="H651" s="259">
        <v>-1.6000000000000001</v>
      </c>
      <c r="I651" s="260"/>
      <c r="J651" s="256"/>
      <c r="K651" s="256"/>
      <c r="L651" s="261"/>
      <c r="M651" s="262"/>
      <c r="N651" s="263"/>
      <c r="O651" s="263"/>
      <c r="P651" s="263"/>
      <c r="Q651" s="263"/>
      <c r="R651" s="263"/>
      <c r="S651" s="263"/>
      <c r="T651" s="264"/>
      <c r="AT651" s="265" t="s">
        <v>175</v>
      </c>
      <c r="AU651" s="265" t="s">
        <v>107</v>
      </c>
      <c r="AV651" s="13" t="s">
        <v>107</v>
      </c>
      <c r="AW651" s="13" t="s">
        <v>31</v>
      </c>
      <c r="AX651" s="13" t="s">
        <v>74</v>
      </c>
      <c r="AY651" s="265" t="s">
        <v>165</v>
      </c>
    </row>
    <row r="652" s="13" customFormat="1">
      <c r="B652" s="255"/>
      <c r="C652" s="256"/>
      <c r="D652" s="246" t="s">
        <v>175</v>
      </c>
      <c r="E652" s="257" t="s">
        <v>1</v>
      </c>
      <c r="F652" s="258" t="s">
        <v>438</v>
      </c>
      <c r="G652" s="256"/>
      <c r="H652" s="259">
        <v>1.2250000000000001</v>
      </c>
      <c r="I652" s="260"/>
      <c r="J652" s="256"/>
      <c r="K652" s="256"/>
      <c r="L652" s="261"/>
      <c r="M652" s="262"/>
      <c r="N652" s="263"/>
      <c r="O652" s="263"/>
      <c r="P652" s="263"/>
      <c r="Q652" s="263"/>
      <c r="R652" s="263"/>
      <c r="S652" s="263"/>
      <c r="T652" s="264"/>
      <c r="AT652" s="265" t="s">
        <v>175</v>
      </c>
      <c r="AU652" s="265" t="s">
        <v>107</v>
      </c>
      <c r="AV652" s="13" t="s">
        <v>107</v>
      </c>
      <c r="AW652" s="13" t="s">
        <v>31</v>
      </c>
      <c r="AX652" s="13" t="s">
        <v>74</v>
      </c>
      <c r="AY652" s="265" t="s">
        <v>165</v>
      </c>
    </row>
    <row r="653" s="12" customFormat="1">
      <c r="B653" s="244"/>
      <c r="C653" s="245"/>
      <c r="D653" s="246" t="s">
        <v>175</v>
      </c>
      <c r="E653" s="247" t="s">
        <v>1</v>
      </c>
      <c r="F653" s="248" t="s">
        <v>439</v>
      </c>
      <c r="G653" s="245"/>
      <c r="H653" s="247" t="s">
        <v>1</v>
      </c>
      <c r="I653" s="249"/>
      <c r="J653" s="245"/>
      <c r="K653" s="245"/>
      <c r="L653" s="250"/>
      <c r="M653" s="251"/>
      <c r="N653" s="252"/>
      <c r="O653" s="252"/>
      <c r="P653" s="252"/>
      <c r="Q653" s="252"/>
      <c r="R653" s="252"/>
      <c r="S653" s="252"/>
      <c r="T653" s="253"/>
      <c r="AT653" s="254" t="s">
        <v>175</v>
      </c>
      <c r="AU653" s="254" t="s">
        <v>107</v>
      </c>
      <c r="AV653" s="12" t="s">
        <v>82</v>
      </c>
      <c r="AW653" s="12" t="s">
        <v>31</v>
      </c>
      <c r="AX653" s="12" t="s">
        <v>74</v>
      </c>
      <c r="AY653" s="254" t="s">
        <v>165</v>
      </c>
    </row>
    <row r="654" s="13" customFormat="1">
      <c r="B654" s="255"/>
      <c r="C654" s="256"/>
      <c r="D654" s="246" t="s">
        <v>175</v>
      </c>
      <c r="E654" s="257" t="s">
        <v>1</v>
      </c>
      <c r="F654" s="258" t="s">
        <v>440</v>
      </c>
      <c r="G654" s="256"/>
      <c r="H654" s="259">
        <v>15.262000000000001</v>
      </c>
      <c r="I654" s="260"/>
      <c r="J654" s="256"/>
      <c r="K654" s="256"/>
      <c r="L654" s="261"/>
      <c r="M654" s="262"/>
      <c r="N654" s="263"/>
      <c r="O654" s="263"/>
      <c r="P654" s="263"/>
      <c r="Q654" s="263"/>
      <c r="R654" s="263"/>
      <c r="S654" s="263"/>
      <c r="T654" s="264"/>
      <c r="AT654" s="265" t="s">
        <v>175</v>
      </c>
      <c r="AU654" s="265" t="s">
        <v>107</v>
      </c>
      <c r="AV654" s="13" t="s">
        <v>107</v>
      </c>
      <c r="AW654" s="13" t="s">
        <v>31</v>
      </c>
      <c r="AX654" s="13" t="s">
        <v>74</v>
      </c>
      <c r="AY654" s="265" t="s">
        <v>165</v>
      </c>
    </row>
    <row r="655" s="13" customFormat="1">
      <c r="B655" s="255"/>
      <c r="C655" s="256"/>
      <c r="D655" s="246" t="s">
        <v>175</v>
      </c>
      <c r="E655" s="257" t="s">
        <v>1</v>
      </c>
      <c r="F655" s="258" t="s">
        <v>387</v>
      </c>
      <c r="G655" s="256"/>
      <c r="H655" s="259">
        <v>-0.81000000000000005</v>
      </c>
      <c r="I655" s="260"/>
      <c r="J655" s="256"/>
      <c r="K655" s="256"/>
      <c r="L655" s="261"/>
      <c r="M655" s="262"/>
      <c r="N655" s="263"/>
      <c r="O655" s="263"/>
      <c r="P655" s="263"/>
      <c r="Q655" s="263"/>
      <c r="R655" s="263"/>
      <c r="S655" s="263"/>
      <c r="T655" s="264"/>
      <c r="AT655" s="265" t="s">
        <v>175</v>
      </c>
      <c r="AU655" s="265" t="s">
        <v>107</v>
      </c>
      <c r="AV655" s="13" t="s">
        <v>107</v>
      </c>
      <c r="AW655" s="13" t="s">
        <v>31</v>
      </c>
      <c r="AX655" s="13" t="s">
        <v>74</v>
      </c>
      <c r="AY655" s="265" t="s">
        <v>165</v>
      </c>
    </row>
    <row r="656" s="13" customFormat="1">
      <c r="B656" s="255"/>
      <c r="C656" s="256"/>
      <c r="D656" s="246" t="s">
        <v>175</v>
      </c>
      <c r="E656" s="257" t="s">
        <v>1</v>
      </c>
      <c r="F656" s="258" t="s">
        <v>388</v>
      </c>
      <c r="G656" s="256"/>
      <c r="H656" s="259">
        <v>0.81000000000000005</v>
      </c>
      <c r="I656" s="260"/>
      <c r="J656" s="256"/>
      <c r="K656" s="256"/>
      <c r="L656" s="261"/>
      <c r="M656" s="262"/>
      <c r="N656" s="263"/>
      <c r="O656" s="263"/>
      <c r="P656" s="263"/>
      <c r="Q656" s="263"/>
      <c r="R656" s="263"/>
      <c r="S656" s="263"/>
      <c r="T656" s="264"/>
      <c r="AT656" s="265" t="s">
        <v>175</v>
      </c>
      <c r="AU656" s="265" t="s">
        <v>107</v>
      </c>
      <c r="AV656" s="13" t="s">
        <v>107</v>
      </c>
      <c r="AW656" s="13" t="s">
        <v>31</v>
      </c>
      <c r="AX656" s="13" t="s">
        <v>74</v>
      </c>
      <c r="AY656" s="265" t="s">
        <v>165</v>
      </c>
    </row>
    <row r="657" s="13" customFormat="1">
      <c r="B657" s="255"/>
      <c r="C657" s="256"/>
      <c r="D657" s="246" t="s">
        <v>175</v>
      </c>
      <c r="E657" s="257" t="s">
        <v>1</v>
      </c>
      <c r="F657" s="258" t="s">
        <v>322</v>
      </c>
      <c r="G657" s="256"/>
      <c r="H657" s="259">
        <v>-1.3999999999999999</v>
      </c>
      <c r="I657" s="260"/>
      <c r="J657" s="256"/>
      <c r="K657" s="256"/>
      <c r="L657" s="261"/>
      <c r="M657" s="262"/>
      <c r="N657" s="263"/>
      <c r="O657" s="263"/>
      <c r="P657" s="263"/>
      <c r="Q657" s="263"/>
      <c r="R657" s="263"/>
      <c r="S657" s="263"/>
      <c r="T657" s="264"/>
      <c r="AT657" s="265" t="s">
        <v>175</v>
      </c>
      <c r="AU657" s="265" t="s">
        <v>107</v>
      </c>
      <c r="AV657" s="13" t="s">
        <v>107</v>
      </c>
      <c r="AW657" s="13" t="s">
        <v>31</v>
      </c>
      <c r="AX657" s="13" t="s">
        <v>74</v>
      </c>
      <c r="AY657" s="265" t="s">
        <v>165</v>
      </c>
    </row>
    <row r="658" s="12" customFormat="1">
      <c r="B658" s="244"/>
      <c r="C658" s="245"/>
      <c r="D658" s="246" t="s">
        <v>175</v>
      </c>
      <c r="E658" s="247" t="s">
        <v>1</v>
      </c>
      <c r="F658" s="248" t="s">
        <v>222</v>
      </c>
      <c r="G658" s="245"/>
      <c r="H658" s="247" t="s">
        <v>1</v>
      </c>
      <c r="I658" s="249"/>
      <c r="J658" s="245"/>
      <c r="K658" s="245"/>
      <c r="L658" s="250"/>
      <c r="M658" s="251"/>
      <c r="N658" s="252"/>
      <c r="O658" s="252"/>
      <c r="P658" s="252"/>
      <c r="Q658" s="252"/>
      <c r="R658" s="252"/>
      <c r="S658" s="252"/>
      <c r="T658" s="253"/>
      <c r="AT658" s="254" t="s">
        <v>175</v>
      </c>
      <c r="AU658" s="254" t="s">
        <v>107</v>
      </c>
      <c r="AV658" s="12" t="s">
        <v>82</v>
      </c>
      <c r="AW658" s="12" t="s">
        <v>31</v>
      </c>
      <c r="AX658" s="12" t="s">
        <v>74</v>
      </c>
      <c r="AY658" s="254" t="s">
        <v>165</v>
      </c>
    </row>
    <row r="659" s="13" customFormat="1">
      <c r="B659" s="255"/>
      <c r="C659" s="256"/>
      <c r="D659" s="246" t="s">
        <v>175</v>
      </c>
      <c r="E659" s="257" t="s">
        <v>1</v>
      </c>
      <c r="F659" s="258" t="s">
        <v>441</v>
      </c>
      <c r="G659" s="256"/>
      <c r="H659" s="259">
        <v>8.7620000000000005</v>
      </c>
      <c r="I659" s="260"/>
      <c r="J659" s="256"/>
      <c r="K659" s="256"/>
      <c r="L659" s="261"/>
      <c r="M659" s="262"/>
      <c r="N659" s="263"/>
      <c r="O659" s="263"/>
      <c r="P659" s="263"/>
      <c r="Q659" s="263"/>
      <c r="R659" s="263"/>
      <c r="S659" s="263"/>
      <c r="T659" s="264"/>
      <c r="AT659" s="265" t="s">
        <v>175</v>
      </c>
      <c r="AU659" s="265" t="s">
        <v>107</v>
      </c>
      <c r="AV659" s="13" t="s">
        <v>107</v>
      </c>
      <c r="AW659" s="13" t="s">
        <v>31</v>
      </c>
      <c r="AX659" s="13" t="s">
        <v>74</v>
      </c>
      <c r="AY659" s="265" t="s">
        <v>165</v>
      </c>
    </row>
    <row r="660" s="13" customFormat="1">
      <c r="B660" s="255"/>
      <c r="C660" s="256"/>
      <c r="D660" s="246" t="s">
        <v>175</v>
      </c>
      <c r="E660" s="257" t="s">
        <v>1</v>
      </c>
      <c r="F660" s="258" t="s">
        <v>322</v>
      </c>
      <c r="G660" s="256"/>
      <c r="H660" s="259">
        <v>-1.3999999999999999</v>
      </c>
      <c r="I660" s="260"/>
      <c r="J660" s="256"/>
      <c r="K660" s="256"/>
      <c r="L660" s="261"/>
      <c r="M660" s="262"/>
      <c r="N660" s="263"/>
      <c r="O660" s="263"/>
      <c r="P660" s="263"/>
      <c r="Q660" s="263"/>
      <c r="R660" s="263"/>
      <c r="S660" s="263"/>
      <c r="T660" s="264"/>
      <c r="AT660" s="265" t="s">
        <v>175</v>
      </c>
      <c r="AU660" s="265" t="s">
        <v>107</v>
      </c>
      <c r="AV660" s="13" t="s">
        <v>107</v>
      </c>
      <c r="AW660" s="13" t="s">
        <v>31</v>
      </c>
      <c r="AX660" s="13" t="s">
        <v>74</v>
      </c>
      <c r="AY660" s="265" t="s">
        <v>165</v>
      </c>
    </row>
    <row r="661" s="12" customFormat="1">
      <c r="B661" s="244"/>
      <c r="C661" s="245"/>
      <c r="D661" s="246" t="s">
        <v>175</v>
      </c>
      <c r="E661" s="247" t="s">
        <v>1</v>
      </c>
      <c r="F661" s="248" t="s">
        <v>220</v>
      </c>
      <c r="G661" s="245"/>
      <c r="H661" s="247" t="s">
        <v>1</v>
      </c>
      <c r="I661" s="249"/>
      <c r="J661" s="245"/>
      <c r="K661" s="245"/>
      <c r="L661" s="250"/>
      <c r="M661" s="251"/>
      <c r="N661" s="252"/>
      <c r="O661" s="252"/>
      <c r="P661" s="252"/>
      <c r="Q661" s="252"/>
      <c r="R661" s="252"/>
      <c r="S661" s="252"/>
      <c r="T661" s="253"/>
      <c r="AT661" s="254" t="s">
        <v>175</v>
      </c>
      <c r="AU661" s="254" t="s">
        <v>107</v>
      </c>
      <c r="AV661" s="12" t="s">
        <v>82</v>
      </c>
      <c r="AW661" s="12" t="s">
        <v>31</v>
      </c>
      <c r="AX661" s="12" t="s">
        <v>74</v>
      </c>
      <c r="AY661" s="254" t="s">
        <v>165</v>
      </c>
    </row>
    <row r="662" s="13" customFormat="1">
      <c r="B662" s="255"/>
      <c r="C662" s="256"/>
      <c r="D662" s="246" t="s">
        <v>175</v>
      </c>
      <c r="E662" s="257" t="s">
        <v>1</v>
      </c>
      <c r="F662" s="258" t="s">
        <v>442</v>
      </c>
      <c r="G662" s="256"/>
      <c r="H662" s="259">
        <v>28.911999999999999</v>
      </c>
      <c r="I662" s="260"/>
      <c r="J662" s="256"/>
      <c r="K662" s="256"/>
      <c r="L662" s="261"/>
      <c r="M662" s="262"/>
      <c r="N662" s="263"/>
      <c r="O662" s="263"/>
      <c r="P662" s="263"/>
      <c r="Q662" s="263"/>
      <c r="R662" s="263"/>
      <c r="S662" s="263"/>
      <c r="T662" s="264"/>
      <c r="AT662" s="265" t="s">
        <v>175</v>
      </c>
      <c r="AU662" s="265" t="s">
        <v>107</v>
      </c>
      <c r="AV662" s="13" t="s">
        <v>107</v>
      </c>
      <c r="AW662" s="13" t="s">
        <v>31</v>
      </c>
      <c r="AX662" s="13" t="s">
        <v>74</v>
      </c>
      <c r="AY662" s="265" t="s">
        <v>165</v>
      </c>
    </row>
    <row r="663" s="13" customFormat="1">
      <c r="B663" s="255"/>
      <c r="C663" s="256"/>
      <c r="D663" s="246" t="s">
        <v>175</v>
      </c>
      <c r="E663" s="257" t="s">
        <v>1</v>
      </c>
      <c r="F663" s="258" t="s">
        <v>321</v>
      </c>
      <c r="G663" s="256"/>
      <c r="H663" s="259">
        <v>-2.7999999999999998</v>
      </c>
      <c r="I663" s="260"/>
      <c r="J663" s="256"/>
      <c r="K663" s="256"/>
      <c r="L663" s="261"/>
      <c r="M663" s="262"/>
      <c r="N663" s="263"/>
      <c r="O663" s="263"/>
      <c r="P663" s="263"/>
      <c r="Q663" s="263"/>
      <c r="R663" s="263"/>
      <c r="S663" s="263"/>
      <c r="T663" s="264"/>
      <c r="AT663" s="265" t="s">
        <v>175</v>
      </c>
      <c r="AU663" s="265" t="s">
        <v>107</v>
      </c>
      <c r="AV663" s="13" t="s">
        <v>107</v>
      </c>
      <c r="AW663" s="13" t="s">
        <v>31</v>
      </c>
      <c r="AX663" s="13" t="s">
        <v>74</v>
      </c>
      <c r="AY663" s="265" t="s">
        <v>165</v>
      </c>
    </row>
    <row r="664" s="13" customFormat="1">
      <c r="B664" s="255"/>
      <c r="C664" s="256"/>
      <c r="D664" s="246" t="s">
        <v>175</v>
      </c>
      <c r="E664" s="257" t="s">
        <v>1</v>
      </c>
      <c r="F664" s="258" t="s">
        <v>410</v>
      </c>
      <c r="G664" s="256"/>
      <c r="H664" s="259">
        <v>-4.7999999999999998</v>
      </c>
      <c r="I664" s="260"/>
      <c r="J664" s="256"/>
      <c r="K664" s="256"/>
      <c r="L664" s="261"/>
      <c r="M664" s="262"/>
      <c r="N664" s="263"/>
      <c r="O664" s="263"/>
      <c r="P664" s="263"/>
      <c r="Q664" s="263"/>
      <c r="R664" s="263"/>
      <c r="S664" s="263"/>
      <c r="T664" s="264"/>
      <c r="AT664" s="265" t="s">
        <v>175</v>
      </c>
      <c r="AU664" s="265" t="s">
        <v>107</v>
      </c>
      <c r="AV664" s="13" t="s">
        <v>107</v>
      </c>
      <c r="AW664" s="13" t="s">
        <v>31</v>
      </c>
      <c r="AX664" s="13" t="s">
        <v>74</v>
      </c>
      <c r="AY664" s="265" t="s">
        <v>165</v>
      </c>
    </row>
    <row r="665" s="12" customFormat="1">
      <c r="B665" s="244"/>
      <c r="C665" s="245"/>
      <c r="D665" s="246" t="s">
        <v>175</v>
      </c>
      <c r="E665" s="247" t="s">
        <v>1</v>
      </c>
      <c r="F665" s="248" t="s">
        <v>443</v>
      </c>
      <c r="G665" s="245"/>
      <c r="H665" s="247" t="s">
        <v>1</v>
      </c>
      <c r="I665" s="249"/>
      <c r="J665" s="245"/>
      <c r="K665" s="245"/>
      <c r="L665" s="250"/>
      <c r="M665" s="251"/>
      <c r="N665" s="252"/>
      <c r="O665" s="252"/>
      <c r="P665" s="252"/>
      <c r="Q665" s="252"/>
      <c r="R665" s="252"/>
      <c r="S665" s="252"/>
      <c r="T665" s="253"/>
      <c r="AT665" s="254" t="s">
        <v>175</v>
      </c>
      <c r="AU665" s="254" t="s">
        <v>107</v>
      </c>
      <c r="AV665" s="12" t="s">
        <v>82</v>
      </c>
      <c r="AW665" s="12" t="s">
        <v>31</v>
      </c>
      <c r="AX665" s="12" t="s">
        <v>74</v>
      </c>
      <c r="AY665" s="254" t="s">
        <v>165</v>
      </c>
    </row>
    <row r="666" s="13" customFormat="1">
      <c r="B666" s="255"/>
      <c r="C666" s="256"/>
      <c r="D666" s="246" t="s">
        <v>175</v>
      </c>
      <c r="E666" s="257" t="s">
        <v>1</v>
      </c>
      <c r="F666" s="258" t="s">
        <v>444</v>
      </c>
      <c r="G666" s="256"/>
      <c r="H666" s="259">
        <v>16.276</v>
      </c>
      <c r="I666" s="260"/>
      <c r="J666" s="256"/>
      <c r="K666" s="256"/>
      <c r="L666" s="261"/>
      <c r="M666" s="262"/>
      <c r="N666" s="263"/>
      <c r="O666" s="263"/>
      <c r="P666" s="263"/>
      <c r="Q666" s="263"/>
      <c r="R666" s="263"/>
      <c r="S666" s="263"/>
      <c r="T666" s="264"/>
      <c r="AT666" s="265" t="s">
        <v>175</v>
      </c>
      <c r="AU666" s="265" t="s">
        <v>107</v>
      </c>
      <c r="AV666" s="13" t="s">
        <v>107</v>
      </c>
      <c r="AW666" s="13" t="s">
        <v>31</v>
      </c>
      <c r="AX666" s="13" t="s">
        <v>74</v>
      </c>
      <c r="AY666" s="265" t="s">
        <v>165</v>
      </c>
    </row>
    <row r="667" s="13" customFormat="1">
      <c r="B667" s="255"/>
      <c r="C667" s="256"/>
      <c r="D667" s="246" t="s">
        <v>175</v>
      </c>
      <c r="E667" s="257" t="s">
        <v>1</v>
      </c>
      <c r="F667" s="258" t="s">
        <v>384</v>
      </c>
      <c r="G667" s="256"/>
      <c r="H667" s="259">
        <v>-2.5790000000000002</v>
      </c>
      <c r="I667" s="260"/>
      <c r="J667" s="256"/>
      <c r="K667" s="256"/>
      <c r="L667" s="261"/>
      <c r="M667" s="262"/>
      <c r="N667" s="263"/>
      <c r="O667" s="263"/>
      <c r="P667" s="263"/>
      <c r="Q667" s="263"/>
      <c r="R667" s="263"/>
      <c r="S667" s="263"/>
      <c r="T667" s="264"/>
      <c r="AT667" s="265" t="s">
        <v>175</v>
      </c>
      <c r="AU667" s="265" t="s">
        <v>107</v>
      </c>
      <c r="AV667" s="13" t="s">
        <v>107</v>
      </c>
      <c r="AW667" s="13" t="s">
        <v>31</v>
      </c>
      <c r="AX667" s="13" t="s">
        <v>74</v>
      </c>
      <c r="AY667" s="265" t="s">
        <v>165</v>
      </c>
    </row>
    <row r="668" s="13" customFormat="1">
      <c r="B668" s="255"/>
      <c r="C668" s="256"/>
      <c r="D668" s="246" t="s">
        <v>175</v>
      </c>
      <c r="E668" s="257" t="s">
        <v>1</v>
      </c>
      <c r="F668" s="258" t="s">
        <v>385</v>
      </c>
      <c r="G668" s="256"/>
      <c r="H668" s="259">
        <v>1.383</v>
      </c>
      <c r="I668" s="260"/>
      <c r="J668" s="256"/>
      <c r="K668" s="256"/>
      <c r="L668" s="261"/>
      <c r="M668" s="262"/>
      <c r="N668" s="263"/>
      <c r="O668" s="263"/>
      <c r="P668" s="263"/>
      <c r="Q668" s="263"/>
      <c r="R668" s="263"/>
      <c r="S668" s="263"/>
      <c r="T668" s="264"/>
      <c r="AT668" s="265" t="s">
        <v>175</v>
      </c>
      <c r="AU668" s="265" t="s">
        <v>107</v>
      </c>
      <c r="AV668" s="13" t="s">
        <v>107</v>
      </c>
      <c r="AW668" s="13" t="s">
        <v>31</v>
      </c>
      <c r="AX668" s="13" t="s">
        <v>74</v>
      </c>
      <c r="AY668" s="265" t="s">
        <v>165</v>
      </c>
    </row>
    <row r="669" s="13" customFormat="1">
      <c r="B669" s="255"/>
      <c r="C669" s="256"/>
      <c r="D669" s="246" t="s">
        <v>175</v>
      </c>
      <c r="E669" s="257" t="s">
        <v>1</v>
      </c>
      <c r="F669" s="258" t="s">
        <v>310</v>
      </c>
      <c r="G669" s="256"/>
      <c r="H669" s="259">
        <v>-1.6000000000000001</v>
      </c>
      <c r="I669" s="260"/>
      <c r="J669" s="256"/>
      <c r="K669" s="256"/>
      <c r="L669" s="261"/>
      <c r="M669" s="262"/>
      <c r="N669" s="263"/>
      <c r="O669" s="263"/>
      <c r="P669" s="263"/>
      <c r="Q669" s="263"/>
      <c r="R669" s="263"/>
      <c r="S669" s="263"/>
      <c r="T669" s="264"/>
      <c r="AT669" s="265" t="s">
        <v>175</v>
      </c>
      <c r="AU669" s="265" t="s">
        <v>107</v>
      </c>
      <c r="AV669" s="13" t="s">
        <v>107</v>
      </c>
      <c r="AW669" s="13" t="s">
        <v>31</v>
      </c>
      <c r="AX669" s="13" t="s">
        <v>74</v>
      </c>
      <c r="AY669" s="265" t="s">
        <v>165</v>
      </c>
    </row>
    <row r="670" s="13" customFormat="1">
      <c r="B670" s="255"/>
      <c r="C670" s="256"/>
      <c r="D670" s="246" t="s">
        <v>175</v>
      </c>
      <c r="E670" s="257" t="s">
        <v>1</v>
      </c>
      <c r="F670" s="258" t="s">
        <v>438</v>
      </c>
      <c r="G670" s="256"/>
      <c r="H670" s="259">
        <v>1.2250000000000001</v>
      </c>
      <c r="I670" s="260"/>
      <c r="J670" s="256"/>
      <c r="K670" s="256"/>
      <c r="L670" s="261"/>
      <c r="M670" s="262"/>
      <c r="N670" s="263"/>
      <c r="O670" s="263"/>
      <c r="P670" s="263"/>
      <c r="Q670" s="263"/>
      <c r="R670" s="263"/>
      <c r="S670" s="263"/>
      <c r="T670" s="264"/>
      <c r="AT670" s="265" t="s">
        <v>175</v>
      </c>
      <c r="AU670" s="265" t="s">
        <v>107</v>
      </c>
      <c r="AV670" s="13" t="s">
        <v>107</v>
      </c>
      <c r="AW670" s="13" t="s">
        <v>31</v>
      </c>
      <c r="AX670" s="13" t="s">
        <v>74</v>
      </c>
      <c r="AY670" s="265" t="s">
        <v>165</v>
      </c>
    </row>
    <row r="671" s="12" customFormat="1">
      <c r="B671" s="244"/>
      <c r="C671" s="245"/>
      <c r="D671" s="246" t="s">
        <v>175</v>
      </c>
      <c r="E671" s="247" t="s">
        <v>1</v>
      </c>
      <c r="F671" s="248" t="s">
        <v>181</v>
      </c>
      <c r="G671" s="245"/>
      <c r="H671" s="247" t="s">
        <v>1</v>
      </c>
      <c r="I671" s="249"/>
      <c r="J671" s="245"/>
      <c r="K671" s="245"/>
      <c r="L671" s="250"/>
      <c r="M671" s="251"/>
      <c r="N671" s="252"/>
      <c r="O671" s="252"/>
      <c r="P671" s="252"/>
      <c r="Q671" s="252"/>
      <c r="R671" s="252"/>
      <c r="S671" s="252"/>
      <c r="T671" s="253"/>
      <c r="AT671" s="254" t="s">
        <v>175</v>
      </c>
      <c r="AU671" s="254" t="s">
        <v>107</v>
      </c>
      <c r="AV671" s="12" t="s">
        <v>82</v>
      </c>
      <c r="AW671" s="12" t="s">
        <v>31</v>
      </c>
      <c r="AX671" s="12" t="s">
        <v>74</v>
      </c>
      <c r="AY671" s="254" t="s">
        <v>165</v>
      </c>
    </row>
    <row r="672" s="13" customFormat="1">
      <c r="B672" s="255"/>
      <c r="C672" s="256"/>
      <c r="D672" s="246" t="s">
        <v>175</v>
      </c>
      <c r="E672" s="257" t="s">
        <v>1</v>
      </c>
      <c r="F672" s="258" t="s">
        <v>445</v>
      </c>
      <c r="G672" s="256"/>
      <c r="H672" s="259">
        <v>40.664000000000001</v>
      </c>
      <c r="I672" s="260"/>
      <c r="J672" s="256"/>
      <c r="K672" s="256"/>
      <c r="L672" s="261"/>
      <c r="M672" s="262"/>
      <c r="N672" s="263"/>
      <c r="O672" s="263"/>
      <c r="P672" s="263"/>
      <c r="Q672" s="263"/>
      <c r="R672" s="263"/>
      <c r="S672" s="263"/>
      <c r="T672" s="264"/>
      <c r="AT672" s="265" t="s">
        <v>175</v>
      </c>
      <c r="AU672" s="265" t="s">
        <v>107</v>
      </c>
      <c r="AV672" s="13" t="s">
        <v>107</v>
      </c>
      <c r="AW672" s="13" t="s">
        <v>31</v>
      </c>
      <c r="AX672" s="13" t="s">
        <v>74</v>
      </c>
      <c r="AY672" s="265" t="s">
        <v>165</v>
      </c>
    </row>
    <row r="673" s="13" customFormat="1">
      <c r="B673" s="255"/>
      <c r="C673" s="256"/>
      <c r="D673" s="246" t="s">
        <v>175</v>
      </c>
      <c r="E673" s="257" t="s">
        <v>1</v>
      </c>
      <c r="F673" s="258" t="s">
        <v>381</v>
      </c>
      <c r="G673" s="256"/>
      <c r="H673" s="259">
        <v>-2.4300000000000002</v>
      </c>
      <c r="I673" s="260"/>
      <c r="J673" s="256"/>
      <c r="K673" s="256"/>
      <c r="L673" s="261"/>
      <c r="M673" s="262"/>
      <c r="N673" s="263"/>
      <c r="O673" s="263"/>
      <c r="P673" s="263"/>
      <c r="Q673" s="263"/>
      <c r="R673" s="263"/>
      <c r="S673" s="263"/>
      <c r="T673" s="264"/>
      <c r="AT673" s="265" t="s">
        <v>175</v>
      </c>
      <c r="AU673" s="265" t="s">
        <v>107</v>
      </c>
      <c r="AV673" s="13" t="s">
        <v>107</v>
      </c>
      <c r="AW673" s="13" t="s">
        <v>31</v>
      </c>
      <c r="AX673" s="13" t="s">
        <v>74</v>
      </c>
      <c r="AY673" s="265" t="s">
        <v>165</v>
      </c>
    </row>
    <row r="674" s="13" customFormat="1">
      <c r="B674" s="255"/>
      <c r="C674" s="256"/>
      <c r="D674" s="246" t="s">
        <v>175</v>
      </c>
      <c r="E674" s="257" t="s">
        <v>1</v>
      </c>
      <c r="F674" s="258" t="s">
        <v>310</v>
      </c>
      <c r="G674" s="256"/>
      <c r="H674" s="259">
        <v>-1.6000000000000001</v>
      </c>
      <c r="I674" s="260"/>
      <c r="J674" s="256"/>
      <c r="K674" s="256"/>
      <c r="L674" s="261"/>
      <c r="M674" s="262"/>
      <c r="N674" s="263"/>
      <c r="O674" s="263"/>
      <c r="P674" s="263"/>
      <c r="Q674" s="263"/>
      <c r="R674" s="263"/>
      <c r="S674" s="263"/>
      <c r="T674" s="264"/>
      <c r="AT674" s="265" t="s">
        <v>175</v>
      </c>
      <c r="AU674" s="265" t="s">
        <v>107</v>
      </c>
      <c r="AV674" s="13" t="s">
        <v>107</v>
      </c>
      <c r="AW674" s="13" t="s">
        <v>31</v>
      </c>
      <c r="AX674" s="13" t="s">
        <v>74</v>
      </c>
      <c r="AY674" s="265" t="s">
        <v>165</v>
      </c>
    </row>
    <row r="675" s="13" customFormat="1">
      <c r="B675" s="255"/>
      <c r="C675" s="256"/>
      <c r="D675" s="246" t="s">
        <v>175</v>
      </c>
      <c r="E675" s="257" t="s">
        <v>1</v>
      </c>
      <c r="F675" s="258" t="s">
        <v>382</v>
      </c>
      <c r="G675" s="256"/>
      <c r="H675" s="259">
        <v>1.3500000000000001</v>
      </c>
      <c r="I675" s="260"/>
      <c r="J675" s="256"/>
      <c r="K675" s="256"/>
      <c r="L675" s="261"/>
      <c r="M675" s="262"/>
      <c r="N675" s="263"/>
      <c r="O675" s="263"/>
      <c r="P675" s="263"/>
      <c r="Q675" s="263"/>
      <c r="R675" s="263"/>
      <c r="S675" s="263"/>
      <c r="T675" s="264"/>
      <c r="AT675" s="265" t="s">
        <v>175</v>
      </c>
      <c r="AU675" s="265" t="s">
        <v>107</v>
      </c>
      <c r="AV675" s="13" t="s">
        <v>107</v>
      </c>
      <c r="AW675" s="13" t="s">
        <v>31</v>
      </c>
      <c r="AX675" s="13" t="s">
        <v>74</v>
      </c>
      <c r="AY675" s="265" t="s">
        <v>165</v>
      </c>
    </row>
    <row r="676" s="12" customFormat="1">
      <c r="B676" s="244"/>
      <c r="C676" s="245"/>
      <c r="D676" s="246" t="s">
        <v>175</v>
      </c>
      <c r="E676" s="247" t="s">
        <v>1</v>
      </c>
      <c r="F676" s="248" t="s">
        <v>446</v>
      </c>
      <c r="G676" s="245"/>
      <c r="H676" s="247" t="s">
        <v>1</v>
      </c>
      <c r="I676" s="249"/>
      <c r="J676" s="245"/>
      <c r="K676" s="245"/>
      <c r="L676" s="250"/>
      <c r="M676" s="251"/>
      <c r="N676" s="252"/>
      <c r="O676" s="252"/>
      <c r="P676" s="252"/>
      <c r="Q676" s="252"/>
      <c r="R676" s="252"/>
      <c r="S676" s="252"/>
      <c r="T676" s="253"/>
      <c r="AT676" s="254" t="s">
        <v>175</v>
      </c>
      <c r="AU676" s="254" t="s">
        <v>107</v>
      </c>
      <c r="AV676" s="12" t="s">
        <v>82</v>
      </c>
      <c r="AW676" s="12" t="s">
        <v>31</v>
      </c>
      <c r="AX676" s="12" t="s">
        <v>74</v>
      </c>
      <c r="AY676" s="254" t="s">
        <v>165</v>
      </c>
    </row>
    <row r="677" s="13" customFormat="1">
      <c r="B677" s="255"/>
      <c r="C677" s="256"/>
      <c r="D677" s="246" t="s">
        <v>175</v>
      </c>
      <c r="E677" s="257" t="s">
        <v>1</v>
      </c>
      <c r="F677" s="258" t="s">
        <v>447</v>
      </c>
      <c r="G677" s="256"/>
      <c r="H677" s="259">
        <v>23.100000000000001</v>
      </c>
      <c r="I677" s="260"/>
      <c r="J677" s="256"/>
      <c r="K677" s="256"/>
      <c r="L677" s="261"/>
      <c r="M677" s="262"/>
      <c r="N677" s="263"/>
      <c r="O677" s="263"/>
      <c r="P677" s="263"/>
      <c r="Q677" s="263"/>
      <c r="R677" s="263"/>
      <c r="S677" s="263"/>
      <c r="T677" s="264"/>
      <c r="AT677" s="265" t="s">
        <v>175</v>
      </c>
      <c r="AU677" s="265" t="s">
        <v>107</v>
      </c>
      <c r="AV677" s="13" t="s">
        <v>107</v>
      </c>
      <c r="AW677" s="13" t="s">
        <v>31</v>
      </c>
      <c r="AX677" s="13" t="s">
        <v>74</v>
      </c>
      <c r="AY677" s="265" t="s">
        <v>165</v>
      </c>
    </row>
    <row r="678" s="13" customFormat="1">
      <c r="B678" s="255"/>
      <c r="C678" s="256"/>
      <c r="D678" s="246" t="s">
        <v>175</v>
      </c>
      <c r="E678" s="257" t="s">
        <v>1</v>
      </c>
      <c r="F678" s="258" t="s">
        <v>448</v>
      </c>
      <c r="G678" s="256"/>
      <c r="H678" s="259">
        <v>-1.1639999999999999</v>
      </c>
      <c r="I678" s="260"/>
      <c r="J678" s="256"/>
      <c r="K678" s="256"/>
      <c r="L678" s="261"/>
      <c r="M678" s="262"/>
      <c r="N678" s="263"/>
      <c r="O678" s="263"/>
      <c r="P678" s="263"/>
      <c r="Q678" s="263"/>
      <c r="R678" s="263"/>
      <c r="S678" s="263"/>
      <c r="T678" s="264"/>
      <c r="AT678" s="265" t="s">
        <v>175</v>
      </c>
      <c r="AU678" s="265" t="s">
        <v>107</v>
      </c>
      <c r="AV678" s="13" t="s">
        <v>107</v>
      </c>
      <c r="AW678" s="13" t="s">
        <v>31</v>
      </c>
      <c r="AX678" s="13" t="s">
        <v>74</v>
      </c>
      <c r="AY678" s="265" t="s">
        <v>165</v>
      </c>
    </row>
    <row r="679" s="13" customFormat="1">
      <c r="B679" s="255"/>
      <c r="C679" s="256"/>
      <c r="D679" s="246" t="s">
        <v>175</v>
      </c>
      <c r="E679" s="257" t="s">
        <v>1</v>
      </c>
      <c r="F679" s="258" t="s">
        <v>410</v>
      </c>
      <c r="G679" s="256"/>
      <c r="H679" s="259">
        <v>-4.7999999999999998</v>
      </c>
      <c r="I679" s="260"/>
      <c r="J679" s="256"/>
      <c r="K679" s="256"/>
      <c r="L679" s="261"/>
      <c r="M679" s="262"/>
      <c r="N679" s="263"/>
      <c r="O679" s="263"/>
      <c r="P679" s="263"/>
      <c r="Q679" s="263"/>
      <c r="R679" s="263"/>
      <c r="S679" s="263"/>
      <c r="T679" s="264"/>
      <c r="AT679" s="265" t="s">
        <v>175</v>
      </c>
      <c r="AU679" s="265" t="s">
        <v>107</v>
      </c>
      <c r="AV679" s="13" t="s">
        <v>107</v>
      </c>
      <c r="AW679" s="13" t="s">
        <v>31</v>
      </c>
      <c r="AX679" s="13" t="s">
        <v>74</v>
      </c>
      <c r="AY679" s="265" t="s">
        <v>165</v>
      </c>
    </row>
    <row r="680" s="13" customFormat="1">
      <c r="B680" s="255"/>
      <c r="C680" s="256"/>
      <c r="D680" s="246" t="s">
        <v>175</v>
      </c>
      <c r="E680" s="257" t="s">
        <v>1</v>
      </c>
      <c r="F680" s="258" t="s">
        <v>449</v>
      </c>
      <c r="G680" s="256"/>
      <c r="H680" s="259">
        <v>3.9199999999999999</v>
      </c>
      <c r="I680" s="260"/>
      <c r="J680" s="256"/>
      <c r="K680" s="256"/>
      <c r="L680" s="261"/>
      <c r="M680" s="262"/>
      <c r="N680" s="263"/>
      <c r="O680" s="263"/>
      <c r="P680" s="263"/>
      <c r="Q680" s="263"/>
      <c r="R680" s="263"/>
      <c r="S680" s="263"/>
      <c r="T680" s="264"/>
      <c r="AT680" s="265" t="s">
        <v>175</v>
      </c>
      <c r="AU680" s="265" t="s">
        <v>107</v>
      </c>
      <c r="AV680" s="13" t="s">
        <v>107</v>
      </c>
      <c r="AW680" s="13" t="s">
        <v>31</v>
      </c>
      <c r="AX680" s="13" t="s">
        <v>74</v>
      </c>
      <c r="AY680" s="265" t="s">
        <v>165</v>
      </c>
    </row>
    <row r="681" s="12" customFormat="1">
      <c r="B681" s="244"/>
      <c r="C681" s="245"/>
      <c r="D681" s="246" t="s">
        <v>175</v>
      </c>
      <c r="E681" s="247" t="s">
        <v>1</v>
      </c>
      <c r="F681" s="248" t="s">
        <v>203</v>
      </c>
      <c r="G681" s="245"/>
      <c r="H681" s="247" t="s">
        <v>1</v>
      </c>
      <c r="I681" s="249"/>
      <c r="J681" s="245"/>
      <c r="K681" s="245"/>
      <c r="L681" s="250"/>
      <c r="M681" s="251"/>
      <c r="N681" s="252"/>
      <c r="O681" s="252"/>
      <c r="P681" s="252"/>
      <c r="Q681" s="252"/>
      <c r="R681" s="252"/>
      <c r="S681" s="252"/>
      <c r="T681" s="253"/>
      <c r="AT681" s="254" t="s">
        <v>175</v>
      </c>
      <c r="AU681" s="254" t="s">
        <v>107</v>
      </c>
      <c r="AV681" s="12" t="s">
        <v>82</v>
      </c>
      <c r="AW681" s="12" t="s">
        <v>31</v>
      </c>
      <c r="AX681" s="12" t="s">
        <v>74</v>
      </c>
      <c r="AY681" s="254" t="s">
        <v>165</v>
      </c>
    </row>
    <row r="682" s="13" customFormat="1">
      <c r="B682" s="255"/>
      <c r="C682" s="256"/>
      <c r="D682" s="246" t="s">
        <v>175</v>
      </c>
      <c r="E682" s="257" t="s">
        <v>1</v>
      </c>
      <c r="F682" s="258" t="s">
        <v>450</v>
      </c>
      <c r="G682" s="256"/>
      <c r="H682" s="259">
        <v>6.8380000000000001</v>
      </c>
      <c r="I682" s="260"/>
      <c r="J682" s="256"/>
      <c r="K682" s="256"/>
      <c r="L682" s="261"/>
      <c r="M682" s="262"/>
      <c r="N682" s="263"/>
      <c r="O682" s="263"/>
      <c r="P682" s="263"/>
      <c r="Q682" s="263"/>
      <c r="R682" s="263"/>
      <c r="S682" s="263"/>
      <c r="T682" s="264"/>
      <c r="AT682" s="265" t="s">
        <v>175</v>
      </c>
      <c r="AU682" s="265" t="s">
        <v>107</v>
      </c>
      <c r="AV682" s="13" t="s">
        <v>107</v>
      </c>
      <c r="AW682" s="13" t="s">
        <v>31</v>
      </c>
      <c r="AX682" s="13" t="s">
        <v>74</v>
      </c>
      <c r="AY682" s="265" t="s">
        <v>165</v>
      </c>
    </row>
    <row r="683" s="12" customFormat="1">
      <c r="B683" s="244"/>
      <c r="C683" s="245"/>
      <c r="D683" s="246" t="s">
        <v>175</v>
      </c>
      <c r="E683" s="247" t="s">
        <v>1</v>
      </c>
      <c r="F683" s="248" t="s">
        <v>182</v>
      </c>
      <c r="G683" s="245"/>
      <c r="H683" s="247" t="s">
        <v>1</v>
      </c>
      <c r="I683" s="249"/>
      <c r="J683" s="245"/>
      <c r="K683" s="245"/>
      <c r="L683" s="250"/>
      <c r="M683" s="251"/>
      <c r="N683" s="252"/>
      <c r="O683" s="252"/>
      <c r="P683" s="252"/>
      <c r="Q683" s="252"/>
      <c r="R683" s="252"/>
      <c r="S683" s="252"/>
      <c r="T683" s="253"/>
      <c r="AT683" s="254" t="s">
        <v>175</v>
      </c>
      <c r="AU683" s="254" t="s">
        <v>107</v>
      </c>
      <c r="AV683" s="12" t="s">
        <v>82</v>
      </c>
      <c r="AW683" s="12" t="s">
        <v>31</v>
      </c>
      <c r="AX683" s="12" t="s">
        <v>74</v>
      </c>
      <c r="AY683" s="254" t="s">
        <v>165</v>
      </c>
    </row>
    <row r="684" s="13" customFormat="1">
      <c r="B684" s="255"/>
      <c r="C684" s="256"/>
      <c r="D684" s="246" t="s">
        <v>175</v>
      </c>
      <c r="E684" s="257" t="s">
        <v>1</v>
      </c>
      <c r="F684" s="258" t="s">
        <v>451</v>
      </c>
      <c r="G684" s="256"/>
      <c r="H684" s="259">
        <v>4.1600000000000001</v>
      </c>
      <c r="I684" s="260"/>
      <c r="J684" s="256"/>
      <c r="K684" s="256"/>
      <c r="L684" s="261"/>
      <c r="M684" s="262"/>
      <c r="N684" s="263"/>
      <c r="O684" s="263"/>
      <c r="P684" s="263"/>
      <c r="Q684" s="263"/>
      <c r="R684" s="263"/>
      <c r="S684" s="263"/>
      <c r="T684" s="264"/>
      <c r="AT684" s="265" t="s">
        <v>175</v>
      </c>
      <c r="AU684" s="265" t="s">
        <v>107</v>
      </c>
      <c r="AV684" s="13" t="s">
        <v>107</v>
      </c>
      <c r="AW684" s="13" t="s">
        <v>31</v>
      </c>
      <c r="AX684" s="13" t="s">
        <v>74</v>
      </c>
      <c r="AY684" s="265" t="s">
        <v>165</v>
      </c>
    </row>
    <row r="685" s="13" customFormat="1">
      <c r="B685" s="255"/>
      <c r="C685" s="256"/>
      <c r="D685" s="246" t="s">
        <v>175</v>
      </c>
      <c r="E685" s="257" t="s">
        <v>1</v>
      </c>
      <c r="F685" s="258" t="s">
        <v>310</v>
      </c>
      <c r="G685" s="256"/>
      <c r="H685" s="259">
        <v>-1.6000000000000001</v>
      </c>
      <c r="I685" s="260"/>
      <c r="J685" s="256"/>
      <c r="K685" s="256"/>
      <c r="L685" s="261"/>
      <c r="M685" s="262"/>
      <c r="N685" s="263"/>
      <c r="O685" s="263"/>
      <c r="P685" s="263"/>
      <c r="Q685" s="263"/>
      <c r="R685" s="263"/>
      <c r="S685" s="263"/>
      <c r="T685" s="264"/>
      <c r="AT685" s="265" t="s">
        <v>175</v>
      </c>
      <c r="AU685" s="265" t="s">
        <v>107</v>
      </c>
      <c r="AV685" s="13" t="s">
        <v>107</v>
      </c>
      <c r="AW685" s="13" t="s">
        <v>31</v>
      </c>
      <c r="AX685" s="13" t="s">
        <v>74</v>
      </c>
      <c r="AY685" s="265" t="s">
        <v>165</v>
      </c>
    </row>
    <row r="686" s="13" customFormat="1">
      <c r="B686" s="255"/>
      <c r="C686" s="256"/>
      <c r="D686" s="246" t="s">
        <v>175</v>
      </c>
      <c r="E686" s="257" t="s">
        <v>1</v>
      </c>
      <c r="F686" s="258" t="s">
        <v>452</v>
      </c>
      <c r="G686" s="256"/>
      <c r="H686" s="259">
        <v>1.2</v>
      </c>
      <c r="I686" s="260"/>
      <c r="J686" s="256"/>
      <c r="K686" s="256"/>
      <c r="L686" s="261"/>
      <c r="M686" s="262"/>
      <c r="N686" s="263"/>
      <c r="O686" s="263"/>
      <c r="P686" s="263"/>
      <c r="Q686" s="263"/>
      <c r="R686" s="263"/>
      <c r="S686" s="263"/>
      <c r="T686" s="264"/>
      <c r="AT686" s="265" t="s">
        <v>175</v>
      </c>
      <c r="AU686" s="265" t="s">
        <v>107</v>
      </c>
      <c r="AV686" s="13" t="s">
        <v>107</v>
      </c>
      <c r="AW686" s="13" t="s">
        <v>31</v>
      </c>
      <c r="AX686" s="13" t="s">
        <v>74</v>
      </c>
      <c r="AY686" s="265" t="s">
        <v>165</v>
      </c>
    </row>
    <row r="687" s="12" customFormat="1">
      <c r="B687" s="244"/>
      <c r="C687" s="245"/>
      <c r="D687" s="246" t="s">
        <v>175</v>
      </c>
      <c r="E687" s="247" t="s">
        <v>1</v>
      </c>
      <c r="F687" s="248" t="s">
        <v>453</v>
      </c>
      <c r="G687" s="245"/>
      <c r="H687" s="247" t="s">
        <v>1</v>
      </c>
      <c r="I687" s="249"/>
      <c r="J687" s="245"/>
      <c r="K687" s="245"/>
      <c r="L687" s="250"/>
      <c r="M687" s="251"/>
      <c r="N687" s="252"/>
      <c r="O687" s="252"/>
      <c r="P687" s="252"/>
      <c r="Q687" s="252"/>
      <c r="R687" s="252"/>
      <c r="S687" s="252"/>
      <c r="T687" s="253"/>
      <c r="AT687" s="254" t="s">
        <v>175</v>
      </c>
      <c r="AU687" s="254" t="s">
        <v>107</v>
      </c>
      <c r="AV687" s="12" t="s">
        <v>82</v>
      </c>
      <c r="AW687" s="12" t="s">
        <v>31</v>
      </c>
      <c r="AX687" s="12" t="s">
        <v>74</v>
      </c>
      <c r="AY687" s="254" t="s">
        <v>165</v>
      </c>
    </row>
    <row r="688" s="13" customFormat="1">
      <c r="B688" s="255"/>
      <c r="C688" s="256"/>
      <c r="D688" s="246" t="s">
        <v>175</v>
      </c>
      <c r="E688" s="257" t="s">
        <v>1</v>
      </c>
      <c r="F688" s="258" t="s">
        <v>454</v>
      </c>
      <c r="G688" s="256"/>
      <c r="H688" s="259">
        <v>11.310000000000001</v>
      </c>
      <c r="I688" s="260"/>
      <c r="J688" s="256"/>
      <c r="K688" s="256"/>
      <c r="L688" s="261"/>
      <c r="M688" s="262"/>
      <c r="N688" s="263"/>
      <c r="O688" s="263"/>
      <c r="P688" s="263"/>
      <c r="Q688" s="263"/>
      <c r="R688" s="263"/>
      <c r="S688" s="263"/>
      <c r="T688" s="264"/>
      <c r="AT688" s="265" t="s">
        <v>175</v>
      </c>
      <c r="AU688" s="265" t="s">
        <v>107</v>
      </c>
      <c r="AV688" s="13" t="s">
        <v>107</v>
      </c>
      <c r="AW688" s="13" t="s">
        <v>31</v>
      </c>
      <c r="AX688" s="13" t="s">
        <v>74</v>
      </c>
      <c r="AY688" s="265" t="s">
        <v>165</v>
      </c>
    </row>
    <row r="689" s="13" customFormat="1">
      <c r="B689" s="255"/>
      <c r="C689" s="256"/>
      <c r="D689" s="246" t="s">
        <v>175</v>
      </c>
      <c r="E689" s="257" t="s">
        <v>1</v>
      </c>
      <c r="F689" s="258" t="s">
        <v>384</v>
      </c>
      <c r="G689" s="256"/>
      <c r="H689" s="259">
        <v>-2.5790000000000002</v>
      </c>
      <c r="I689" s="260"/>
      <c r="J689" s="256"/>
      <c r="K689" s="256"/>
      <c r="L689" s="261"/>
      <c r="M689" s="262"/>
      <c r="N689" s="263"/>
      <c r="O689" s="263"/>
      <c r="P689" s="263"/>
      <c r="Q689" s="263"/>
      <c r="R689" s="263"/>
      <c r="S689" s="263"/>
      <c r="T689" s="264"/>
      <c r="AT689" s="265" t="s">
        <v>175</v>
      </c>
      <c r="AU689" s="265" t="s">
        <v>107</v>
      </c>
      <c r="AV689" s="13" t="s">
        <v>107</v>
      </c>
      <c r="AW689" s="13" t="s">
        <v>31</v>
      </c>
      <c r="AX689" s="13" t="s">
        <v>74</v>
      </c>
      <c r="AY689" s="265" t="s">
        <v>165</v>
      </c>
    </row>
    <row r="690" s="13" customFormat="1">
      <c r="B690" s="255"/>
      <c r="C690" s="256"/>
      <c r="D690" s="246" t="s">
        <v>175</v>
      </c>
      <c r="E690" s="257" t="s">
        <v>1</v>
      </c>
      <c r="F690" s="258" t="s">
        <v>385</v>
      </c>
      <c r="G690" s="256"/>
      <c r="H690" s="259">
        <v>1.383</v>
      </c>
      <c r="I690" s="260"/>
      <c r="J690" s="256"/>
      <c r="K690" s="256"/>
      <c r="L690" s="261"/>
      <c r="M690" s="262"/>
      <c r="N690" s="263"/>
      <c r="O690" s="263"/>
      <c r="P690" s="263"/>
      <c r="Q690" s="263"/>
      <c r="R690" s="263"/>
      <c r="S690" s="263"/>
      <c r="T690" s="264"/>
      <c r="AT690" s="265" t="s">
        <v>175</v>
      </c>
      <c r="AU690" s="265" t="s">
        <v>107</v>
      </c>
      <c r="AV690" s="13" t="s">
        <v>107</v>
      </c>
      <c r="AW690" s="13" t="s">
        <v>31</v>
      </c>
      <c r="AX690" s="13" t="s">
        <v>74</v>
      </c>
      <c r="AY690" s="265" t="s">
        <v>165</v>
      </c>
    </row>
    <row r="691" s="12" customFormat="1">
      <c r="B691" s="244"/>
      <c r="C691" s="245"/>
      <c r="D691" s="246" t="s">
        <v>175</v>
      </c>
      <c r="E691" s="247" t="s">
        <v>1</v>
      </c>
      <c r="F691" s="248" t="s">
        <v>205</v>
      </c>
      <c r="G691" s="245"/>
      <c r="H691" s="247" t="s">
        <v>1</v>
      </c>
      <c r="I691" s="249"/>
      <c r="J691" s="245"/>
      <c r="K691" s="245"/>
      <c r="L691" s="250"/>
      <c r="M691" s="251"/>
      <c r="N691" s="252"/>
      <c r="O691" s="252"/>
      <c r="P691" s="252"/>
      <c r="Q691" s="252"/>
      <c r="R691" s="252"/>
      <c r="S691" s="252"/>
      <c r="T691" s="253"/>
      <c r="AT691" s="254" t="s">
        <v>175</v>
      </c>
      <c r="AU691" s="254" t="s">
        <v>107</v>
      </c>
      <c r="AV691" s="12" t="s">
        <v>82</v>
      </c>
      <c r="AW691" s="12" t="s">
        <v>31</v>
      </c>
      <c r="AX691" s="12" t="s">
        <v>74</v>
      </c>
      <c r="AY691" s="254" t="s">
        <v>165</v>
      </c>
    </row>
    <row r="692" s="13" customFormat="1">
      <c r="B692" s="255"/>
      <c r="C692" s="256"/>
      <c r="D692" s="246" t="s">
        <v>175</v>
      </c>
      <c r="E692" s="257" t="s">
        <v>1</v>
      </c>
      <c r="F692" s="258" t="s">
        <v>455</v>
      </c>
      <c r="G692" s="256"/>
      <c r="H692" s="259">
        <v>20.436</v>
      </c>
      <c r="I692" s="260"/>
      <c r="J692" s="256"/>
      <c r="K692" s="256"/>
      <c r="L692" s="261"/>
      <c r="M692" s="262"/>
      <c r="N692" s="263"/>
      <c r="O692" s="263"/>
      <c r="P692" s="263"/>
      <c r="Q692" s="263"/>
      <c r="R692" s="263"/>
      <c r="S692" s="263"/>
      <c r="T692" s="264"/>
      <c r="AT692" s="265" t="s">
        <v>175</v>
      </c>
      <c r="AU692" s="265" t="s">
        <v>107</v>
      </c>
      <c r="AV692" s="13" t="s">
        <v>107</v>
      </c>
      <c r="AW692" s="13" t="s">
        <v>31</v>
      </c>
      <c r="AX692" s="13" t="s">
        <v>74</v>
      </c>
      <c r="AY692" s="265" t="s">
        <v>165</v>
      </c>
    </row>
    <row r="693" s="13" customFormat="1">
      <c r="B693" s="255"/>
      <c r="C693" s="256"/>
      <c r="D693" s="246" t="s">
        <v>175</v>
      </c>
      <c r="E693" s="257" t="s">
        <v>1</v>
      </c>
      <c r="F693" s="258" t="s">
        <v>384</v>
      </c>
      <c r="G693" s="256"/>
      <c r="H693" s="259">
        <v>-2.5790000000000002</v>
      </c>
      <c r="I693" s="260"/>
      <c r="J693" s="256"/>
      <c r="K693" s="256"/>
      <c r="L693" s="261"/>
      <c r="M693" s="262"/>
      <c r="N693" s="263"/>
      <c r="O693" s="263"/>
      <c r="P693" s="263"/>
      <c r="Q693" s="263"/>
      <c r="R693" s="263"/>
      <c r="S693" s="263"/>
      <c r="T693" s="264"/>
      <c r="AT693" s="265" t="s">
        <v>175</v>
      </c>
      <c r="AU693" s="265" t="s">
        <v>107</v>
      </c>
      <c r="AV693" s="13" t="s">
        <v>107</v>
      </c>
      <c r="AW693" s="13" t="s">
        <v>31</v>
      </c>
      <c r="AX693" s="13" t="s">
        <v>74</v>
      </c>
      <c r="AY693" s="265" t="s">
        <v>165</v>
      </c>
    </row>
    <row r="694" s="13" customFormat="1">
      <c r="B694" s="255"/>
      <c r="C694" s="256"/>
      <c r="D694" s="246" t="s">
        <v>175</v>
      </c>
      <c r="E694" s="257" t="s">
        <v>1</v>
      </c>
      <c r="F694" s="258" t="s">
        <v>385</v>
      </c>
      <c r="G694" s="256"/>
      <c r="H694" s="259">
        <v>1.383</v>
      </c>
      <c r="I694" s="260"/>
      <c r="J694" s="256"/>
      <c r="K694" s="256"/>
      <c r="L694" s="261"/>
      <c r="M694" s="262"/>
      <c r="N694" s="263"/>
      <c r="O694" s="263"/>
      <c r="P694" s="263"/>
      <c r="Q694" s="263"/>
      <c r="R694" s="263"/>
      <c r="S694" s="263"/>
      <c r="T694" s="264"/>
      <c r="AT694" s="265" t="s">
        <v>175</v>
      </c>
      <c r="AU694" s="265" t="s">
        <v>107</v>
      </c>
      <c r="AV694" s="13" t="s">
        <v>107</v>
      </c>
      <c r="AW694" s="13" t="s">
        <v>31</v>
      </c>
      <c r="AX694" s="13" t="s">
        <v>74</v>
      </c>
      <c r="AY694" s="265" t="s">
        <v>165</v>
      </c>
    </row>
    <row r="695" s="12" customFormat="1">
      <c r="B695" s="244"/>
      <c r="C695" s="245"/>
      <c r="D695" s="246" t="s">
        <v>175</v>
      </c>
      <c r="E695" s="247" t="s">
        <v>1</v>
      </c>
      <c r="F695" s="248" t="s">
        <v>456</v>
      </c>
      <c r="G695" s="245"/>
      <c r="H695" s="247" t="s">
        <v>1</v>
      </c>
      <c r="I695" s="249"/>
      <c r="J695" s="245"/>
      <c r="K695" s="245"/>
      <c r="L695" s="250"/>
      <c r="M695" s="251"/>
      <c r="N695" s="252"/>
      <c r="O695" s="252"/>
      <c r="P695" s="252"/>
      <c r="Q695" s="252"/>
      <c r="R695" s="252"/>
      <c r="S695" s="252"/>
      <c r="T695" s="253"/>
      <c r="AT695" s="254" t="s">
        <v>175</v>
      </c>
      <c r="AU695" s="254" t="s">
        <v>107</v>
      </c>
      <c r="AV695" s="12" t="s">
        <v>82</v>
      </c>
      <c r="AW695" s="12" t="s">
        <v>31</v>
      </c>
      <c r="AX695" s="12" t="s">
        <v>74</v>
      </c>
      <c r="AY695" s="254" t="s">
        <v>165</v>
      </c>
    </row>
    <row r="696" s="13" customFormat="1">
      <c r="B696" s="255"/>
      <c r="C696" s="256"/>
      <c r="D696" s="246" t="s">
        <v>175</v>
      </c>
      <c r="E696" s="257" t="s">
        <v>1</v>
      </c>
      <c r="F696" s="258" t="s">
        <v>457</v>
      </c>
      <c r="G696" s="256"/>
      <c r="H696" s="259">
        <v>25.516999999999999</v>
      </c>
      <c r="I696" s="260"/>
      <c r="J696" s="256"/>
      <c r="K696" s="256"/>
      <c r="L696" s="261"/>
      <c r="M696" s="262"/>
      <c r="N696" s="263"/>
      <c r="O696" s="263"/>
      <c r="P696" s="263"/>
      <c r="Q696" s="263"/>
      <c r="R696" s="263"/>
      <c r="S696" s="263"/>
      <c r="T696" s="264"/>
      <c r="AT696" s="265" t="s">
        <v>175</v>
      </c>
      <c r="AU696" s="265" t="s">
        <v>107</v>
      </c>
      <c r="AV696" s="13" t="s">
        <v>107</v>
      </c>
      <c r="AW696" s="13" t="s">
        <v>31</v>
      </c>
      <c r="AX696" s="13" t="s">
        <v>74</v>
      </c>
      <c r="AY696" s="265" t="s">
        <v>165</v>
      </c>
    </row>
    <row r="697" s="13" customFormat="1">
      <c r="B697" s="255"/>
      <c r="C697" s="256"/>
      <c r="D697" s="246" t="s">
        <v>175</v>
      </c>
      <c r="E697" s="257" t="s">
        <v>1</v>
      </c>
      <c r="F697" s="258" t="s">
        <v>458</v>
      </c>
      <c r="G697" s="256"/>
      <c r="H697" s="259">
        <v>-0.874</v>
      </c>
      <c r="I697" s="260"/>
      <c r="J697" s="256"/>
      <c r="K697" s="256"/>
      <c r="L697" s="261"/>
      <c r="M697" s="262"/>
      <c r="N697" s="263"/>
      <c r="O697" s="263"/>
      <c r="P697" s="263"/>
      <c r="Q697" s="263"/>
      <c r="R697" s="263"/>
      <c r="S697" s="263"/>
      <c r="T697" s="264"/>
      <c r="AT697" s="265" t="s">
        <v>175</v>
      </c>
      <c r="AU697" s="265" t="s">
        <v>107</v>
      </c>
      <c r="AV697" s="13" t="s">
        <v>107</v>
      </c>
      <c r="AW697" s="13" t="s">
        <v>31</v>
      </c>
      <c r="AX697" s="13" t="s">
        <v>74</v>
      </c>
      <c r="AY697" s="265" t="s">
        <v>165</v>
      </c>
    </row>
    <row r="698" s="13" customFormat="1">
      <c r="B698" s="255"/>
      <c r="C698" s="256"/>
      <c r="D698" s="246" t="s">
        <v>175</v>
      </c>
      <c r="E698" s="257" t="s">
        <v>1</v>
      </c>
      <c r="F698" s="258" t="s">
        <v>459</v>
      </c>
      <c r="G698" s="256"/>
      <c r="H698" s="259">
        <v>0.55600000000000005</v>
      </c>
      <c r="I698" s="260"/>
      <c r="J698" s="256"/>
      <c r="K698" s="256"/>
      <c r="L698" s="261"/>
      <c r="M698" s="262"/>
      <c r="N698" s="263"/>
      <c r="O698" s="263"/>
      <c r="P698" s="263"/>
      <c r="Q698" s="263"/>
      <c r="R698" s="263"/>
      <c r="S698" s="263"/>
      <c r="T698" s="264"/>
      <c r="AT698" s="265" t="s">
        <v>175</v>
      </c>
      <c r="AU698" s="265" t="s">
        <v>107</v>
      </c>
      <c r="AV698" s="13" t="s">
        <v>107</v>
      </c>
      <c r="AW698" s="13" t="s">
        <v>31</v>
      </c>
      <c r="AX698" s="13" t="s">
        <v>74</v>
      </c>
      <c r="AY698" s="265" t="s">
        <v>165</v>
      </c>
    </row>
    <row r="699" s="13" customFormat="1">
      <c r="B699" s="255"/>
      <c r="C699" s="256"/>
      <c r="D699" s="246" t="s">
        <v>175</v>
      </c>
      <c r="E699" s="257" t="s">
        <v>1</v>
      </c>
      <c r="F699" s="258" t="s">
        <v>310</v>
      </c>
      <c r="G699" s="256"/>
      <c r="H699" s="259">
        <v>-1.6000000000000001</v>
      </c>
      <c r="I699" s="260"/>
      <c r="J699" s="256"/>
      <c r="K699" s="256"/>
      <c r="L699" s="261"/>
      <c r="M699" s="262"/>
      <c r="N699" s="263"/>
      <c r="O699" s="263"/>
      <c r="P699" s="263"/>
      <c r="Q699" s="263"/>
      <c r="R699" s="263"/>
      <c r="S699" s="263"/>
      <c r="T699" s="264"/>
      <c r="AT699" s="265" t="s">
        <v>175</v>
      </c>
      <c r="AU699" s="265" t="s">
        <v>107</v>
      </c>
      <c r="AV699" s="13" t="s">
        <v>107</v>
      </c>
      <c r="AW699" s="13" t="s">
        <v>31</v>
      </c>
      <c r="AX699" s="13" t="s">
        <v>74</v>
      </c>
      <c r="AY699" s="265" t="s">
        <v>165</v>
      </c>
    </row>
    <row r="700" s="13" customFormat="1">
      <c r="B700" s="255"/>
      <c r="C700" s="256"/>
      <c r="D700" s="246" t="s">
        <v>175</v>
      </c>
      <c r="E700" s="257" t="s">
        <v>1</v>
      </c>
      <c r="F700" s="258" t="s">
        <v>460</v>
      </c>
      <c r="G700" s="256"/>
      <c r="H700" s="259">
        <v>1.8400000000000001</v>
      </c>
      <c r="I700" s="260"/>
      <c r="J700" s="256"/>
      <c r="K700" s="256"/>
      <c r="L700" s="261"/>
      <c r="M700" s="262"/>
      <c r="N700" s="263"/>
      <c r="O700" s="263"/>
      <c r="P700" s="263"/>
      <c r="Q700" s="263"/>
      <c r="R700" s="263"/>
      <c r="S700" s="263"/>
      <c r="T700" s="264"/>
      <c r="AT700" s="265" t="s">
        <v>175</v>
      </c>
      <c r="AU700" s="265" t="s">
        <v>107</v>
      </c>
      <c r="AV700" s="13" t="s">
        <v>107</v>
      </c>
      <c r="AW700" s="13" t="s">
        <v>31</v>
      </c>
      <c r="AX700" s="13" t="s">
        <v>74</v>
      </c>
      <c r="AY700" s="265" t="s">
        <v>165</v>
      </c>
    </row>
    <row r="701" s="12" customFormat="1">
      <c r="B701" s="244"/>
      <c r="C701" s="245"/>
      <c r="D701" s="246" t="s">
        <v>175</v>
      </c>
      <c r="E701" s="247" t="s">
        <v>1</v>
      </c>
      <c r="F701" s="248" t="s">
        <v>461</v>
      </c>
      <c r="G701" s="245"/>
      <c r="H701" s="247" t="s">
        <v>1</v>
      </c>
      <c r="I701" s="249"/>
      <c r="J701" s="245"/>
      <c r="K701" s="245"/>
      <c r="L701" s="250"/>
      <c r="M701" s="251"/>
      <c r="N701" s="252"/>
      <c r="O701" s="252"/>
      <c r="P701" s="252"/>
      <c r="Q701" s="252"/>
      <c r="R701" s="252"/>
      <c r="S701" s="252"/>
      <c r="T701" s="253"/>
      <c r="AT701" s="254" t="s">
        <v>175</v>
      </c>
      <c r="AU701" s="254" t="s">
        <v>107</v>
      </c>
      <c r="AV701" s="12" t="s">
        <v>82</v>
      </c>
      <c r="AW701" s="12" t="s">
        <v>31</v>
      </c>
      <c r="AX701" s="12" t="s">
        <v>74</v>
      </c>
      <c r="AY701" s="254" t="s">
        <v>165</v>
      </c>
    </row>
    <row r="702" s="13" customFormat="1">
      <c r="B702" s="255"/>
      <c r="C702" s="256"/>
      <c r="D702" s="246" t="s">
        <v>175</v>
      </c>
      <c r="E702" s="257" t="s">
        <v>1</v>
      </c>
      <c r="F702" s="258" t="s">
        <v>462</v>
      </c>
      <c r="G702" s="256"/>
      <c r="H702" s="259">
        <v>19.006</v>
      </c>
      <c r="I702" s="260"/>
      <c r="J702" s="256"/>
      <c r="K702" s="256"/>
      <c r="L702" s="261"/>
      <c r="M702" s="262"/>
      <c r="N702" s="263"/>
      <c r="O702" s="263"/>
      <c r="P702" s="263"/>
      <c r="Q702" s="263"/>
      <c r="R702" s="263"/>
      <c r="S702" s="263"/>
      <c r="T702" s="264"/>
      <c r="AT702" s="265" t="s">
        <v>175</v>
      </c>
      <c r="AU702" s="265" t="s">
        <v>107</v>
      </c>
      <c r="AV702" s="13" t="s">
        <v>107</v>
      </c>
      <c r="AW702" s="13" t="s">
        <v>31</v>
      </c>
      <c r="AX702" s="13" t="s">
        <v>74</v>
      </c>
      <c r="AY702" s="265" t="s">
        <v>165</v>
      </c>
    </row>
    <row r="703" s="13" customFormat="1">
      <c r="B703" s="255"/>
      <c r="C703" s="256"/>
      <c r="D703" s="246" t="s">
        <v>175</v>
      </c>
      <c r="E703" s="257" t="s">
        <v>1</v>
      </c>
      <c r="F703" s="258" t="s">
        <v>463</v>
      </c>
      <c r="G703" s="256"/>
      <c r="H703" s="259">
        <v>-1.7689999999999999</v>
      </c>
      <c r="I703" s="260"/>
      <c r="J703" s="256"/>
      <c r="K703" s="256"/>
      <c r="L703" s="261"/>
      <c r="M703" s="262"/>
      <c r="N703" s="263"/>
      <c r="O703" s="263"/>
      <c r="P703" s="263"/>
      <c r="Q703" s="263"/>
      <c r="R703" s="263"/>
      <c r="S703" s="263"/>
      <c r="T703" s="264"/>
      <c r="AT703" s="265" t="s">
        <v>175</v>
      </c>
      <c r="AU703" s="265" t="s">
        <v>107</v>
      </c>
      <c r="AV703" s="13" t="s">
        <v>107</v>
      </c>
      <c r="AW703" s="13" t="s">
        <v>31</v>
      </c>
      <c r="AX703" s="13" t="s">
        <v>74</v>
      </c>
      <c r="AY703" s="265" t="s">
        <v>165</v>
      </c>
    </row>
    <row r="704" s="13" customFormat="1">
      <c r="B704" s="255"/>
      <c r="C704" s="256"/>
      <c r="D704" s="246" t="s">
        <v>175</v>
      </c>
      <c r="E704" s="257" t="s">
        <v>1</v>
      </c>
      <c r="F704" s="258" t="s">
        <v>464</v>
      </c>
      <c r="G704" s="256"/>
      <c r="H704" s="259">
        <v>1.2030000000000001</v>
      </c>
      <c r="I704" s="260"/>
      <c r="J704" s="256"/>
      <c r="K704" s="256"/>
      <c r="L704" s="261"/>
      <c r="M704" s="262"/>
      <c r="N704" s="263"/>
      <c r="O704" s="263"/>
      <c r="P704" s="263"/>
      <c r="Q704" s="263"/>
      <c r="R704" s="263"/>
      <c r="S704" s="263"/>
      <c r="T704" s="264"/>
      <c r="AT704" s="265" t="s">
        <v>175</v>
      </c>
      <c r="AU704" s="265" t="s">
        <v>107</v>
      </c>
      <c r="AV704" s="13" t="s">
        <v>107</v>
      </c>
      <c r="AW704" s="13" t="s">
        <v>31</v>
      </c>
      <c r="AX704" s="13" t="s">
        <v>74</v>
      </c>
      <c r="AY704" s="265" t="s">
        <v>165</v>
      </c>
    </row>
    <row r="705" s="12" customFormat="1">
      <c r="B705" s="244"/>
      <c r="C705" s="245"/>
      <c r="D705" s="246" t="s">
        <v>175</v>
      </c>
      <c r="E705" s="247" t="s">
        <v>1</v>
      </c>
      <c r="F705" s="248" t="s">
        <v>262</v>
      </c>
      <c r="G705" s="245"/>
      <c r="H705" s="247" t="s">
        <v>1</v>
      </c>
      <c r="I705" s="249"/>
      <c r="J705" s="245"/>
      <c r="K705" s="245"/>
      <c r="L705" s="250"/>
      <c r="M705" s="251"/>
      <c r="N705" s="252"/>
      <c r="O705" s="252"/>
      <c r="P705" s="252"/>
      <c r="Q705" s="252"/>
      <c r="R705" s="252"/>
      <c r="S705" s="252"/>
      <c r="T705" s="253"/>
      <c r="AT705" s="254" t="s">
        <v>175</v>
      </c>
      <c r="AU705" s="254" t="s">
        <v>107</v>
      </c>
      <c r="AV705" s="12" t="s">
        <v>82</v>
      </c>
      <c r="AW705" s="12" t="s">
        <v>31</v>
      </c>
      <c r="AX705" s="12" t="s">
        <v>74</v>
      </c>
      <c r="AY705" s="254" t="s">
        <v>165</v>
      </c>
    </row>
    <row r="706" s="13" customFormat="1">
      <c r="B706" s="255"/>
      <c r="C706" s="256"/>
      <c r="D706" s="246" t="s">
        <v>175</v>
      </c>
      <c r="E706" s="257" t="s">
        <v>1</v>
      </c>
      <c r="F706" s="258" t="s">
        <v>465</v>
      </c>
      <c r="G706" s="256"/>
      <c r="H706" s="259">
        <v>15.938000000000001</v>
      </c>
      <c r="I706" s="260"/>
      <c r="J706" s="256"/>
      <c r="K706" s="256"/>
      <c r="L706" s="261"/>
      <c r="M706" s="262"/>
      <c r="N706" s="263"/>
      <c r="O706" s="263"/>
      <c r="P706" s="263"/>
      <c r="Q706" s="263"/>
      <c r="R706" s="263"/>
      <c r="S706" s="263"/>
      <c r="T706" s="264"/>
      <c r="AT706" s="265" t="s">
        <v>175</v>
      </c>
      <c r="AU706" s="265" t="s">
        <v>107</v>
      </c>
      <c r="AV706" s="13" t="s">
        <v>107</v>
      </c>
      <c r="AW706" s="13" t="s">
        <v>31</v>
      </c>
      <c r="AX706" s="13" t="s">
        <v>74</v>
      </c>
      <c r="AY706" s="265" t="s">
        <v>165</v>
      </c>
    </row>
    <row r="707" s="13" customFormat="1">
      <c r="B707" s="255"/>
      <c r="C707" s="256"/>
      <c r="D707" s="246" t="s">
        <v>175</v>
      </c>
      <c r="E707" s="257" t="s">
        <v>1</v>
      </c>
      <c r="F707" s="258" t="s">
        <v>410</v>
      </c>
      <c r="G707" s="256"/>
      <c r="H707" s="259">
        <v>-4.7999999999999998</v>
      </c>
      <c r="I707" s="260"/>
      <c r="J707" s="256"/>
      <c r="K707" s="256"/>
      <c r="L707" s="261"/>
      <c r="M707" s="262"/>
      <c r="N707" s="263"/>
      <c r="O707" s="263"/>
      <c r="P707" s="263"/>
      <c r="Q707" s="263"/>
      <c r="R707" s="263"/>
      <c r="S707" s="263"/>
      <c r="T707" s="264"/>
      <c r="AT707" s="265" t="s">
        <v>175</v>
      </c>
      <c r="AU707" s="265" t="s">
        <v>107</v>
      </c>
      <c r="AV707" s="13" t="s">
        <v>107</v>
      </c>
      <c r="AW707" s="13" t="s">
        <v>31</v>
      </c>
      <c r="AX707" s="13" t="s">
        <v>74</v>
      </c>
      <c r="AY707" s="265" t="s">
        <v>165</v>
      </c>
    </row>
    <row r="708" s="13" customFormat="1">
      <c r="B708" s="255"/>
      <c r="C708" s="256"/>
      <c r="D708" s="246" t="s">
        <v>175</v>
      </c>
      <c r="E708" s="257" t="s">
        <v>1</v>
      </c>
      <c r="F708" s="258" t="s">
        <v>424</v>
      </c>
      <c r="G708" s="256"/>
      <c r="H708" s="259">
        <v>1.6799999999999999</v>
      </c>
      <c r="I708" s="260"/>
      <c r="J708" s="256"/>
      <c r="K708" s="256"/>
      <c r="L708" s="261"/>
      <c r="M708" s="262"/>
      <c r="N708" s="263"/>
      <c r="O708" s="263"/>
      <c r="P708" s="263"/>
      <c r="Q708" s="263"/>
      <c r="R708" s="263"/>
      <c r="S708" s="263"/>
      <c r="T708" s="264"/>
      <c r="AT708" s="265" t="s">
        <v>175</v>
      </c>
      <c r="AU708" s="265" t="s">
        <v>107</v>
      </c>
      <c r="AV708" s="13" t="s">
        <v>107</v>
      </c>
      <c r="AW708" s="13" t="s">
        <v>31</v>
      </c>
      <c r="AX708" s="13" t="s">
        <v>74</v>
      </c>
      <c r="AY708" s="265" t="s">
        <v>165</v>
      </c>
    </row>
    <row r="709" s="13" customFormat="1">
      <c r="B709" s="255"/>
      <c r="C709" s="256"/>
      <c r="D709" s="246" t="s">
        <v>175</v>
      </c>
      <c r="E709" s="257" t="s">
        <v>1</v>
      </c>
      <c r="F709" s="258" t="s">
        <v>466</v>
      </c>
      <c r="G709" s="256"/>
      <c r="H709" s="259">
        <v>1.075</v>
      </c>
      <c r="I709" s="260"/>
      <c r="J709" s="256"/>
      <c r="K709" s="256"/>
      <c r="L709" s="261"/>
      <c r="M709" s="262"/>
      <c r="N709" s="263"/>
      <c r="O709" s="263"/>
      <c r="P709" s="263"/>
      <c r="Q709" s="263"/>
      <c r="R709" s="263"/>
      <c r="S709" s="263"/>
      <c r="T709" s="264"/>
      <c r="AT709" s="265" t="s">
        <v>175</v>
      </c>
      <c r="AU709" s="265" t="s">
        <v>107</v>
      </c>
      <c r="AV709" s="13" t="s">
        <v>107</v>
      </c>
      <c r="AW709" s="13" t="s">
        <v>31</v>
      </c>
      <c r="AX709" s="13" t="s">
        <v>74</v>
      </c>
      <c r="AY709" s="265" t="s">
        <v>165</v>
      </c>
    </row>
    <row r="710" s="12" customFormat="1">
      <c r="B710" s="244"/>
      <c r="C710" s="245"/>
      <c r="D710" s="246" t="s">
        <v>175</v>
      </c>
      <c r="E710" s="247" t="s">
        <v>1</v>
      </c>
      <c r="F710" s="248" t="s">
        <v>467</v>
      </c>
      <c r="G710" s="245"/>
      <c r="H710" s="247" t="s">
        <v>1</v>
      </c>
      <c r="I710" s="249"/>
      <c r="J710" s="245"/>
      <c r="K710" s="245"/>
      <c r="L710" s="250"/>
      <c r="M710" s="251"/>
      <c r="N710" s="252"/>
      <c r="O710" s="252"/>
      <c r="P710" s="252"/>
      <c r="Q710" s="252"/>
      <c r="R710" s="252"/>
      <c r="S710" s="252"/>
      <c r="T710" s="253"/>
      <c r="AT710" s="254" t="s">
        <v>175</v>
      </c>
      <c r="AU710" s="254" t="s">
        <v>107</v>
      </c>
      <c r="AV710" s="12" t="s">
        <v>82</v>
      </c>
      <c r="AW710" s="12" t="s">
        <v>31</v>
      </c>
      <c r="AX710" s="12" t="s">
        <v>74</v>
      </c>
      <c r="AY710" s="254" t="s">
        <v>165</v>
      </c>
    </row>
    <row r="711" s="13" customFormat="1">
      <c r="B711" s="255"/>
      <c r="C711" s="256"/>
      <c r="D711" s="246" t="s">
        <v>175</v>
      </c>
      <c r="E711" s="257" t="s">
        <v>1</v>
      </c>
      <c r="F711" s="258" t="s">
        <v>468</v>
      </c>
      <c r="G711" s="256"/>
      <c r="H711" s="259">
        <v>2.3399999999999999</v>
      </c>
      <c r="I711" s="260"/>
      <c r="J711" s="256"/>
      <c r="K711" s="256"/>
      <c r="L711" s="261"/>
      <c r="M711" s="262"/>
      <c r="N711" s="263"/>
      <c r="O711" s="263"/>
      <c r="P711" s="263"/>
      <c r="Q711" s="263"/>
      <c r="R711" s="263"/>
      <c r="S711" s="263"/>
      <c r="T711" s="264"/>
      <c r="AT711" s="265" t="s">
        <v>175</v>
      </c>
      <c r="AU711" s="265" t="s">
        <v>107</v>
      </c>
      <c r="AV711" s="13" t="s">
        <v>107</v>
      </c>
      <c r="AW711" s="13" t="s">
        <v>31</v>
      </c>
      <c r="AX711" s="13" t="s">
        <v>74</v>
      </c>
      <c r="AY711" s="265" t="s">
        <v>165</v>
      </c>
    </row>
    <row r="712" s="12" customFormat="1">
      <c r="B712" s="244"/>
      <c r="C712" s="245"/>
      <c r="D712" s="246" t="s">
        <v>175</v>
      </c>
      <c r="E712" s="247" t="s">
        <v>1</v>
      </c>
      <c r="F712" s="248" t="s">
        <v>274</v>
      </c>
      <c r="G712" s="245"/>
      <c r="H712" s="247" t="s">
        <v>1</v>
      </c>
      <c r="I712" s="249"/>
      <c r="J712" s="245"/>
      <c r="K712" s="245"/>
      <c r="L712" s="250"/>
      <c r="M712" s="251"/>
      <c r="N712" s="252"/>
      <c r="O712" s="252"/>
      <c r="P712" s="252"/>
      <c r="Q712" s="252"/>
      <c r="R712" s="252"/>
      <c r="S712" s="252"/>
      <c r="T712" s="253"/>
      <c r="AT712" s="254" t="s">
        <v>175</v>
      </c>
      <c r="AU712" s="254" t="s">
        <v>107</v>
      </c>
      <c r="AV712" s="12" t="s">
        <v>82</v>
      </c>
      <c r="AW712" s="12" t="s">
        <v>31</v>
      </c>
      <c r="AX712" s="12" t="s">
        <v>74</v>
      </c>
      <c r="AY712" s="254" t="s">
        <v>165</v>
      </c>
    </row>
    <row r="713" s="13" customFormat="1">
      <c r="B713" s="255"/>
      <c r="C713" s="256"/>
      <c r="D713" s="246" t="s">
        <v>175</v>
      </c>
      <c r="E713" s="257" t="s">
        <v>1</v>
      </c>
      <c r="F713" s="258" t="s">
        <v>469</v>
      </c>
      <c r="G713" s="256"/>
      <c r="H713" s="259">
        <v>25.792000000000002</v>
      </c>
      <c r="I713" s="260"/>
      <c r="J713" s="256"/>
      <c r="K713" s="256"/>
      <c r="L713" s="261"/>
      <c r="M713" s="262"/>
      <c r="N713" s="263"/>
      <c r="O713" s="263"/>
      <c r="P713" s="263"/>
      <c r="Q713" s="263"/>
      <c r="R713" s="263"/>
      <c r="S713" s="263"/>
      <c r="T713" s="264"/>
      <c r="AT713" s="265" t="s">
        <v>175</v>
      </c>
      <c r="AU713" s="265" t="s">
        <v>107</v>
      </c>
      <c r="AV713" s="13" t="s">
        <v>107</v>
      </c>
      <c r="AW713" s="13" t="s">
        <v>31</v>
      </c>
      <c r="AX713" s="13" t="s">
        <v>74</v>
      </c>
      <c r="AY713" s="265" t="s">
        <v>165</v>
      </c>
    </row>
    <row r="714" s="13" customFormat="1">
      <c r="B714" s="255"/>
      <c r="C714" s="256"/>
      <c r="D714" s="246" t="s">
        <v>175</v>
      </c>
      <c r="E714" s="257" t="s">
        <v>1</v>
      </c>
      <c r="F714" s="258" t="s">
        <v>384</v>
      </c>
      <c r="G714" s="256"/>
      <c r="H714" s="259">
        <v>-2.5790000000000002</v>
      </c>
      <c r="I714" s="260"/>
      <c r="J714" s="256"/>
      <c r="K714" s="256"/>
      <c r="L714" s="261"/>
      <c r="M714" s="262"/>
      <c r="N714" s="263"/>
      <c r="O714" s="263"/>
      <c r="P714" s="263"/>
      <c r="Q714" s="263"/>
      <c r="R714" s="263"/>
      <c r="S714" s="263"/>
      <c r="T714" s="264"/>
      <c r="AT714" s="265" t="s">
        <v>175</v>
      </c>
      <c r="AU714" s="265" t="s">
        <v>107</v>
      </c>
      <c r="AV714" s="13" t="s">
        <v>107</v>
      </c>
      <c r="AW714" s="13" t="s">
        <v>31</v>
      </c>
      <c r="AX714" s="13" t="s">
        <v>74</v>
      </c>
      <c r="AY714" s="265" t="s">
        <v>165</v>
      </c>
    </row>
    <row r="715" s="13" customFormat="1">
      <c r="B715" s="255"/>
      <c r="C715" s="256"/>
      <c r="D715" s="246" t="s">
        <v>175</v>
      </c>
      <c r="E715" s="257" t="s">
        <v>1</v>
      </c>
      <c r="F715" s="258" t="s">
        <v>385</v>
      </c>
      <c r="G715" s="256"/>
      <c r="H715" s="259">
        <v>1.383</v>
      </c>
      <c r="I715" s="260"/>
      <c r="J715" s="256"/>
      <c r="K715" s="256"/>
      <c r="L715" s="261"/>
      <c r="M715" s="262"/>
      <c r="N715" s="263"/>
      <c r="O715" s="263"/>
      <c r="P715" s="263"/>
      <c r="Q715" s="263"/>
      <c r="R715" s="263"/>
      <c r="S715" s="263"/>
      <c r="T715" s="264"/>
      <c r="AT715" s="265" t="s">
        <v>175</v>
      </c>
      <c r="AU715" s="265" t="s">
        <v>107</v>
      </c>
      <c r="AV715" s="13" t="s">
        <v>107</v>
      </c>
      <c r="AW715" s="13" t="s">
        <v>31</v>
      </c>
      <c r="AX715" s="13" t="s">
        <v>74</v>
      </c>
      <c r="AY715" s="265" t="s">
        <v>165</v>
      </c>
    </row>
    <row r="716" s="13" customFormat="1">
      <c r="B716" s="255"/>
      <c r="C716" s="256"/>
      <c r="D716" s="246" t="s">
        <v>175</v>
      </c>
      <c r="E716" s="257" t="s">
        <v>1</v>
      </c>
      <c r="F716" s="258" t="s">
        <v>310</v>
      </c>
      <c r="G716" s="256"/>
      <c r="H716" s="259">
        <v>-1.6000000000000001</v>
      </c>
      <c r="I716" s="260"/>
      <c r="J716" s="256"/>
      <c r="K716" s="256"/>
      <c r="L716" s="261"/>
      <c r="M716" s="262"/>
      <c r="N716" s="263"/>
      <c r="O716" s="263"/>
      <c r="P716" s="263"/>
      <c r="Q716" s="263"/>
      <c r="R716" s="263"/>
      <c r="S716" s="263"/>
      <c r="T716" s="264"/>
      <c r="AT716" s="265" t="s">
        <v>175</v>
      </c>
      <c r="AU716" s="265" t="s">
        <v>107</v>
      </c>
      <c r="AV716" s="13" t="s">
        <v>107</v>
      </c>
      <c r="AW716" s="13" t="s">
        <v>31</v>
      </c>
      <c r="AX716" s="13" t="s">
        <v>74</v>
      </c>
      <c r="AY716" s="265" t="s">
        <v>165</v>
      </c>
    </row>
    <row r="717" s="13" customFormat="1">
      <c r="B717" s="255"/>
      <c r="C717" s="256"/>
      <c r="D717" s="246" t="s">
        <v>175</v>
      </c>
      <c r="E717" s="257" t="s">
        <v>1</v>
      </c>
      <c r="F717" s="258" t="s">
        <v>452</v>
      </c>
      <c r="G717" s="256"/>
      <c r="H717" s="259">
        <v>1.2</v>
      </c>
      <c r="I717" s="260"/>
      <c r="J717" s="256"/>
      <c r="K717" s="256"/>
      <c r="L717" s="261"/>
      <c r="M717" s="262"/>
      <c r="N717" s="263"/>
      <c r="O717" s="263"/>
      <c r="P717" s="263"/>
      <c r="Q717" s="263"/>
      <c r="R717" s="263"/>
      <c r="S717" s="263"/>
      <c r="T717" s="264"/>
      <c r="AT717" s="265" t="s">
        <v>175</v>
      </c>
      <c r="AU717" s="265" t="s">
        <v>107</v>
      </c>
      <c r="AV717" s="13" t="s">
        <v>107</v>
      </c>
      <c r="AW717" s="13" t="s">
        <v>31</v>
      </c>
      <c r="AX717" s="13" t="s">
        <v>74</v>
      </c>
      <c r="AY717" s="265" t="s">
        <v>165</v>
      </c>
    </row>
    <row r="718" s="12" customFormat="1">
      <c r="B718" s="244"/>
      <c r="C718" s="245"/>
      <c r="D718" s="246" t="s">
        <v>175</v>
      </c>
      <c r="E718" s="247" t="s">
        <v>1</v>
      </c>
      <c r="F718" s="248" t="s">
        <v>237</v>
      </c>
      <c r="G718" s="245"/>
      <c r="H718" s="247" t="s">
        <v>1</v>
      </c>
      <c r="I718" s="249"/>
      <c r="J718" s="245"/>
      <c r="K718" s="245"/>
      <c r="L718" s="250"/>
      <c r="M718" s="251"/>
      <c r="N718" s="252"/>
      <c r="O718" s="252"/>
      <c r="P718" s="252"/>
      <c r="Q718" s="252"/>
      <c r="R718" s="252"/>
      <c r="S718" s="252"/>
      <c r="T718" s="253"/>
      <c r="AT718" s="254" t="s">
        <v>175</v>
      </c>
      <c r="AU718" s="254" t="s">
        <v>107</v>
      </c>
      <c r="AV718" s="12" t="s">
        <v>82</v>
      </c>
      <c r="AW718" s="12" t="s">
        <v>31</v>
      </c>
      <c r="AX718" s="12" t="s">
        <v>74</v>
      </c>
      <c r="AY718" s="254" t="s">
        <v>165</v>
      </c>
    </row>
    <row r="719" s="13" customFormat="1">
      <c r="B719" s="255"/>
      <c r="C719" s="256"/>
      <c r="D719" s="246" t="s">
        <v>175</v>
      </c>
      <c r="E719" s="257" t="s">
        <v>1</v>
      </c>
      <c r="F719" s="258" t="s">
        <v>470</v>
      </c>
      <c r="G719" s="256"/>
      <c r="H719" s="259">
        <v>46.228000000000002</v>
      </c>
      <c r="I719" s="260"/>
      <c r="J719" s="256"/>
      <c r="K719" s="256"/>
      <c r="L719" s="261"/>
      <c r="M719" s="262"/>
      <c r="N719" s="263"/>
      <c r="O719" s="263"/>
      <c r="P719" s="263"/>
      <c r="Q719" s="263"/>
      <c r="R719" s="263"/>
      <c r="S719" s="263"/>
      <c r="T719" s="264"/>
      <c r="AT719" s="265" t="s">
        <v>175</v>
      </c>
      <c r="AU719" s="265" t="s">
        <v>107</v>
      </c>
      <c r="AV719" s="13" t="s">
        <v>107</v>
      </c>
      <c r="AW719" s="13" t="s">
        <v>31</v>
      </c>
      <c r="AX719" s="13" t="s">
        <v>74</v>
      </c>
      <c r="AY719" s="265" t="s">
        <v>165</v>
      </c>
    </row>
    <row r="720" s="13" customFormat="1">
      <c r="B720" s="255"/>
      <c r="C720" s="256"/>
      <c r="D720" s="246" t="s">
        <v>175</v>
      </c>
      <c r="E720" s="257" t="s">
        <v>1</v>
      </c>
      <c r="F720" s="258" t="s">
        <v>384</v>
      </c>
      <c r="G720" s="256"/>
      <c r="H720" s="259">
        <v>-2.5790000000000002</v>
      </c>
      <c r="I720" s="260"/>
      <c r="J720" s="256"/>
      <c r="K720" s="256"/>
      <c r="L720" s="261"/>
      <c r="M720" s="262"/>
      <c r="N720" s="263"/>
      <c r="O720" s="263"/>
      <c r="P720" s="263"/>
      <c r="Q720" s="263"/>
      <c r="R720" s="263"/>
      <c r="S720" s="263"/>
      <c r="T720" s="264"/>
      <c r="AT720" s="265" t="s">
        <v>175</v>
      </c>
      <c r="AU720" s="265" t="s">
        <v>107</v>
      </c>
      <c r="AV720" s="13" t="s">
        <v>107</v>
      </c>
      <c r="AW720" s="13" t="s">
        <v>31</v>
      </c>
      <c r="AX720" s="13" t="s">
        <v>74</v>
      </c>
      <c r="AY720" s="265" t="s">
        <v>165</v>
      </c>
    </row>
    <row r="721" s="13" customFormat="1">
      <c r="B721" s="255"/>
      <c r="C721" s="256"/>
      <c r="D721" s="246" t="s">
        <v>175</v>
      </c>
      <c r="E721" s="257" t="s">
        <v>1</v>
      </c>
      <c r="F721" s="258" t="s">
        <v>385</v>
      </c>
      <c r="G721" s="256"/>
      <c r="H721" s="259">
        <v>1.383</v>
      </c>
      <c r="I721" s="260"/>
      <c r="J721" s="256"/>
      <c r="K721" s="256"/>
      <c r="L721" s="261"/>
      <c r="M721" s="262"/>
      <c r="N721" s="263"/>
      <c r="O721" s="263"/>
      <c r="P721" s="263"/>
      <c r="Q721" s="263"/>
      <c r="R721" s="263"/>
      <c r="S721" s="263"/>
      <c r="T721" s="264"/>
      <c r="AT721" s="265" t="s">
        <v>175</v>
      </c>
      <c r="AU721" s="265" t="s">
        <v>107</v>
      </c>
      <c r="AV721" s="13" t="s">
        <v>107</v>
      </c>
      <c r="AW721" s="13" t="s">
        <v>31</v>
      </c>
      <c r="AX721" s="13" t="s">
        <v>74</v>
      </c>
      <c r="AY721" s="265" t="s">
        <v>165</v>
      </c>
    </row>
    <row r="722" s="13" customFormat="1">
      <c r="B722" s="255"/>
      <c r="C722" s="256"/>
      <c r="D722" s="246" t="s">
        <v>175</v>
      </c>
      <c r="E722" s="257" t="s">
        <v>1</v>
      </c>
      <c r="F722" s="258" t="s">
        <v>326</v>
      </c>
      <c r="G722" s="256"/>
      <c r="H722" s="259">
        <v>-3.2000000000000002</v>
      </c>
      <c r="I722" s="260"/>
      <c r="J722" s="256"/>
      <c r="K722" s="256"/>
      <c r="L722" s="261"/>
      <c r="M722" s="262"/>
      <c r="N722" s="263"/>
      <c r="O722" s="263"/>
      <c r="P722" s="263"/>
      <c r="Q722" s="263"/>
      <c r="R722" s="263"/>
      <c r="S722" s="263"/>
      <c r="T722" s="264"/>
      <c r="AT722" s="265" t="s">
        <v>175</v>
      </c>
      <c r="AU722" s="265" t="s">
        <v>107</v>
      </c>
      <c r="AV722" s="13" t="s">
        <v>107</v>
      </c>
      <c r="AW722" s="13" t="s">
        <v>31</v>
      </c>
      <c r="AX722" s="13" t="s">
        <v>74</v>
      </c>
      <c r="AY722" s="265" t="s">
        <v>165</v>
      </c>
    </row>
    <row r="723" s="13" customFormat="1">
      <c r="B723" s="255"/>
      <c r="C723" s="256"/>
      <c r="D723" s="246" t="s">
        <v>175</v>
      </c>
      <c r="E723" s="257" t="s">
        <v>1</v>
      </c>
      <c r="F723" s="258" t="s">
        <v>471</v>
      </c>
      <c r="G723" s="256"/>
      <c r="H723" s="259">
        <v>1.44</v>
      </c>
      <c r="I723" s="260"/>
      <c r="J723" s="256"/>
      <c r="K723" s="256"/>
      <c r="L723" s="261"/>
      <c r="M723" s="262"/>
      <c r="N723" s="263"/>
      <c r="O723" s="263"/>
      <c r="P723" s="263"/>
      <c r="Q723" s="263"/>
      <c r="R723" s="263"/>
      <c r="S723" s="263"/>
      <c r="T723" s="264"/>
      <c r="AT723" s="265" t="s">
        <v>175</v>
      </c>
      <c r="AU723" s="265" t="s">
        <v>107</v>
      </c>
      <c r="AV723" s="13" t="s">
        <v>107</v>
      </c>
      <c r="AW723" s="13" t="s">
        <v>31</v>
      </c>
      <c r="AX723" s="13" t="s">
        <v>74</v>
      </c>
      <c r="AY723" s="265" t="s">
        <v>165</v>
      </c>
    </row>
    <row r="724" s="12" customFormat="1">
      <c r="B724" s="244"/>
      <c r="C724" s="245"/>
      <c r="D724" s="246" t="s">
        <v>175</v>
      </c>
      <c r="E724" s="247" t="s">
        <v>1</v>
      </c>
      <c r="F724" s="248" t="s">
        <v>472</v>
      </c>
      <c r="G724" s="245"/>
      <c r="H724" s="247" t="s">
        <v>1</v>
      </c>
      <c r="I724" s="249"/>
      <c r="J724" s="245"/>
      <c r="K724" s="245"/>
      <c r="L724" s="250"/>
      <c r="M724" s="251"/>
      <c r="N724" s="252"/>
      <c r="O724" s="252"/>
      <c r="P724" s="252"/>
      <c r="Q724" s="252"/>
      <c r="R724" s="252"/>
      <c r="S724" s="252"/>
      <c r="T724" s="253"/>
      <c r="AT724" s="254" t="s">
        <v>175</v>
      </c>
      <c r="AU724" s="254" t="s">
        <v>107</v>
      </c>
      <c r="AV724" s="12" t="s">
        <v>82</v>
      </c>
      <c r="AW724" s="12" t="s">
        <v>31</v>
      </c>
      <c r="AX724" s="12" t="s">
        <v>74</v>
      </c>
      <c r="AY724" s="254" t="s">
        <v>165</v>
      </c>
    </row>
    <row r="725" s="13" customFormat="1">
      <c r="B725" s="255"/>
      <c r="C725" s="256"/>
      <c r="D725" s="246" t="s">
        <v>175</v>
      </c>
      <c r="E725" s="257" t="s">
        <v>1</v>
      </c>
      <c r="F725" s="258" t="s">
        <v>473</v>
      </c>
      <c r="G725" s="256"/>
      <c r="H725" s="259">
        <v>45.5</v>
      </c>
      <c r="I725" s="260"/>
      <c r="J725" s="256"/>
      <c r="K725" s="256"/>
      <c r="L725" s="261"/>
      <c r="M725" s="262"/>
      <c r="N725" s="263"/>
      <c r="O725" s="263"/>
      <c r="P725" s="263"/>
      <c r="Q725" s="263"/>
      <c r="R725" s="263"/>
      <c r="S725" s="263"/>
      <c r="T725" s="264"/>
      <c r="AT725" s="265" t="s">
        <v>175</v>
      </c>
      <c r="AU725" s="265" t="s">
        <v>107</v>
      </c>
      <c r="AV725" s="13" t="s">
        <v>107</v>
      </c>
      <c r="AW725" s="13" t="s">
        <v>31</v>
      </c>
      <c r="AX725" s="13" t="s">
        <v>74</v>
      </c>
      <c r="AY725" s="265" t="s">
        <v>165</v>
      </c>
    </row>
    <row r="726" s="13" customFormat="1">
      <c r="B726" s="255"/>
      <c r="C726" s="256"/>
      <c r="D726" s="246" t="s">
        <v>175</v>
      </c>
      <c r="E726" s="257" t="s">
        <v>1</v>
      </c>
      <c r="F726" s="258" t="s">
        <v>384</v>
      </c>
      <c r="G726" s="256"/>
      <c r="H726" s="259">
        <v>-2.5790000000000002</v>
      </c>
      <c r="I726" s="260"/>
      <c r="J726" s="256"/>
      <c r="K726" s="256"/>
      <c r="L726" s="261"/>
      <c r="M726" s="262"/>
      <c r="N726" s="263"/>
      <c r="O726" s="263"/>
      <c r="P726" s="263"/>
      <c r="Q726" s="263"/>
      <c r="R726" s="263"/>
      <c r="S726" s="263"/>
      <c r="T726" s="264"/>
      <c r="AT726" s="265" t="s">
        <v>175</v>
      </c>
      <c r="AU726" s="265" t="s">
        <v>107</v>
      </c>
      <c r="AV726" s="13" t="s">
        <v>107</v>
      </c>
      <c r="AW726" s="13" t="s">
        <v>31</v>
      </c>
      <c r="AX726" s="13" t="s">
        <v>74</v>
      </c>
      <c r="AY726" s="265" t="s">
        <v>165</v>
      </c>
    </row>
    <row r="727" s="13" customFormat="1">
      <c r="B727" s="255"/>
      <c r="C727" s="256"/>
      <c r="D727" s="246" t="s">
        <v>175</v>
      </c>
      <c r="E727" s="257" t="s">
        <v>1</v>
      </c>
      <c r="F727" s="258" t="s">
        <v>385</v>
      </c>
      <c r="G727" s="256"/>
      <c r="H727" s="259">
        <v>1.383</v>
      </c>
      <c r="I727" s="260"/>
      <c r="J727" s="256"/>
      <c r="K727" s="256"/>
      <c r="L727" s="261"/>
      <c r="M727" s="262"/>
      <c r="N727" s="263"/>
      <c r="O727" s="263"/>
      <c r="P727" s="263"/>
      <c r="Q727" s="263"/>
      <c r="R727" s="263"/>
      <c r="S727" s="263"/>
      <c r="T727" s="264"/>
      <c r="AT727" s="265" t="s">
        <v>175</v>
      </c>
      <c r="AU727" s="265" t="s">
        <v>107</v>
      </c>
      <c r="AV727" s="13" t="s">
        <v>107</v>
      </c>
      <c r="AW727" s="13" t="s">
        <v>31</v>
      </c>
      <c r="AX727" s="13" t="s">
        <v>74</v>
      </c>
      <c r="AY727" s="265" t="s">
        <v>165</v>
      </c>
    </row>
    <row r="728" s="13" customFormat="1">
      <c r="B728" s="255"/>
      <c r="C728" s="256"/>
      <c r="D728" s="246" t="s">
        <v>175</v>
      </c>
      <c r="E728" s="257" t="s">
        <v>1</v>
      </c>
      <c r="F728" s="258" t="s">
        <v>310</v>
      </c>
      <c r="G728" s="256"/>
      <c r="H728" s="259">
        <v>-1.6000000000000001</v>
      </c>
      <c r="I728" s="260"/>
      <c r="J728" s="256"/>
      <c r="K728" s="256"/>
      <c r="L728" s="261"/>
      <c r="M728" s="262"/>
      <c r="N728" s="263"/>
      <c r="O728" s="263"/>
      <c r="P728" s="263"/>
      <c r="Q728" s="263"/>
      <c r="R728" s="263"/>
      <c r="S728" s="263"/>
      <c r="T728" s="264"/>
      <c r="AT728" s="265" t="s">
        <v>175</v>
      </c>
      <c r="AU728" s="265" t="s">
        <v>107</v>
      </c>
      <c r="AV728" s="13" t="s">
        <v>107</v>
      </c>
      <c r="AW728" s="13" t="s">
        <v>31</v>
      </c>
      <c r="AX728" s="13" t="s">
        <v>74</v>
      </c>
      <c r="AY728" s="265" t="s">
        <v>165</v>
      </c>
    </row>
    <row r="729" s="13" customFormat="1">
      <c r="B729" s="255"/>
      <c r="C729" s="256"/>
      <c r="D729" s="246" t="s">
        <v>175</v>
      </c>
      <c r="E729" s="257" t="s">
        <v>1</v>
      </c>
      <c r="F729" s="258" t="s">
        <v>471</v>
      </c>
      <c r="G729" s="256"/>
      <c r="H729" s="259">
        <v>1.44</v>
      </c>
      <c r="I729" s="260"/>
      <c r="J729" s="256"/>
      <c r="K729" s="256"/>
      <c r="L729" s="261"/>
      <c r="M729" s="262"/>
      <c r="N729" s="263"/>
      <c r="O729" s="263"/>
      <c r="P729" s="263"/>
      <c r="Q729" s="263"/>
      <c r="R729" s="263"/>
      <c r="S729" s="263"/>
      <c r="T729" s="264"/>
      <c r="AT729" s="265" t="s">
        <v>175</v>
      </c>
      <c r="AU729" s="265" t="s">
        <v>107</v>
      </c>
      <c r="AV729" s="13" t="s">
        <v>107</v>
      </c>
      <c r="AW729" s="13" t="s">
        <v>31</v>
      </c>
      <c r="AX729" s="13" t="s">
        <v>74</v>
      </c>
      <c r="AY729" s="265" t="s">
        <v>165</v>
      </c>
    </row>
    <row r="730" s="14" customFormat="1">
      <c r="B730" s="266"/>
      <c r="C730" s="267"/>
      <c r="D730" s="246" t="s">
        <v>175</v>
      </c>
      <c r="E730" s="268" t="s">
        <v>1</v>
      </c>
      <c r="F730" s="269" t="s">
        <v>179</v>
      </c>
      <c r="G730" s="267"/>
      <c r="H730" s="270">
        <v>416.83799999999968</v>
      </c>
      <c r="I730" s="271"/>
      <c r="J730" s="267"/>
      <c r="K730" s="267"/>
      <c r="L730" s="272"/>
      <c r="M730" s="273"/>
      <c r="N730" s="274"/>
      <c r="O730" s="274"/>
      <c r="P730" s="274"/>
      <c r="Q730" s="274"/>
      <c r="R730" s="274"/>
      <c r="S730" s="274"/>
      <c r="T730" s="275"/>
      <c r="AT730" s="276" t="s">
        <v>175</v>
      </c>
      <c r="AU730" s="276" t="s">
        <v>107</v>
      </c>
      <c r="AV730" s="14" t="s">
        <v>166</v>
      </c>
      <c r="AW730" s="14" t="s">
        <v>31</v>
      </c>
      <c r="AX730" s="14" t="s">
        <v>74</v>
      </c>
      <c r="AY730" s="276" t="s">
        <v>165</v>
      </c>
    </row>
    <row r="731" s="12" customFormat="1">
      <c r="B731" s="244"/>
      <c r="C731" s="245"/>
      <c r="D731" s="246" t="s">
        <v>175</v>
      </c>
      <c r="E731" s="247" t="s">
        <v>1</v>
      </c>
      <c r="F731" s="248" t="s">
        <v>207</v>
      </c>
      <c r="G731" s="245"/>
      <c r="H731" s="247" t="s">
        <v>1</v>
      </c>
      <c r="I731" s="249"/>
      <c r="J731" s="245"/>
      <c r="K731" s="245"/>
      <c r="L731" s="250"/>
      <c r="M731" s="251"/>
      <c r="N731" s="252"/>
      <c r="O731" s="252"/>
      <c r="P731" s="252"/>
      <c r="Q731" s="252"/>
      <c r="R731" s="252"/>
      <c r="S731" s="252"/>
      <c r="T731" s="253"/>
      <c r="AT731" s="254" t="s">
        <v>175</v>
      </c>
      <c r="AU731" s="254" t="s">
        <v>107</v>
      </c>
      <c r="AV731" s="12" t="s">
        <v>82</v>
      </c>
      <c r="AW731" s="12" t="s">
        <v>31</v>
      </c>
      <c r="AX731" s="12" t="s">
        <v>74</v>
      </c>
      <c r="AY731" s="254" t="s">
        <v>165</v>
      </c>
    </row>
    <row r="732" s="12" customFormat="1">
      <c r="B732" s="244"/>
      <c r="C732" s="245"/>
      <c r="D732" s="246" t="s">
        <v>175</v>
      </c>
      <c r="E732" s="247" t="s">
        <v>1</v>
      </c>
      <c r="F732" s="248" t="s">
        <v>474</v>
      </c>
      <c r="G732" s="245"/>
      <c r="H732" s="247" t="s">
        <v>1</v>
      </c>
      <c r="I732" s="249"/>
      <c r="J732" s="245"/>
      <c r="K732" s="245"/>
      <c r="L732" s="250"/>
      <c r="M732" s="251"/>
      <c r="N732" s="252"/>
      <c r="O732" s="252"/>
      <c r="P732" s="252"/>
      <c r="Q732" s="252"/>
      <c r="R732" s="252"/>
      <c r="S732" s="252"/>
      <c r="T732" s="253"/>
      <c r="AT732" s="254" t="s">
        <v>175</v>
      </c>
      <c r="AU732" s="254" t="s">
        <v>107</v>
      </c>
      <c r="AV732" s="12" t="s">
        <v>82</v>
      </c>
      <c r="AW732" s="12" t="s">
        <v>31</v>
      </c>
      <c r="AX732" s="12" t="s">
        <v>74</v>
      </c>
      <c r="AY732" s="254" t="s">
        <v>165</v>
      </c>
    </row>
    <row r="733" s="13" customFormat="1">
      <c r="B733" s="255"/>
      <c r="C733" s="256"/>
      <c r="D733" s="246" t="s">
        <v>175</v>
      </c>
      <c r="E733" s="257" t="s">
        <v>1</v>
      </c>
      <c r="F733" s="258" t="s">
        <v>475</v>
      </c>
      <c r="G733" s="256"/>
      <c r="H733" s="259">
        <v>47.450000000000003</v>
      </c>
      <c r="I733" s="260"/>
      <c r="J733" s="256"/>
      <c r="K733" s="256"/>
      <c r="L733" s="261"/>
      <c r="M733" s="262"/>
      <c r="N733" s="263"/>
      <c r="O733" s="263"/>
      <c r="P733" s="263"/>
      <c r="Q733" s="263"/>
      <c r="R733" s="263"/>
      <c r="S733" s="263"/>
      <c r="T733" s="264"/>
      <c r="AT733" s="265" t="s">
        <v>175</v>
      </c>
      <c r="AU733" s="265" t="s">
        <v>107</v>
      </c>
      <c r="AV733" s="13" t="s">
        <v>107</v>
      </c>
      <c r="AW733" s="13" t="s">
        <v>31</v>
      </c>
      <c r="AX733" s="13" t="s">
        <v>74</v>
      </c>
      <c r="AY733" s="265" t="s">
        <v>165</v>
      </c>
    </row>
    <row r="734" s="13" customFormat="1">
      <c r="B734" s="255"/>
      <c r="C734" s="256"/>
      <c r="D734" s="246" t="s">
        <v>175</v>
      </c>
      <c r="E734" s="257" t="s">
        <v>1</v>
      </c>
      <c r="F734" s="258" t="s">
        <v>381</v>
      </c>
      <c r="G734" s="256"/>
      <c r="H734" s="259">
        <v>-2.4300000000000002</v>
      </c>
      <c r="I734" s="260"/>
      <c r="J734" s="256"/>
      <c r="K734" s="256"/>
      <c r="L734" s="261"/>
      <c r="M734" s="262"/>
      <c r="N734" s="263"/>
      <c r="O734" s="263"/>
      <c r="P734" s="263"/>
      <c r="Q734" s="263"/>
      <c r="R734" s="263"/>
      <c r="S734" s="263"/>
      <c r="T734" s="264"/>
      <c r="AT734" s="265" t="s">
        <v>175</v>
      </c>
      <c r="AU734" s="265" t="s">
        <v>107</v>
      </c>
      <c r="AV734" s="13" t="s">
        <v>107</v>
      </c>
      <c r="AW734" s="13" t="s">
        <v>31</v>
      </c>
      <c r="AX734" s="13" t="s">
        <v>74</v>
      </c>
      <c r="AY734" s="265" t="s">
        <v>165</v>
      </c>
    </row>
    <row r="735" s="13" customFormat="1">
      <c r="B735" s="255"/>
      <c r="C735" s="256"/>
      <c r="D735" s="246" t="s">
        <v>175</v>
      </c>
      <c r="E735" s="257" t="s">
        <v>1</v>
      </c>
      <c r="F735" s="258" t="s">
        <v>382</v>
      </c>
      <c r="G735" s="256"/>
      <c r="H735" s="259">
        <v>1.3500000000000001</v>
      </c>
      <c r="I735" s="260"/>
      <c r="J735" s="256"/>
      <c r="K735" s="256"/>
      <c r="L735" s="261"/>
      <c r="M735" s="262"/>
      <c r="N735" s="263"/>
      <c r="O735" s="263"/>
      <c r="P735" s="263"/>
      <c r="Q735" s="263"/>
      <c r="R735" s="263"/>
      <c r="S735" s="263"/>
      <c r="T735" s="264"/>
      <c r="AT735" s="265" t="s">
        <v>175</v>
      </c>
      <c r="AU735" s="265" t="s">
        <v>107</v>
      </c>
      <c r="AV735" s="13" t="s">
        <v>107</v>
      </c>
      <c r="AW735" s="13" t="s">
        <v>31</v>
      </c>
      <c r="AX735" s="13" t="s">
        <v>74</v>
      </c>
      <c r="AY735" s="265" t="s">
        <v>165</v>
      </c>
    </row>
    <row r="736" s="13" customFormat="1">
      <c r="B736" s="255"/>
      <c r="C736" s="256"/>
      <c r="D736" s="246" t="s">
        <v>175</v>
      </c>
      <c r="E736" s="257" t="s">
        <v>1</v>
      </c>
      <c r="F736" s="258" t="s">
        <v>310</v>
      </c>
      <c r="G736" s="256"/>
      <c r="H736" s="259">
        <v>-1.6000000000000001</v>
      </c>
      <c r="I736" s="260"/>
      <c r="J736" s="256"/>
      <c r="K736" s="256"/>
      <c r="L736" s="261"/>
      <c r="M736" s="262"/>
      <c r="N736" s="263"/>
      <c r="O736" s="263"/>
      <c r="P736" s="263"/>
      <c r="Q736" s="263"/>
      <c r="R736" s="263"/>
      <c r="S736" s="263"/>
      <c r="T736" s="264"/>
      <c r="AT736" s="265" t="s">
        <v>175</v>
      </c>
      <c r="AU736" s="265" t="s">
        <v>107</v>
      </c>
      <c r="AV736" s="13" t="s">
        <v>107</v>
      </c>
      <c r="AW736" s="13" t="s">
        <v>31</v>
      </c>
      <c r="AX736" s="13" t="s">
        <v>74</v>
      </c>
      <c r="AY736" s="265" t="s">
        <v>165</v>
      </c>
    </row>
    <row r="737" s="12" customFormat="1">
      <c r="B737" s="244"/>
      <c r="C737" s="245"/>
      <c r="D737" s="246" t="s">
        <v>175</v>
      </c>
      <c r="E737" s="247" t="s">
        <v>1</v>
      </c>
      <c r="F737" s="248" t="s">
        <v>476</v>
      </c>
      <c r="G737" s="245"/>
      <c r="H737" s="247" t="s">
        <v>1</v>
      </c>
      <c r="I737" s="249"/>
      <c r="J737" s="245"/>
      <c r="K737" s="245"/>
      <c r="L737" s="250"/>
      <c r="M737" s="251"/>
      <c r="N737" s="252"/>
      <c r="O737" s="252"/>
      <c r="P737" s="252"/>
      <c r="Q737" s="252"/>
      <c r="R737" s="252"/>
      <c r="S737" s="252"/>
      <c r="T737" s="253"/>
      <c r="AT737" s="254" t="s">
        <v>175</v>
      </c>
      <c r="AU737" s="254" t="s">
        <v>107</v>
      </c>
      <c r="AV737" s="12" t="s">
        <v>82</v>
      </c>
      <c r="AW737" s="12" t="s">
        <v>31</v>
      </c>
      <c r="AX737" s="12" t="s">
        <v>74</v>
      </c>
      <c r="AY737" s="254" t="s">
        <v>165</v>
      </c>
    </row>
    <row r="738" s="13" customFormat="1">
      <c r="B738" s="255"/>
      <c r="C738" s="256"/>
      <c r="D738" s="246" t="s">
        <v>175</v>
      </c>
      <c r="E738" s="257" t="s">
        <v>1</v>
      </c>
      <c r="F738" s="258" t="s">
        <v>477</v>
      </c>
      <c r="G738" s="256"/>
      <c r="H738" s="259">
        <v>50.219999999999999</v>
      </c>
      <c r="I738" s="260"/>
      <c r="J738" s="256"/>
      <c r="K738" s="256"/>
      <c r="L738" s="261"/>
      <c r="M738" s="262"/>
      <c r="N738" s="263"/>
      <c r="O738" s="263"/>
      <c r="P738" s="263"/>
      <c r="Q738" s="263"/>
      <c r="R738" s="263"/>
      <c r="S738" s="263"/>
      <c r="T738" s="264"/>
      <c r="AT738" s="265" t="s">
        <v>175</v>
      </c>
      <c r="AU738" s="265" t="s">
        <v>107</v>
      </c>
      <c r="AV738" s="13" t="s">
        <v>107</v>
      </c>
      <c r="AW738" s="13" t="s">
        <v>31</v>
      </c>
      <c r="AX738" s="13" t="s">
        <v>74</v>
      </c>
      <c r="AY738" s="265" t="s">
        <v>165</v>
      </c>
    </row>
    <row r="739" s="13" customFormat="1">
      <c r="B739" s="255"/>
      <c r="C739" s="256"/>
      <c r="D739" s="246" t="s">
        <v>175</v>
      </c>
      <c r="E739" s="257" t="s">
        <v>1</v>
      </c>
      <c r="F739" s="258" t="s">
        <v>478</v>
      </c>
      <c r="G739" s="256"/>
      <c r="H739" s="259">
        <v>-2.5649999999999999</v>
      </c>
      <c r="I739" s="260"/>
      <c r="J739" s="256"/>
      <c r="K739" s="256"/>
      <c r="L739" s="261"/>
      <c r="M739" s="262"/>
      <c r="N739" s="263"/>
      <c r="O739" s="263"/>
      <c r="P739" s="263"/>
      <c r="Q739" s="263"/>
      <c r="R739" s="263"/>
      <c r="S739" s="263"/>
      <c r="T739" s="264"/>
      <c r="AT739" s="265" t="s">
        <v>175</v>
      </c>
      <c r="AU739" s="265" t="s">
        <v>107</v>
      </c>
      <c r="AV739" s="13" t="s">
        <v>107</v>
      </c>
      <c r="AW739" s="13" t="s">
        <v>31</v>
      </c>
      <c r="AX739" s="13" t="s">
        <v>74</v>
      </c>
      <c r="AY739" s="265" t="s">
        <v>165</v>
      </c>
    </row>
    <row r="740" s="13" customFormat="1">
      <c r="B740" s="255"/>
      <c r="C740" s="256"/>
      <c r="D740" s="246" t="s">
        <v>175</v>
      </c>
      <c r="E740" s="257" t="s">
        <v>1</v>
      </c>
      <c r="F740" s="258" t="s">
        <v>479</v>
      </c>
      <c r="G740" s="256"/>
      <c r="H740" s="259">
        <v>1.3799999999999999</v>
      </c>
      <c r="I740" s="260"/>
      <c r="J740" s="256"/>
      <c r="K740" s="256"/>
      <c r="L740" s="261"/>
      <c r="M740" s="262"/>
      <c r="N740" s="263"/>
      <c r="O740" s="263"/>
      <c r="P740" s="263"/>
      <c r="Q740" s="263"/>
      <c r="R740" s="263"/>
      <c r="S740" s="263"/>
      <c r="T740" s="264"/>
      <c r="AT740" s="265" t="s">
        <v>175</v>
      </c>
      <c r="AU740" s="265" t="s">
        <v>107</v>
      </c>
      <c r="AV740" s="13" t="s">
        <v>107</v>
      </c>
      <c r="AW740" s="13" t="s">
        <v>31</v>
      </c>
      <c r="AX740" s="13" t="s">
        <v>74</v>
      </c>
      <c r="AY740" s="265" t="s">
        <v>165</v>
      </c>
    </row>
    <row r="741" s="13" customFormat="1">
      <c r="B741" s="255"/>
      <c r="C741" s="256"/>
      <c r="D741" s="246" t="s">
        <v>175</v>
      </c>
      <c r="E741" s="257" t="s">
        <v>1</v>
      </c>
      <c r="F741" s="258" t="s">
        <v>326</v>
      </c>
      <c r="G741" s="256"/>
      <c r="H741" s="259">
        <v>-3.2000000000000002</v>
      </c>
      <c r="I741" s="260"/>
      <c r="J741" s="256"/>
      <c r="K741" s="256"/>
      <c r="L741" s="261"/>
      <c r="M741" s="262"/>
      <c r="N741" s="263"/>
      <c r="O741" s="263"/>
      <c r="P741" s="263"/>
      <c r="Q741" s="263"/>
      <c r="R741" s="263"/>
      <c r="S741" s="263"/>
      <c r="T741" s="264"/>
      <c r="AT741" s="265" t="s">
        <v>175</v>
      </c>
      <c r="AU741" s="265" t="s">
        <v>107</v>
      </c>
      <c r="AV741" s="13" t="s">
        <v>107</v>
      </c>
      <c r="AW741" s="13" t="s">
        <v>31</v>
      </c>
      <c r="AX741" s="13" t="s">
        <v>74</v>
      </c>
      <c r="AY741" s="265" t="s">
        <v>165</v>
      </c>
    </row>
    <row r="742" s="13" customFormat="1">
      <c r="B742" s="255"/>
      <c r="C742" s="256"/>
      <c r="D742" s="246" t="s">
        <v>175</v>
      </c>
      <c r="E742" s="257" t="s">
        <v>1</v>
      </c>
      <c r="F742" s="258" t="s">
        <v>452</v>
      </c>
      <c r="G742" s="256"/>
      <c r="H742" s="259">
        <v>1.2</v>
      </c>
      <c r="I742" s="260"/>
      <c r="J742" s="256"/>
      <c r="K742" s="256"/>
      <c r="L742" s="261"/>
      <c r="M742" s="262"/>
      <c r="N742" s="263"/>
      <c r="O742" s="263"/>
      <c r="P742" s="263"/>
      <c r="Q742" s="263"/>
      <c r="R742" s="263"/>
      <c r="S742" s="263"/>
      <c r="T742" s="264"/>
      <c r="AT742" s="265" t="s">
        <v>175</v>
      </c>
      <c r="AU742" s="265" t="s">
        <v>107</v>
      </c>
      <c r="AV742" s="13" t="s">
        <v>107</v>
      </c>
      <c r="AW742" s="13" t="s">
        <v>31</v>
      </c>
      <c r="AX742" s="13" t="s">
        <v>74</v>
      </c>
      <c r="AY742" s="265" t="s">
        <v>165</v>
      </c>
    </row>
    <row r="743" s="12" customFormat="1">
      <c r="B743" s="244"/>
      <c r="C743" s="245"/>
      <c r="D743" s="246" t="s">
        <v>175</v>
      </c>
      <c r="E743" s="247" t="s">
        <v>1</v>
      </c>
      <c r="F743" s="248" t="s">
        <v>480</v>
      </c>
      <c r="G743" s="245"/>
      <c r="H743" s="247" t="s">
        <v>1</v>
      </c>
      <c r="I743" s="249"/>
      <c r="J743" s="245"/>
      <c r="K743" s="245"/>
      <c r="L743" s="250"/>
      <c r="M743" s="251"/>
      <c r="N743" s="252"/>
      <c r="O743" s="252"/>
      <c r="P743" s="252"/>
      <c r="Q743" s="252"/>
      <c r="R743" s="252"/>
      <c r="S743" s="252"/>
      <c r="T743" s="253"/>
      <c r="AT743" s="254" t="s">
        <v>175</v>
      </c>
      <c r="AU743" s="254" t="s">
        <v>107</v>
      </c>
      <c r="AV743" s="12" t="s">
        <v>82</v>
      </c>
      <c r="AW743" s="12" t="s">
        <v>31</v>
      </c>
      <c r="AX743" s="12" t="s">
        <v>74</v>
      </c>
      <c r="AY743" s="254" t="s">
        <v>165</v>
      </c>
    </row>
    <row r="744" s="13" customFormat="1">
      <c r="B744" s="255"/>
      <c r="C744" s="256"/>
      <c r="D744" s="246" t="s">
        <v>175</v>
      </c>
      <c r="E744" s="257" t="s">
        <v>1</v>
      </c>
      <c r="F744" s="258" t="s">
        <v>481</v>
      </c>
      <c r="G744" s="256"/>
      <c r="H744" s="259">
        <v>24.672000000000001</v>
      </c>
      <c r="I744" s="260"/>
      <c r="J744" s="256"/>
      <c r="K744" s="256"/>
      <c r="L744" s="261"/>
      <c r="M744" s="262"/>
      <c r="N744" s="263"/>
      <c r="O744" s="263"/>
      <c r="P744" s="263"/>
      <c r="Q744" s="263"/>
      <c r="R744" s="263"/>
      <c r="S744" s="263"/>
      <c r="T744" s="264"/>
      <c r="AT744" s="265" t="s">
        <v>175</v>
      </c>
      <c r="AU744" s="265" t="s">
        <v>107</v>
      </c>
      <c r="AV744" s="13" t="s">
        <v>107</v>
      </c>
      <c r="AW744" s="13" t="s">
        <v>31</v>
      </c>
      <c r="AX744" s="13" t="s">
        <v>74</v>
      </c>
      <c r="AY744" s="265" t="s">
        <v>165</v>
      </c>
    </row>
    <row r="745" s="13" customFormat="1">
      <c r="B745" s="255"/>
      <c r="C745" s="256"/>
      <c r="D745" s="246" t="s">
        <v>175</v>
      </c>
      <c r="E745" s="257" t="s">
        <v>1</v>
      </c>
      <c r="F745" s="258" t="s">
        <v>410</v>
      </c>
      <c r="G745" s="256"/>
      <c r="H745" s="259">
        <v>-4.7999999999999998</v>
      </c>
      <c r="I745" s="260"/>
      <c r="J745" s="256"/>
      <c r="K745" s="256"/>
      <c r="L745" s="261"/>
      <c r="M745" s="262"/>
      <c r="N745" s="263"/>
      <c r="O745" s="263"/>
      <c r="P745" s="263"/>
      <c r="Q745" s="263"/>
      <c r="R745" s="263"/>
      <c r="S745" s="263"/>
      <c r="T745" s="264"/>
      <c r="AT745" s="265" t="s">
        <v>175</v>
      </c>
      <c r="AU745" s="265" t="s">
        <v>107</v>
      </c>
      <c r="AV745" s="13" t="s">
        <v>107</v>
      </c>
      <c r="AW745" s="13" t="s">
        <v>31</v>
      </c>
      <c r="AX745" s="13" t="s">
        <v>74</v>
      </c>
      <c r="AY745" s="265" t="s">
        <v>165</v>
      </c>
    </row>
    <row r="746" s="13" customFormat="1">
      <c r="B746" s="255"/>
      <c r="C746" s="256"/>
      <c r="D746" s="246" t="s">
        <v>175</v>
      </c>
      <c r="E746" s="257" t="s">
        <v>1</v>
      </c>
      <c r="F746" s="258" t="s">
        <v>482</v>
      </c>
      <c r="G746" s="256"/>
      <c r="H746" s="259">
        <v>-2.3999999999999999</v>
      </c>
      <c r="I746" s="260"/>
      <c r="J746" s="256"/>
      <c r="K746" s="256"/>
      <c r="L746" s="261"/>
      <c r="M746" s="262"/>
      <c r="N746" s="263"/>
      <c r="O746" s="263"/>
      <c r="P746" s="263"/>
      <c r="Q746" s="263"/>
      <c r="R746" s="263"/>
      <c r="S746" s="263"/>
      <c r="T746" s="264"/>
      <c r="AT746" s="265" t="s">
        <v>175</v>
      </c>
      <c r="AU746" s="265" t="s">
        <v>107</v>
      </c>
      <c r="AV746" s="13" t="s">
        <v>107</v>
      </c>
      <c r="AW746" s="13" t="s">
        <v>31</v>
      </c>
      <c r="AX746" s="13" t="s">
        <v>74</v>
      </c>
      <c r="AY746" s="265" t="s">
        <v>165</v>
      </c>
    </row>
    <row r="747" s="13" customFormat="1">
      <c r="B747" s="255"/>
      <c r="C747" s="256"/>
      <c r="D747" s="246" t="s">
        <v>175</v>
      </c>
      <c r="E747" s="257" t="s">
        <v>1</v>
      </c>
      <c r="F747" s="258" t="s">
        <v>471</v>
      </c>
      <c r="G747" s="256"/>
      <c r="H747" s="259">
        <v>1.44</v>
      </c>
      <c r="I747" s="260"/>
      <c r="J747" s="256"/>
      <c r="K747" s="256"/>
      <c r="L747" s="261"/>
      <c r="M747" s="262"/>
      <c r="N747" s="263"/>
      <c r="O747" s="263"/>
      <c r="P747" s="263"/>
      <c r="Q747" s="263"/>
      <c r="R747" s="263"/>
      <c r="S747" s="263"/>
      <c r="T747" s="264"/>
      <c r="AT747" s="265" t="s">
        <v>175</v>
      </c>
      <c r="AU747" s="265" t="s">
        <v>107</v>
      </c>
      <c r="AV747" s="13" t="s">
        <v>107</v>
      </c>
      <c r="AW747" s="13" t="s">
        <v>31</v>
      </c>
      <c r="AX747" s="13" t="s">
        <v>74</v>
      </c>
      <c r="AY747" s="265" t="s">
        <v>165</v>
      </c>
    </row>
    <row r="748" s="12" customFormat="1">
      <c r="B748" s="244"/>
      <c r="C748" s="245"/>
      <c r="D748" s="246" t="s">
        <v>175</v>
      </c>
      <c r="E748" s="247" t="s">
        <v>1</v>
      </c>
      <c r="F748" s="248" t="s">
        <v>483</v>
      </c>
      <c r="G748" s="245"/>
      <c r="H748" s="247" t="s">
        <v>1</v>
      </c>
      <c r="I748" s="249"/>
      <c r="J748" s="245"/>
      <c r="K748" s="245"/>
      <c r="L748" s="250"/>
      <c r="M748" s="251"/>
      <c r="N748" s="252"/>
      <c r="O748" s="252"/>
      <c r="P748" s="252"/>
      <c r="Q748" s="252"/>
      <c r="R748" s="252"/>
      <c r="S748" s="252"/>
      <c r="T748" s="253"/>
      <c r="AT748" s="254" t="s">
        <v>175</v>
      </c>
      <c r="AU748" s="254" t="s">
        <v>107</v>
      </c>
      <c r="AV748" s="12" t="s">
        <v>82</v>
      </c>
      <c r="AW748" s="12" t="s">
        <v>31</v>
      </c>
      <c r="AX748" s="12" t="s">
        <v>74</v>
      </c>
      <c r="AY748" s="254" t="s">
        <v>165</v>
      </c>
    </row>
    <row r="749" s="13" customFormat="1">
      <c r="B749" s="255"/>
      <c r="C749" s="256"/>
      <c r="D749" s="246" t="s">
        <v>175</v>
      </c>
      <c r="E749" s="257" t="s">
        <v>1</v>
      </c>
      <c r="F749" s="258" t="s">
        <v>484</v>
      </c>
      <c r="G749" s="256"/>
      <c r="H749" s="259">
        <v>11.112</v>
      </c>
      <c r="I749" s="260"/>
      <c r="J749" s="256"/>
      <c r="K749" s="256"/>
      <c r="L749" s="261"/>
      <c r="M749" s="262"/>
      <c r="N749" s="263"/>
      <c r="O749" s="263"/>
      <c r="P749" s="263"/>
      <c r="Q749" s="263"/>
      <c r="R749" s="263"/>
      <c r="S749" s="263"/>
      <c r="T749" s="264"/>
      <c r="AT749" s="265" t="s">
        <v>175</v>
      </c>
      <c r="AU749" s="265" t="s">
        <v>107</v>
      </c>
      <c r="AV749" s="13" t="s">
        <v>107</v>
      </c>
      <c r="AW749" s="13" t="s">
        <v>31</v>
      </c>
      <c r="AX749" s="13" t="s">
        <v>74</v>
      </c>
      <c r="AY749" s="265" t="s">
        <v>165</v>
      </c>
    </row>
    <row r="750" s="13" customFormat="1">
      <c r="B750" s="255"/>
      <c r="C750" s="256"/>
      <c r="D750" s="246" t="s">
        <v>175</v>
      </c>
      <c r="E750" s="257" t="s">
        <v>1</v>
      </c>
      <c r="F750" s="258" t="s">
        <v>485</v>
      </c>
      <c r="G750" s="256"/>
      <c r="H750" s="259">
        <v>5.9000000000000004</v>
      </c>
      <c r="I750" s="260"/>
      <c r="J750" s="256"/>
      <c r="K750" s="256"/>
      <c r="L750" s="261"/>
      <c r="M750" s="262"/>
      <c r="N750" s="263"/>
      <c r="O750" s="263"/>
      <c r="P750" s="263"/>
      <c r="Q750" s="263"/>
      <c r="R750" s="263"/>
      <c r="S750" s="263"/>
      <c r="T750" s="264"/>
      <c r="AT750" s="265" t="s">
        <v>175</v>
      </c>
      <c r="AU750" s="265" t="s">
        <v>107</v>
      </c>
      <c r="AV750" s="13" t="s">
        <v>107</v>
      </c>
      <c r="AW750" s="13" t="s">
        <v>31</v>
      </c>
      <c r="AX750" s="13" t="s">
        <v>74</v>
      </c>
      <c r="AY750" s="265" t="s">
        <v>165</v>
      </c>
    </row>
    <row r="751" s="13" customFormat="1">
      <c r="B751" s="255"/>
      <c r="C751" s="256"/>
      <c r="D751" s="246" t="s">
        <v>175</v>
      </c>
      <c r="E751" s="257" t="s">
        <v>1</v>
      </c>
      <c r="F751" s="258" t="s">
        <v>486</v>
      </c>
      <c r="G751" s="256"/>
      <c r="H751" s="259">
        <v>0.184</v>
      </c>
      <c r="I751" s="260"/>
      <c r="J751" s="256"/>
      <c r="K751" s="256"/>
      <c r="L751" s="261"/>
      <c r="M751" s="262"/>
      <c r="N751" s="263"/>
      <c r="O751" s="263"/>
      <c r="P751" s="263"/>
      <c r="Q751" s="263"/>
      <c r="R751" s="263"/>
      <c r="S751" s="263"/>
      <c r="T751" s="264"/>
      <c r="AT751" s="265" t="s">
        <v>175</v>
      </c>
      <c r="AU751" s="265" t="s">
        <v>107</v>
      </c>
      <c r="AV751" s="13" t="s">
        <v>107</v>
      </c>
      <c r="AW751" s="13" t="s">
        <v>31</v>
      </c>
      <c r="AX751" s="13" t="s">
        <v>74</v>
      </c>
      <c r="AY751" s="265" t="s">
        <v>165</v>
      </c>
    </row>
    <row r="752" s="13" customFormat="1">
      <c r="B752" s="255"/>
      <c r="C752" s="256"/>
      <c r="D752" s="246" t="s">
        <v>175</v>
      </c>
      <c r="E752" s="257" t="s">
        <v>1</v>
      </c>
      <c r="F752" s="258" t="s">
        <v>487</v>
      </c>
      <c r="G752" s="256"/>
      <c r="H752" s="259">
        <v>-1.2</v>
      </c>
      <c r="I752" s="260"/>
      <c r="J752" s="256"/>
      <c r="K752" s="256"/>
      <c r="L752" s="261"/>
      <c r="M752" s="262"/>
      <c r="N752" s="263"/>
      <c r="O752" s="263"/>
      <c r="P752" s="263"/>
      <c r="Q752" s="263"/>
      <c r="R752" s="263"/>
      <c r="S752" s="263"/>
      <c r="T752" s="264"/>
      <c r="AT752" s="265" t="s">
        <v>175</v>
      </c>
      <c r="AU752" s="265" t="s">
        <v>107</v>
      </c>
      <c r="AV752" s="13" t="s">
        <v>107</v>
      </c>
      <c r="AW752" s="13" t="s">
        <v>31</v>
      </c>
      <c r="AX752" s="13" t="s">
        <v>74</v>
      </c>
      <c r="AY752" s="265" t="s">
        <v>165</v>
      </c>
    </row>
    <row r="753" s="12" customFormat="1">
      <c r="B753" s="244"/>
      <c r="C753" s="245"/>
      <c r="D753" s="246" t="s">
        <v>175</v>
      </c>
      <c r="E753" s="247" t="s">
        <v>1</v>
      </c>
      <c r="F753" s="248" t="s">
        <v>488</v>
      </c>
      <c r="G753" s="245"/>
      <c r="H753" s="247" t="s">
        <v>1</v>
      </c>
      <c r="I753" s="249"/>
      <c r="J753" s="245"/>
      <c r="K753" s="245"/>
      <c r="L753" s="250"/>
      <c r="M753" s="251"/>
      <c r="N753" s="252"/>
      <c r="O753" s="252"/>
      <c r="P753" s="252"/>
      <c r="Q753" s="252"/>
      <c r="R753" s="252"/>
      <c r="S753" s="252"/>
      <c r="T753" s="253"/>
      <c r="AT753" s="254" t="s">
        <v>175</v>
      </c>
      <c r="AU753" s="254" t="s">
        <v>107</v>
      </c>
      <c r="AV753" s="12" t="s">
        <v>82</v>
      </c>
      <c r="AW753" s="12" t="s">
        <v>31</v>
      </c>
      <c r="AX753" s="12" t="s">
        <v>74</v>
      </c>
      <c r="AY753" s="254" t="s">
        <v>165</v>
      </c>
    </row>
    <row r="754" s="13" customFormat="1">
      <c r="B754" s="255"/>
      <c r="C754" s="256"/>
      <c r="D754" s="246" t="s">
        <v>175</v>
      </c>
      <c r="E754" s="257" t="s">
        <v>1</v>
      </c>
      <c r="F754" s="258" t="s">
        <v>489</v>
      </c>
      <c r="G754" s="256"/>
      <c r="H754" s="259">
        <v>8.4000000000000004</v>
      </c>
      <c r="I754" s="260"/>
      <c r="J754" s="256"/>
      <c r="K754" s="256"/>
      <c r="L754" s="261"/>
      <c r="M754" s="262"/>
      <c r="N754" s="263"/>
      <c r="O754" s="263"/>
      <c r="P754" s="263"/>
      <c r="Q754" s="263"/>
      <c r="R754" s="263"/>
      <c r="S754" s="263"/>
      <c r="T754" s="264"/>
      <c r="AT754" s="265" t="s">
        <v>175</v>
      </c>
      <c r="AU754" s="265" t="s">
        <v>107</v>
      </c>
      <c r="AV754" s="13" t="s">
        <v>107</v>
      </c>
      <c r="AW754" s="13" t="s">
        <v>31</v>
      </c>
      <c r="AX754" s="13" t="s">
        <v>74</v>
      </c>
      <c r="AY754" s="265" t="s">
        <v>165</v>
      </c>
    </row>
    <row r="755" s="13" customFormat="1">
      <c r="B755" s="255"/>
      <c r="C755" s="256"/>
      <c r="D755" s="246" t="s">
        <v>175</v>
      </c>
      <c r="E755" s="257" t="s">
        <v>1</v>
      </c>
      <c r="F755" s="258" t="s">
        <v>490</v>
      </c>
      <c r="G755" s="256"/>
      <c r="H755" s="259">
        <v>3.6400000000000001</v>
      </c>
      <c r="I755" s="260"/>
      <c r="J755" s="256"/>
      <c r="K755" s="256"/>
      <c r="L755" s="261"/>
      <c r="M755" s="262"/>
      <c r="N755" s="263"/>
      <c r="O755" s="263"/>
      <c r="P755" s="263"/>
      <c r="Q755" s="263"/>
      <c r="R755" s="263"/>
      <c r="S755" s="263"/>
      <c r="T755" s="264"/>
      <c r="AT755" s="265" t="s">
        <v>175</v>
      </c>
      <c r="AU755" s="265" t="s">
        <v>107</v>
      </c>
      <c r="AV755" s="13" t="s">
        <v>107</v>
      </c>
      <c r="AW755" s="13" t="s">
        <v>31</v>
      </c>
      <c r="AX755" s="13" t="s">
        <v>74</v>
      </c>
      <c r="AY755" s="265" t="s">
        <v>165</v>
      </c>
    </row>
    <row r="756" s="13" customFormat="1">
      <c r="B756" s="255"/>
      <c r="C756" s="256"/>
      <c r="D756" s="246" t="s">
        <v>175</v>
      </c>
      <c r="E756" s="257" t="s">
        <v>1</v>
      </c>
      <c r="F756" s="258" t="s">
        <v>486</v>
      </c>
      <c r="G756" s="256"/>
      <c r="H756" s="259">
        <v>0.184</v>
      </c>
      <c r="I756" s="260"/>
      <c r="J756" s="256"/>
      <c r="K756" s="256"/>
      <c r="L756" s="261"/>
      <c r="M756" s="262"/>
      <c r="N756" s="263"/>
      <c r="O756" s="263"/>
      <c r="P756" s="263"/>
      <c r="Q756" s="263"/>
      <c r="R756" s="263"/>
      <c r="S756" s="263"/>
      <c r="T756" s="264"/>
      <c r="AT756" s="265" t="s">
        <v>175</v>
      </c>
      <c r="AU756" s="265" t="s">
        <v>107</v>
      </c>
      <c r="AV756" s="13" t="s">
        <v>107</v>
      </c>
      <c r="AW756" s="13" t="s">
        <v>31</v>
      </c>
      <c r="AX756" s="13" t="s">
        <v>74</v>
      </c>
      <c r="AY756" s="265" t="s">
        <v>165</v>
      </c>
    </row>
    <row r="757" s="13" customFormat="1">
      <c r="B757" s="255"/>
      <c r="C757" s="256"/>
      <c r="D757" s="246" t="s">
        <v>175</v>
      </c>
      <c r="E757" s="257" t="s">
        <v>1</v>
      </c>
      <c r="F757" s="258" t="s">
        <v>487</v>
      </c>
      <c r="G757" s="256"/>
      <c r="H757" s="259">
        <v>-1.2</v>
      </c>
      <c r="I757" s="260"/>
      <c r="J757" s="256"/>
      <c r="K757" s="256"/>
      <c r="L757" s="261"/>
      <c r="M757" s="262"/>
      <c r="N757" s="263"/>
      <c r="O757" s="263"/>
      <c r="P757" s="263"/>
      <c r="Q757" s="263"/>
      <c r="R757" s="263"/>
      <c r="S757" s="263"/>
      <c r="T757" s="264"/>
      <c r="AT757" s="265" t="s">
        <v>175</v>
      </c>
      <c r="AU757" s="265" t="s">
        <v>107</v>
      </c>
      <c r="AV757" s="13" t="s">
        <v>107</v>
      </c>
      <c r="AW757" s="13" t="s">
        <v>31</v>
      </c>
      <c r="AX757" s="13" t="s">
        <v>74</v>
      </c>
      <c r="AY757" s="265" t="s">
        <v>165</v>
      </c>
    </row>
    <row r="758" s="12" customFormat="1">
      <c r="B758" s="244"/>
      <c r="C758" s="245"/>
      <c r="D758" s="246" t="s">
        <v>175</v>
      </c>
      <c r="E758" s="247" t="s">
        <v>1</v>
      </c>
      <c r="F758" s="248" t="s">
        <v>491</v>
      </c>
      <c r="G758" s="245"/>
      <c r="H758" s="247" t="s">
        <v>1</v>
      </c>
      <c r="I758" s="249"/>
      <c r="J758" s="245"/>
      <c r="K758" s="245"/>
      <c r="L758" s="250"/>
      <c r="M758" s="251"/>
      <c r="N758" s="252"/>
      <c r="O758" s="252"/>
      <c r="P758" s="252"/>
      <c r="Q758" s="252"/>
      <c r="R758" s="252"/>
      <c r="S758" s="252"/>
      <c r="T758" s="253"/>
      <c r="AT758" s="254" t="s">
        <v>175</v>
      </c>
      <c r="AU758" s="254" t="s">
        <v>107</v>
      </c>
      <c r="AV758" s="12" t="s">
        <v>82</v>
      </c>
      <c r="AW758" s="12" t="s">
        <v>31</v>
      </c>
      <c r="AX758" s="12" t="s">
        <v>74</v>
      </c>
      <c r="AY758" s="254" t="s">
        <v>165</v>
      </c>
    </row>
    <row r="759" s="13" customFormat="1">
      <c r="B759" s="255"/>
      <c r="C759" s="256"/>
      <c r="D759" s="246" t="s">
        <v>175</v>
      </c>
      <c r="E759" s="257" t="s">
        <v>1</v>
      </c>
      <c r="F759" s="258" t="s">
        <v>492</v>
      </c>
      <c r="G759" s="256"/>
      <c r="H759" s="259">
        <v>9.8879999999999999</v>
      </c>
      <c r="I759" s="260"/>
      <c r="J759" s="256"/>
      <c r="K759" s="256"/>
      <c r="L759" s="261"/>
      <c r="M759" s="262"/>
      <c r="N759" s="263"/>
      <c r="O759" s="263"/>
      <c r="P759" s="263"/>
      <c r="Q759" s="263"/>
      <c r="R759" s="263"/>
      <c r="S759" s="263"/>
      <c r="T759" s="264"/>
      <c r="AT759" s="265" t="s">
        <v>175</v>
      </c>
      <c r="AU759" s="265" t="s">
        <v>107</v>
      </c>
      <c r="AV759" s="13" t="s">
        <v>107</v>
      </c>
      <c r="AW759" s="13" t="s">
        <v>31</v>
      </c>
      <c r="AX759" s="13" t="s">
        <v>74</v>
      </c>
      <c r="AY759" s="265" t="s">
        <v>165</v>
      </c>
    </row>
    <row r="760" s="13" customFormat="1">
      <c r="B760" s="255"/>
      <c r="C760" s="256"/>
      <c r="D760" s="246" t="s">
        <v>175</v>
      </c>
      <c r="E760" s="257" t="s">
        <v>1</v>
      </c>
      <c r="F760" s="258" t="s">
        <v>493</v>
      </c>
      <c r="G760" s="256"/>
      <c r="H760" s="259">
        <v>-2.2000000000000002</v>
      </c>
      <c r="I760" s="260"/>
      <c r="J760" s="256"/>
      <c r="K760" s="256"/>
      <c r="L760" s="261"/>
      <c r="M760" s="262"/>
      <c r="N760" s="263"/>
      <c r="O760" s="263"/>
      <c r="P760" s="263"/>
      <c r="Q760" s="263"/>
      <c r="R760" s="263"/>
      <c r="S760" s="263"/>
      <c r="T760" s="264"/>
      <c r="AT760" s="265" t="s">
        <v>175</v>
      </c>
      <c r="AU760" s="265" t="s">
        <v>107</v>
      </c>
      <c r="AV760" s="13" t="s">
        <v>107</v>
      </c>
      <c r="AW760" s="13" t="s">
        <v>31</v>
      </c>
      <c r="AX760" s="13" t="s">
        <v>74</v>
      </c>
      <c r="AY760" s="265" t="s">
        <v>165</v>
      </c>
    </row>
    <row r="761" s="13" customFormat="1">
      <c r="B761" s="255"/>
      <c r="C761" s="256"/>
      <c r="D761" s="246" t="s">
        <v>175</v>
      </c>
      <c r="E761" s="257" t="s">
        <v>1</v>
      </c>
      <c r="F761" s="258" t="s">
        <v>494</v>
      </c>
      <c r="G761" s="256"/>
      <c r="H761" s="259">
        <v>1.53</v>
      </c>
      <c r="I761" s="260"/>
      <c r="J761" s="256"/>
      <c r="K761" s="256"/>
      <c r="L761" s="261"/>
      <c r="M761" s="262"/>
      <c r="N761" s="263"/>
      <c r="O761" s="263"/>
      <c r="P761" s="263"/>
      <c r="Q761" s="263"/>
      <c r="R761" s="263"/>
      <c r="S761" s="263"/>
      <c r="T761" s="264"/>
      <c r="AT761" s="265" t="s">
        <v>175</v>
      </c>
      <c r="AU761" s="265" t="s">
        <v>107</v>
      </c>
      <c r="AV761" s="13" t="s">
        <v>107</v>
      </c>
      <c r="AW761" s="13" t="s">
        <v>31</v>
      </c>
      <c r="AX761" s="13" t="s">
        <v>74</v>
      </c>
      <c r="AY761" s="265" t="s">
        <v>165</v>
      </c>
    </row>
    <row r="762" s="13" customFormat="1">
      <c r="B762" s="255"/>
      <c r="C762" s="256"/>
      <c r="D762" s="246" t="s">
        <v>175</v>
      </c>
      <c r="E762" s="257" t="s">
        <v>1</v>
      </c>
      <c r="F762" s="258" t="s">
        <v>310</v>
      </c>
      <c r="G762" s="256"/>
      <c r="H762" s="259">
        <v>-1.6000000000000001</v>
      </c>
      <c r="I762" s="260"/>
      <c r="J762" s="256"/>
      <c r="K762" s="256"/>
      <c r="L762" s="261"/>
      <c r="M762" s="262"/>
      <c r="N762" s="263"/>
      <c r="O762" s="263"/>
      <c r="P762" s="263"/>
      <c r="Q762" s="263"/>
      <c r="R762" s="263"/>
      <c r="S762" s="263"/>
      <c r="T762" s="264"/>
      <c r="AT762" s="265" t="s">
        <v>175</v>
      </c>
      <c r="AU762" s="265" t="s">
        <v>107</v>
      </c>
      <c r="AV762" s="13" t="s">
        <v>107</v>
      </c>
      <c r="AW762" s="13" t="s">
        <v>31</v>
      </c>
      <c r="AX762" s="13" t="s">
        <v>74</v>
      </c>
      <c r="AY762" s="265" t="s">
        <v>165</v>
      </c>
    </row>
    <row r="763" s="12" customFormat="1">
      <c r="B763" s="244"/>
      <c r="C763" s="245"/>
      <c r="D763" s="246" t="s">
        <v>175</v>
      </c>
      <c r="E763" s="247" t="s">
        <v>1</v>
      </c>
      <c r="F763" s="248" t="s">
        <v>495</v>
      </c>
      <c r="G763" s="245"/>
      <c r="H763" s="247" t="s">
        <v>1</v>
      </c>
      <c r="I763" s="249"/>
      <c r="J763" s="245"/>
      <c r="K763" s="245"/>
      <c r="L763" s="250"/>
      <c r="M763" s="251"/>
      <c r="N763" s="252"/>
      <c r="O763" s="252"/>
      <c r="P763" s="252"/>
      <c r="Q763" s="252"/>
      <c r="R763" s="252"/>
      <c r="S763" s="252"/>
      <c r="T763" s="253"/>
      <c r="AT763" s="254" t="s">
        <v>175</v>
      </c>
      <c r="AU763" s="254" t="s">
        <v>107</v>
      </c>
      <c r="AV763" s="12" t="s">
        <v>82</v>
      </c>
      <c r="AW763" s="12" t="s">
        <v>31</v>
      </c>
      <c r="AX763" s="12" t="s">
        <v>74</v>
      </c>
      <c r="AY763" s="254" t="s">
        <v>165</v>
      </c>
    </row>
    <row r="764" s="13" customFormat="1">
      <c r="B764" s="255"/>
      <c r="C764" s="256"/>
      <c r="D764" s="246" t="s">
        <v>175</v>
      </c>
      <c r="E764" s="257" t="s">
        <v>1</v>
      </c>
      <c r="F764" s="258" t="s">
        <v>496</v>
      </c>
      <c r="G764" s="256"/>
      <c r="H764" s="259">
        <v>33</v>
      </c>
      <c r="I764" s="260"/>
      <c r="J764" s="256"/>
      <c r="K764" s="256"/>
      <c r="L764" s="261"/>
      <c r="M764" s="262"/>
      <c r="N764" s="263"/>
      <c r="O764" s="263"/>
      <c r="P764" s="263"/>
      <c r="Q764" s="263"/>
      <c r="R764" s="263"/>
      <c r="S764" s="263"/>
      <c r="T764" s="264"/>
      <c r="AT764" s="265" t="s">
        <v>175</v>
      </c>
      <c r="AU764" s="265" t="s">
        <v>107</v>
      </c>
      <c r="AV764" s="13" t="s">
        <v>107</v>
      </c>
      <c r="AW764" s="13" t="s">
        <v>31</v>
      </c>
      <c r="AX764" s="13" t="s">
        <v>74</v>
      </c>
      <c r="AY764" s="265" t="s">
        <v>165</v>
      </c>
    </row>
    <row r="765" s="13" customFormat="1">
      <c r="B765" s="255"/>
      <c r="C765" s="256"/>
      <c r="D765" s="246" t="s">
        <v>175</v>
      </c>
      <c r="E765" s="257" t="s">
        <v>1</v>
      </c>
      <c r="F765" s="258" t="s">
        <v>497</v>
      </c>
      <c r="G765" s="256"/>
      <c r="H765" s="259">
        <v>-2.3999999999999999</v>
      </c>
      <c r="I765" s="260"/>
      <c r="J765" s="256"/>
      <c r="K765" s="256"/>
      <c r="L765" s="261"/>
      <c r="M765" s="262"/>
      <c r="N765" s="263"/>
      <c r="O765" s="263"/>
      <c r="P765" s="263"/>
      <c r="Q765" s="263"/>
      <c r="R765" s="263"/>
      <c r="S765" s="263"/>
      <c r="T765" s="264"/>
      <c r="AT765" s="265" t="s">
        <v>175</v>
      </c>
      <c r="AU765" s="265" t="s">
        <v>107</v>
      </c>
      <c r="AV765" s="13" t="s">
        <v>107</v>
      </c>
      <c r="AW765" s="13" t="s">
        <v>31</v>
      </c>
      <c r="AX765" s="13" t="s">
        <v>74</v>
      </c>
      <c r="AY765" s="265" t="s">
        <v>165</v>
      </c>
    </row>
    <row r="766" s="13" customFormat="1">
      <c r="B766" s="255"/>
      <c r="C766" s="256"/>
      <c r="D766" s="246" t="s">
        <v>175</v>
      </c>
      <c r="E766" s="257" t="s">
        <v>1</v>
      </c>
      <c r="F766" s="258" t="s">
        <v>498</v>
      </c>
      <c r="G766" s="256"/>
      <c r="H766" s="259">
        <v>-0.51300000000000001</v>
      </c>
      <c r="I766" s="260"/>
      <c r="J766" s="256"/>
      <c r="K766" s="256"/>
      <c r="L766" s="261"/>
      <c r="M766" s="262"/>
      <c r="N766" s="263"/>
      <c r="O766" s="263"/>
      <c r="P766" s="263"/>
      <c r="Q766" s="263"/>
      <c r="R766" s="263"/>
      <c r="S766" s="263"/>
      <c r="T766" s="264"/>
      <c r="AT766" s="265" t="s">
        <v>175</v>
      </c>
      <c r="AU766" s="265" t="s">
        <v>107</v>
      </c>
      <c r="AV766" s="13" t="s">
        <v>107</v>
      </c>
      <c r="AW766" s="13" t="s">
        <v>31</v>
      </c>
      <c r="AX766" s="13" t="s">
        <v>74</v>
      </c>
      <c r="AY766" s="265" t="s">
        <v>165</v>
      </c>
    </row>
    <row r="767" s="13" customFormat="1">
      <c r="B767" s="255"/>
      <c r="C767" s="256"/>
      <c r="D767" s="246" t="s">
        <v>175</v>
      </c>
      <c r="E767" s="257" t="s">
        <v>1</v>
      </c>
      <c r="F767" s="258" t="s">
        <v>322</v>
      </c>
      <c r="G767" s="256"/>
      <c r="H767" s="259">
        <v>-1.3999999999999999</v>
      </c>
      <c r="I767" s="260"/>
      <c r="J767" s="256"/>
      <c r="K767" s="256"/>
      <c r="L767" s="261"/>
      <c r="M767" s="262"/>
      <c r="N767" s="263"/>
      <c r="O767" s="263"/>
      <c r="P767" s="263"/>
      <c r="Q767" s="263"/>
      <c r="R767" s="263"/>
      <c r="S767" s="263"/>
      <c r="T767" s="264"/>
      <c r="AT767" s="265" t="s">
        <v>175</v>
      </c>
      <c r="AU767" s="265" t="s">
        <v>107</v>
      </c>
      <c r="AV767" s="13" t="s">
        <v>107</v>
      </c>
      <c r="AW767" s="13" t="s">
        <v>31</v>
      </c>
      <c r="AX767" s="13" t="s">
        <v>74</v>
      </c>
      <c r="AY767" s="265" t="s">
        <v>165</v>
      </c>
    </row>
    <row r="768" s="13" customFormat="1">
      <c r="B768" s="255"/>
      <c r="C768" s="256"/>
      <c r="D768" s="246" t="s">
        <v>175</v>
      </c>
      <c r="E768" s="257" t="s">
        <v>1</v>
      </c>
      <c r="F768" s="258" t="s">
        <v>499</v>
      </c>
      <c r="G768" s="256"/>
      <c r="H768" s="259">
        <v>0.61499999999999999</v>
      </c>
      <c r="I768" s="260"/>
      <c r="J768" s="256"/>
      <c r="K768" s="256"/>
      <c r="L768" s="261"/>
      <c r="M768" s="262"/>
      <c r="N768" s="263"/>
      <c r="O768" s="263"/>
      <c r="P768" s="263"/>
      <c r="Q768" s="263"/>
      <c r="R768" s="263"/>
      <c r="S768" s="263"/>
      <c r="T768" s="264"/>
      <c r="AT768" s="265" t="s">
        <v>175</v>
      </c>
      <c r="AU768" s="265" t="s">
        <v>107</v>
      </c>
      <c r="AV768" s="13" t="s">
        <v>107</v>
      </c>
      <c r="AW768" s="13" t="s">
        <v>31</v>
      </c>
      <c r="AX768" s="13" t="s">
        <v>74</v>
      </c>
      <c r="AY768" s="265" t="s">
        <v>165</v>
      </c>
    </row>
    <row r="769" s="13" customFormat="1">
      <c r="B769" s="255"/>
      <c r="C769" s="256"/>
      <c r="D769" s="246" t="s">
        <v>175</v>
      </c>
      <c r="E769" s="257" t="s">
        <v>1</v>
      </c>
      <c r="F769" s="258" t="s">
        <v>500</v>
      </c>
      <c r="G769" s="256"/>
      <c r="H769" s="259">
        <v>1.4099999999999999</v>
      </c>
      <c r="I769" s="260"/>
      <c r="J769" s="256"/>
      <c r="K769" s="256"/>
      <c r="L769" s="261"/>
      <c r="M769" s="262"/>
      <c r="N769" s="263"/>
      <c r="O769" s="263"/>
      <c r="P769" s="263"/>
      <c r="Q769" s="263"/>
      <c r="R769" s="263"/>
      <c r="S769" s="263"/>
      <c r="T769" s="264"/>
      <c r="AT769" s="265" t="s">
        <v>175</v>
      </c>
      <c r="AU769" s="265" t="s">
        <v>107</v>
      </c>
      <c r="AV769" s="13" t="s">
        <v>107</v>
      </c>
      <c r="AW769" s="13" t="s">
        <v>31</v>
      </c>
      <c r="AX769" s="13" t="s">
        <v>74</v>
      </c>
      <c r="AY769" s="265" t="s">
        <v>165</v>
      </c>
    </row>
    <row r="770" s="12" customFormat="1">
      <c r="B770" s="244"/>
      <c r="C770" s="245"/>
      <c r="D770" s="246" t="s">
        <v>175</v>
      </c>
      <c r="E770" s="247" t="s">
        <v>1</v>
      </c>
      <c r="F770" s="248" t="s">
        <v>501</v>
      </c>
      <c r="G770" s="245"/>
      <c r="H770" s="247" t="s">
        <v>1</v>
      </c>
      <c r="I770" s="249"/>
      <c r="J770" s="245"/>
      <c r="K770" s="245"/>
      <c r="L770" s="250"/>
      <c r="M770" s="251"/>
      <c r="N770" s="252"/>
      <c r="O770" s="252"/>
      <c r="P770" s="252"/>
      <c r="Q770" s="252"/>
      <c r="R770" s="252"/>
      <c r="S770" s="252"/>
      <c r="T770" s="253"/>
      <c r="AT770" s="254" t="s">
        <v>175</v>
      </c>
      <c r="AU770" s="254" t="s">
        <v>107</v>
      </c>
      <c r="AV770" s="12" t="s">
        <v>82</v>
      </c>
      <c r="AW770" s="12" t="s">
        <v>31</v>
      </c>
      <c r="AX770" s="12" t="s">
        <v>74</v>
      </c>
      <c r="AY770" s="254" t="s">
        <v>165</v>
      </c>
    </row>
    <row r="771" s="13" customFormat="1">
      <c r="B771" s="255"/>
      <c r="C771" s="256"/>
      <c r="D771" s="246" t="s">
        <v>175</v>
      </c>
      <c r="E771" s="257" t="s">
        <v>1</v>
      </c>
      <c r="F771" s="258" t="s">
        <v>502</v>
      </c>
      <c r="G771" s="256"/>
      <c r="H771" s="259">
        <v>26.66</v>
      </c>
      <c r="I771" s="260"/>
      <c r="J771" s="256"/>
      <c r="K771" s="256"/>
      <c r="L771" s="261"/>
      <c r="M771" s="262"/>
      <c r="N771" s="263"/>
      <c r="O771" s="263"/>
      <c r="P771" s="263"/>
      <c r="Q771" s="263"/>
      <c r="R771" s="263"/>
      <c r="S771" s="263"/>
      <c r="T771" s="264"/>
      <c r="AT771" s="265" t="s">
        <v>175</v>
      </c>
      <c r="AU771" s="265" t="s">
        <v>107</v>
      </c>
      <c r="AV771" s="13" t="s">
        <v>107</v>
      </c>
      <c r="AW771" s="13" t="s">
        <v>31</v>
      </c>
      <c r="AX771" s="13" t="s">
        <v>74</v>
      </c>
      <c r="AY771" s="265" t="s">
        <v>165</v>
      </c>
    </row>
    <row r="772" s="13" customFormat="1">
      <c r="B772" s="255"/>
      <c r="C772" s="256"/>
      <c r="D772" s="246" t="s">
        <v>175</v>
      </c>
      <c r="E772" s="257" t="s">
        <v>1</v>
      </c>
      <c r="F772" s="258" t="s">
        <v>503</v>
      </c>
      <c r="G772" s="256"/>
      <c r="H772" s="259">
        <v>-0.50700000000000001</v>
      </c>
      <c r="I772" s="260"/>
      <c r="J772" s="256"/>
      <c r="K772" s="256"/>
      <c r="L772" s="261"/>
      <c r="M772" s="262"/>
      <c r="N772" s="263"/>
      <c r="O772" s="263"/>
      <c r="P772" s="263"/>
      <c r="Q772" s="263"/>
      <c r="R772" s="263"/>
      <c r="S772" s="263"/>
      <c r="T772" s="264"/>
      <c r="AT772" s="265" t="s">
        <v>175</v>
      </c>
      <c r="AU772" s="265" t="s">
        <v>107</v>
      </c>
      <c r="AV772" s="13" t="s">
        <v>107</v>
      </c>
      <c r="AW772" s="13" t="s">
        <v>31</v>
      </c>
      <c r="AX772" s="13" t="s">
        <v>74</v>
      </c>
      <c r="AY772" s="265" t="s">
        <v>165</v>
      </c>
    </row>
    <row r="773" s="13" customFormat="1">
      <c r="B773" s="255"/>
      <c r="C773" s="256"/>
      <c r="D773" s="246" t="s">
        <v>175</v>
      </c>
      <c r="E773" s="257" t="s">
        <v>1</v>
      </c>
      <c r="F773" s="258" t="s">
        <v>322</v>
      </c>
      <c r="G773" s="256"/>
      <c r="H773" s="259">
        <v>-1.3999999999999999</v>
      </c>
      <c r="I773" s="260"/>
      <c r="J773" s="256"/>
      <c r="K773" s="256"/>
      <c r="L773" s="261"/>
      <c r="M773" s="262"/>
      <c r="N773" s="263"/>
      <c r="O773" s="263"/>
      <c r="P773" s="263"/>
      <c r="Q773" s="263"/>
      <c r="R773" s="263"/>
      <c r="S773" s="263"/>
      <c r="T773" s="264"/>
      <c r="AT773" s="265" t="s">
        <v>175</v>
      </c>
      <c r="AU773" s="265" t="s">
        <v>107</v>
      </c>
      <c r="AV773" s="13" t="s">
        <v>107</v>
      </c>
      <c r="AW773" s="13" t="s">
        <v>31</v>
      </c>
      <c r="AX773" s="13" t="s">
        <v>74</v>
      </c>
      <c r="AY773" s="265" t="s">
        <v>165</v>
      </c>
    </row>
    <row r="774" s="13" customFormat="1">
      <c r="B774" s="255"/>
      <c r="C774" s="256"/>
      <c r="D774" s="246" t="s">
        <v>175</v>
      </c>
      <c r="E774" s="257" t="s">
        <v>1</v>
      </c>
      <c r="F774" s="258" t="s">
        <v>504</v>
      </c>
      <c r="G774" s="256"/>
      <c r="H774" s="259">
        <v>0.252</v>
      </c>
      <c r="I774" s="260"/>
      <c r="J774" s="256"/>
      <c r="K774" s="256"/>
      <c r="L774" s="261"/>
      <c r="M774" s="262"/>
      <c r="N774" s="263"/>
      <c r="O774" s="263"/>
      <c r="P774" s="263"/>
      <c r="Q774" s="263"/>
      <c r="R774" s="263"/>
      <c r="S774" s="263"/>
      <c r="T774" s="264"/>
      <c r="AT774" s="265" t="s">
        <v>175</v>
      </c>
      <c r="AU774" s="265" t="s">
        <v>107</v>
      </c>
      <c r="AV774" s="13" t="s">
        <v>107</v>
      </c>
      <c r="AW774" s="13" t="s">
        <v>31</v>
      </c>
      <c r="AX774" s="13" t="s">
        <v>74</v>
      </c>
      <c r="AY774" s="265" t="s">
        <v>165</v>
      </c>
    </row>
    <row r="775" s="12" customFormat="1">
      <c r="B775" s="244"/>
      <c r="C775" s="245"/>
      <c r="D775" s="246" t="s">
        <v>175</v>
      </c>
      <c r="E775" s="247" t="s">
        <v>1</v>
      </c>
      <c r="F775" s="248" t="s">
        <v>505</v>
      </c>
      <c r="G775" s="245"/>
      <c r="H775" s="247" t="s">
        <v>1</v>
      </c>
      <c r="I775" s="249"/>
      <c r="J775" s="245"/>
      <c r="K775" s="245"/>
      <c r="L775" s="250"/>
      <c r="M775" s="251"/>
      <c r="N775" s="252"/>
      <c r="O775" s="252"/>
      <c r="P775" s="252"/>
      <c r="Q775" s="252"/>
      <c r="R775" s="252"/>
      <c r="S775" s="252"/>
      <c r="T775" s="253"/>
      <c r="AT775" s="254" t="s">
        <v>175</v>
      </c>
      <c r="AU775" s="254" t="s">
        <v>107</v>
      </c>
      <c r="AV775" s="12" t="s">
        <v>82</v>
      </c>
      <c r="AW775" s="12" t="s">
        <v>31</v>
      </c>
      <c r="AX775" s="12" t="s">
        <v>74</v>
      </c>
      <c r="AY775" s="254" t="s">
        <v>165</v>
      </c>
    </row>
    <row r="776" s="13" customFormat="1">
      <c r="B776" s="255"/>
      <c r="C776" s="256"/>
      <c r="D776" s="246" t="s">
        <v>175</v>
      </c>
      <c r="E776" s="257" t="s">
        <v>1</v>
      </c>
      <c r="F776" s="258" t="s">
        <v>506</v>
      </c>
      <c r="G776" s="256"/>
      <c r="H776" s="259">
        <v>25.568999999999999</v>
      </c>
      <c r="I776" s="260"/>
      <c r="J776" s="256"/>
      <c r="K776" s="256"/>
      <c r="L776" s="261"/>
      <c r="M776" s="262"/>
      <c r="N776" s="263"/>
      <c r="O776" s="263"/>
      <c r="P776" s="263"/>
      <c r="Q776" s="263"/>
      <c r="R776" s="263"/>
      <c r="S776" s="263"/>
      <c r="T776" s="264"/>
      <c r="AT776" s="265" t="s">
        <v>175</v>
      </c>
      <c r="AU776" s="265" t="s">
        <v>107</v>
      </c>
      <c r="AV776" s="13" t="s">
        <v>107</v>
      </c>
      <c r="AW776" s="13" t="s">
        <v>31</v>
      </c>
      <c r="AX776" s="13" t="s">
        <v>74</v>
      </c>
      <c r="AY776" s="265" t="s">
        <v>165</v>
      </c>
    </row>
    <row r="777" s="13" customFormat="1">
      <c r="B777" s="255"/>
      <c r="C777" s="256"/>
      <c r="D777" s="246" t="s">
        <v>175</v>
      </c>
      <c r="E777" s="257" t="s">
        <v>1</v>
      </c>
      <c r="F777" s="258" t="s">
        <v>310</v>
      </c>
      <c r="G777" s="256"/>
      <c r="H777" s="259">
        <v>-1.6000000000000001</v>
      </c>
      <c r="I777" s="260"/>
      <c r="J777" s="256"/>
      <c r="K777" s="256"/>
      <c r="L777" s="261"/>
      <c r="M777" s="262"/>
      <c r="N777" s="263"/>
      <c r="O777" s="263"/>
      <c r="P777" s="263"/>
      <c r="Q777" s="263"/>
      <c r="R777" s="263"/>
      <c r="S777" s="263"/>
      <c r="T777" s="264"/>
      <c r="AT777" s="265" t="s">
        <v>175</v>
      </c>
      <c r="AU777" s="265" t="s">
        <v>107</v>
      </c>
      <c r="AV777" s="13" t="s">
        <v>107</v>
      </c>
      <c r="AW777" s="13" t="s">
        <v>31</v>
      </c>
      <c r="AX777" s="13" t="s">
        <v>74</v>
      </c>
      <c r="AY777" s="265" t="s">
        <v>165</v>
      </c>
    </row>
    <row r="778" s="13" customFormat="1">
      <c r="B778" s="255"/>
      <c r="C778" s="256"/>
      <c r="D778" s="246" t="s">
        <v>175</v>
      </c>
      <c r="E778" s="257" t="s">
        <v>1</v>
      </c>
      <c r="F778" s="258" t="s">
        <v>478</v>
      </c>
      <c r="G778" s="256"/>
      <c r="H778" s="259">
        <v>-2.5649999999999999</v>
      </c>
      <c r="I778" s="260"/>
      <c r="J778" s="256"/>
      <c r="K778" s="256"/>
      <c r="L778" s="261"/>
      <c r="M778" s="262"/>
      <c r="N778" s="263"/>
      <c r="O778" s="263"/>
      <c r="P778" s="263"/>
      <c r="Q778" s="263"/>
      <c r="R778" s="263"/>
      <c r="S778" s="263"/>
      <c r="T778" s="264"/>
      <c r="AT778" s="265" t="s">
        <v>175</v>
      </c>
      <c r="AU778" s="265" t="s">
        <v>107</v>
      </c>
      <c r="AV778" s="13" t="s">
        <v>107</v>
      </c>
      <c r="AW778" s="13" t="s">
        <v>31</v>
      </c>
      <c r="AX778" s="13" t="s">
        <v>74</v>
      </c>
      <c r="AY778" s="265" t="s">
        <v>165</v>
      </c>
    </row>
    <row r="779" s="13" customFormat="1">
      <c r="B779" s="255"/>
      <c r="C779" s="256"/>
      <c r="D779" s="246" t="s">
        <v>175</v>
      </c>
      <c r="E779" s="257" t="s">
        <v>1</v>
      </c>
      <c r="F779" s="258" t="s">
        <v>479</v>
      </c>
      <c r="G779" s="256"/>
      <c r="H779" s="259">
        <v>1.3799999999999999</v>
      </c>
      <c r="I779" s="260"/>
      <c r="J779" s="256"/>
      <c r="K779" s="256"/>
      <c r="L779" s="261"/>
      <c r="M779" s="262"/>
      <c r="N779" s="263"/>
      <c r="O779" s="263"/>
      <c r="P779" s="263"/>
      <c r="Q779" s="263"/>
      <c r="R779" s="263"/>
      <c r="S779" s="263"/>
      <c r="T779" s="264"/>
      <c r="AT779" s="265" t="s">
        <v>175</v>
      </c>
      <c r="AU779" s="265" t="s">
        <v>107</v>
      </c>
      <c r="AV779" s="13" t="s">
        <v>107</v>
      </c>
      <c r="AW779" s="13" t="s">
        <v>31</v>
      </c>
      <c r="AX779" s="13" t="s">
        <v>74</v>
      </c>
      <c r="AY779" s="265" t="s">
        <v>165</v>
      </c>
    </row>
    <row r="780" s="13" customFormat="1">
      <c r="B780" s="255"/>
      <c r="C780" s="256"/>
      <c r="D780" s="246" t="s">
        <v>175</v>
      </c>
      <c r="E780" s="257" t="s">
        <v>1</v>
      </c>
      <c r="F780" s="258" t="s">
        <v>322</v>
      </c>
      <c r="G780" s="256"/>
      <c r="H780" s="259">
        <v>-1.3999999999999999</v>
      </c>
      <c r="I780" s="260"/>
      <c r="J780" s="256"/>
      <c r="K780" s="256"/>
      <c r="L780" s="261"/>
      <c r="M780" s="262"/>
      <c r="N780" s="263"/>
      <c r="O780" s="263"/>
      <c r="P780" s="263"/>
      <c r="Q780" s="263"/>
      <c r="R780" s="263"/>
      <c r="S780" s="263"/>
      <c r="T780" s="264"/>
      <c r="AT780" s="265" t="s">
        <v>175</v>
      </c>
      <c r="AU780" s="265" t="s">
        <v>107</v>
      </c>
      <c r="AV780" s="13" t="s">
        <v>107</v>
      </c>
      <c r="AW780" s="13" t="s">
        <v>31</v>
      </c>
      <c r="AX780" s="13" t="s">
        <v>74</v>
      </c>
      <c r="AY780" s="265" t="s">
        <v>165</v>
      </c>
    </row>
    <row r="781" s="12" customFormat="1">
      <c r="B781" s="244"/>
      <c r="C781" s="245"/>
      <c r="D781" s="246" t="s">
        <v>175</v>
      </c>
      <c r="E781" s="247" t="s">
        <v>1</v>
      </c>
      <c r="F781" s="248" t="s">
        <v>507</v>
      </c>
      <c r="G781" s="245"/>
      <c r="H781" s="247" t="s">
        <v>1</v>
      </c>
      <c r="I781" s="249"/>
      <c r="J781" s="245"/>
      <c r="K781" s="245"/>
      <c r="L781" s="250"/>
      <c r="M781" s="251"/>
      <c r="N781" s="252"/>
      <c r="O781" s="252"/>
      <c r="P781" s="252"/>
      <c r="Q781" s="252"/>
      <c r="R781" s="252"/>
      <c r="S781" s="252"/>
      <c r="T781" s="253"/>
      <c r="AT781" s="254" t="s">
        <v>175</v>
      </c>
      <c r="AU781" s="254" t="s">
        <v>107</v>
      </c>
      <c r="AV781" s="12" t="s">
        <v>82</v>
      </c>
      <c r="AW781" s="12" t="s">
        <v>31</v>
      </c>
      <c r="AX781" s="12" t="s">
        <v>74</v>
      </c>
      <c r="AY781" s="254" t="s">
        <v>165</v>
      </c>
    </row>
    <row r="782" s="13" customFormat="1">
      <c r="B782" s="255"/>
      <c r="C782" s="256"/>
      <c r="D782" s="246" t="s">
        <v>175</v>
      </c>
      <c r="E782" s="257" t="s">
        <v>1</v>
      </c>
      <c r="F782" s="258" t="s">
        <v>508</v>
      </c>
      <c r="G782" s="256"/>
      <c r="H782" s="259">
        <v>10.449</v>
      </c>
      <c r="I782" s="260"/>
      <c r="J782" s="256"/>
      <c r="K782" s="256"/>
      <c r="L782" s="261"/>
      <c r="M782" s="262"/>
      <c r="N782" s="263"/>
      <c r="O782" s="263"/>
      <c r="P782" s="263"/>
      <c r="Q782" s="263"/>
      <c r="R782" s="263"/>
      <c r="S782" s="263"/>
      <c r="T782" s="264"/>
      <c r="AT782" s="265" t="s">
        <v>175</v>
      </c>
      <c r="AU782" s="265" t="s">
        <v>107</v>
      </c>
      <c r="AV782" s="13" t="s">
        <v>107</v>
      </c>
      <c r="AW782" s="13" t="s">
        <v>31</v>
      </c>
      <c r="AX782" s="13" t="s">
        <v>74</v>
      </c>
      <c r="AY782" s="265" t="s">
        <v>165</v>
      </c>
    </row>
    <row r="783" s="13" customFormat="1">
      <c r="B783" s="255"/>
      <c r="C783" s="256"/>
      <c r="D783" s="246" t="s">
        <v>175</v>
      </c>
      <c r="E783" s="257" t="s">
        <v>1</v>
      </c>
      <c r="F783" s="258" t="s">
        <v>322</v>
      </c>
      <c r="G783" s="256"/>
      <c r="H783" s="259">
        <v>-1.3999999999999999</v>
      </c>
      <c r="I783" s="260"/>
      <c r="J783" s="256"/>
      <c r="K783" s="256"/>
      <c r="L783" s="261"/>
      <c r="M783" s="262"/>
      <c r="N783" s="263"/>
      <c r="O783" s="263"/>
      <c r="P783" s="263"/>
      <c r="Q783" s="263"/>
      <c r="R783" s="263"/>
      <c r="S783" s="263"/>
      <c r="T783" s="264"/>
      <c r="AT783" s="265" t="s">
        <v>175</v>
      </c>
      <c r="AU783" s="265" t="s">
        <v>107</v>
      </c>
      <c r="AV783" s="13" t="s">
        <v>107</v>
      </c>
      <c r="AW783" s="13" t="s">
        <v>31</v>
      </c>
      <c r="AX783" s="13" t="s">
        <v>74</v>
      </c>
      <c r="AY783" s="265" t="s">
        <v>165</v>
      </c>
    </row>
    <row r="784" s="13" customFormat="1">
      <c r="B784" s="255"/>
      <c r="C784" s="256"/>
      <c r="D784" s="246" t="s">
        <v>175</v>
      </c>
      <c r="E784" s="257" t="s">
        <v>1</v>
      </c>
      <c r="F784" s="258" t="s">
        <v>500</v>
      </c>
      <c r="G784" s="256"/>
      <c r="H784" s="259">
        <v>1.4099999999999999</v>
      </c>
      <c r="I784" s="260"/>
      <c r="J784" s="256"/>
      <c r="K784" s="256"/>
      <c r="L784" s="261"/>
      <c r="M784" s="262"/>
      <c r="N784" s="263"/>
      <c r="O784" s="263"/>
      <c r="P784" s="263"/>
      <c r="Q784" s="263"/>
      <c r="R784" s="263"/>
      <c r="S784" s="263"/>
      <c r="T784" s="264"/>
      <c r="AT784" s="265" t="s">
        <v>175</v>
      </c>
      <c r="AU784" s="265" t="s">
        <v>107</v>
      </c>
      <c r="AV784" s="13" t="s">
        <v>107</v>
      </c>
      <c r="AW784" s="13" t="s">
        <v>31</v>
      </c>
      <c r="AX784" s="13" t="s">
        <v>74</v>
      </c>
      <c r="AY784" s="265" t="s">
        <v>165</v>
      </c>
    </row>
    <row r="785" s="12" customFormat="1">
      <c r="B785" s="244"/>
      <c r="C785" s="245"/>
      <c r="D785" s="246" t="s">
        <v>175</v>
      </c>
      <c r="E785" s="247" t="s">
        <v>1</v>
      </c>
      <c r="F785" s="248" t="s">
        <v>210</v>
      </c>
      <c r="G785" s="245"/>
      <c r="H785" s="247" t="s">
        <v>1</v>
      </c>
      <c r="I785" s="249"/>
      <c r="J785" s="245"/>
      <c r="K785" s="245"/>
      <c r="L785" s="250"/>
      <c r="M785" s="251"/>
      <c r="N785" s="252"/>
      <c r="O785" s="252"/>
      <c r="P785" s="252"/>
      <c r="Q785" s="252"/>
      <c r="R785" s="252"/>
      <c r="S785" s="252"/>
      <c r="T785" s="253"/>
      <c r="AT785" s="254" t="s">
        <v>175</v>
      </c>
      <c r="AU785" s="254" t="s">
        <v>107</v>
      </c>
      <c r="AV785" s="12" t="s">
        <v>82</v>
      </c>
      <c r="AW785" s="12" t="s">
        <v>31</v>
      </c>
      <c r="AX785" s="12" t="s">
        <v>74</v>
      </c>
      <c r="AY785" s="254" t="s">
        <v>165</v>
      </c>
    </row>
    <row r="786" s="13" customFormat="1">
      <c r="B786" s="255"/>
      <c r="C786" s="256"/>
      <c r="D786" s="246" t="s">
        <v>175</v>
      </c>
      <c r="E786" s="257" t="s">
        <v>1</v>
      </c>
      <c r="F786" s="258" t="s">
        <v>509</v>
      </c>
      <c r="G786" s="256"/>
      <c r="H786" s="259">
        <v>26.16</v>
      </c>
      <c r="I786" s="260"/>
      <c r="J786" s="256"/>
      <c r="K786" s="256"/>
      <c r="L786" s="261"/>
      <c r="M786" s="262"/>
      <c r="N786" s="263"/>
      <c r="O786" s="263"/>
      <c r="P786" s="263"/>
      <c r="Q786" s="263"/>
      <c r="R786" s="263"/>
      <c r="S786" s="263"/>
      <c r="T786" s="264"/>
      <c r="AT786" s="265" t="s">
        <v>175</v>
      </c>
      <c r="AU786" s="265" t="s">
        <v>107</v>
      </c>
      <c r="AV786" s="13" t="s">
        <v>107</v>
      </c>
      <c r="AW786" s="13" t="s">
        <v>31</v>
      </c>
      <c r="AX786" s="13" t="s">
        <v>74</v>
      </c>
      <c r="AY786" s="265" t="s">
        <v>165</v>
      </c>
    </row>
    <row r="787" s="13" customFormat="1">
      <c r="B787" s="255"/>
      <c r="C787" s="256"/>
      <c r="D787" s="246" t="s">
        <v>175</v>
      </c>
      <c r="E787" s="257" t="s">
        <v>1</v>
      </c>
      <c r="F787" s="258" t="s">
        <v>487</v>
      </c>
      <c r="G787" s="256"/>
      <c r="H787" s="259">
        <v>-1.2</v>
      </c>
      <c r="I787" s="260"/>
      <c r="J787" s="256"/>
      <c r="K787" s="256"/>
      <c r="L787" s="261"/>
      <c r="M787" s="262"/>
      <c r="N787" s="263"/>
      <c r="O787" s="263"/>
      <c r="P787" s="263"/>
      <c r="Q787" s="263"/>
      <c r="R787" s="263"/>
      <c r="S787" s="263"/>
      <c r="T787" s="264"/>
      <c r="AT787" s="265" t="s">
        <v>175</v>
      </c>
      <c r="AU787" s="265" t="s">
        <v>107</v>
      </c>
      <c r="AV787" s="13" t="s">
        <v>107</v>
      </c>
      <c r="AW787" s="13" t="s">
        <v>31</v>
      </c>
      <c r="AX787" s="13" t="s">
        <v>74</v>
      </c>
      <c r="AY787" s="265" t="s">
        <v>165</v>
      </c>
    </row>
    <row r="788" s="13" customFormat="1">
      <c r="B788" s="255"/>
      <c r="C788" s="256"/>
      <c r="D788" s="246" t="s">
        <v>175</v>
      </c>
      <c r="E788" s="257" t="s">
        <v>1</v>
      </c>
      <c r="F788" s="258" t="s">
        <v>321</v>
      </c>
      <c r="G788" s="256"/>
      <c r="H788" s="259">
        <v>-2.7999999999999998</v>
      </c>
      <c r="I788" s="260"/>
      <c r="J788" s="256"/>
      <c r="K788" s="256"/>
      <c r="L788" s="261"/>
      <c r="M788" s="262"/>
      <c r="N788" s="263"/>
      <c r="O788" s="263"/>
      <c r="P788" s="263"/>
      <c r="Q788" s="263"/>
      <c r="R788" s="263"/>
      <c r="S788" s="263"/>
      <c r="T788" s="264"/>
      <c r="AT788" s="265" t="s">
        <v>175</v>
      </c>
      <c r="AU788" s="265" t="s">
        <v>107</v>
      </c>
      <c r="AV788" s="13" t="s">
        <v>107</v>
      </c>
      <c r="AW788" s="13" t="s">
        <v>31</v>
      </c>
      <c r="AX788" s="13" t="s">
        <v>74</v>
      </c>
      <c r="AY788" s="265" t="s">
        <v>165</v>
      </c>
    </row>
    <row r="789" s="13" customFormat="1">
      <c r="B789" s="255"/>
      <c r="C789" s="256"/>
      <c r="D789" s="246" t="s">
        <v>175</v>
      </c>
      <c r="E789" s="257" t="s">
        <v>1</v>
      </c>
      <c r="F789" s="258" t="s">
        <v>326</v>
      </c>
      <c r="G789" s="256"/>
      <c r="H789" s="259">
        <v>-3.2000000000000002</v>
      </c>
      <c r="I789" s="260"/>
      <c r="J789" s="256"/>
      <c r="K789" s="256"/>
      <c r="L789" s="261"/>
      <c r="M789" s="262"/>
      <c r="N789" s="263"/>
      <c r="O789" s="263"/>
      <c r="P789" s="263"/>
      <c r="Q789" s="263"/>
      <c r="R789" s="263"/>
      <c r="S789" s="263"/>
      <c r="T789" s="264"/>
      <c r="AT789" s="265" t="s">
        <v>175</v>
      </c>
      <c r="AU789" s="265" t="s">
        <v>107</v>
      </c>
      <c r="AV789" s="13" t="s">
        <v>107</v>
      </c>
      <c r="AW789" s="13" t="s">
        <v>31</v>
      </c>
      <c r="AX789" s="13" t="s">
        <v>74</v>
      </c>
      <c r="AY789" s="265" t="s">
        <v>165</v>
      </c>
    </row>
    <row r="790" s="12" customFormat="1">
      <c r="B790" s="244"/>
      <c r="C790" s="245"/>
      <c r="D790" s="246" t="s">
        <v>175</v>
      </c>
      <c r="E790" s="247" t="s">
        <v>1</v>
      </c>
      <c r="F790" s="248" t="s">
        <v>208</v>
      </c>
      <c r="G790" s="245"/>
      <c r="H790" s="247" t="s">
        <v>1</v>
      </c>
      <c r="I790" s="249"/>
      <c r="J790" s="245"/>
      <c r="K790" s="245"/>
      <c r="L790" s="250"/>
      <c r="M790" s="251"/>
      <c r="N790" s="252"/>
      <c r="O790" s="252"/>
      <c r="P790" s="252"/>
      <c r="Q790" s="252"/>
      <c r="R790" s="252"/>
      <c r="S790" s="252"/>
      <c r="T790" s="253"/>
      <c r="AT790" s="254" t="s">
        <v>175</v>
      </c>
      <c r="AU790" s="254" t="s">
        <v>107</v>
      </c>
      <c r="AV790" s="12" t="s">
        <v>82</v>
      </c>
      <c r="AW790" s="12" t="s">
        <v>31</v>
      </c>
      <c r="AX790" s="12" t="s">
        <v>74</v>
      </c>
      <c r="AY790" s="254" t="s">
        <v>165</v>
      </c>
    </row>
    <row r="791" s="13" customFormat="1">
      <c r="B791" s="255"/>
      <c r="C791" s="256"/>
      <c r="D791" s="246" t="s">
        <v>175</v>
      </c>
      <c r="E791" s="257" t="s">
        <v>1</v>
      </c>
      <c r="F791" s="258" t="s">
        <v>510</v>
      </c>
      <c r="G791" s="256"/>
      <c r="H791" s="259">
        <v>6</v>
      </c>
      <c r="I791" s="260"/>
      <c r="J791" s="256"/>
      <c r="K791" s="256"/>
      <c r="L791" s="261"/>
      <c r="M791" s="262"/>
      <c r="N791" s="263"/>
      <c r="O791" s="263"/>
      <c r="P791" s="263"/>
      <c r="Q791" s="263"/>
      <c r="R791" s="263"/>
      <c r="S791" s="263"/>
      <c r="T791" s="264"/>
      <c r="AT791" s="265" t="s">
        <v>175</v>
      </c>
      <c r="AU791" s="265" t="s">
        <v>107</v>
      </c>
      <c r="AV791" s="13" t="s">
        <v>107</v>
      </c>
      <c r="AW791" s="13" t="s">
        <v>31</v>
      </c>
      <c r="AX791" s="13" t="s">
        <v>74</v>
      </c>
      <c r="AY791" s="265" t="s">
        <v>165</v>
      </c>
    </row>
    <row r="792" s="13" customFormat="1">
      <c r="B792" s="255"/>
      <c r="C792" s="256"/>
      <c r="D792" s="246" t="s">
        <v>175</v>
      </c>
      <c r="E792" s="257" t="s">
        <v>1</v>
      </c>
      <c r="F792" s="258" t="s">
        <v>322</v>
      </c>
      <c r="G792" s="256"/>
      <c r="H792" s="259">
        <v>-1.3999999999999999</v>
      </c>
      <c r="I792" s="260"/>
      <c r="J792" s="256"/>
      <c r="K792" s="256"/>
      <c r="L792" s="261"/>
      <c r="M792" s="262"/>
      <c r="N792" s="263"/>
      <c r="O792" s="263"/>
      <c r="P792" s="263"/>
      <c r="Q792" s="263"/>
      <c r="R792" s="263"/>
      <c r="S792" s="263"/>
      <c r="T792" s="264"/>
      <c r="AT792" s="265" t="s">
        <v>175</v>
      </c>
      <c r="AU792" s="265" t="s">
        <v>107</v>
      </c>
      <c r="AV792" s="13" t="s">
        <v>107</v>
      </c>
      <c r="AW792" s="13" t="s">
        <v>31</v>
      </c>
      <c r="AX792" s="13" t="s">
        <v>74</v>
      </c>
      <c r="AY792" s="265" t="s">
        <v>165</v>
      </c>
    </row>
    <row r="793" s="13" customFormat="1">
      <c r="B793" s="255"/>
      <c r="C793" s="256"/>
      <c r="D793" s="246" t="s">
        <v>175</v>
      </c>
      <c r="E793" s="257" t="s">
        <v>1</v>
      </c>
      <c r="F793" s="258" t="s">
        <v>511</v>
      </c>
      <c r="G793" s="256"/>
      <c r="H793" s="259">
        <v>0.93999999999999995</v>
      </c>
      <c r="I793" s="260"/>
      <c r="J793" s="256"/>
      <c r="K793" s="256"/>
      <c r="L793" s="261"/>
      <c r="M793" s="262"/>
      <c r="N793" s="263"/>
      <c r="O793" s="263"/>
      <c r="P793" s="263"/>
      <c r="Q793" s="263"/>
      <c r="R793" s="263"/>
      <c r="S793" s="263"/>
      <c r="T793" s="264"/>
      <c r="AT793" s="265" t="s">
        <v>175</v>
      </c>
      <c r="AU793" s="265" t="s">
        <v>107</v>
      </c>
      <c r="AV793" s="13" t="s">
        <v>107</v>
      </c>
      <c r="AW793" s="13" t="s">
        <v>31</v>
      </c>
      <c r="AX793" s="13" t="s">
        <v>74</v>
      </c>
      <c r="AY793" s="265" t="s">
        <v>165</v>
      </c>
    </row>
    <row r="794" s="12" customFormat="1">
      <c r="B794" s="244"/>
      <c r="C794" s="245"/>
      <c r="D794" s="246" t="s">
        <v>175</v>
      </c>
      <c r="E794" s="247" t="s">
        <v>1</v>
      </c>
      <c r="F794" s="248" t="s">
        <v>512</v>
      </c>
      <c r="G794" s="245"/>
      <c r="H794" s="247" t="s">
        <v>1</v>
      </c>
      <c r="I794" s="249"/>
      <c r="J794" s="245"/>
      <c r="K794" s="245"/>
      <c r="L794" s="250"/>
      <c r="M794" s="251"/>
      <c r="N794" s="252"/>
      <c r="O794" s="252"/>
      <c r="P794" s="252"/>
      <c r="Q794" s="252"/>
      <c r="R794" s="252"/>
      <c r="S794" s="252"/>
      <c r="T794" s="253"/>
      <c r="AT794" s="254" t="s">
        <v>175</v>
      </c>
      <c r="AU794" s="254" t="s">
        <v>107</v>
      </c>
      <c r="AV794" s="12" t="s">
        <v>82</v>
      </c>
      <c r="AW794" s="12" t="s">
        <v>31</v>
      </c>
      <c r="AX794" s="12" t="s">
        <v>74</v>
      </c>
      <c r="AY794" s="254" t="s">
        <v>165</v>
      </c>
    </row>
    <row r="795" s="13" customFormat="1">
      <c r="B795" s="255"/>
      <c r="C795" s="256"/>
      <c r="D795" s="246" t="s">
        <v>175</v>
      </c>
      <c r="E795" s="257" t="s">
        <v>1</v>
      </c>
      <c r="F795" s="258" t="s">
        <v>513</v>
      </c>
      <c r="G795" s="256"/>
      <c r="H795" s="259">
        <v>50.975999999999999</v>
      </c>
      <c r="I795" s="260"/>
      <c r="J795" s="256"/>
      <c r="K795" s="256"/>
      <c r="L795" s="261"/>
      <c r="M795" s="262"/>
      <c r="N795" s="263"/>
      <c r="O795" s="263"/>
      <c r="P795" s="263"/>
      <c r="Q795" s="263"/>
      <c r="R795" s="263"/>
      <c r="S795" s="263"/>
      <c r="T795" s="264"/>
      <c r="AT795" s="265" t="s">
        <v>175</v>
      </c>
      <c r="AU795" s="265" t="s">
        <v>107</v>
      </c>
      <c r="AV795" s="13" t="s">
        <v>107</v>
      </c>
      <c r="AW795" s="13" t="s">
        <v>31</v>
      </c>
      <c r="AX795" s="13" t="s">
        <v>74</v>
      </c>
      <c r="AY795" s="265" t="s">
        <v>165</v>
      </c>
    </row>
    <row r="796" s="13" customFormat="1">
      <c r="B796" s="255"/>
      <c r="C796" s="256"/>
      <c r="D796" s="246" t="s">
        <v>175</v>
      </c>
      <c r="E796" s="257" t="s">
        <v>1</v>
      </c>
      <c r="F796" s="258" t="s">
        <v>478</v>
      </c>
      <c r="G796" s="256"/>
      <c r="H796" s="259">
        <v>-2.5649999999999999</v>
      </c>
      <c r="I796" s="260"/>
      <c r="J796" s="256"/>
      <c r="K796" s="256"/>
      <c r="L796" s="261"/>
      <c r="M796" s="262"/>
      <c r="N796" s="263"/>
      <c r="O796" s="263"/>
      <c r="P796" s="263"/>
      <c r="Q796" s="263"/>
      <c r="R796" s="263"/>
      <c r="S796" s="263"/>
      <c r="T796" s="264"/>
      <c r="AT796" s="265" t="s">
        <v>175</v>
      </c>
      <c r="AU796" s="265" t="s">
        <v>107</v>
      </c>
      <c r="AV796" s="13" t="s">
        <v>107</v>
      </c>
      <c r="AW796" s="13" t="s">
        <v>31</v>
      </c>
      <c r="AX796" s="13" t="s">
        <v>74</v>
      </c>
      <c r="AY796" s="265" t="s">
        <v>165</v>
      </c>
    </row>
    <row r="797" s="13" customFormat="1">
      <c r="B797" s="255"/>
      <c r="C797" s="256"/>
      <c r="D797" s="246" t="s">
        <v>175</v>
      </c>
      <c r="E797" s="257" t="s">
        <v>1</v>
      </c>
      <c r="F797" s="258" t="s">
        <v>479</v>
      </c>
      <c r="G797" s="256"/>
      <c r="H797" s="259">
        <v>1.3799999999999999</v>
      </c>
      <c r="I797" s="260"/>
      <c r="J797" s="256"/>
      <c r="K797" s="256"/>
      <c r="L797" s="261"/>
      <c r="M797" s="262"/>
      <c r="N797" s="263"/>
      <c r="O797" s="263"/>
      <c r="P797" s="263"/>
      <c r="Q797" s="263"/>
      <c r="R797" s="263"/>
      <c r="S797" s="263"/>
      <c r="T797" s="264"/>
      <c r="AT797" s="265" t="s">
        <v>175</v>
      </c>
      <c r="AU797" s="265" t="s">
        <v>107</v>
      </c>
      <c r="AV797" s="13" t="s">
        <v>107</v>
      </c>
      <c r="AW797" s="13" t="s">
        <v>31</v>
      </c>
      <c r="AX797" s="13" t="s">
        <v>74</v>
      </c>
      <c r="AY797" s="265" t="s">
        <v>165</v>
      </c>
    </row>
    <row r="798" s="13" customFormat="1">
      <c r="B798" s="255"/>
      <c r="C798" s="256"/>
      <c r="D798" s="246" t="s">
        <v>175</v>
      </c>
      <c r="E798" s="257" t="s">
        <v>1</v>
      </c>
      <c r="F798" s="258" t="s">
        <v>310</v>
      </c>
      <c r="G798" s="256"/>
      <c r="H798" s="259">
        <v>-1.6000000000000001</v>
      </c>
      <c r="I798" s="260"/>
      <c r="J798" s="256"/>
      <c r="K798" s="256"/>
      <c r="L798" s="261"/>
      <c r="M798" s="262"/>
      <c r="N798" s="263"/>
      <c r="O798" s="263"/>
      <c r="P798" s="263"/>
      <c r="Q798" s="263"/>
      <c r="R798" s="263"/>
      <c r="S798" s="263"/>
      <c r="T798" s="264"/>
      <c r="AT798" s="265" t="s">
        <v>175</v>
      </c>
      <c r="AU798" s="265" t="s">
        <v>107</v>
      </c>
      <c r="AV798" s="13" t="s">
        <v>107</v>
      </c>
      <c r="AW798" s="13" t="s">
        <v>31</v>
      </c>
      <c r="AX798" s="13" t="s">
        <v>74</v>
      </c>
      <c r="AY798" s="265" t="s">
        <v>165</v>
      </c>
    </row>
    <row r="799" s="14" customFormat="1">
      <c r="B799" s="266"/>
      <c r="C799" s="267"/>
      <c r="D799" s="246" t="s">
        <v>175</v>
      </c>
      <c r="E799" s="268" t="s">
        <v>1</v>
      </c>
      <c r="F799" s="269" t="s">
        <v>179</v>
      </c>
      <c r="G799" s="267"/>
      <c r="H799" s="270">
        <v>305.60599999999999</v>
      </c>
      <c r="I799" s="271"/>
      <c r="J799" s="267"/>
      <c r="K799" s="267"/>
      <c r="L799" s="272"/>
      <c r="M799" s="273"/>
      <c r="N799" s="274"/>
      <c r="O799" s="274"/>
      <c r="P799" s="274"/>
      <c r="Q799" s="274"/>
      <c r="R799" s="274"/>
      <c r="S799" s="274"/>
      <c r="T799" s="275"/>
      <c r="AT799" s="276" t="s">
        <v>175</v>
      </c>
      <c r="AU799" s="276" t="s">
        <v>107</v>
      </c>
      <c r="AV799" s="14" t="s">
        <v>166</v>
      </c>
      <c r="AW799" s="14" t="s">
        <v>31</v>
      </c>
      <c r="AX799" s="14" t="s">
        <v>74</v>
      </c>
      <c r="AY799" s="276" t="s">
        <v>165</v>
      </c>
    </row>
    <row r="800" s="15" customFormat="1">
      <c r="B800" s="277"/>
      <c r="C800" s="278"/>
      <c r="D800" s="246" t="s">
        <v>175</v>
      </c>
      <c r="E800" s="279" t="s">
        <v>1</v>
      </c>
      <c r="F800" s="280" t="s">
        <v>186</v>
      </c>
      <c r="G800" s="278"/>
      <c r="H800" s="281">
        <v>1316.3400000000015</v>
      </c>
      <c r="I800" s="282"/>
      <c r="J800" s="278"/>
      <c r="K800" s="278"/>
      <c r="L800" s="283"/>
      <c r="M800" s="284"/>
      <c r="N800" s="285"/>
      <c r="O800" s="285"/>
      <c r="P800" s="285"/>
      <c r="Q800" s="285"/>
      <c r="R800" s="285"/>
      <c r="S800" s="285"/>
      <c r="T800" s="286"/>
      <c r="AT800" s="287" t="s">
        <v>175</v>
      </c>
      <c r="AU800" s="287" t="s">
        <v>107</v>
      </c>
      <c r="AV800" s="15" t="s">
        <v>173</v>
      </c>
      <c r="AW800" s="15" t="s">
        <v>31</v>
      </c>
      <c r="AX800" s="15" t="s">
        <v>82</v>
      </c>
      <c r="AY800" s="287" t="s">
        <v>165</v>
      </c>
    </row>
    <row r="801" s="1" customFormat="1" ht="24" customHeight="1">
      <c r="B801" s="38"/>
      <c r="C801" s="231" t="s">
        <v>514</v>
      </c>
      <c r="D801" s="231" t="s">
        <v>168</v>
      </c>
      <c r="E801" s="232" t="s">
        <v>515</v>
      </c>
      <c r="F801" s="233" t="s">
        <v>516</v>
      </c>
      <c r="G801" s="234" t="s">
        <v>296</v>
      </c>
      <c r="H801" s="235">
        <v>136.54499999999999</v>
      </c>
      <c r="I801" s="236"/>
      <c r="J801" s="237">
        <f>ROUND(I801*H801,2)</f>
        <v>0</v>
      </c>
      <c r="K801" s="233" t="s">
        <v>172</v>
      </c>
      <c r="L801" s="43"/>
      <c r="M801" s="238" t="s">
        <v>1</v>
      </c>
      <c r="N801" s="239" t="s">
        <v>40</v>
      </c>
      <c r="O801" s="86"/>
      <c r="P801" s="240">
        <f>O801*H801</f>
        <v>0</v>
      </c>
      <c r="Q801" s="240">
        <v>0.0043800000000000002</v>
      </c>
      <c r="R801" s="240">
        <f>Q801*H801</f>
        <v>0.59806709999999996</v>
      </c>
      <c r="S801" s="240">
        <v>0</v>
      </c>
      <c r="T801" s="241">
        <f>S801*H801</f>
        <v>0</v>
      </c>
      <c r="AR801" s="242" t="s">
        <v>173</v>
      </c>
      <c r="AT801" s="242" t="s">
        <v>168</v>
      </c>
      <c r="AU801" s="242" t="s">
        <v>107</v>
      </c>
      <c r="AY801" s="17" t="s">
        <v>165</v>
      </c>
      <c r="BE801" s="243">
        <f>IF(N801="základní",J801,0)</f>
        <v>0</v>
      </c>
      <c r="BF801" s="243">
        <f>IF(N801="snížená",J801,0)</f>
        <v>0</v>
      </c>
      <c r="BG801" s="243">
        <f>IF(N801="zákl. přenesená",J801,0)</f>
        <v>0</v>
      </c>
      <c r="BH801" s="243">
        <f>IF(N801="sníž. přenesená",J801,0)</f>
        <v>0</v>
      </c>
      <c r="BI801" s="243">
        <f>IF(N801="nulová",J801,0)</f>
        <v>0</v>
      </c>
      <c r="BJ801" s="17" t="s">
        <v>107</v>
      </c>
      <c r="BK801" s="243">
        <f>ROUND(I801*H801,2)</f>
        <v>0</v>
      </c>
      <c r="BL801" s="17" t="s">
        <v>173</v>
      </c>
      <c r="BM801" s="242" t="s">
        <v>517</v>
      </c>
    </row>
    <row r="802" s="12" customFormat="1">
      <c r="B802" s="244"/>
      <c r="C802" s="245"/>
      <c r="D802" s="246" t="s">
        <v>175</v>
      </c>
      <c r="E802" s="247" t="s">
        <v>1</v>
      </c>
      <c r="F802" s="248" t="s">
        <v>176</v>
      </c>
      <c r="G802" s="245"/>
      <c r="H802" s="247" t="s">
        <v>1</v>
      </c>
      <c r="I802" s="249"/>
      <c r="J802" s="245"/>
      <c r="K802" s="245"/>
      <c r="L802" s="250"/>
      <c r="M802" s="251"/>
      <c r="N802" s="252"/>
      <c r="O802" s="252"/>
      <c r="P802" s="252"/>
      <c r="Q802" s="252"/>
      <c r="R802" s="252"/>
      <c r="S802" s="252"/>
      <c r="T802" s="253"/>
      <c r="AT802" s="254" t="s">
        <v>175</v>
      </c>
      <c r="AU802" s="254" t="s">
        <v>107</v>
      </c>
      <c r="AV802" s="12" t="s">
        <v>82</v>
      </c>
      <c r="AW802" s="12" t="s">
        <v>31</v>
      </c>
      <c r="AX802" s="12" t="s">
        <v>74</v>
      </c>
      <c r="AY802" s="254" t="s">
        <v>165</v>
      </c>
    </row>
    <row r="803" s="12" customFormat="1">
      <c r="B803" s="244"/>
      <c r="C803" s="245"/>
      <c r="D803" s="246" t="s">
        <v>175</v>
      </c>
      <c r="E803" s="247" t="s">
        <v>1</v>
      </c>
      <c r="F803" s="248" t="s">
        <v>242</v>
      </c>
      <c r="G803" s="245"/>
      <c r="H803" s="247" t="s">
        <v>1</v>
      </c>
      <c r="I803" s="249"/>
      <c r="J803" s="245"/>
      <c r="K803" s="245"/>
      <c r="L803" s="250"/>
      <c r="M803" s="251"/>
      <c r="N803" s="252"/>
      <c r="O803" s="252"/>
      <c r="P803" s="252"/>
      <c r="Q803" s="252"/>
      <c r="R803" s="252"/>
      <c r="S803" s="252"/>
      <c r="T803" s="253"/>
      <c r="AT803" s="254" t="s">
        <v>175</v>
      </c>
      <c r="AU803" s="254" t="s">
        <v>107</v>
      </c>
      <c r="AV803" s="12" t="s">
        <v>82</v>
      </c>
      <c r="AW803" s="12" t="s">
        <v>31</v>
      </c>
      <c r="AX803" s="12" t="s">
        <v>74</v>
      </c>
      <c r="AY803" s="254" t="s">
        <v>165</v>
      </c>
    </row>
    <row r="804" s="13" customFormat="1">
      <c r="B804" s="255"/>
      <c r="C804" s="256"/>
      <c r="D804" s="246" t="s">
        <v>175</v>
      </c>
      <c r="E804" s="257" t="s">
        <v>1</v>
      </c>
      <c r="F804" s="258" t="s">
        <v>386</v>
      </c>
      <c r="G804" s="256"/>
      <c r="H804" s="259">
        <v>10.127000000000001</v>
      </c>
      <c r="I804" s="260"/>
      <c r="J804" s="256"/>
      <c r="K804" s="256"/>
      <c r="L804" s="261"/>
      <c r="M804" s="262"/>
      <c r="N804" s="263"/>
      <c r="O804" s="263"/>
      <c r="P804" s="263"/>
      <c r="Q804" s="263"/>
      <c r="R804" s="263"/>
      <c r="S804" s="263"/>
      <c r="T804" s="264"/>
      <c r="AT804" s="265" t="s">
        <v>175</v>
      </c>
      <c r="AU804" s="265" t="s">
        <v>107</v>
      </c>
      <c r="AV804" s="13" t="s">
        <v>107</v>
      </c>
      <c r="AW804" s="13" t="s">
        <v>31</v>
      </c>
      <c r="AX804" s="13" t="s">
        <v>74</v>
      </c>
      <c r="AY804" s="265" t="s">
        <v>165</v>
      </c>
    </row>
    <row r="805" s="13" customFormat="1">
      <c r="B805" s="255"/>
      <c r="C805" s="256"/>
      <c r="D805" s="246" t="s">
        <v>175</v>
      </c>
      <c r="E805" s="257" t="s">
        <v>1</v>
      </c>
      <c r="F805" s="258" t="s">
        <v>322</v>
      </c>
      <c r="G805" s="256"/>
      <c r="H805" s="259">
        <v>-1.3999999999999999</v>
      </c>
      <c r="I805" s="260"/>
      <c r="J805" s="256"/>
      <c r="K805" s="256"/>
      <c r="L805" s="261"/>
      <c r="M805" s="262"/>
      <c r="N805" s="263"/>
      <c r="O805" s="263"/>
      <c r="P805" s="263"/>
      <c r="Q805" s="263"/>
      <c r="R805" s="263"/>
      <c r="S805" s="263"/>
      <c r="T805" s="264"/>
      <c r="AT805" s="265" t="s">
        <v>175</v>
      </c>
      <c r="AU805" s="265" t="s">
        <v>107</v>
      </c>
      <c r="AV805" s="13" t="s">
        <v>107</v>
      </c>
      <c r="AW805" s="13" t="s">
        <v>31</v>
      </c>
      <c r="AX805" s="13" t="s">
        <v>74</v>
      </c>
      <c r="AY805" s="265" t="s">
        <v>165</v>
      </c>
    </row>
    <row r="806" s="12" customFormat="1">
      <c r="B806" s="244"/>
      <c r="C806" s="245"/>
      <c r="D806" s="246" t="s">
        <v>175</v>
      </c>
      <c r="E806" s="247" t="s">
        <v>1</v>
      </c>
      <c r="F806" s="248" t="s">
        <v>243</v>
      </c>
      <c r="G806" s="245"/>
      <c r="H806" s="247" t="s">
        <v>1</v>
      </c>
      <c r="I806" s="249"/>
      <c r="J806" s="245"/>
      <c r="K806" s="245"/>
      <c r="L806" s="250"/>
      <c r="M806" s="251"/>
      <c r="N806" s="252"/>
      <c r="O806" s="252"/>
      <c r="P806" s="252"/>
      <c r="Q806" s="252"/>
      <c r="R806" s="252"/>
      <c r="S806" s="252"/>
      <c r="T806" s="253"/>
      <c r="AT806" s="254" t="s">
        <v>175</v>
      </c>
      <c r="AU806" s="254" t="s">
        <v>107</v>
      </c>
      <c r="AV806" s="12" t="s">
        <v>82</v>
      </c>
      <c r="AW806" s="12" t="s">
        <v>31</v>
      </c>
      <c r="AX806" s="12" t="s">
        <v>74</v>
      </c>
      <c r="AY806" s="254" t="s">
        <v>165</v>
      </c>
    </row>
    <row r="807" s="13" customFormat="1">
      <c r="B807" s="255"/>
      <c r="C807" s="256"/>
      <c r="D807" s="246" t="s">
        <v>175</v>
      </c>
      <c r="E807" s="257" t="s">
        <v>1</v>
      </c>
      <c r="F807" s="258" t="s">
        <v>389</v>
      </c>
      <c r="G807" s="256"/>
      <c r="H807" s="259">
        <v>7.0979999999999999</v>
      </c>
      <c r="I807" s="260"/>
      <c r="J807" s="256"/>
      <c r="K807" s="256"/>
      <c r="L807" s="261"/>
      <c r="M807" s="262"/>
      <c r="N807" s="263"/>
      <c r="O807" s="263"/>
      <c r="P807" s="263"/>
      <c r="Q807" s="263"/>
      <c r="R807" s="263"/>
      <c r="S807" s="263"/>
      <c r="T807" s="264"/>
      <c r="AT807" s="265" t="s">
        <v>175</v>
      </c>
      <c r="AU807" s="265" t="s">
        <v>107</v>
      </c>
      <c r="AV807" s="13" t="s">
        <v>107</v>
      </c>
      <c r="AW807" s="13" t="s">
        <v>31</v>
      </c>
      <c r="AX807" s="13" t="s">
        <v>74</v>
      </c>
      <c r="AY807" s="265" t="s">
        <v>165</v>
      </c>
    </row>
    <row r="808" s="13" customFormat="1">
      <c r="B808" s="255"/>
      <c r="C808" s="256"/>
      <c r="D808" s="246" t="s">
        <v>175</v>
      </c>
      <c r="E808" s="257" t="s">
        <v>1</v>
      </c>
      <c r="F808" s="258" t="s">
        <v>322</v>
      </c>
      <c r="G808" s="256"/>
      <c r="H808" s="259">
        <v>-1.3999999999999999</v>
      </c>
      <c r="I808" s="260"/>
      <c r="J808" s="256"/>
      <c r="K808" s="256"/>
      <c r="L808" s="261"/>
      <c r="M808" s="262"/>
      <c r="N808" s="263"/>
      <c r="O808" s="263"/>
      <c r="P808" s="263"/>
      <c r="Q808" s="263"/>
      <c r="R808" s="263"/>
      <c r="S808" s="263"/>
      <c r="T808" s="264"/>
      <c r="AT808" s="265" t="s">
        <v>175</v>
      </c>
      <c r="AU808" s="265" t="s">
        <v>107</v>
      </c>
      <c r="AV808" s="13" t="s">
        <v>107</v>
      </c>
      <c r="AW808" s="13" t="s">
        <v>31</v>
      </c>
      <c r="AX808" s="13" t="s">
        <v>74</v>
      </c>
      <c r="AY808" s="265" t="s">
        <v>165</v>
      </c>
    </row>
    <row r="809" s="12" customFormat="1">
      <c r="B809" s="244"/>
      <c r="C809" s="245"/>
      <c r="D809" s="246" t="s">
        <v>175</v>
      </c>
      <c r="E809" s="247" t="s">
        <v>1</v>
      </c>
      <c r="F809" s="248" t="s">
        <v>216</v>
      </c>
      <c r="G809" s="245"/>
      <c r="H809" s="247" t="s">
        <v>1</v>
      </c>
      <c r="I809" s="249"/>
      <c r="J809" s="245"/>
      <c r="K809" s="245"/>
      <c r="L809" s="250"/>
      <c r="M809" s="251"/>
      <c r="N809" s="252"/>
      <c r="O809" s="252"/>
      <c r="P809" s="252"/>
      <c r="Q809" s="252"/>
      <c r="R809" s="252"/>
      <c r="S809" s="252"/>
      <c r="T809" s="253"/>
      <c r="AT809" s="254" t="s">
        <v>175</v>
      </c>
      <c r="AU809" s="254" t="s">
        <v>107</v>
      </c>
      <c r="AV809" s="12" t="s">
        <v>82</v>
      </c>
      <c r="AW809" s="12" t="s">
        <v>31</v>
      </c>
      <c r="AX809" s="12" t="s">
        <v>74</v>
      </c>
      <c r="AY809" s="254" t="s">
        <v>165</v>
      </c>
    </row>
    <row r="810" s="13" customFormat="1">
      <c r="B810" s="255"/>
      <c r="C810" s="256"/>
      <c r="D810" s="246" t="s">
        <v>175</v>
      </c>
      <c r="E810" s="257" t="s">
        <v>1</v>
      </c>
      <c r="F810" s="258" t="s">
        <v>390</v>
      </c>
      <c r="G810" s="256"/>
      <c r="H810" s="259">
        <v>13.754</v>
      </c>
      <c r="I810" s="260"/>
      <c r="J810" s="256"/>
      <c r="K810" s="256"/>
      <c r="L810" s="261"/>
      <c r="M810" s="262"/>
      <c r="N810" s="263"/>
      <c r="O810" s="263"/>
      <c r="P810" s="263"/>
      <c r="Q810" s="263"/>
      <c r="R810" s="263"/>
      <c r="S810" s="263"/>
      <c r="T810" s="264"/>
      <c r="AT810" s="265" t="s">
        <v>175</v>
      </c>
      <c r="AU810" s="265" t="s">
        <v>107</v>
      </c>
      <c r="AV810" s="13" t="s">
        <v>107</v>
      </c>
      <c r="AW810" s="13" t="s">
        <v>31</v>
      </c>
      <c r="AX810" s="13" t="s">
        <v>74</v>
      </c>
      <c r="AY810" s="265" t="s">
        <v>165</v>
      </c>
    </row>
    <row r="811" s="13" customFormat="1">
      <c r="B811" s="255"/>
      <c r="C811" s="256"/>
      <c r="D811" s="246" t="s">
        <v>175</v>
      </c>
      <c r="E811" s="257" t="s">
        <v>1</v>
      </c>
      <c r="F811" s="258" t="s">
        <v>326</v>
      </c>
      <c r="G811" s="256"/>
      <c r="H811" s="259">
        <v>-3.2000000000000002</v>
      </c>
      <c r="I811" s="260"/>
      <c r="J811" s="256"/>
      <c r="K811" s="256"/>
      <c r="L811" s="261"/>
      <c r="M811" s="262"/>
      <c r="N811" s="263"/>
      <c r="O811" s="263"/>
      <c r="P811" s="263"/>
      <c r="Q811" s="263"/>
      <c r="R811" s="263"/>
      <c r="S811" s="263"/>
      <c r="T811" s="264"/>
      <c r="AT811" s="265" t="s">
        <v>175</v>
      </c>
      <c r="AU811" s="265" t="s">
        <v>107</v>
      </c>
      <c r="AV811" s="13" t="s">
        <v>107</v>
      </c>
      <c r="AW811" s="13" t="s">
        <v>31</v>
      </c>
      <c r="AX811" s="13" t="s">
        <v>74</v>
      </c>
      <c r="AY811" s="265" t="s">
        <v>165</v>
      </c>
    </row>
    <row r="812" s="13" customFormat="1">
      <c r="B812" s="255"/>
      <c r="C812" s="256"/>
      <c r="D812" s="246" t="s">
        <v>175</v>
      </c>
      <c r="E812" s="257" t="s">
        <v>1</v>
      </c>
      <c r="F812" s="258" t="s">
        <v>321</v>
      </c>
      <c r="G812" s="256"/>
      <c r="H812" s="259">
        <v>-2.7999999999999998</v>
      </c>
      <c r="I812" s="260"/>
      <c r="J812" s="256"/>
      <c r="K812" s="256"/>
      <c r="L812" s="261"/>
      <c r="M812" s="262"/>
      <c r="N812" s="263"/>
      <c r="O812" s="263"/>
      <c r="P812" s="263"/>
      <c r="Q812" s="263"/>
      <c r="R812" s="263"/>
      <c r="S812" s="263"/>
      <c r="T812" s="264"/>
      <c r="AT812" s="265" t="s">
        <v>175</v>
      </c>
      <c r="AU812" s="265" t="s">
        <v>107</v>
      </c>
      <c r="AV812" s="13" t="s">
        <v>107</v>
      </c>
      <c r="AW812" s="13" t="s">
        <v>31</v>
      </c>
      <c r="AX812" s="13" t="s">
        <v>74</v>
      </c>
      <c r="AY812" s="265" t="s">
        <v>165</v>
      </c>
    </row>
    <row r="813" s="12" customFormat="1">
      <c r="B813" s="244"/>
      <c r="C813" s="245"/>
      <c r="D813" s="246" t="s">
        <v>175</v>
      </c>
      <c r="E813" s="247" t="s">
        <v>1</v>
      </c>
      <c r="F813" s="248" t="s">
        <v>244</v>
      </c>
      <c r="G813" s="245"/>
      <c r="H813" s="247" t="s">
        <v>1</v>
      </c>
      <c r="I813" s="249"/>
      <c r="J813" s="245"/>
      <c r="K813" s="245"/>
      <c r="L813" s="250"/>
      <c r="M813" s="251"/>
      <c r="N813" s="252"/>
      <c r="O813" s="252"/>
      <c r="P813" s="252"/>
      <c r="Q813" s="252"/>
      <c r="R813" s="252"/>
      <c r="S813" s="252"/>
      <c r="T813" s="253"/>
      <c r="AT813" s="254" t="s">
        <v>175</v>
      </c>
      <c r="AU813" s="254" t="s">
        <v>107</v>
      </c>
      <c r="AV813" s="12" t="s">
        <v>82</v>
      </c>
      <c r="AW813" s="12" t="s">
        <v>31</v>
      </c>
      <c r="AX813" s="12" t="s">
        <v>74</v>
      </c>
      <c r="AY813" s="254" t="s">
        <v>165</v>
      </c>
    </row>
    <row r="814" s="13" customFormat="1">
      <c r="B814" s="255"/>
      <c r="C814" s="256"/>
      <c r="D814" s="246" t="s">
        <v>175</v>
      </c>
      <c r="E814" s="257" t="s">
        <v>1</v>
      </c>
      <c r="F814" s="258" t="s">
        <v>518</v>
      </c>
      <c r="G814" s="256"/>
      <c r="H814" s="259">
        <v>5.9279999999999999</v>
      </c>
      <c r="I814" s="260"/>
      <c r="J814" s="256"/>
      <c r="K814" s="256"/>
      <c r="L814" s="261"/>
      <c r="M814" s="262"/>
      <c r="N814" s="263"/>
      <c r="O814" s="263"/>
      <c r="P814" s="263"/>
      <c r="Q814" s="263"/>
      <c r="R814" s="263"/>
      <c r="S814" s="263"/>
      <c r="T814" s="264"/>
      <c r="AT814" s="265" t="s">
        <v>175</v>
      </c>
      <c r="AU814" s="265" t="s">
        <v>107</v>
      </c>
      <c r="AV814" s="13" t="s">
        <v>107</v>
      </c>
      <c r="AW814" s="13" t="s">
        <v>31</v>
      </c>
      <c r="AX814" s="13" t="s">
        <v>74</v>
      </c>
      <c r="AY814" s="265" t="s">
        <v>165</v>
      </c>
    </row>
    <row r="815" s="13" customFormat="1">
      <c r="B815" s="255"/>
      <c r="C815" s="256"/>
      <c r="D815" s="246" t="s">
        <v>175</v>
      </c>
      <c r="E815" s="257" t="s">
        <v>1</v>
      </c>
      <c r="F815" s="258" t="s">
        <v>322</v>
      </c>
      <c r="G815" s="256"/>
      <c r="H815" s="259">
        <v>-1.3999999999999999</v>
      </c>
      <c r="I815" s="260"/>
      <c r="J815" s="256"/>
      <c r="K815" s="256"/>
      <c r="L815" s="261"/>
      <c r="M815" s="262"/>
      <c r="N815" s="263"/>
      <c r="O815" s="263"/>
      <c r="P815" s="263"/>
      <c r="Q815" s="263"/>
      <c r="R815" s="263"/>
      <c r="S815" s="263"/>
      <c r="T815" s="264"/>
      <c r="AT815" s="265" t="s">
        <v>175</v>
      </c>
      <c r="AU815" s="265" t="s">
        <v>107</v>
      </c>
      <c r="AV815" s="13" t="s">
        <v>107</v>
      </c>
      <c r="AW815" s="13" t="s">
        <v>31</v>
      </c>
      <c r="AX815" s="13" t="s">
        <v>74</v>
      </c>
      <c r="AY815" s="265" t="s">
        <v>165</v>
      </c>
    </row>
    <row r="816" s="12" customFormat="1">
      <c r="B816" s="244"/>
      <c r="C816" s="245"/>
      <c r="D816" s="246" t="s">
        <v>175</v>
      </c>
      <c r="E816" s="247" t="s">
        <v>1</v>
      </c>
      <c r="F816" s="248" t="s">
        <v>260</v>
      </c>
      <c r="G816" s="245"/>
      <c r="H816" s="247" t="s">
        <v>1</v>
      </c>
      <c r="I816" s="249"/>
      <c r="J816" s="245"/>
      <c r="K816" s="245"/>
      <c r="L816" s="250"/>
      <c r="M816" s="251"/>
      <c r="N816" s="252"/>
      <c r="O816" s="252"/>
      <c r="P816" s="252"/>
      <c r="Q816" s="252"/>
      <c r="R816" s="252"/>
      <c r="S816" s="252"/>
      <c r="T816" s="253"/>
      <c r="AT816" s="254" t="s">
        <v>175</v>
      </c>
      <c r="AU816" s="254" t="s">
        <v>107</v>
      </c>
      <c r="AV816" s="12" t="s">
        <v>82</v>
      </c>
      <c r="AW816" s="12" t="s">
        <v>31</v>
      </c>
      <c r="AX816" s="12" t="s">
        <v>74</v>
      </c>
      <c r="AY816" s="254" t="s">
        <v>165</v>
      </c>
    </row>
    <row r="817" s="13" customFormat="1">
      <c r="B817" s="255"/>
      <c r="C817" s="256"/>
      <c r="D817" s="246" t="s">
        <v>175</v>
      </c>
      <c r="E817" s="257" t="s">
        <v>1</v>
      </c>
      <c r="F817" s="258" t="s">
        <v>518</v>
      </c>
      <c r="G817" s="256"/>
      <c r="H817" s="259">
        <v>5.9279999999999999</v>
      </c>
      <c r="I817" s="260"/>
      <c r="J817" s="256"/>
      <c r="K817" s="256"/>
      <c r="L817" s="261"/>
      <c r="M817" s="262"/>
      <c r="N817" s="263"/>
      <c r="O817" s="263"/>
      <c r="P817" s="263"/>
      <c r="Q817" s="263"/>
      <c r="R817" s="263"/>
      <c r="S817" s="263"/>
      <c r="T817" s="264"/>
      <c r="AT817" s="265" t="s">
        <v>175</v>
      </c>
      <c r="AU817" s="265" t="s">
        <v>107</v>
      </c>
      <c r="AV817" s="13" t="s">
        <v>107</v>
      </c>
      <c r="AW817" s="13" t="s">
        <v>31</v>
      </c>
      <c r="AX817" s="13" t="s">
        <v>74</v>
      </c>
      <c r="AY817" s="265" t="s">
        <v>165</v>
      </c>
    </row>
    <row r="818" s="13" customFormat="1">
      <c r="B818" s="255"/>
      <c r="C818" s="256"/>
      <c r="D818" s="246" t="s">
        <v>175</v>
      </c>
      <c r="E818" s="257" t="s">
        <v>1</v>
      </c>
      <c r="F818" s="258" t="s">
        <v>322</v>
      </c>
      <c r="G818" s="256"/>
      <c r="H818" s="259">
        <v>-1.3999999999999999</v>
      </c>
      <c r="I818" s="260"/>
      <c r="J818" s="256"/>
      <c r="K818" s="256"/>
      <c r="L818" s="261"/>
      <c r="M818" s="262"/>
      <c r="N818" s="263"/>
      <c r="O818" s="263"/>
      <c r="P818" s="263"/>
      <c r="Q818" s="263"/>
      <c r="R818" s="263"/>
      <c r="S818" s="263"/>
      <c r="T818" s="264"/>
      <c r="AT818" s="265" t="s">
        <v>175</v>
      </c>
      <c r="AU818" s="265" t="s">
        <v>107</v>
      </c>
      <c r="AV818" s="13" t="s">
        <v>107</v>
      </c>
      <c r="AW818" s="13" t="s">
        <v>31</v>
      </c>
      <c r="AX818" s="13" t="s">
        <v>74</v>
      </c>
      <c r="AY818" s="265" t="s">
        <v>165</v>
      </c>
    </row>
    <row r="819" s="13" customFormat="1">
      <c r="B819" s="255"/>
      <c r="C819" s="256"/>
      <c r="D819" s="246" t="s">
        <v>175</v>
      </c>
      <c r="E819" s="257" t="s">
        <v>1</v>
      </c>
      <c r="F819" s="258" t="s">
        <v>310</v>
      </c>
      <c r="G819" s="256"/>
      <c r="H819" s="259">
        <v>-1.6000000000000001</v>
      </c>
      <c r="I819" s="260"/>
      <c r="J819" s="256"/>
      <c r="K819" s="256"/>
      <c r="L819" s="261"/>
      <c r="M819" s="262"/>
      <c r="N819" s="263"/>
      <c r="O819" s="263"/>
      <c r="P819" s="263"/>
      <c r="Q819" s="263"/>
      <c r="R819" s="263"/>
      <c r="S819" s="263"/>
      <c r="T819" s="264"/>
      <c r="AT819" s="265" t="s">
        <v>175</v>
      </c>
      <c r="AU819" s="265" t="s">
        <v>107</v>
      </c>
      <c r="AV819" s="13" t="s">
        <v>107</v>
      </c>
      <c r="AW819" s="13" t="s">
        <v>31</v>
      </c>
      <c r="AX819" s="13" t="s">
        <v>74</v>
      </c>
      <c r="AY819" s="265" t="s">
        <v>165</v>
      </c>
    </row>
    <row r="820" s="12" customFormat="1">
      <c r="B820" s="244"/>
      <c r="C820" s="245"/>
      <c r="D820" s="246" t="s">
        <v>175</v>
      </c>
      <c r="E820" s="247" t="s">
        <v>1</v>
      </c>
      <c r="F820" s="248" t="s">
        <v>396</v>
      </c>
      <c r="G820" s="245"/>
      <c r="H820" s="247" t="s">
        <v>1</v>
      </c>
      <c r="I820" s="249"/>
      <c r="J820" s="245"/>
      <c r="K820" s="245"/>
      <c r="L820" s="250"/>
      <c r="M820" s="251"/>
      <c r="N820" s="252"/>
      <c r="O820" s="252"/>
      <c r="P820" s="252"/>
      <c r="Q820" s="252"/>
      <c r="R820" s="252"/>
      <c r="S820" s="252"/>
      <c r="T820" s="253"/>
      <c r="AT820" s="254" t="s">
        <v>175</v>
      </c>
      <c r="AU820" s="254" t="s">
        <v>107</v>
      </c>
      <c r="AV820" s="12" t="s">
        <v>82</v>
      </c>
      <c r="AW820" s="12" t="s">
        <v>31</v>
      </c>
      <c r="AX820" s="12" t="s">
        <v>74</v>
      </c>
      <c r="AY820" s="254" t="s">
        <v>165</v>
      </c>
    </row>
    <row r="821" s="13" customFormat="1">
      <c r="B821" s="255"/>
      <c r="C821" s="256"/>
      <c r="D821" s="246" t="s">
        <v>175</v>
      </c>
      <c r="E821" s="257" t="s">
        <v>1</v>
      </c>
      <c r="F821" s="258" t="s">
        <v>519</v>
      </c>
      <c r="G821" s="256"/>
      <c r="H821" s="259">
        <v>2.964</v>
      </c>
      <c r="I821" s="260"/>
      <c r="J821" s="256"/>
      <c r="K821" s="256"/>
      <c r="L821" s="261"/>
      <c r="M821" s="262"/>
      <c r="N821" s="263"/>
      <c r="O821" s="263"/>
      <c r="P821" s="263"/>
      <c r="Q821" s="263"/>
      <c r="R821" s="263"/>
      <c r="S821" s="263"/>
      <c r="T821" s="264"/>
      <c r="AT821" s="265" t="s">
        <v>175</v>
      </c>
      <c r="AU821" s="265" t="s">
        <v>107</v>
      </c>
      <c r="AV821" s="13" t="s">
        <v>107</v>
      </c>
      <c r="AW821" s="13" t="s">
        <v>31</v>
      </c>
      <c r="AX821" s="13" t="s">
        <v>74</v>
      </c>
      <c r="AY821" s="265" t="s">
        <v>165</v>
      </c>
    </row>
    <row r="822" s="13" customFormat="1">
      <c r="B822" s="255"/>
      <c r="C822" s="256"/>
      <c r="D822" s="246" t="s">
        <v>175</v>
      </c>
      <c r="E822" s="257" t="s">
        <v>1</v>
      </c>
      <c r="F822" s="258" t="s">
        <v>310</v>
      </c>
      <c r="G822" s="256"/>
      <c r="H822" s="259">
        <v>-1.6000000000000001</v>
      </c>
      <c r="I822" s="260"/>
      <c r="J822" s="256"/>
      <c r="K822" s="256"/>
      <c r="L822" s="261"/>
      <c r="M822" s="262"/>
      <c r="N822" s="263"/>
      <c r="O822" s="263"/>
      <c r="P822" s="263"/>
      <c r="Q822" s="263"/>
      <c r="R822" s="263"/>
      <c r="S822" s="263"/>
      <c r="T822" s="264"/>
      <c r="AT822" s="265" t="s">
        <v>175</v>
      </c>
      <c r="AU822" s="265" t="s">
        <v>107</v>
      </c>
      <c r="AV822" s="13" t="s">
        <v>107</v>
      </c>
      <c r="AW822" s="13" t="s">
        <v>31</v>
      </c>
      <c r="AX822" s="13" t="s">
        <v>74</v>
      </c>
      <c r="AY822" s="265" t="s">
        <v>165</v>
      </c>
    </row>
    <row r="823" s="12" customFormat="1">
      <c r="B823" s="244"/>
      <c r="C823" s="245"/>
      <c r="D823" s="246" t="s">
        <v>175</v>
      </c>
      <c r="E823" s="247" t="s">
        <v>1</v>
      </c>
      <c r="F823" s="248" t="s">
        <v>217</v>
      </c>
      <c r="G823" s="245"/>
      <c r="H823" s="247" t="s">
        <v>1</v>
      </c>
      <c r="I823" s="249"/>
      <c r="J823" s="245"/>
      <c r="K823" s="245"/>
      <c r="L823" s="250"/>
      <c r="M823" s="251"/>
      <c r="N823" s="252"/>
      <c r="O823" s="252"/>
      <c r="P823" s="252"/>
      <c r="Q823" s="252"/>
      <c r="R823" s="252"/>
      <c r="S823" s="252"/>
      <c r="T823" s="253"/>
      <c r="AT823" s="254" t="s">
        <v>175</v>
      </c>
      <c r="AU823" s="254" t="s">
        <v>107</v>
      </c>
      <c r="AV823" s="12" t="s">
        <v>82</v>
      </c>
      <c r="AW823" s="12" t="s">
        <v>31</v>
      </c>
      <c r="AX823" s="12" t="s">
        <v>74</v>
      </c>
      <c r="AY823" s="254" t="s">
        <v>165</v>
      </c>
    </row>
    <row r="824" s="13" customFormat="1">
      <c r="B824" s="255"/>
      <c r="C824" s="256"/>
      <c r="D824" s="246" t="s">
        <v>175</v>
      </c>
      <c r="E824" s="257" t="s">
        <v>1</v>
      </c>
      <c r="F824" s="258" t="s">
        <v>399</v>
      </c>
      <c r="G824" s="256"/>
      <c r="H824" s="259">
        <v>10.478</v>
      </c>
      <c r="I824" s="260"/>
      <c r="J824" s="256"/>
      <c r="K824" s="256"/>
      <c r="L824" s="261"/>
      <c r="M824" s="262"/>
      <c r="N824" s="263"/>
      <c r="O824" s="263"/>
      <c r="P824" s="263"/>
      <c r="Q824" s="263"/>
      <c r="R824" s="263"/>
      <c r="S824" s="263"/>
      <c r="T824" s="264"/>
      <c r="AT824" s="265" t="s">
        <v>175</v>
      </c>
      <c r="AU824" s="265" t="s">
        <v>107</v>
      </c>
      <c r="AV824" s="13" t="s">
        <v>107</v>
      </c>
      <c r="AW824" s="13" t="s">
        <v>31</v>
      </c>
      <c r="AX824" s="13" t="s">
        <v>74</v>
      </c>
      <c r="AY824" s="265" t="s">
        <v>165</v>
      </c>
    </row>
    <row r="825" s="13" customFormat="1">
      <c r="B825" s="255"/>
      <c r="C825" s="256"/>
      <c r="D825" s="246" t="s">
        <v>175</v>
      </c>
      <c r="E825" s="257" t="s">
        <v>1</v>
      </c>
      <c r="F825" s="258" t="s">
        <v>321</v>
      </c>
      <c r="G825" s="256"/>
      <c r="H825" s="259">
        <v>-2.7999999999999998</v>
      </c>
      <c r="I825" s="260"/>
      <c r="J825" s="256"/>
      <c r="K825" s="256"/>
      <c r="L825" s="261"/>
      <c r="M825" s="262"/>
      <c r="N825" s="263"/>
      <c r="O825" s="263"/>
      <c r="P825" s="263"/>
      <c r="Q825" s="263"/>
      <c r="R825" s="263"/>
      <c r="S825" s="263"/>
      <c r="T825" s="264"/>
      <c r="AT825" s="265" t="s">
        <v>175</v>
      </c>
      <c r="AU825" s="265" t="s">
        <v>107</v>
      </c>
      <c r="AV825" s="13" t="s">
        <v>107</v>
      </c>
      <c r="AW825" s="13" t="s">
        <v>31</v>
      </c>
      <c r="AX825" s="13" t="s">
        <v>74</v>
      </c>
      <c r="AY825" s="265" t="s">
        <v>165</v>
      </c>
    </row>
    <row r="826" s="13" customFormat="1">
      <c r="B826" s="255"/>
      <c r="C826" s="256"/>
      <c r="D826" s="246" t="s">
        <v>175</v>
      </c>
      <c r="E826" s="257" t="s">
        <v>1</v>
      </c>
      <c r="F826" s="258" t="s">
        <v>310</v>
      </c>
      <c r="G826" s="256"/>
      <c r="H826" s="259">
        <v>-1.6000000000000001</v>
      </c>
      <c r="I826" s="260"/>
      <c r="J826" s="256"/>
      <c r="K826" s="256"/>
      <c r="L826" s="261"/>
      <c r="M826" s="262"/>
      <c r="N826" s="263"/>
      <c r="O826" s="263"/>
      <c r="P826" s="263"/>
      <c r="Q826" s="263"/>
      <c r="R826" s="263"/>
      <c r="S826" s="263"/>
      <c r="T826" s="264"/>
      <c r="AT826" s="265" t="s">
        <v>175</v>
      </c>
      <c r="AU826" s="265" t="s">
        <v>107</v>
      </c>
      <c r="AV826" s="13" t="s">
        <v>107</v>
      </c>
      <c r="AW826" s="13" t="s">
        <v>31</v>
      </c>
      <c r="AX826" s="13" t="s">
        <v>74</v>
      </c>
      <c r="AY826" s="265" t="s">
        <v>165</v>
      </c>
    </row>
    <row r="827" s="12" customFormat="1">
      <c r="B827" s="244"/>
      <c r="C827" s="245"/>
      <c r="D827" s="246" t="s">
        <v>175</v>
      </c>
      <c r="E827" s="247" t="s">
        <v>1</v>
      </c>
      <c r="F827" s="248" t="s">
        <v>245</v>
      </c>
      <c r="G827" s="245"/>
      <c r="H827" s="247" t="s">
        <v>1</v>
      </c>
      <c r="I827" s="249"/>
      <c r="J827" s="245"/>
      <c r="K827" s="245"/>
      <c r="L827" s="250"/>
      <c r="M827" s="251"/>
      <c r="N827" s="252"/>
      <c r="O827" s="252"/>
      <c r="P827" s="252"/>
      <c r="Q827" s="252"/>
      <c r="R827" s="252"/>
      <c r="S827" s="252"/>
      <c r="T827" s="253"/>
      <c r="AT827" s="254" t="s">
        <v>175</v>
      </c>
      <c r="AU827" s="254" t="s">
        <v>107</v>
      </c>
      <c r="AV827" s="12" t="s">
        <v>82</v>
      </c>
      <c r="AW827" s="12" t="s">
        <v>31</v>
      </c>
      <c r="AX827" s="12" t="s">
        <v>74</v>
      </c>
      <c r="AY827" s="254" t="s">
        <v>165</v>
      </c>
    </row>
    <row r="828" s="13" customFormat="1">
      <c r="B828" s="255"/>
      <c r="C828" s="256"/>
      <c r="D828" s="246" t="s">
        <v>175</v>
      </c>
      <c r="E828" s="257" t="s">
        <v>1</v>
      </c>
      <c r="F828" s="258" t="s">
        <v>520</v>
      </c>
      <c r="G828" s="256"/>
      <c r="H828" s="259">
        <v>7.54</v>
      </c>
      <c r="I828" s="260"/>
      <c r="J828" s="256"/>
      <c r="K828" s="256"/>
      <c r="L828" s="261"/>
      <c r="M828" s="262"/>
      <c r="N828" s="263"/>
      <c r="O828" s="263"/>
      <c r="P828" s="263"/>
      <c r="Q828" s="263"/>
      <c r="R828" s="263"/>
      <c r="S828" s="263"/>
      <c r="T828" s="264"/>
      <c r="AT828" s="265" t="s">
        <v>175</v>
      </c>
      <c r="AU828" s="265" t="s">
        <v>107</v>
      </c>
      <c r="AV828" s="13" t="s">
        <v>107</v>
      </c>
      <c r="AW828" s="13" t="s">
        <v>31</v>
      </c>
      <c r="AX828" s="13" t="s">
        <v>74</v>
      </c>
      <c r="AY828" s="265" t="s">
        <v>165</v>
      </c>
    </row>
    <row r="829" s="13" customFormat="1">
      <c r="B829" s="255"/>
      <c r="C829" s="256"/>
      <c r="D829" s="246" t="s">
        <v>175</v>
      </c>
      <c r="E829" s="257" t="s">
        <v>1</v>
      </c>
      <c r="F829" s="258" t="s">
        <v>322</v>
      </c>
      <c r="G829" s="256"/>
      <c r="H829" s="259">
        <v>-1.3999999999999999</v>
      </c>
      <c r="I829" s="260"/>
      <c r="J829" s="256"/>
      <c r="K829" s="256"/>
      <c r="L829" s="261"/>
      <c r="M829" s="262"/>
      <c r="N829" s="263"/>
      <c r="O829" s="263"/>
      <c r="P829" s="263"/>
      <c r="Q829" s="263"/>
      <c r="R829" s="263"/>
      <c r="S829" s="263"/>
      <c r="T829" s="264"/>
      <c r="AT829" s="265" t="s">
        <v>175</v>
      </c>
      <c r="AU829" s="265" t="s">
        <v>107</v>
      </c>
      <c r="AV829" s="13" t="s">
        <v>107</v>
      </c>
      <c r="AW829" s="13" t="s">
        <v>31</v>
      </c>
      <c r="AX829" s="13" t="s">
        <v>74</v>
      </c>
      <c r="AY829" s="265" t="s">
        <v>165</v>
      </c>
    </row>
    <row r="830" s="12" customFormat="1">
      <c r="B830" s="244"/>
      <c r="C830" s="245"/>
      <c r="D830" s="246" t="s">
        <v>175</v>
      </c>
      <c r="E830" s="247" t="s">
        <v>1</v>
      </c>
      <c r="F830" s="248" t="s">
        <v>401</v>
      </c>
      <c r="G830" s="245"/>
      <c r="H830" s="247" t="s">
        <v>1</v>
      </c>
      <c r="I830" s="249"/>
      <c r="J830" s="245"/>
      <c r="K830" s="245"/>
      <c r="L830" s="250"/>
      <c r="M830" s="251"/>
      <c r="N830" s="252"/>
      <c r="O830" s="252"/>
      <c r="P830" s="252"/>
      <c r="Q830" s="252"/>
      <c r="R830" s="252"/>
      <c r="S830" s="252"/>
      <c r="T830" s="253"/>
      <c r="AT830" s="254" t="s">
        <v>175</v>
      </c>
      <c r="AU830" s="254" t="s">
        <v>107</v>
      </c>
      <c r="AV830" s="12" t="s">
        <v>82</v>
      </c>
      <c r="AW830" s="12" t="s">
        <v>31</v>
      </c>
      <c r="AX830" s="12" t="s">
        <v>74</v>
      </c>
      <c r="AY830" s="254" t="s">
        <v>165</v>
      </c>
    </row>
    <row r="831" s="13" customFormat="1">
      <c r="B831" s="255"/>
      <c r="C831" s="256"/>
      <c r="D831" s="246" t="s">
        <v>175</v>
      </c>
      <c r="E831" s="257" t="s">
        <v>1</v>
      </c>
      <c r="F831" s="258" t="s">
        <v>402</v>
      </c>
      <c r="G831" s="256"/>
      <c r="H831" s="259">
        <v>15.756</v>
      </c>
      <c r="I831" s="260"/>
      <c r="J831" s="256"/>
      <c r="K831" s="256"/>
      <c r="L831" s="261"/>
      <c r="M831" s="262"/>
      <c r="N831" s="263"/>
      <c r="O831" s="263"/>
      <c r="P831" s="263"/>
      <c r="Q831" s="263"/>
      <c r="R831" s="263"/>
      <c r="S831" s="263"/>
      <c r="T831" s="264"/>
      <c r="AT831" s="265" t="s">
        <v>175</v>
      </c>
      <c r="AU831" s="265" t="s">
        <v>107</v>
      </c>
      <c r="AV831" s="13" t="s">
        <v>107</v>
      </c>
      <c r="AW831" s="13" t="s">
        <v>31</v>
      </c>
      <c r="AX831" s="13" t="s">
        <v>74</v>
      </c>
      <c r="AY831" s="265" t="s">
        <v>165</v>
      </c>
    </row>
    <row r="832" s="13" customFormat="1">
      <c r="B832" s="255"/>
      <c r="C832" s="256"/>
      <c r="D832" s="246" t="s">
        <v>175</v>
      </c>
      <c r="E832" s="257" t="s">
        <v>1</v>
      </c>
      <c r="F832" s="258" t="s">
        <v>310</v>
      </c>
      <c r="G832" s="256"/>
      <c r="H832" s="259">
        <v>-1.6000000000000001</v>
      </c>
      <c r="I832" s="260"/>
      <c r="J832" s="256"/>
      <c r="K832" s="256"/>
      <c r="L832" s="261"/>
      <c r="M832" s="262"/>
      <c r="N832" s="263"/>
      <c r="O832" s="263"/>
      <c r="P832" s="263"/>
      <c r="Q832" s="263"/>
      <c r="R832" s="263"/>
      <c r="S832" s="263"/>
      <c r="T832" s="264"/>
      <c r="AT832" s="265" t="s">
        <v>175</v>
      </c>
      <c r="AU832" s="265" t="s">
        <v>107</v>
      </c>
      <c r="AV832" s="13" t="s">
        <v>107</v>
      </c>
      <c r="AW832" s="13" t="s">
        <v>31</v>
      </c>
      <c r="AX832" s="13" t="s">
        <v>74</v>
      </c>
      <c r="AY832" s="265" t="s">
        <v>165</v>
      </c>
    </row>
    <row r="833" s="12" customFormat="1">
      <c r="B833" s="244"/>
      <c r="C833" s="245"/>
      <c r="D833" s="246" t="s">
        <v>175</v>
      </c>
      <c r="E833" s="247" t="s">
        <v>1</v>
      </c>
      <c r="F833" s="248" t="s">
        <v>403</v>
      </c>
      <c r="G833" s="245"/>
      <c r="H833" s="247" t="s">
        <v>1</v>
      </c>
      <c r="I833" s="249"/>
      <c r="J833" s="245"/>
      <c r="K833" s="245"/>
      <c r="L833" s="250"/>
      <c r="M833" s="251"/>
      <c r="N833" s="252"/>
      <c r="O833" s="252"/>
      <c r="P833" s="252"/>
      <c r="Q833" s="252"/>
      <c r="R833" s="252"/>
      <c r="S833" s="252"/>
      <c r="T833" s="253"/>
      <c r="AT833" s="254" t="s">
        <v>175</v>
      </c>
      <c r="AU833" s="254" t="s">
        <v>107</v>
      </c>
      <c r="AV833" s="12" t="s">
        <v>82</v>
      </c>
      <c r="AW833" s="12" t="s">
        <v>31</v>
      </c>
      <c r="AX833" s="12" t="s">
        <v>74</v>
      </c>
      <c r="AY833" s="254" t="s">
        <v>165</v>
      </c>
    </row>
    <row r="834" s="13" customFormat="1">
      <c r="B834" s="255"/>
      <c r="C834" s="256"/>
      <c r="D834" s="246" t="s">
        <v>175</v>
      </c>
      <c r="E834" s="257" t="s">
        <v>1</v>
      </c>
      <c r="F834" s="258" t="s">
        <v>404</v>
      </c>
      <c r="G834" s="256"/>
      <c r="H834" s="259">
        <v>10.504</v>
      </c>
      <c r="I834" s="260"/>
      <c r="J834" s="256"/>
      <c r="K834" s="256"/>
      <c r="L834" s="261"/>
      <c r="M834" s="262"/>
      <c r="N834" s="263"/>
      <c r="O834" s="263"/>
      <c r="P834" s="263"/>
      <c r="Q834" s="263"/>
      <c r="R834" s="263"/>
      <c r="S834" s="263"/>
      <c r="T834" s="264"/>
      <c r="AT834" s="265" t="s">
        <v>175</v>
      </c>
      <c r="AU834" s="265" t="s">
        <v>107</v>
      </c>
      <c r="AV834" s="13" t="s">
        <v>107</v>
      </c>
      <c r="AW834" s="13" t="s">
        <v>31</v>
      </c>
      <c r="AX834" s="13" t="s">
        <v>74</v>
      </c>
      <c r="AY834" s="265" t="s">
        <v>165</v>
      </c>
    </row>
    <row r="835" s="12" customFormat="1">
      <c r="B835" s="244"/>
      <c r="C835" s="245"/>
      <c r="D835" s="246" t="s">
        <v>175</v>
      </c>
      <c r="E835" s="247" t="s">
        <v>1</v>
      </c>
      <c r="F835" s="248" t="s">
        <v>406</v>
      </c>
      <c r="G835" s="245"/>
      <c r="H835" s="247" t="s">
        <v>1</v>
      </c>
      <c r="I835" s="249"/>
      <c r="J835" s="245"/>
      <c r="K835" s="245"/>
      <c r="L835" s="250"/>
      <c r="M835" s="251"/>
      <c r="N835" s="252"/>
      <c r="O835" s="252"/>
      <c r="P835" s="252"/>
      <c r="Q835" s="252"/>
      <c r="R835" s="252"/>
      <c r="S835" s="252"/>
      <c r="T835" s="253"/>
      <c r="AT835" s="254" t="s">
        <v>175</v>
      </c>
      <c r="AU835" s="254" t="s">
        <v>107</v>
      </c>
      <c r="AV835" s="12" t="s">
        <v>82</v>
      </c>
      <c r="AW835" s="12" t="s">
        <v>31</v>
      </c>
      <c r="AX835" s="12" t="s">
        <v>74</v>
      </c>
      <c r="AY835" s="254" t="s">
        <v>165</v>
      </c>
    </row>
    <row r="836" s="13" customFormat="1">
      <c r="B836" s="255"/>
      <c r="C836" s="256"/>
      <c r="D836" s="246" t="s">
        <v>175</v>
      </c>
      <c r="E836" s="257" t="s">
        <v>1</v>
      </c>
      <c r="F836" s="258" t="s">
        <v>521</v>
      </c>
      <c r="G836" s="256"/>
      <c r="H836" s="259">
        <v>4.1340000000000003</v>
      </c>
      <c r="I836" s="260"/>
      <c r="J836" s="256"/>
      <c r="K836" s="256"/>
      <c r="L836" s="261"/>
      <c r="M836" s="262"/>
      <c r="N836" s="263"/>
      <c r="O836" s="263"/>
      <c r="P836" s="263"/>
      <c r="Q836" s="263"/>
      <c r="R836" s="263"/>
      <c r="S836" s="263"/>
      <c r="T836" s="264"/>
      <c r="AT836" s="265" t="s">
        <v>175</v>
      </c>
      <c r="AU836" s="265" t="s">
        <v>107</v>
      </c>
      <c r="AV836" s="13" t="s">
        <v>107</v>
      </c>
      <c r="AW836" s="13" t="s">
        <v>31</v>
      </c>
      <c r="AX836" s="13" t="s">
        <v>74</v>
      </c>
      <c r="AY836" s="265" t="s">
        <v>165</v>
      </c>
    </row>
    <row r="837" s="13" customFormat="1">
      <c r="B837" s="255"/>
      <c r="C837" s="256"/>
      <c r="D837" s="246" t="s">
        <v>175</v>
      </c>
      <c r="E837" s="257" t="s">
        <v>1</v>
      </c>
      <c r="F837" s="258" t="s">
        <v>310</v>
      </c>
      <c r="G837" s="256"/>
      <c r="H837" s="259">
        <v>-1.6000000000000001</v>
      </c>
      <c r="I837" s="260"/>
      <c r="J837" s="256"/>
      <c r="K837" s="256"/>
      <c r="L837" s="261"/>
      <c r="M837" s="262"/>
      <c r="N837" s="263"/>
      <c r="O837" s="263"/>
      <c r="P837" s="263"/>
      <c r="Q837" s="263"/>
      <c r="R837" s="263"/>
      <c r="S837" s="263"/>
      <c r="T837" s="264"/>
      <c r="AT837" s="265" t="s">
        <v>175</v>
      </c>
      <c r="AU837" s="265" t="s">
        <v>107</v>
      </c>
      <c r="AV837" s="13" t="s">
        <v>107</v>
      </c>
      <c r="AW837" s="13" t="s">
        <v>31</v>
      </c>
      <c r="AX837" s="13" t="s">
        <v>74</v>
      </c>
      <c r="AY837" s="265" t="s">
        <v>165</v>
      </c>
    </row>
    <row r="838" s="12" customFormat="1">
      <c r="B838" s="244"/>
      <c r="C838" s="245"/>
      <c r="D838" s="246" t="s">
        <v>175</v>
      </c>
      <c r="E838" s="247" t="s">
        <v>1</v>
      </c>
      <c r="F838" s="248" t="s">
        <v>261</v>
      </c>
      <c r="G838" s="245"/>
      <c r="H838" s="247" t="s">
        <v>1</v>
      </c>
      <c r="I838" s="249"/>
      <c r="J838" s="245"/>
      <c r="K838" s="245"/>
      <c r="L838" s="250"/>
      <c r="M838" s="251"/>
      <c r="N838" s="252"/>
      <c r="O838" s="252"/>
      <c r="P838" s="252"/>
      <c r="Q838" s="252"/>
      <c r="R838" s="252"/>
      <c r="S838" s="252"/>
      <c r="T838" s="253"/>
      <c r="AT838" s="254" t="s">
        <v>175</v>
      </c>
      <c r="AU838" s="254" t="s">
        <v>107</v>
      </c>
      <c r="AV838" s="12" t="s">
        <v>82</v>
      </c>
      <c r="AW838" s="12" t="s">
        <v>31</v>
      </c>
      <c r="AX838" s="12" t="s">
        <v>74</v>
      </c>
      <c r="AY838" s="254" t="s">
        <v>165</v>
      </c>
    </row>
    <row r="839" s="13" customFormat="1">
      <c r="B839" s="255"/>
      <c r="C839" s="256"/>
      <c r="D839" s="246" t="s">
        <v>175</v>
      </c>
      <c r="E839" s="257" t="s">
        <v>1</v>
      </c>
      <c r="F839" s="258" t="s">
        <v>423</v>
      </c>
      <c r="G839" s="256"/>
      <c r="H839" s="259">
        <v>12.298</v>
      </c>
      <c r="I839" s="260"/>
      <c r="J839" s="256"/>
      <c r="K839" s="256"/>
      <c r="L839" s="261"/>
      <c r="M839" s="262"/>
      <c r="N839" s="263"/>
      <c r="O839" s="263"/>
      <c r="P839" s="263"/>
      <c r="Q839" s="263"/>
      <c r="R839" s="263"/>
      <c r="S839" s="263"/>
      <c r="T839" s="264"/>
      <c r="AT839" s="265" t="s">
        <v>175</v>
      </c>
      <c r="AU839" s="265" t="s">
        <v>107</v>
      </c>
      <c r="AV839" s="13" t="s">
        <v>107</v>
      </c>
      <c r="AW839" s="13" t="s">
        <v>31</v>
      </c>
      <c r="AX839" s="13" t="s">
        <v>74</v>
      </c>
      <c r="AY839" s="265" t="s">
        <v>165</v>
      </c>
    </row>
    <row r="840" s="13" customFormat="1">
      <c r="B840" s="255"/>
      <c r="C840" s="256"/>
      <c r="D840" s="246" t="s">
        <v>175</v>
      </c>
      <c r="E840" s="257" t="s">
        <v>1</v>
      </c>
      <c r="F840" s="258" t="s">
        <v>410</v>
      </c>
      <c r="G840" s="256"/>
      <c r="H840" s="259">
        <v>-4.7999999999999998</v>
      </c>
      <c r="I840" s="260"/>
      <c r="J840" s="256"/>
      <c r="K840" s="256"/>
      <c r="L840" s="261"/>
      <c r="M840" s="262"/>
      <c r="N840" s="263"/>
      <c r="O840" s="263"/>
      <c r="P840" s="263"/>
      <c r="Q840" s="263"/>
      <c r="R840" s="263"/>
      <c r="S840" s="263"/>
      <c r="T840" s="264"/>
      <c r="AT840" s="265" t="s">
        <v>175</v>
      </c>
      <c r="AU840" s="265" t="s">
        <v>107</v>
      </c>
      <c r="AV840" s="13" t="s">
        <v>107</v>
      </c>
      <c r="AW840" s="13" t="s">
        <v>31</v>
      </c>
      <c r="AX840" s="13" t="s">
        <v>74</v>
      </c>
      <c r="AY840" s="265" t="s">
        <v>165</v>
      </c>
    </row>
    <row r="841" s="12" customFormat="1">
      <c r="B841" s="244"/>
      <c r="C841" s="245"/>
      <c r="D841" s="246" t="s">
        <v>175</v>
      </c>
      <c r="E841" s="247" t="s">
        <v>1</v>
      </c>
      <c r="F841" s="248" t="s">
        <v>425</v>
      </c>
      <c r="G841" s="245"/>
      <c r="H841" s="247" t="s">
        <v>1</v>
      </c>
      <c r="I841" s="249"/>
      <c r="J841" s="245"/>
      <c r="K841" s="245"/>
      <c r="L841" s="250"/>
      <c r="M841" s="251"/>
      <c r="N841" s="252"/>
      <c r="O841" s="252"/>
      <c r="P841" s="252"/>
      <c r="Q841" s="252"/>
      <c r="R841" s="252"/>
      <c r="S841" s="252"/>
      <c r="T841" s="253"/>
      <c r="AT841" s="254" t="s">
        <v>175</v>
      </c>
      <c r="AU841" s="254" t="s">
        <v>107</v>
      </c>
      <c r="AV841" s="12" t="s">
        <v>82</v>
      </c>
      <c r="AW841" s="12" t="s">
        <v>31</v>
      </c>
      <c r="AX841" s="12" t="s">
        <v>74</v>
      </c>
      <c r="AY841" s="254" t="s">
        <v>165</v>
      </c>
    </row>
    <row r="842" s="13" customFormat="1">
      <c r="B842" s="255"/>
      <c r="C842" s="256"/>
      <c r="D842" s="246" t="s">
        <v>175</v>
      </c>
      <c r="E842" s="257" t="s">
        <v>1</v>
      </c>
      <c r="F842" s="258" t="s">
        <v>426</v>
      </c>
      <c r="G842" s="256"/>
      <c r="H842" s="259">
        <v>9.6720000000000006</v>
      </c>
      <c r="I842" s="260"/>
      <c r="J842" s="256"/>
      <c r="K842" s="256"/>
      <c r="L842" s="261"/>
      <c r="M842" s="262"/>
      <c r="N842" s="263"/>
      <c r="O842" s="263"/>
      <c r="P842" s="263"/>
      <c r="Q842" s="263"/>
      <c r="R842" s="263"/>
      <c r="S842" s="263"/>
      <c r="T842" s="264"/>
      <c r="AT842" s="265" t="s">
        <v>175</v>
      </c>
      <c r="AU842" s="265" t="s">
        <v>107</v>
      </c>
      <c r="AV842" s="13" t="s">
        <v>107</v>
      </c>
      <c r="AW842" s="13" t="s">
        <v>31</v>
      </c>
      <c r="AX842" s="13" t="s">
        <v>74</v>
      </c>
      <c r="AY842" s="265" t="s">
        <v>165</v>
      </c>
    </row>
    <row r="843" s="13" customFormat="1">
      <c r="B843" s="255"/>
      <c r="C843" s="256"/>
      <c r="D843" s="246" t="s">
        <v>175</v>
      </c>
      <c r="E843" s="257" t="s">
        <v>1</v>
      </c>
      <c r="F843" s="258" t="s">
        <v>310</v>
      </c>
      <c r="G843" s="256"/>
      <c r="H843" s="259">
        <v>-1.6000000000000001</v>
      </c>
      <c r="I843" s="260"/>
      <c r="J843" s="256"/>
      <c r="K843" s="256"/>
      <c r="L843" s="261"/>
      <c r="M843" s="262"/>
      <c r="N843" s="263"/>
      <c r="O843" s="263"/>
      <c r="P843" s="263"/>
      <c r="Q843" s="263"/>
      <c r="R843" s="263"/>
      <c r="S843" s="263"/>
      <c r="T843" s="264"/>
      <c r="AT843" s="265" t="s">
        <v>175</v>
      </c>
      <c r="AU843" s="265" t="s">
        <v>107</v>
      </c>
      <c r="AV843" s="13" t="s">
        <v>107</v>
      </c>
      <c r="AW843" s="13" t="s">
        <v>31</v>
      </c>
      <c r="AX843" s="13" t="s">
        <v>74</v>
      </c>
      <c r="AY843" s="265" t="s">
        <v>165</v>
      </c>
    </row>
    <row r="844" s="12" customFormat="1">
      <c r="B844" s="244"/>
      <c r="C844" s="245"/>
      <c r="D844" s="246" t="s">
        <v>175</v>
      </c>
      <c r="E844" s="247" t="s">
        <v>1</v>
      </c>
      <c r="F844" s="248" t="s">
        <v>196</v>
      </c>
      <c r="G844" s="245"/>
      <c r="H844" s="247" t="s">
        <v>1</v>
      </c>
      <c r="I844" s="249"/>
      <c r="J844" s="245"/>
      <c r="K844" s="245"/>
      <c r="L844" s="250"/>
      <c r="M844" s="251"/>
      <c r="N844" s="252"/>
      <c r="O844" s="252"/>
      <c r="P844" s="252"/>
      <c r="Q844" s="252"/>
      <c r="R844" s="252"/>
      <c r="S844" s="252"/>
      <c r="T844" s="253"/>
      <c r="AT844" s="254" t="s">
        <v>175</v>
      </c>
      <c r="AU844" s="254" t="s">
        <v>107</v>
      </c>
      <c r="AV844" s="12" t="s">
        <v>82</v>
      </c>
      <c r="AW844" s="12" t="s">
        <v>31</v>
      </c>
      <c r="AX844" s="12" t="s">
        <v>74</v>
      </c>
      <c r="AY844" s="254" t="s">
        <v>165</v>
      </c>
    </row>
    <row r="845" s="13" customFormat="1">
      <c r="B845" s="255"/>
      <c r="C845" s="256"/>
      <c r="D845" s="246" t="s">
        <v>175</v>
      </c>
      <c r="E845" s="257" t="s">
        <v>1</v>
      </c>
      <c r="F845" s="258" t="s">
        <v>427</v>
      </c>
      <c r="G845" s="256"/>
      <c r="H845" s="259">
        <v>11.18</v>
      </c>
      <c r="I845" s="260"/>
      <c r="J845" s="256"/>
      <c r="K845" s="256"/>
      <c r="L845" s="261"/>
      <c r="M845" s="262"/>
      <c r="N845" s="263"/>
      <c r="O845" s="263"/>
      <c r="P845" s="263"/>
      <c r="Q845" s="263"/>
      <c r="R845" s="263"/>
      <c r="S845" s="263"/>
      <c r="T845" s="264"/>
      <c r="AT845" s="265" t="s">
        <v>175</v>
      </c>
      <c r="AU845" s="265" t="s">
        <v>107</v>
      </c>
      <c r="AV845" s="13" t="s">
        <v>107</v>
      </c>
      <c r="AW845" s="13" t="s">
        <v>31</v>
      </c>
      <c r="AX845" s="13" t="s">
        <v>74</v>
      </c>
      <c r="AY845" s="265" t="s">
        <v>165</v>
      </c>
    </row>
    <row r="846" s="12" customFormat="1">
      <c r="B846" s="244"/>
      <c r="C846" s="245"/>
      <c r="D846" s="246" t="s">
        <v>175</v>
      </c>
      <c r="E846" s="247" t="s">
        <v>1</v>
      </c>
      <c r="F846" s="248" t="s">
        <v>247</v>
      </c>
      <c r="G846" s="245"/>
      <c r="H846" s="247" t="s">
        <v>1</v>
      </c>
      <c r="I846" s="249"/>
      <c r="J846" s="245"/>
      <c r="K846" s="245"/>
      <c r="L846" s="250"/>
      <c r="M846" s="251"/>
      <c r="N846" s="252"/>
      <c r="O846" s="252"/>
      <c r="P846" s="252"/>
      <c r="Q846" s="252"/>
      <c r="R846" s="252"/>
      <c r="S846" s="252"/>
      <c r="T846" s="253"/>
      <c r="AT846" s="254" t="s">
        <v>175</v>
      </c>
      <c r="AU846" s="254" t="s">
        <v>107</v>
      </c>
      <c r="AV846" s="12" t="s">
        <v>82</v>
      </c>
      <c r="AW846" s="12" t="s">
        <v>31</v>
      </c>
      <c r="AX846" s="12" t="s">
        <v>74</v>
      </c>
      <c r="AY846" s="254" t="s">
        <v>165</v>
      </c>
    </row>
    <row r="847" s="13" customFormat="1">
      <c r="B847" s="255"/>
      <c r="C847" s="256"/>
      <c r="D847" s="246" t="s">
        <v>175</v>
      </c>
      <c r="E847" s="257" t="s">
        <v>1</v>
      </c>
      <c r="F847" s="258" t="s">
        <v>428</v>
      </c>
      <c r="G847" s="256"/>
      <c r="H847" s="259">
        <v>8.3200000000000003</v>
      </c>
      <c r="I847" s="260"/>
      <c r="J847" s="256"/>
      <c r="K847" s="256"/>
      <c r="L847" s="261"/>
      <c r="M847" s="262"/>
      <c r="N847" s="263"/>
      <c r="O847" s="263"/>
      <c r="P847" s="263"/>
      <c r="Q847" s="263"/>
      <c r="R847" s="263"/>
      <c r="S847" s="263"/>
      <c r="T847" s="264"/>
      <c r="AT847" s="265" t="s">
        <v>175</v>
      </c>
      <c r="AU847" s="265" t="s">
        <v>107</v>
      </c>
      <c r="AV847" s="13" t="s">
        <v>107</v>
      </c>
      <c r="AW847" s="13" t="s">
        <v>31</v>
      </c>
      <c r="AX847" s="13" t="s">
        <v>74</v>
      </c>
      <c r="AY847" s="265" t="s">
        <v>165</v>
      </c>
    </row>
    <row r="848" s="13" customFormat="1">
      <c r="B848" s="255"/>
      <c r="C848" s="256"/>
      <c r="D848" s="246" t="s">
        <v>175</v>
      </c>
      <c r="E848" s="257" t="s">
        <v>1</v>
      </c>
      <c r="F848" s="258" t="s">
        <v>310</v>
      </c>
      <c r="G848" s="256"/>
      <c r="H848" s="259">
        <v>-1.6000000000000001</v>
      </c>
      <c r="I848" s="260"/>
      <c r="J848" s="256"/>
      <c r="K848" s="256"/>
      <c r="L848" s="261"/>
      <c r="M848" s="262"/>
      <c r="N848" s="263"/>
      <c r="O848" s="263"/>
      <c r="P848" s="263"/>
      <c r="Q848" s="263"/>
      <c r="R848" s="263"/>
      <c r="S848" s="263"/>
      <c r="T848" s="264"/>
      <c r="AT848" s="265" t="s">
        <v>175</v>
      </c>
      <c r="AU848" s="265" t="s">
        <v>107</v>
      </c>
      <c r="AV848" s="13" t="s">
        <v>107</v>
      </c>
      <c r="AW848" s="13" t="s">
        <v>31</v>
      </c>
      <c r="AX848" s="13" t="s">
        <v>74</v>
      </c>
      <c r="AY848" s="265" t="s">
        <v>165</v>
      </c>
    </row>
    <row r="849" s="13" customFormat="1">
      <c r="B849" s="255"/>
      <c r="C849" s="256"/>
      <c r="D849" s="246" t="s">
        <v>175</v>
      </c>
      <c r="E849" s="257" t="s">
        <v>1</v>
      </c>
      <c r="F849" s="258" t="s">
        <v>322</v>
      </c>
      <c r="G849" s="256"/>
      <c r="H849" s="259">
        <v>-1.3999999999999999</v>
      </c>
      <c r="I849" s="260"/>
      <c r="J849" s="256"/>
      <c r="K849" s="256"/>
      <c r="L849" s="261"/>
      <c r="M849" s="262"/>
      <c r="N849" s="263"/>
      <c r="O849" s="263"/>
      <c r="P849" s="263"/>
      <c r="Q849" s="263"/>
      <c r="R849" s="263"/>
      <c r="S849" s="263"/>
      <c r="T849" s="264"/>
      <c r="AT849" s="265" t="s">
        <v>175</v>
      </c>
      <c r="AU849" s="265" t="s">
        <v>107</v>
      </c>
      <c r="AV849" s="13" t="s">
        <v>107</v>
      </c>
      <c r="AW849" s="13" t="s">
        <v>31</v>
      </c>
      <c r="AX849" s="13" t="s">
        <v>74</v>
      </c>
      <c r="AY849" s="265" t="s">
        <v>165</v>
      </c>
    </row>
    <row r="850" s="12" customFormat="1">
      <c r="B850" s="244"/>
      <c r="C850" s="245"/>
      <c r="D850" s="246" t="s">
        <v>175</v>
      </c>
      <c r="E850" s="247" t="s">
        <v>1</v>
      </c>
      <c r="F850" s="248" t="s">
        <v>430</v>
      </c>
      <c r="G850" s="245"/>
      <c r="H850" s="247" t="s">
        <v>1</v>
      </c>
      <c r="I850" s="249"/>
      <c r="J850" s="245"/>
      <c r="K850" s="245"/>
      <c r="L850" s="250"/>
      <c r="M850" s="251"/>
      <c r="N850" s="252"/>
      <c r="O850" s="252"/>
      <c r="P850" s="252"/>
      <c r="Q850" s="252"/>
      <c r="R850" s="252"/>
      <c r="S850" s="252"/>
      <c r="T850" s="253"/>
      <c r="AT850" s="254" t="s">
        <v>175</v>
      </c>
      <c r="AU850" s="254" t="s">
        <v>107</v>
      </c>
      <c r="AV850" s="12" t="s">
        <v>82</v>
      </c>
      <c r="AW850" s="12" t="s">
        <v>31</v>
      </c>
      <c r="AX850" s="12" t="s">
        <v>74</v>
      </c>
      <c r="AY850" s="254" t="s">
        <v>165</v>
      </c>
    </row>
    <row r="851" s="13" customFormat="1">
      <c r="B851" s="255"/>
      <c r="C851" s="256"/>
      <c r="D851" s="246" t="s">
        <v>175</v>
      </c>
      <c r="E851" s="257" t="s">
        <v>1</v>
      </c>
      <c r="F851" s="258" t="s">
        <v>431</v>
      </c>
      <c r="G851" s="256"/>
      <c r="H851" s="259">
        <v>9.3599999999999994</v>
      </c>
      <c r="I851" s="260"/>
      <c r="J851" s="256"/>
      <c r="K851" s="256"/>
      <c r="L851" s="261"/>
      <c r="M851" s="262"/>
      <c r="N851" s="263"/>
      <c r="O851" s="263"/>
      <c r="P851" s="263"/>
      <c r="Q851" s="263"/>
      <c r="R851" s="263"/>
      <c r="S851" s="263"/>
      <c r="T851" s="264"/>
      <c r="AT851" s="265" t="s">
        <v>175</v>
      </c>
      <c r="AU851" s="265" t="s">
        <v>107</v>
      </c>
      <c r="AV851" s="13" t="s">
        <v>107</v>
      </c>
      <c r="AW851" s="13" t="s">
        <v>31</v>
      </c>
      <c r="AX851" s="13" t="s">
        <v>74</v>
      </c>
      <c r="AY851" s="265" t="s">
        <v>165</v>
      </c>
    </row>
    <row r="852" s="12" customFormat="1">
      <c r="B852" s="244"/>
      <c r="C852" s="245"/>
      <c r="D852" s="246" t="s">
        <v>175</v>
      </c>
      <c r="E852" s="247" t="s">
        <v>1</v>
      </c>
      <c r="F852" s="248" t="s">
        <v>246</v>
      </c>
      <c r="G852" s="245"/>
      <c r="H852" s="247" t="s">
        <v>1</v>
      </c>
      <c r="I852" s="249"/>
      <c r="J852" s="245"/>
      <c r="K852" s="245"/>
      <c r="L852" s="250"/>
      <c r="M852" s="251"/>
      <c r="N852" s="252"/>
      <c r="O852" s="252"/>
      <c r="P852" s="252"/>
      <c r="Q852" s="252"/>
      <c r="R852" s="252"/>
      <c r="S852" s="252"/>
      <c r="T852" s="253"/>
      <c r="AT852" s="254" t="s">
        <v>175</v>
      </c>
      <c r="AU852" s="254" t="s">
        <v>107</v>
      </c>
      <c r="AV852" s="12" t="s">
        <v>82</v>
      </c>
      <c r="AW852" s="12" t="s">
        <v>31</v>
      </c>
      <c r="AX852" s="12" t="s">
        <v>74</v>
      </c>
      <c r="AY852" s="254" t="s">
        <v>165</v>
      </c>
    </row>
    <row r="853" s="13" customFormat="1">
      <c r="B853" s="255"/>
      <c r="C853" s="256"/>
      <c r="D853" s="246" t="s">
        <v>175</v>
      </c>
      <c r="E853" s="257" t="s">
        <v>1</v>
      </c>
      <c r="F853" s="258" t="s">
        <v>522</v>
      </c>
      <c r="G853" s="256"/>
      <c r="H853" s="259">
        <v>8.6319999999999997</v>
      </c>
      <c r="I853" s="260"/>
      <c r="J853" s="256"/>
      <c r="K853" s="256"/>
      <c r="L853" s="261"/>
      <c r="M853" s="262"/>
      <c r="N853" s="263"/>
      <c r="O853" s="263"/>
      <c r="P853" s="263"/>
      <c r="Q853" s="263"/>
      <c r="R853" s="263"/>
      <c r="S853" s="263"/>
      <c r="T853" s="264"/>
      <c r="AT853" s="265" t="s">
        <v>175</v>
      </c>
      <c r="AU853" s="265" t="s">
        <v>107</v>
      </c>
      <c r="AV853" s="13" t="s">
        <v>107</v>
      </c>
      <c r="AW853" s="13" t="s">
        <v>31</v>
      </c>
      <c r="AX853" s="13" t="s">
        <v>74</v>
      </c>
      <c r="AY853" s="265" t="s">
        <v>165</v>
      </c>
    </row>
    <row r="854" s="13" customFormat="1">
      <c r="B854" s="255"/>
      <c r="C854" s="256"/>
      <c r="D854" s="246" t="s">
        <v>175</v>
      </c>
      <c r="E854" s="257" t="s">
        <v>1</v>
      </c>
      <c r="F854" s="258" t="s">
        <v>310</v>
      </c>
      <c r="G854" s="256"/>
      <c r="H854" s="259">
        <v>-1.6000000000000001</v>
      </c>
      <c r="I854" s="260"/>
      <c r="J854" s="256"/>
      <c r="K854" s="256"/>
      <c r="L854" s="261"/>
      <c r="M854" s="262"/>
      <c r="N854" s="263"/>
      <c r="O854" s="263"/>
      <c r="P854" s="263"/>
      <c r="Q854" s="263"/>
      <c r="R854" s="263"/>
      <c r="S854" s="263"/>
      <c r="T854" s="264"/>
      <c r="AT854" s="265" t="s">
        <v>175</v>
      </c>
      <c r="AU854" s="265" t="s">
        <v>107</v>
      </c>
      <c r="AV854" s="13" t="s">
        <v>107</v>
      </c>
      <c r="AW854" s="13" t="s">
        <v>31</v>
      </c>
      <c r="AX854" s="13" t="s">
        <v>74</v>
      </c>
      <c r="AY854" s="265" t="s">
        <v>165</v>
      </c>
    </row>
    <row r="855" s="14" customFormat="1">
      <c r="B855" s="266"/>
      <c r="C855" s="267"/>
      <c r="D855" s="246" t="s">
        <v>175</v>
      </c>
      <c r="E855" s="268" t="s">
        <v>1</v>
      </c>
      <c r="F855" s="269" t="s">
        <v>179</v>
      </c>
      <c r="G855" s="267"/>
      <c r="H855" s="270">
        <v>118.87300000000001</v>
      </c>
      <c r="I855" s="271"/>
      <c r="J855" s="267"/>
      <c r="K855" s="267"/>
      <c r="L855" s="272"/>
      <c r="M855" s="273"/>
      <c r="N855" s="274"/>
      <c r="O855" s="274"/>
      <c r="P855" s="274"/>
      <c r="Q855" s="274"/>
      <c r="R855" s="274"/>
      <c r="S855" s="274"/>
      <c r="T855" s="275"/>
      <c r="AT855" s="276" t="s">
        <v>175</v>
      </c>
      <c r="AU855" s="276" t="s">
        <v>107</v>
      </c>
      <c r="AV855" s="14" t="s">
        <v>166</v>
      </c>
      <c r="AW855" s="14" t="s">
        <v>31</v>
      </c>
      <c r="AX855" s="14" t="s">
        <v>74</v>
      </c>
      <c r="AY855" s="276" t="s">
        <v>165</v>
      </c>
    </row>
    <row r="856" s="12" customFormat="1">
      <c r="B856" s="244"/>
      <c r="C856" s="245"/>
      <c r="D856" s="246" t="s">
        <v>175</v>
      </c>
      <c r="E856" s="247" t="s">
        <v>1</v>
      </c>
      <c r="F856" s="248" t="s">
        <v>180</v>
      </c>
      <c r="G856" s="245"/>
      <c r="H856" s="247" t="s">
        <v>1</v>
      </c>
      <c r="I856" s="249"/>
      <c r="J856" s="245"/>
      <c r="K856" s="245"/>
      <c r="L856" s="250"/>
      <c r="M856" s="251"/>
      <c r="N856" s="252"/>
      <c r="O856" s="252"/>
      <c r="P856" s="252"/>
      <c r="Q856" s="252"/>
      <c r="R856" s="252"/>
      <c r="S856" s="252"/>
      <c r="T856" s="253"/>
      <c r="AT856" s="254" t="s">
        <v>175</v>
      </c>
      <c r="AU856" s="254" t="s">
        <v>107</v>
      </c>
      <c r="AV856" s="12" t="s">
        <v>82</v>
      </c>
      <c r="AW856" s="12" t="s">
        <v>31</v>
      </c>
      <c r="AX856" s="12" t="s">
        <v>74</v>
      </c>
      <c r="AY856" s="254" t="s">
        <v>165</v>
      </c>
    </row>
    <row r="857" s="12" customFormat="1">
      <c r="B857" s="244"/>
      <c r="C857" s="245"/>
      <c r="D857" s="246" t="s">
        <v>175</v>
      </c>
      <c r="E857" s="247" t="s">
        <v>1</v>
      </c>
      <c r="F857" s="248" t="s">
        <v>219</v>
      </c>
      <c r="G857" s="245"/>
      <c r="H857" s="247" t="s">
        <v>1</v>
      </c>
      <c r="I857" s="249"/>
      <c r="J857" s="245"/>
      <c r="K857" s="245"/>
      <c r="L857" s="250"/>
      <c r="M857" s="251"/>
      <c r="N857" s="252"/>
      <c r="O857" s="252"/>
      <c r="P857" s="252"/>
      <c r="Q857" s="252"/>
      <c r="R857" s="252"/>
      <c r="S857" s="252"/>
      <c r="T857" s="253"/>
      <c r="AT857" s="254" t="s">
        <v>175</v>
      </c>
      <c r="AU857" s="254" t="s">
        <v>107</v>
      </c>
      <c r="AV857" s="12" t="s">
        <v>82</v>
      </c>
      <c r="AW857" s="12" t="s">
        <v>31</v>
      </c>
      <c r="AX857" s="12" t="s">
        <v>74</v>
      </c>
      <c r="AY857" s="254" t="s">
        <v>165</v>
      </c>
    </row>
    <row r="858" s="13" customFormat="1">
      <c r="B858" s="255"/>
      <c r="C858" s="256"/>
      <c r="D858" s="246" t="s">
        <v>175</v>
      </c>
      <c r="E858" s="257" t="s">
        <v>1</v>
      </c>
      <c r="F858" s="258" t="s">
        <v>523</v>
      </c>
      <c r="G858" s="256"/>
      <c r="H858" s="259">
        <v>3.3599999999999999</v>
      </c>
      <c r="I858" s="260"/>
      <c r="J858" s="256"/>
      <c r="K858" s="256"/>
      <c r="L858" s="261"/>
      <c r="M858" s="262"/>
      <c r="N858" s="263"/>
      <c r="O858" s="263"/>
      <c r="P858" s="263"/>
      <c r="Q858" s="263"/>
      <c r="R858" s="263"/>
      <c r="S858" s="263"/>
      <c r="T858" s="264"/>
      <c r="AT858" s="265" t="s">
        <v>175</v>
      </c>
      <c r="AU858" s="265" t="s">
        <v>107</v>
      </c>
      <c r="AV858" s="13" t="s">
        <v>107</v>
      </c>
      <c r="AW858" s="13" t="s">
        <v>31</v>
      </c>
      <c r="AX858" s="13" t="s">
        <v>74</v>
      </c>
      <c r="AY858" s="265" t="s">
        <v>165</v>
      </c>
    </row>
    <row r="859" s="13" customFormat="1">
      <c r="B859" s="255"/>
      <c r="C859" s="256"/>
      <c r="D859" s="246" t="s">
        <v>175</v>
      </c>
      <c r="E859" s="257" t="s">
        <v>1</v>
      </c>
      <c r="F859" s="258" t="s">
        <v>310</v>
      </c>
      <c r="G859" s="256"/>
      <c r="H859" s="259">
        <v>-1.6000000000000001</v>
      </c>
      <c r="I859" s="260"/>
      <c r="J859" s="256"/>
      <c r="K859" s="256"/>
      <c r="L859" s="261"/>
      <c r="M859" s="262"/>
      <c r="N859" s="263"/>
      <c r="O859" s="263"/>
      <c r="P859" s="263"/>
      <c r="Q859" s="263"/>
      <c r="R859" s="263"/>
      <c r="S859" s="263"/>
      <c r="T859" s="264"/>
      <c r="AT859" s="265" t="s">
        <v>175</v>
      </c>
      <c r="AU859" s="265" t="s">
        <v>107</v>
      </c>
      <c r="AV859" s="13" t="s">
        <v>107</v>
      </c>
      <c r="AW859" s="13" t="s">
        <v>31</v>
      </c>
      <c r="AX859" s="13" t="s">
        <v>74</v>
      </c>
      <c r="AY859" s="265" t="s">
        <v>165</v>
      </c>
    </row>
    <row r="860" s="12" customFormat="1">
      <c r="B860" s="244"/>
      <c r="C860" s="245"/>
      <c r="D860" s="246" t="s">
        <v>175</v>
      </c>
      <c r="E860" s="247" t="s">
        <v>1</v>
      </c>
      <c r="F860" s="248" t="s">
        <v>220</v>
      </c>
      <c r="G860" s="245"/>
      <c r="H860" s="247" t="s">
        <v>1</v>
      </c>
      <c r="I860" s="249"/>
      <c r="J860" s="245"/>
      <c r="K860" s="245"/>
      <c r="L860" s="250"/>
      <c r="M860" s="251"/>
      <c r="N860" s="252"/>
      <c r="O860" s="252"/>
      <c r="P860" s="252"/>
      <c r="Q860" s="252"/>
      <c r="R860" s="252"/>
      <c r="S860" s="252"/>
      <c r="T860" s="253"/>
      <c r="AT860" s="254" t="s">
        <v>175</v>
      </c>
      <c r="AU860" s="254" t="s">
        <v>107</v>
      </c>
      <c r="AV860" s="12" t="s">
        <v>82</v>
      </c>
      <c r="AW860" s="12" t="s">
        <v>31</v>
      </c>
      <c r="AX860" s="12" t="s">
        <v>74</v>
      </c>
      <c r="AY860" s="254" t="s">
        <v>165</v>
      </c>
    </row>
    <row r="861" s="13" customFormat="1">
      <c r="B861" s="255"/>
      <c r="C861" s="256"/>
      <c r="D861" s="246" t="s">
        <v>175</v>
      </c>
      <c r="E861" s="257" t="s">
        <v>1</v>
      </c>
      <c r="F861" s="258" t="s">
        <v>311</v>
      </c>
      <c r="G861" s="256"/>
      <c r="H861" s="259">
        <v>2.7999999999999998</v>
      </c>
      <c r="I861" s="260"/>
      <c r="J861" s="256"/>
      <c r="K861" s="256"/>
      <c r="L861" s="261"/>
      <c r="M861" s="262"/>
      <c r="N861" s="263"/>
      <c r="O861" s="263"/>
      <c r="P861" s="263"/>
      <c r="Q861" s="263"/>
      <c r="R861" s="263"/>
      <c r="S861" s="263"/>
      <c r="T861" s="264"/>
      <c r="AT861" s="265" t="s">
        <v>175</v>
      </c>
      <c r="AU861" s="265" t="s">
        <v>107</v>
      </c>
      <c r="AV861" s="13" t="s">
        <v>107</v>
      </c>
      <c r="AW861" s="13" t="s">
        <v>31</v>
      </c>
      <c r="AX861" s="13" t="s">
        <v>74</v>
      </c>
      <c r="AY861" s="265" t="s">
        <v>165</v>
      </c>
    </row>
    <row r="862" s="13" customFormat="1">
      <c r="B862" s="255"/>
      <c r="C862" s="256"/>
      <c r="D862" s="246" t="s">
        <v>175</v>
      </c>
      <c r="E862" s="257" t="s">
        <v>1</v>
      </c>
      <c r="F862" s="258" t="s">
        <v>310</v>
      </c>
      <c r="G862" s="256"/>
      <c r="H862" s="259">
        <v>-1.6000000000000001</v>
      </c>
      <c r="I862" s="260"/>
      <c r="J862" s="256"/>
      <c r="K862" s="256"/>
      <c r="L862" s="261"/>
      <c r="M862" s="262"/>
      <c r="N862" s="263"/>
      <c r="O862" s="263"/>
      <c r="P862" s="263"/>
      <c r="Q862" s="263"/>
      <c r="R862" s="263"/>
      <c r="S862" s="263"/>
      <c r="T862" s="264"/>
      <c r="AT862" s="265" t="s">
        <v>175</v>
      </c>
      <c r="AU862" s="265" t="s">
        <v>107</v>
      </c>
      <c r="AV862" s="13" t="s">
        <v>107</v>
      </c>
      <c r="AW862" s="13" t="s">
        <v>31</v>
      </c>
      <c r="AX862" s="13" t="s">
        <v>74</v>
      </c>
      <c r="AY862" s="265" t="s">
        <v>165</v>
      </c>
    </row>
    <row r="863" s="12" customFormat="1">
      <c r="B863" s="244"/>
      <c r="C863" s="245"/>
      <c r="D863" s="246" t="s">
        <v>175</v>
      </c>
      <c r="E863" s="247" t="s">
        <v>1</v>
      </c>
      <c r="F863" s="248" t="s">
        <v>439</v>
      </c>
      <c r="G863" s="245"/>
      <c r="H863" s="247" t="s">
        <v>1</v>
      </c>
      <c r="I863" s="249"/>
      <c r="J863" s="245"/>
      <c r="K863" s="245"/>
      <c r="L863" s="250"/>
      <c r="M863" s="251"/>
      <c r="N863" s="252"/>
      <c r="O863" s="252"/>
      <c r="P863" s="252"/>
      <c r="Q863" s="252"/>
      <c r="R863" s="252"/>
      <c r="S863" s="252"/>
      <c r="T863" s="253"/>
      <c r="AT863" s="254" t="s">
        <v>175</v>
      </c>
      <c r="AU863" s="254" t="s">
        <v>107</v>
      </c>
      <c r="AV863" s="12" t="s">
        <v>82</v>
      </c>
      <c r="AW863" s="12" t="s">
        <v>31</v>
      </c>
      <c r="AX863" s="12" t="s">
        <v>74</v>
      </c>
      <c r="AY863" s="254" t="s">
        <v>165</v>
      </c>
    </row>
    <row r="864" s="13" customFormat="1">
      <c r="B864" s="255"/>
      <c r="C864" s="256"/>
      <c r="D864" s="246" t="s">
        <v>175</v>
      </c>
      <c r="E864" s="257" t="s">
        <v>1</v>
      </c>
      <c r="F864" s="258" t="s">
        <v>524</v>
      </c>
      <c r="G864" s="256"/>
      <c r="H864" s="259">
        <v>4.6760000000000002</v>
      </c>
      <c r="I864" s="260"/>
      <c r="J864" s="256"/>
      <c r="K864" s="256"/>
      <c r="L864" s="261"/>
      <c r="M864" s="262"/>
      <c r="N864" s="263"/>
      <c r="O864" s="263"/>
      <c r="P864" s="263"/>
      <c r="Q864" s="263"/>
      <c r="R864" s="263"/>
      <c r="S864" s="263"/>
      <c r="T864" s="264"/>
      <c r="AT864" s="265" t="s">
        <v>175</v>
      </c>
      <c r="AU864" s="265" t="s">
        <v>107</v>
      </c>
      <c r="AV864" s="13" t="s">
        <v>107</v>
      </c>
      <c r="AW864" s="13" t="s">
        <v>31</v>
      </c>
      <c r="AX864" s="13" t="s">
        <v>74</v>
      </c>
      <c r="AY864" s="265" t="s">
        <v>165</v>
      </c>
    </row>
    <row r="865" s="12" customFormat="1">
      <c r="B865" s="244"/>
      <c r="C865" s="245"/>
      <c r="D865" s="246" t="s">
        <v>175</v>
      </c>
      <c r="E865" s="247" t="s">
        <v>1</v>
      </c>
      <c r="F865" s="248" t="s">
        <v>222</v>
      </c>
      <c r="G865" s="245"/>
      <c r="H865" s="247" t="s">
        <v>1</v>
      </c>
      <c r="I865" s="249"/>
      <c r="J865" s="245"/>
      <c r="K865" s="245"/>
      <c r="L865" s="250"/>
      <c r="M865" s="251"/>
      <c r="N865" s="252"/>
      <c r="O865" s="252"/>
      <c r="P865" s="252"/>
      <c r="Q865" s="252"/>
      <c r="R865" s="252"/>
      <c r="S865" s="252"/>
      <c r="T865" s="253"/>
      <c r="AT865" s="254" t="s">
        <v>175</v>
      </c>
      <c r="AU865" s="254" t="s">
        <v>107</v>
      </c>
      <c r="AV865" s="12" t="s">
        <v>82</v>
      </c>
      <c r="AW865" s="12" t="s">
        <v>31</v>
      </c>
      <c r="AX865" s="12" t="s">
        <v>74</v>
      </c>
      <c r="AY865" s="254" t="s">
        <v>165</v>
      </c>
    </row>
    <row r="866" s="13" customFormat="1">
      <c r="B866" s="255"/>
      <c r="C866" s="256"/>
      <c r="D866" s="246" t="s">
        <v>175</v>
      </c>
      <c r="E866" s="257" t="s">
        <v>1</v>
      </c>
      <c r="F866" s="258" t="s">
        <v>524</v>
      </c>
      <c r="G866" s="256"/>
      <c r="H866" s="259">
        <v>4.6760000000000002</v>
      </c>
      <c r="I866" s="260"/>
      <c r="J866" s="256"/>
      <c r="K866" s="256"/>
      <c r="L866" s="261"/>
      <c r="M866" s="262"/>
      <c r="N866" s="263"/>
      <c r="O866" s="263"/>
      <c r="P866" s="263"/>
      <c r="Q866" s="263"/>
      <c r="R866" s="263"/>
      <c r="S866" s="263"/>
      <c r="T866" s="264"/>
      <c r="AT866" s="265" t="s">
        <v>175</v>
      </c>
      <c r="AU866" s="265" t="s">
        <v>107</v>
      </c>
      <c r="AV866" s="13" t="s">
        <v>107</v>
      </c>
      <c r="AW866" s="13" t="s">
        <v>31</v>
      </c>
      <c r="AX866" s="13" t="s">
        <v>74</v>
      </c>
      <c r="AY866" s="265" t="s">
        <v>165</v>
      </c>
    </row>
    <row r="867" s="12" customFormat="1">
      <c r="B867" s="244"/>
      <c r="C867" s="245"/>
      <c r="D867" s="246" t="s">
        <v>175</v>
      </c>
      <c r="E867" s="247" t="s">
        <v>1</v>
      </c>
      <c r="F867" s="248" t="s">
        <v>446</v>
      </c>
      <c r="G867" s="245"/>
      <c r="H867" s="247" t="s">
        <v>1</v>
      </c>
      <c r="I867" s="249"/>
      <c r="J867" s="245"/>
      <c r="K867" s="245"/>
      <c r="L867" s="250"/>
      <c r="M867" s="251"/>
      <c r="N867" s="252"/>
      <c r="O867" s="252"/>
      <c r="P867" s="252"/>
      <c r="Q867" s="252"/>
      <c r="R867" s="252"/>
      <c r="S867" s="252"/>
      <c r="T867" s="253"/>
      <c r="AT867" s="254" t="s">
        <v>175</v>
      </c>
      <c r="AU867" s="254" t="s">
        <v>107</v>
      </c>
      <c r="AV867" s="12" t="s">
        <v>82</v>
      </c>
      <c r="AW867" s="12" t="s">
        <v>31</v>
      </c>
      <c r="AX867" s="12" t="s">
        <v>74</v>
      </c>
      <c r="AY867" s="254" t="s">
        <v>165</v>
      </c>
    </row>
    <row r="868" s="13" customFormat="1">
      <c r="B868" s="255"/>
      <c r="C868" s="256"/>
      <c r="D868" s="246" t="s">
        <v>175</v>
      </c>
      <c r="E868" s="257" t="s">
        <v>1</v>
      </c>
      <c r="F868" s="258" t="s">
        <v>311</v>
      </c>
      <c r="G868" s="256"/>
      <c r="H868" s="259">
        <v>2.7999999999999998</v>
      </c>
      <c r="I868" s="260"/>
      <c r="J868" s="256"/>
      <c r="K868" s="256"/>
      <c r="L868" s="261"/>
      <c r="M868" s="262"/>
      <c r="N868" s="263"/>
      <c r="O868" s="263"/>
      <c r="P868" s="263"/>
      <c r="Q868" s="263"/>
      <c r="R868" s="263"/>
      <c r="S868" s="263"/>
      <c r="T868" s="264"/>
      <c r="AT868" s="265" t="s">
        <v>175</v>
      </c>
      <c r="AU868" s="265" t="s">
        <v>107</v>
      </c>
      <c r="AV868" s="13" t="s">
        <v>107</v>
      </c>
      <c r="AW868" s="13" t="s">
        <v>31</v>
      </c>
      <c r="AX868" s="13" t="s">
        <v>74</v>
      </c>
      <c r="AY868" s="265" t="s">
        <v>165</v>
      </c>
    </row>
    <row r="869" s="13" customFormat="1">
      <c r="B869" s="255"/>
      <c r="C869" s="256"/>
      <c r="D869" s="246" t="s">
        <v>175</v>
      </c>
      <c r="E869" s="257" t="s">
        <v>1</v>
      </c>
      <c r="F869" s="258" t="s">
        <v>410</v>
      </c>
      <c r="G869" s="256"/>
      <c r="H869" s="259">
        <v>-4.7999999999999998</v>
      </c>
      <c r="I869" s="260"/>
      <c r="J869" s="256"/>
      <c r="K869" s="256"/>
      <c r="L869" s="261"/>
      <c r="M869" s="262"/>
      <c r="N869" s="263"/>
      <c r="O869" s="263"/>
      <c r="P869" s="263"/>
      <c r="Q869" s="263"/>
      <c r="R869" s="263"/>
      <c r="S869" s="263"/>
      <c r="T869" s="264"/>
      <c r="AT869" s="265" t="s">
        <v>175</v>
      </c>
      <c r="AU869" s="265" t="s">
        <v>107</v>
      </c>
      <c r="AV869" s="13" t="s">
        <v>107</v>
      </c>
      <c r="AW869" s="13" t="s">
        <v>31</v>
      </c>
      <c r="AX869" s="13" t="s">
        <v>74</v>
      </c>
      <c r="AY869" s="265" t="s">
        <v>165</v>
      </c>
    </row>
    <row r="870" s="13" customFormat="1">
      <c r="B870" s="255"/>
      <c r="C870" s="256"/>
      <c r="D870" s="246" t="s">
        <v>175</v>
      </c>
      <c r="E870" s="257" t="s">
        <v>1</v>
      </c>
      <c r="F870" s="258" t="s">
        <v>525</v>
      </c>
      <c r="G870" s="256"/>
      <c r="H870" s="259">
        <v>6.1600000000000001</v>
      </c>
      <c r="I870" s="260"/>
      <c r="J870" s="256"/>
      <c r="K870" s="256"/>
      <c r="L870" s="261"/>
      <c r="M870" s="262"/>
      <c r="N870" s="263"/>
      <c r="O870" s="263"/>
      <c r="P870" s="263"/>
      <c r="Q870" s="263"/>
      <c r="R870" s="263"/>
      <c r="S870" s="263"/>
      <c r="T870" s="264"/>
      <c r="AT870" s="265" t="s">
        <v>175</v>
      </c>
      <c r="AU870" s="265" t="s">
        <v>107</v>
      </c>
      <c r="AV870" s="13" t="s">
        <v>107</v>
      </c>
      <c r="AW870" s="13" t="s">
        <v>31</v>
      </c>
      <c r="AX870" s="13" t="s">
        <v>74</v>
      </c>
      <c r="AY870" s="265" t="s">
        <v>165</v>
      </c>
    </row>
    <row r="871" s="12" customFormat="1">
      <c r="B871" s="244"/>
      <c r="C871" s="245"/>
      <c r="D871" s="246" t="s">
        <v>175</v>
      </c>
      <c r="E871" s="247" t="s">
        <v>1</v>
      </c>
      <c r="F871" s="248" t="s">
        <v>237</v>
      </c>
      <c r="G871" s="245"/>
      <c r="H871" s="247" t="s">
        <v>1</v>
      </c>
      <c r="I871" s="249"/>
      <c r="J871" s="245"/>
      <c r="K871" s="245"/>
      <c r="L871" s="250"/>
      <c r="M871" s="251"/>
      <c r="N871" s="252"/>
      <c r="O871" s="252"/>
      <c r="P871" s="252"/>
      <c r="Q871" s="252"/>
      <c r="R871" s="252"/>
      <c r="S871" s="252"/>
      <c r="T871" s="253"/>
      <c r="AT871" s="254" t="s">
        <v>175</v>
      </c>
      <c r="AU871" s="254" t="s">
        <v>107</v>
      </c>
      <c r="AV871" s="12" t="s">
        <v>82</v>
      </c>
      <c r="AW871" s="12" t="s">
        <v>31</v>
      </c>
      <c r="AX871" s="12" t="s">
        <v>74</v>
      </c>
      <c r="AY871" s="254" t="s">
        <v>165</v>
      </c>
    </row>
    <row r="872" s="13" customFormat="1">
      <c r="B872" s="255"/>
      <c r="C872" s="256"/>
      <c r="D872" s="246" t="s">
        <v>175</v>
      </c>
      <c r="E872" s="257" t="s">
        <v>1</v>
      </c>
      <c r="F872" s="258" t="s">
        <v>311</v>
      </c>
      <c r="G872" s="256"/>
      <c r="H872" s="259">
        <v>2.7999999999999998</v>
      </c>
      <c r="I872" s="260"/>
      <c r="J872" s="256"/>
      <c r="K872" s="256"/>
      <c r="L872" s="261"/>
      <c r="M872" s="262"/>
      <c r="N872" s="263"/>
      <c r="O872" s="263"/>
      <c r="P872" s="263"/>
      <c r="Q872" s="263"/>
      <c r="R872" s="263"/>
      <c r="S872" s="263"/>
      <c r="T872" s="264"/>
      <c r="AT872" s="265" t="s">
        <v>175</v>
      </c>
      <c r="AU872" s="265" t="s">
        <v>107</v>
      </c>
      <c r="AV872" s="13" t="s">
        <v>107</v>
      </c>
      <c r="AW872" s="13" t="s">
        <v>31</v>
      </c>
      <c r="AX872" s="13" t="s">
        <v>74</v>
      </c>
      <c r="AY872" s="265" t="s">
        <v>165</v>
      </c>
    </row>
    <row r="873" s="13" customFormat="1">
      <c r="B873" s="255"/>
      <c r="C873" s="256"/>
      <c r="D873" s="246" t="s">
        <v>175</v>
      </c>
      <c r="E873" s="257" t="s">
        <v>1</v>
      </c>
      <c r="F873" s="258" t="s">
        <v>310</v>
      </c>
      <c r="G873" s="256"/>
      <c r="H873" s="259">
        <v>-1.6000000000000001</v>
      </c>
      <c r="I873" s="260"/>
      <c r="J873" s="256"/>
      <c r="K873" s="256"/>
      <c r="L873" s="261"/>
      <c r="M873" s="262"/>
      <c r="N873" s="263"/>
      <c r="O873" s="263"/>
      <c r="P873" s="263"/>
      <c r="Q873" s="263"/>
      <c r="R873" s="263"/>
      <c r="S873" s="263"/>
      <c r="T873" s="264"/>
      <c r="AT873" s="265" t="s">
        <v>175</v>
      </c>
      <c r="AU873" s="265" t="s">
        <v>107</v>
      </c>
      <c r="AV873" s="13" t="s">
        <v>107</v>
      </c>
      <c r="AW873" s="13" t="s">
        <v>31</v>
      </c>
      <c r="AX873" s="13" t="s">
        <v>74</v>
      </c>
      <c r="AY873" s="265" t="s">
        <v>165</v>
      </c>
    </row>
    <row r="874" s="14" customFormat="1">
      <c r="B874" s="266"/>
      <c r="C874" s="267"/>
      <c r="D874" s="246" t="s">
        <v>175</v>
      </c>
      <c r="E874" s="268" t="s">
        <v>1</v>
      </c>
      <c r="F874" s="269" t="s">
        <v>179</v>
      </c>
      <c r="G874" s="267"/>
      <c r="H874" s="270">
        <v>17.671999999999997</v>
      </c>
      <c r="I874" s="271"/>
      <c r="J874" s="267"/>
      <c r="K874" s="267"/>
      <c r="L874" s="272"/>
      <c r="M874" s="273"/>
      <c r="N874" s="274"/>
      <c r="O874" s="274"/>
      <c r="P874" s="274"/>
      <c r="Q874" s="274"/>
      <c r="R874" s="274"/>
      <c r="S874" s="274"/>
      <c r="T874" s="275"/>
      <c r="AT874" s="276" t="s">
        <v>175</v>
      </c>
      <c r="AU874" s="276" t="s">
        <v>107</v>
      </c>
      <c r="AV874" s="14" t="s">
        <v>166</v>
      </c>
      <c r="AW874" s="14" t="s">
        <v>31</v>
      </c>
      <c r="AX874" s="14" t="s">
        <v>74</v>
      </c>
      <c r="AY874" s="276" t="s">
        <v>165</v>
      </c>
    </row>
    <row r="875" s="15" customFormat="1">
      <c r="B875" s="277"/>
      <c r="C875" s="278"/>
      <c r="D875" s="246" t="s">
        <v>175</v>
      </c>
      <c r="E875" s="279" t="s">
        <v>1</v>
      </c>
      <c r="F875" s="280" t="s">
        <v>186</v>
      </c>
      <c r="G875" s="278"/>
      <c r="H875" s="281">
        <v>136.54500000000002</v>
      </c>
      <c r="I875" s="282"/>
      <c r="J875" s="278"/>
      <c r="K875" s="278"/>
      <c r="L875" s="283"/>
      <c r="M875" s="284"/>
      <c r="N875" s="285"/>
      <c r="O875" s="285"/>
      <c r="P875" s="285"/>
      <c r="Q875" s="285"/>
      <c r="R875" s="285"/>
      <c r="S875" s="285"/>
      <c r="T875" s="286"/>
      <c r="AT875" s="287" t="s">
        <v>175</v>
      </c>
      <c r="AU875" s="287" t="s">
        <v>107</v>
      </c>
      <c r="AV875" s="15" t="s">
        <v>173</v>
      </c>
      <c r="AW875" s="15" t="s">
        <v>31</v>
      </c>
      <c r="AX875" s="15" t="s">
        <v>82</v>
      </c>
      <c r="AY875" s="287" t="s">
        <v>165</v>
      </c>
    </row>
    <row r="876" s="1" customFormat="1" ht="24" customHeight="1">
      <c r="B876" s="38"/>
      <c r="C876" s="231" t="s">
        <v>526</v>
      </c>
      <c r="D876" s="231" t="s">
        <v>168</v>
      </c>
      <c r="E876" s="232" t="s">
        <v>527</v>
      </c>
      <c r="F876" s="233" t="s">
        <v>528</v>
      </c>
      <c r="G876" s="234" t="s">
        <v>296</v>
      </c>
      <c r="H876" s="235">
        <v>100.444</v>
      </c>
      <c r="I876" s="236"/>
      <c r="J876" s="237">
        <f>ROUND(I876*H876,2)</f>
        <v>0</v>
      </c>
      <c r="K876" s="233" t="s">
        <v>286</v>
      </c>
      <c r="L876" s="43"/>
      <c r="M876" s="238" t="s">
        <v>1</v>
      </c>
      <c r="N876" s="239" t="s">
        <v>40</v>
      </c>
      <c r="O876" s="86"/>
      <c r="P876" s="240">
        <f>O876*H876</f>
        <v>0</v>
      </c>
      <c r="Q876" s="240">
        <v>0.0030000000000000001</v>
      </c>
      <c r="R876" s="240">
        <f>Q876*H876</f>
        <v>0.30133199999999999</v>
      </c>
      <c r="S876" s="240">
        <v>0</v>
      </c>
      <c r="T876" s="241">
        <f>S876*H876</f>
        <v>0</v>
      </c>
      <c r="AR876" s="242" t="s">
        <v>173</v>
      </c>
      <c r="AT876" s="242" t="s">
        <v>168</v>
      </c>
      <c r="AU876" s="242" t="s">
        <v>107</v>
      </c>
      <c r="AY876" s="17" t="s">
        <v>165</v>
      </c>
      <c r="BE876" s="243">
        <f>IF(N876="základní",J876,0)</f>
        <v>0</v>
      </c>
      <c r="BF876" s="243">
        <f>IF(N876="snížená",J876,0)</f>
        <v>0</v>
      </c>
      <c r="BG876" s="243">
        <f>IF(N876="zákl. přenesená",J876,0)</f>
        <v>0</v>
      </c>
      <c r="BH876" s="243">
        <f>IF(N876="sníž. přenesená",J876,0)</f>
        <v>0</v>
      </c>
      <c r="BI876" s="243">
        <f>IF(N876="nulová",J876,0)</f>
        <v>0</v>
      </c>
      <c r="BJ876" s="17" t="s">
        <v>107</v>
      </c>
      <c r="BK876" s="243">
        <f>ROUND(I876*H876,2)</f>
        <v>0</v>
      </c>
      <c r="BL876" s="17" t="s">
        <v>173</v>
      </c>
      <c r="BM876" s="242" t="s">
        <v>529</v>
      </c>
    </row>
    <row r="877" s="12" customFormat="1">
      <c r="B877" s="244"/>
      <c r="C877" s="245"/>
      <c r="D877" s="246" t="s">
        <v>175</v>
      </c>
      <c r="E877" s="247" t="s">
        <v>1</v>
      </c>
      <c r="F877" s="248" t="s">
        <v>176</v>
      </c>
      <c r="G877" s="245"/>
      <c r="H877" s="247" t="s">
        <v>1</v>
      </c>
      <c r="I877" s="249"/>
      <c r="J877" s="245"/>
      <c r="K877" s="245"/>
      <c r="L877" s="250"/>
      <c r="M877" s="251"/>
      <c r="N877" s="252"/>
      <c r="O877" s="252"/>
      <c r="P877" s="252"/>
      <c r="Q877" s="252"/>
      <c r="R877" s="252"/>
      <c r="S877" s="252"/>
      <c r="T877" s="253"/>
      <c r="AT877" s="254" t="s">
        <v>175</v>
      </c>
      <c r="AU877" s="254" t="s">
        <v>107</v>
      </c>
      <c r="AV877" s="12" t="s">
        <v>82</v>
      </c>
      <c r="AW877" s="12" t="s">
        <v>31</v>
      </c>
      <c r="AX877" s="12" t="s">
        <v>74</v>
      </c>
      <c r="AY877" s="254" t="s">
        <v>165</v>
      </c>
    </row>
    <row r="878" s="12" customFormat="1">
      <c r="B878" s="244"/>
      <c r="C878" s="245"/>
      <c r="D878" s="246" t="s">
        <v>175</v>
      </c>
      <c r="E878" s="247" t="s">
        <v>1</v>
      </c>
      <c r="F878" s="248" t="s">
        <v>242</v>
      </c>
      <c r="G878" s="245"/>
      <c r="H878" s="247" t="s">
        <v>1</v>
      </c>
      <c r="I878" s="249"/>
      <c r="J878" s="245"/>
      <c r="K878" s="245"/>
      <c r="L878" s="250"/>
      <c r="M878" s="251"/>
      <c r="N878" s="252"/>
      <c r="O878" s="252"/>
      <c r="P878" s="252"/>
      <c r="Q878" s="252"/>
      <c r="R878" s="252"/>
      <c r="S878" s="252"/>
      <c r="T878" s="253"/>
      <c r="AT878" s="254" t="s">
        <v>175</v>
      </c>
      <c r="AU878" s="254" t="s">
        <v>107</v>
      </c>
      <c r="AV878" s="12" t="s">
        <v>82</v>
      </c>
      <c r="AW878" s="12" t="s">
        <v>31</v>
      </c>
      <c r="AX878" s="12" t="s">
        <v>74</v>
      </c>
      <c r="AY878" s="254" t="s">
        <v>165</v>
      </c>
    </row>
    <row r="879" s="13" customFormat="1">
      <c r="B879" s="255"/>
      <c r="C879" s="256"/>
      <c r="D879" s="246" t="s">
        <v>175</v>
      </c>
      <c r="E879" s="257" t="s">
        <v>1</v>
      </c>
      <c r="F879" s="258" t="s">
        <v>530</v>
      </c>
      <c r="G879" s="256"/>
      <c r="H879" s="259">
        <v>3.895</v>
      </c>
      <c r="I879" s="260"/>
      <c r="J879" s="256"/>
      <c r="K879" s="256"/>
      <c r="L879" s="261"/>
      <c r="M879" s="262"/>
      <c r="N879" s="263"/>
      <c r="O879" s="263"/>
      <c r="P879" s="263"/>
      <c r="Q879" s="263"/>
      <c r="R879" s="263"/>
      <c r="S879" s="263"/>
      <c r="T879" s="264"/>
      <c r="AT879" s="265" t="s">
        <v>175</v>
      </c>
      <c r="AU879" s="265" t="s">
        <v>107</v>
      </c>
      <c r="AV879" s="13" t="s">
        <v>107</v>
      </c>
      <c r="AW879" s="13" t="s">
        <v>31</v>
      </c>
      <c r="AX879" s="13" t="s">
        <v>74</v>
      </c>
      <c r="AY879" s="265" t="s">
        <v>165</v>
      </c>
    </row>
    <row r="880" s="13" customFormat="1">
      <c r="B880" s="255"/>
      <c r="C880" s="256"/>
      <c r="D880" s="246" t="s">
        <v>175</v>
      </c>
      <c r="E880" s="257" t="s">
        <v>1</v>
      </c>
      <c r="F880" s="258" t="s">
        <v>387</v>
      </c>
      <c r="G880" s="256"/>
      <c r="H880" s="259">
        <v>-0.81000000000000005</v>
      </c>
      <c r="I880" s="260"/>
      <c r="J880" s="256"/>
      <c r="K880" s="256"/>
      <c r="L880" s="261"/>
      <c r="M880" s="262"/>
      <c r="N880" s="263"/>
      <c r="O880" s="263"/>
      <c r="P880" s="263"/>
      <c r="Q880" s="263"/>
      <c r="R880" s="263"/>
      <c r="S880" s="263"/>
      <c r="T880" s="264"/>
      <c r="AT880" s="265" t="s">
        <v>175</v>
      </c>
      <c r="AU880" s="265" t="s">
        <v>107</v>
      </c>
      <c r="AV880" s="13" t="s">
        <v>107</v>
      </c>
      <c r="AW880" s="13" t="s">
        <v>31</v>
      </c>
      <c r="AX880" s="13" t="s">
        <v>74</v>
      </c>
      <c r="AY880" s="265" t="s">
        <v>165</v>
      </c>
    </row>
    <row r="881" s="13" customFormat="1">
      <c r="B881" s="255"/>
      <c r="C881" s="256"/>
      <c r="D881" s="246" t="s">
        <v>175</v>
      </c>
      <c r="E881" s="257" t="s">
        <v>1</v>
      </c>
      <c r="F881" s="258" t="s">
        <v>388</v>
      </c>
      <c r="G881" s="256"/>
      <c r="H881" s="259">
        <v>0.81000000000000005</v>
      </c>
      <c r="I881" s="260"/>
      <c r="J881" s="256"/>
      <c r="K881" s="256"/>
      <c r="L881" s="261"/>
      <c r="M881" s="262"/>
      <c r="N881" s="263"/>
      <c r="O881" s="263"/>
      <c r="P881" s="263"/>
      <c r="Q881" s="263"/>
      <c r="R881" s="263"/>
      <c r="S881" s="263"/>
      <c r="T881" s="264"/>
      <c r="AT881" s="265" t="s">
        <v>175</v>
      </c>
      <c r="AU881" s="265" t="s">
        <v>107</v>
      </c>
      <c r="AV881" s="13" t="s">
        <v>107</v>
      </c>
      <c r="AW881" s="13" t="s">
        <v>31</v>
      </c>
      <c r="AX881" s="13" t="s">
        <v>74</v>
      </c>
      <c r="AY881" s="265" t="s">
        <v>165</v>
      </c>
    </row>
    <row r="882" s="12" customFormat="1">
      <c r="B882" s="244"/>
      <c r="C882" s="245"/>
      <c r="D882" s="246" t="s">
        <v>175</v>
      </c>
      <c r="E882" s="247" t="s">
        <v>1</v>
      </c>
      <c r="F882" s="248" t="s">
        <v>243</v>
      </c>
      <c r="G882" s="245"/>
      <c r="H882" s="247" t="s">
        <v>1</v>
      </c>
      <c r="I882" s="249"/>
      <c r="J882" s="245"/>
      <c r="K882" s="245"/>
      <c r="L882" s="250"/>
      <c r="M882" s="251"/>
      <c r="N882" s="252"/>
      <c r="O882" s="252"/>
      <c r="P882" s="252"/>
      <c r="Q882" s="252"/>
      <c r="R882" s="252"/>
      <c r="S882" s="252"/>
      <c r="T882" s="253"/>
      <c r="AT882" s="254" t="s">
        <v>175</v>
      </c>
      <c r="AU882" s="254" t="s">
        <v>107</v>
      </c>
      <c r="AV882" s="12" t="s">
        <v>82</v>
      </c>
      <c r="AW882" s="12" t="s">
        <v>31</v>
      </c>
      <c r="AX882" s="12" t="s">
        <v>74</v>
      </c>
      <c r="AY882" s="254" t="s">
        <v>165</v>
      </c>
    </row>
    <row r="883" s="13" customFormat="1">
      <c r="B883" s="255"/>
      <c r="C883" s="256"/>
      <c r="D883" s="246" t="s">
        <v>175</v>
      </c>
      <c r="E883" s="257" t="s">
        <v>1</v>
      </c>
      <c r="F883" s="258" t="s">
        <v>531</v>
      </c>
      <c r="G883" s="256"/>
      <c r="H883" s="259">
        <v>2.73</v>
      </c>
      <c r="I883" s="260"/>
      <c r="J883" s="256"/>
      <c r="K883" s="256"/>
      <c r="L883" s="261"/>
      <c r="M883" s="262"/>
      <c r="N883" s="263"/>
      <c r="O883" s="263"/>
      <c r="P883" s="263"/>
      <c r="Q883" s="263"/>
      <c r="R883" s="263"/>
      <c r="S883" s="263"/>
      <c r="T883" s="264"/>
      <c r="AT883" s="265" t="s">
        <v>175</v>
      </c>
      <c r="AU883" s="265" t="s">
        <v>107</v>
      </c>
      <c r="AV883" s="13" t="s">
        <v>107</v>
      </c>
      <c r="AW883" s="13" t="s">
        <v>31</v>
      </c>
      <c r="AX883" s="13" t="s">
        <v>74</v>
      </c>
      <c r="AY883" s="265" t="s">
        <v>165</v>
      </c>
    </row>
    <row r="884" s="12" customFormat="1">
      <c r="B884" s="244"/>
      <c r="C884" s="245"/>
      <c r="D884" s="246" t="s">
        <v>175</v>
      </c>
      <c r="E884" s="247" t="s">
        <v>1</v>
      </c>
      <c r="F884" s="248" t="s">
        <v>216</v>
      </c>
      <c r="G884" s="245"/>
      <c r="H884" s="247" t="s">
        <v>1</v>
      </c>
      <c r="I884" s="249"/>
      <c r="J884" s="245"/>
      <c r="K884" s="245"/>
      <c r="L884" s="250"/>
      <c r="M884" s="251"/>
      <c r="N884" s="252"/>
      <c r="O884" s="252"/>
      <c r="P884" s="252"/>
      <c r="Q884" s="252"/>
      <c r="R884" s="252"/>
      <c r="S884" s="252"/>
      <c r="T884" s="253"/>
      <c r="AT884" s="254" t="s">
        <v>175</v>
      </c>
      <c r="AU884" s="254" t="s">
        <v>107</v>
      </c>
      <c r="AV884" s="12" t="s">
        <v>82</v>
      </c>
      <c r="AW884" s="12" t="s">
        <v>31</v>
      </c>
      <c r="AX884" s="12" t="s">
        <v>74</v>
      </c>
      <c r="AY884" s="254" t="s">
        <v>165</v>
      </c>
    </row>
    <row r="885" s="13" customFormat="1">
      <c r="B885" s="255"/>
      <c r="C885" s="256"/>
      <c r="D885" s="246" t="s">
        <v>175</v>
      </c>
      <c r="E885" s="257" t="s">
        <v>1</v>
      </c>
      <c r="F885" s="258" t="s">
        <v>390</v>
      </c>
      <c r="G885" s="256"/>
      <c r="H885" s="259">
        <v>13.754</v>
      </c>
      <c r="I885" s="260"/>
      <c r="J885" s="256"/>
      <c r="K885" s="256"/>
      <c r="L885" s="261"/>
      <c r="M885" s="262"/>
      <c r="N885" s="263"/>
      <c r="O885" s="263"/>
      <c r="P885" s="263"/>
      <c r="Q885" s="263"/>
      <c r="R885" s="263"/>
      <c r="S885" s="263"/>
      <c r="T885" s="264"/>
      <c r="AT885" s="265" t="s">
        <v>175</v>
      </c>
      <c r="AU885" s="265" t="s">
        <v>107</v>
      </c>
      <c r="AV885" s="13" t="s">
        <v>107</v>
      </c>
      <c r="AW885" s="13" t="s">
        <v>31</v>
      </c>
      <c r="AX885" s="13" t="s">
        <v>74</v>
      </c>
      <c r="AY885" s="265" t="s">
        <v>165</v>
      </c>
    </row>
    <row r="886" s="13" customFormat="1">
      <c r="B886" s="255"/>
      <c r="C886" s="256"/>
      <c r="D886" s="246" t="s">
        <v>175</v>
      </c>
      <c r="E886" s="257" t="s">
        <v>1</v>
      </c>
      <c r="F886" s="258" t="s">
        <v>326</v>
      </c>
      <c r="G886" s="256"/>
      <c r="H886" s="259">
        <v>-3.2000000000000002</v>
      </c>
      <c r="I886" s="260"/>
      <c r="J886" s="256"/>
      <c r="K886" s="256"/>
      <c r="L886" s="261"/>
      <c r="M886" s="262"/>
      <c r="N886" s="263"/>
      <c r="O886" s="263"/>
      <c r="P886" s="263"/>
      <c r="Q886" s="263"/>
      <c r="R886" s="263"/>
      <c r="S886" s="263"/>
      <c r="T886" s="264"/>
      <c r="AT886" s="265" t="s">
        <v>175</v>
      </c>
      <c r="AU886" s="265" t="s">
        <v>107</v>
      </c>
      <c r="AV886" s="13" t="s">
        <v>107</v>
      </c>
      <c r="AW886" s="13" t="s">
        <v>31</v>
      </c>
      <c r="AX886" s="13" t="s">
        <v>74</v>
      </c>
      <c r="AY886" s="265" t="s">
        <v>165</v>
      </c>
    </row>
    <row r="887" s="13" customFormat="1">
      <c r="B887" s="255"/>
      <c r="C887" s="256"/>
      <c r="D887" s="246" t="s">
        <v>175</v>
      </c>
      <c r="E887" s="257" t="s">
        <v>1</v>
      </c>
      <c r="F887" s="258" t="s">
        <v>321</v>
      </c>
      <c r="G887" s="256"/>
      <c r="H887" s="259">
        <v>-2.7999999999999998</v>
      </c>
      <c r="I887" s="260"/>
      <c r="J887" s="256"/>
      <c r="K887" s="256"/>
      <c r="L887" s="261"/>
      <c r="M887" s="262"/>
      <c r="N887" s="263"/>
      <c r="O887" s="263"/>
      <c r="P887" s="263"/>
      <c r="Q887" s="263"/>
      <c r="R887" s="263"/>
      <c r="S887" s="263"/>
      <c r="T887" s="264"/>
      <c r="AT887" s="265" t="s">
        <v>175</v>
      </c>
      <c r="AU887" s="265" t="s">
        <v>107</v>
      </c>
      <c r="AV887" s="13" t="s">
        <v>107</v>
      </c>
      <c r="AW887" s="13" t="s">
        <v>31</v>
      </c>
      <c r="AX887" s="13" t="s">
        <v>74</v>
      </c>
      <c r="AY887" s="265" t="s">
        <v>165</v>
      </c>
    </row>
    <row r="888" s="12" customFormat="1">
      <c r="B888" s="244"/>
      <c r="C888" s="245"/>
      <c r="D888" s="246" t="s">
        <v>175</v>
      </c>
      <c r="E888" s="247" t="s">
        <v>1</v>
      </c>
      <c r="F888" s="248" t="s">
        <v>244</v>
      </c>
      <c r="G888" s="245"/>
      <c r="H888" s="247" t="s">
        <v>1</v>
      </c>
      <c r="I888" s="249"/>
      <c r="J888" s="245"/>
      <c r="K888" s="245"/>
      <c r="L888" s="250"/>
      <c r="M888" s="251"/>
      <c r="N888" s="252"/>
      <c r="O888" s="252"/>
      <c r="P888" s="252"/>
      <c r="Q888" s="252"/>
      <c r="R888" s="252"/>
      <c r="S888" s="252"/>
      <c r="T888" s="253"/>
      <c r="AT888" s="254" t="s">
        <v>175</v>
      </c>
      <c r="AU888" s="254" t="s">
        <v>107</v>
      </c>
      <c r="AV888" s="12" t="s">
        <v>82</v>
      </c>
      <c r="AW888" s="12" t="s">
        <v>31</v>
      </c>
      <c r="AX888" s="12" t="s">
        <v>74</v>
      </c>
      <c r="AY888" s="254" t="s">
        <v>165</v>
      </c>
    </row>
    <row r="889" s="13" customFormat="1">
      <c r="B889" s="255"/>
      <c r="C889" s="256"/>
      <c r="D889" s="246" t="s">
        <v>175</v>
      </c>
      <c r="E889" s="257" t="s">
        <v>1</v>
      </c>
      <c r="F889" s="258" t="s">
        <v>518</v>
      </c>
      <c r="G889" s="256"/>
      <c r="H889" s="259">
        <v>5.9279999999999999</v>
      </c>
      <c r="I889" s="260"/>
      <c r="J889" s="256"/>
      <c r="K889" s="256"/>
      <c r="L889" s="261"/>
      <c r="M889" s="262"/>
      <c r="N889" s="263"/>
      <c r="O889" s="263"/>
      <c r="P889" s="263"/>
      <c r="Q889" s="263"/>
      <c r="R889" s="263"/>
      <c r="S889" s="263"/>
      <c r="T889" s="264"/>
      <c r="AT889" s="265" t="s">
        <v>175</v>
      </c>
      <c r="AU889" s="265" t="s">
        <v>107</v>
      </c>
      <c r="AV889" s="13" t="s">
        <v>107</v>
      </c>
      <c r="AW889" s="13" t="s">
        <v>31</v>
      </c>
      <c r="AX889" s="13" t="s">
        <v>74</v>
      </c>
      <c r="AY889" s="265" t="s">
        <v>165</v>
      </c>
    </row>
    <row r="890" s="13" customFormat="1">
      <c r="B890" s="255"/>
      <c r="C890" s="256"/>
      <c r="D890" s="246" t="s">
        <v>175</v>
      </c>
      <c r="E890" s="257" t="s">
        <v>1</v>
      </c>
      <c r="F890" s="258" t="s">
        <v>322</v>
      </c>
      <c r="G890" s="256"/>
      <c r="H890" s="259">
        <v>-1.3999999999999999</v>
      </c>
      <c r="I890" s="260"/>
      <c r="J890" s="256"/>
      <c r="K890" s="256"/>
      <c r="L890" s="261"/>
      <c r="M890" s="262"/>
      <c r="N890" s="263"/>
      <c r="O890" s="263"/>
      <c r="P890" s="263"/>
      <c r="Q890" s="263"/>
      <c r="R890" s="263"/>
      <c r="S890" s="263"/>
      <c r="T890" s="264"/>
      <c r="AT890" s="265" t="s">
        <v>175</v>
      </c>
      <c r="AU890" s="265" t="s">
        <v>107</v>
      </c>
      <c r="AV890" s="13" t="s">
        <v>107</v>
      </c>
      <c r="AW890" s="13" t="s">
        <v>31</v>
      </c>
      <c r="AX890" s="13" t="s">
        <v>74</v>
      </c>
      <c r="AY890" s="265" t="s">
        <v>165</v>
      </c>
    </row>
    <row r="891" s="12" customFormat="1">
      <c r="B891" s="244"/>
      <c r="C891" s="245"/>
      <c r="D891" s="246" t="s">
        <v>175</v>
      </c>
      <c r="E891" s="247" t="s">
        <v>1</v>
      </c>
      <c r="F891" s="248" t="s">
        <v>260</v>
      </c>
      <c r="G891" s="245"/>
      <c r="H891" s="247" t="s">
        <v>1</v>
      </c>
      <c r="I891" s="249"/>
      <c r="J891" s="245"/>
      <c r="K891" s="245"/>
      <c r="L891" s="250"/>
      <c r="M891" s="251"/>
      <c r="N891" s="252"/>
      <c r="O891" s="252"/>
      <c r="P891" s="252"/>
      <c r="Q891" s="252"/>
      <c r="R891" s="252"/>
      <c r="S891" s="252"/>
      <c r="T891" s="253"/>
      <c r="AT891" s="254" t="s">
        <v>175</v>
      </c>
      <c r="AU891" s="254" t="s">
        <v>107</v>
      </c>
      <c r="AV891" s="12" t="s">
        <v>82</v>
      </c>
      <c r="AW891" s="12" t="s">
        <v>31</v>
      </c>
      <c r="AX891" s="12" t="s">
        <v>74</v>
      </c>
      <c r="AY891" s="254" t="s">
        <v>165</v>
      </c>
    </row>
    <row r="892" s="13" customFormat="1">
      <c r="B892" s="255"/>
      <c r="C892" s="256"/>
      <c r="D892" s="246" t="s">
        <v>175</v>
      </c>
      <c r="E892" s="257" t="s">
        <v>1</v>
      </c>
      <c r="F892" s="258" t="s">
        <v>518</v>
      </c>
      <c r="G892" s="256"/>
      <c r="H892" s="259">
        <v>5.9279999999999999</v>
      </c>
      <c r="I892" s="260"/>
      <c r="J892" s="256"/>
      <c r="K892" s="256"/>
      <c r="L892" s="261"/>
      <c r="M892" s="262"/>
      <c r="N892" s="263"/>
      <c r="O892" s="263"/>
      <c r="P892" s="263"/>
      <c r="Q892" s="263"/>
      <c r="R892" s="263"/>
      <c r="S892" s="263"/>
      <c r="T892" s="264"/>
      <c r="AT892" s="265" t="s">
        <v>175</v>
      </c>
      <c r="AU892" s="265" t="s">
        <v>107</v>
      </c>
      <c r="AV892" s="13" t="s">
        <v>107</v>
      </c>
      <c r="AW892" s="13" t="s">
        <v>31</v>
      </c>
      <c r="AX892" s="13" t="s">
        <v>74</v>
      </c>
      <c r="AY892" s="265" t="s">
        <v>165</v>
      </c>
    </row>
    <row r="893" s="13" customFormat="1">
      <c r="B893" s="255"/>
      <c r="C893" s="256"/>
      <c r="D893" s="246" t="s">
        <v>175</v>
      </c>
      <c r="E893" s="257" t="s">
        <v>1</v>
      </c>
      <c r="F893" s="258" t="s">
        <v>322</v>
      </c>
      <c r="G893" s="256"/>
      <c r="H893" s="259">
        <v>-1.3999999999999999</v>
      </c>
      <c r="I893" s="260"/>
      <c r="J893" s="256"/>
      <c r="K893" s="256"/>
      <c r="L893" s="261"/>
      <c r="M893" s="262"/>
      <c r="N893" s="263"/>
      <c r="O893" s="263"/>
      <c r="P893" s="263"/>
      <c r="Q893" s="263"/>
      <c r="R893" s="263"/>
      <c r="S893" s="263"/>
      <c r="T893" s="264"/>
      <c r="AT893" s="265" t="s">
        <v>175</v>
      </c>
      <c r="AU893" s="265" t="s">
        <v>107</v>
      </c>
      <c r="AV893" s="13" t="s">
        <v>107</v>
      </c>
      <c r="AW893" s="13" t="s">
        <v>31</v>
      </c>
      <c r="AX893" s="13" t="s">
        <v>74</v>
      </c>
      <c r="AY893" s="265" t="s">
        <v>165</v>
      </c>
    </row>
    <row r="894" s="13" customFormat="1">
      <c r="B894" s="255"/>
      <c r="C894" s="256"/>
      <c r="D894" s="246" t="s">
        <v>175</v>
      </c>
      <c r="E894" s="257" t="s">
        <v>1</v>
      </c>
      <c r="F894" s="258" t="s">
        <v>310</v>
      </c>
      <c r="G894" s="256"/>
      <c r="H894" s="259">
        <v>-1.6000000000000001</v>
      </c>
      <c r="I894" s="260"/>
      <c r="J894" s="256"/>
      <c r="K894" s="256"/>
      <c r="L894" s="261"/>
      <c r="M894" s="262"/>
      <c r="N894" s="263"/>
      <c r="O894" s="263"/>
      <c r="P894" s="263"/>
      <c r="Q894" s="263"/>
      <c r="R894" s="263"/>
      <c r="S894" s="263"/>
      <c r="T894" s="264"/>
      <c r="AT894" s="265" t="s">
        <v>175</v>
      </c>
      <c r="AU894" s="265" t="s">
        <v>107</v>
      </c>
      <c r="AV894" s="13" t="s">
        <v>107</v>
      </c>
      <c r="AW894" s="13" t="s">
        <v>31</v>
      </c>
      <c r="AX894" s="13" t="s">
        <v>74</v>
      </c>
      <c r="AY894" s="265" t="s">
        <v>165</v>
      </c>
    </row>
    <row r="895" s="12" customFormat="1">
      <c r="B895" s="244"/>
      <c r="C895" s="245"/>
      <c r="D895" s="246" t="s">
        <v>175</v>
      </c>
      <c r="E895" s="247" t="s">
        <v>1</v>
      </c>
      <c r="F895" s="248" t="s">
        <v>396</v>
      </c>
      <c r="G895" s="245"/>
      <c r="H895" s="247" t="s">
        <v>1</v>
      </c>
      <c r="I895" s="249"/>
      <c r="J895" s="245"/>
      <c r="K895" s="245"/>
      <c r="L895" s="250"/>
      <c r="M895" s="251"/>
      <c r="N895" s="252"/>
      <c r="O895" s="252"/>
      <c r="P895" s="252"/>
      <c r="Q895" s="252"/>
      <c r="R895" s="252"/>
      <c r="S895" s="252"/>
      <c r="T895" s="253"/>
      <c r="AT895" s="254" t="s">
        <v>175</v>
      </c>
      <c r="AU895" s="254" t="s">
        <v>107</v>
      </c>
      <c r="AV895" s="12" t="s">
        <v>82</v>
      </c>
      <c r="AW895" s="12" t="s">
        <v>31</v>
      </c>
      <c r="AX895" s="12" t="s">
        <v>74</v>
      </c>
      <c r="AY895" s="254" t="s">
        <v>165</v>
      </c>
    </row>
    <row r="896" s="13" customFormat="1">
      <c r="B896" s="255"/>
      <c r="C896" s="256"/>
      <c r="D896" s="246" t="s">
        <v>175</v>
      </c>
      <c r="E896" s="257" t="s">
        <v>1</v>
      </c>
      <c r="F896" s="258" t="s">
        <v>519</v>
      </c>
      <c r="G896" s="256"/>
      <c r="H896" s="259">
        <v>2.964</v>
      </c>
      <c r="I896" s="260"/>
      <c r="J896" s="256"/>
      <c r="K896" s="256"/>
      <c r="L896" s="261"/>
      <c r="M896" s="262"/>
      <c r="N896" s="263"/>
      <c r="O896" s="263"/>
      <c r="P896" s="263"/>
      <c r="Q896" s="263"/>
      <c r="R896" s="263"/>
      <c r="S896" s="263"/>
      <c r="T896" s="264"/>
      <c r="AT896" s="265" t="s">
        <v>175</v>
      </c>
      <c r="AU896" s="265" t="s">
        <v>107</v>
      </c>
      <c r="AV896" s="13" t="s">
        <v>107</v>
      </c>
      <c r="AW896" s="13" t="s">
        <v>31</v>
      </c>
      <c r="AX896" s="13" t="s">
        <v>74</v>
      </c>
      <c r="AY896" s="265" t="s">
        <v>165</v>
      </c>
    </row>
    <row r="897" s="13" customFormat="1">
      <c r="B897" s="255"/>
      <c r="C897" s="256"/>
      <c r="D897" s="246" t="s">
        <v>175</v>
      </c>
      <c r="E897" s="257" t="s">
        <v>1</v>
      </c>
      <c r="F897" s="258" t="s">
        <v>310</v>
      </c>
      <c r="G897" s="256"/>
      <c r="H897" s="259">
        <v>-1.6000000000000001</v>
      </c>
      <c r="I897" s="260"/>
      <c r="J897" s="256"/>
      <c r="K897" s="256"/>
      <c r="L897" s="261"/>
      <c r="M897" s="262"/>
      <c r="N897" s="263"/>
      <c r="O897" s="263"/>
      <c r="P897" s="263"/>
      <c r="Q897" s="263"/>
      <c r="R897" s="263"/>
      <c r="S897" s="263"/>
      <c r="T897" s="264"/>
      <c r="AT897" s="265" t="s">
        <v>175</v>
      </c>
      <c r="AU897" s="265" t="s">
        <v>107</v>
      </c>
      <c r="AV897" s="13" t="s">
        <v>107</v>
      </c>
      <c r="AW897" s="13" t="s">
        <v>31</v>
      </c>
      <c r="AX897" s="13" t="s">
        <v>74</v>
      </c>
      <c r="AY897" s="265" t="s">
        <v>165</v>
      </c>
    </row>
    <row r="898" s="12" customFormat="1">
      <c r="B898" s="244"/>
      <c r="C898" s="245"/>
      <c r="D898" s="246" t="s">
        <v>175</v>
      </c>
      <c r="E898" s="247" t="s">
        <v>1</v>
      </c>
      <c r="F898" s="248" t="s">
        <v>245</v>
      </c>
      <c r="G898" s="245"/>
      <c r="H898" s="247" t="s">
        <v>1</v>
      </c>
      <c r="I898" s="249"/>
      <c r="J898" s="245"/>
      <c r="K898" s="245"/>
      <c r="L898" s="250"/>
      <c r="M898" s="251"/>
      <c r="N898" s="252"/>
      <c r="O898" s="252"/>
      <c r="P898" s="252"/>
      <c r="Q898" s="252"/>
      <c r="R898" s="252"/>
      <c r="S898" s="252"/>
      <c r="T898" s="253"/>
      <c r="AT898" s="254" t="s">
        <v>175</v>
      </c>
      <c r="AU898" s="254" t="s">
        <v>107</v>
      </c>
      <c r="AV898" s="12" t="s">
        <v>82</v>
      </c>
      <c r="AW898" s="12" t="s">
        <v>31</v>
      </c>
      <c r="AX898" s="12" t="s">
        <v>74</v>
      </c>
      <c r="AY898" s="254" t="s">
        <v>165</v>
      </c>
    </row>
    <row r="899" s="13" customFormat="1">
      <c r="B899" s="255"/>
      <c r="C899" s="256"/>
      <c r="D899" s="246" t="s">
        <v>175</v>
      </c>
      <c r="E899" s="257" t="s">
        <v>1</v>
      </c>
      <c r="F899" s="258" t="s">
        <v>532</v>
      </c>
      <c r="G899" s="256"/>
      <c r="H899" s="259">
        <v>4.4800000000000004</v>
      </c>
      <c r="I899" s="260"/>
      <c r="J899" s="256"/>
      <c r="K899" s="256"/>
      <c r="L899" s="261"/>
      <c r="M899" s="262"/>
      <c r="N899" s="263"/>
      <c r="O899" s="263"/>
      <c r="P899" s="263"/>
      <c r="Q899" s="263"/>
      <c r="R899" s="263"/>
      <c r="S899" s="263"/>
      <c r="T899" s="264"/>
      <c r="AT899" s="265" t="s">
        <v>175</v>
      </c>
      <c r="AU899" s="265" t="s">
        <v>107</v>
      </c>
      <c r="AV899" s="13" t="s">
        <v>107</v>
      </c>
      <c r="AW899" s="13" t="s">
        <v>31</v>
      </c>
      <c r="AX899" s="13" t="s">
        <v>74</v>
      </c>
      <c r="AY899" s="265" t="s">
        <v>165</v>
      </c>
    </row>
    <row r="900" s="13" customFormat="1">
      <c r="B900" s="255"/>
      <c r="C900" s="256"/>
      <c r="D900" s="246" t="s">
        <v>175</v>
      </c>
      <c r="E900" s="257" t="s">
        <v>1</v>
      </c>
      <c r="F900" s="258" t="s">
        <v>533</v>
      </c>
      <c r="G900" s="256"/>
      <c r="H900" s="259">
        <v>-0.14000000000000001</v>
      </c>
      <c r="I900" s="260"/>
      <c r="J900" s="256"/>
      <c r="K900" s="256"/>
      <c r="L900" s="261"/>
      <c r="M900" s="262"/>
      <c r="N900" s="263"/>
      <c r="O900" s="263"/>
      <c r="P900" s="263"/>
      <c r="Q900" s="263"/>
      <c r="R900" s="263"/>
      <c r="S900" s="263"/>
      <c r="T900" s="264"/>
      <c r="AT900" s="265" t="s">
        <v>175</v>
      </c>
      <c r="AU900" s="265" t="s">
        <v>107</v>
      </c>
      <c r="AV900" s="13" t="s">
        <v>107</v>
      </c>
      <c r="AW900" s="13" t="s">
        <v>31</v>
      </c>
      <c r="AX900" s="13" t="s">
        <v>74</v>
      </c>
      <c r="AY900" s="265" t="s">
        <v>165</v>
      </c>
    </row>
    <row r="901" s="12" customFormat="1">
      <c r="B901" s="244"/>
      <c r="C901" s="245"/>
      <c r="D901" s="246" t="s">
        <v>175</v>
      </c>
      <c r="E901" s="247" t="s">
        <v>1</v>
      </c>
      <c r="F901" s="248" t="s">
        <v>217</v>
      </c>
      <c r="G901" s="245"/>
      <c r="H901" s="247" t="s">
        <v>1</v>
      </c>
      <c r="I901" s="249"/>
      <c r="J901" s="245"/>
      <c r="K901" s="245"/>
      <c r="L901" s="250"/>
      <c r="M901" s="251"/>
      <c r="N901" s="252"/>
      <c r="O901" s="252"/>
      <c r="P901" s="252"/>
      <c r="Q901" s="252"/>
      <c r="R901" s="252"/>
      <c r="S901" s="252"/>
      <c r="T901" s="253"/>
      <c r="AT901" s="254" t="s">
        <v>175</v>
      </c>
      <c r="AU901" s="254" t="s">
        <v>107</v>
      </c>
      <c r="AV901" s="12" t="s">
        <v>82</v>
      </c>
      <c r="AW901" s="12" t="s">
        <v>31</v>
      </c>
      <c r="AX901" s="12" t="s">
        <v>74</v>
      </c>
      <c r="AY901" s="254" t="s">
        <v>165</v>
      </c>
    </row>
    <row r="902" s="13" customFormat="1">
      <c r="B902" s="255"/>
      <c r="C902" s="256"/>
      <c r="D902" s="246" t="s">
        <v>175</v>
      </c>
      <c r="E902" s="257" t="s">
        <v>1</v>
      </c>
      <c r="F902" s="258" t="s">
        <v>399</v>
      </c>
      <c r="G902" s="256"/>
      <c r="H902" s="259">
        <v>10.478</v>
      </c>
      <c r="I902" s="260"/>
      <c r="J902" s="256"/>
      <c r="K902" s="256"/>
      <c r="L902" s="261"/>
      <c r="M902" s="262"/>
      <c r="N902" s="263"/>
      <c r="O902" s="263"/>
      <c r="P902" s="263"/>
      <c r="Q902" s="263"/>
      <c r="R902" s="263"/>
      <c r="S902" s="263"/>
      <c r="T902" s="264"/>
      <c r="AT902" s="265" t="s">
        <v>175</v>
      </c>
      <c r="AU902" s="265" t="s">
        <v>107</v>
      </c>
      <c r="AV902" s="13" t="s">
        <v>107</v>
      </c>
      <c r="AW902" s="13" t="s">
        <v>31</v>
      </c>
      <c r="AX902" s="13" t="s">
        <v>74</v>
      </c>
      <c r="AY902" s="265" t="s">
        <v>165</v>
      </c>
    </row>
    <row r="903" s="13" customFormat="1">
      <c r="B903" s="255"/>
      <c r="C903" s="256"/>
      <c r="D903" s="246" t="s">
        <v>175</v>
      </c>
      <c r="E903" s="257" t="s">
        <v>1</v>
      </c>
      <c r="F903" s="258" t="s">
        <v>321</v>
      </c>
      <c r="G903" s="256"/>
      <c r="H903" s="259">
        <v>-2.7999999999999998</v>
      </c>
      <c r="I903" s="260"/>
      <c r="J903" s="256"/>
      <c r="K903" s="256"/>
      <c r="L903" s="261"/>
      <c r="M903" s="262"/>
      <c r="N903" s="263"/>
      <c r="O903" s="263"/>
      <c r="P903" s="263"/>
      <c r="Q903" s="263"/>
      <c r="R903" s="263"/>
      <c r="S903" s="263"/>
      <c r="T903" s="264"/>
      <c r="AT903" s="265" t="s">
        <v>175</v>
      </c>
      <c r="AU903" s="265" t="s">
        <v>107</v>
      </c>
      <c r="AV903" s="13" t="s">
        <v>107</v>
      </c>
      <c r="AW903" s="13" t="s">
        <v>31</v>
      </c>
      <c r="AX903" s="13" t="s">
        <v>74</v>
      </c>
      <c r="AY903" s="265" t="s">
        <v>165</v>
      </c>
    </row>
    <row r="904" s="13" customFormat="1">
      <c r="B904" s="255"/>
      <c r="C904" s="256"/>
      <c r="D904" s="246" t="s">
        <v>175</v>
      </c>
      <c r="E904" s="257" t="s">
        <v>1</v>
      </c>
      <c r="F904" s="258" t="s">
        <v>310</v>
      </c>
      <c r="G904" s="256"/>
      <c r="H904" s="259">
        <v>-1.6000000000000001</v>
      </c>
      <c r="I904" s="260"/>
      <c r="J904" s="256"/>
      <c r="K904" s="256"/>
      <c r="L904" s="261"/>
      <c r="M904" s="262"/>
      <c r="N904" s="263"/>
      <c r="O904" s="263"/>
      <c r="P904" s="263"/>
      <c r="Q904" s="263"/>
      <c r="R904" s="263"/>
      <c r="S904" s="263"/>
      <c r="T904" s="264"/>
      <c r="AT904" s="265" t="s">
        <v>175</v>
      </c>
      <c r="AU904" s="265" t="s">
        <v>107</v>
      </c>
      <c r="AV904" s="13" t="s">
        <v>107</v>
      </c>
      <c r="AW904" s="13" t="s">
        <v>31</v>
      </c>
      <c r="AX904" s="13" t="s">
        <v>74</v>
      </c>
      <c r="AY904" s="265" t="s">
        <v>165</v>
      </c>
    </row>
    <row r="905" s="12" customFormat="1">
      <c r="B905" s="244"/>
      <c r="C905" s="245"/>
      <c r="D905" s="246" t="s">
        <v>175</v>
      </c>
      <c r="E905" s="247" t="s">
        <v>1</v>
      </c>
      <c r="F905" s="248" t="s">
        <v>401</v>
      </c>
      <c r="G905" s="245"/>
      <c r="H905" s="247" t="s">
        <v>1</v>
      </c>
      <c r="I905" s="249"/>
      <c r="J905" s="245"/>
      <c r="K905" s="245"/>
      <c r="L905" s="250"/>
      <c r="M905" s="251"/>
      <c r="N905" s="252"/>
      <c r="O905" s="252"/>
      <c r="P905" s="252"/>
      <c r="Q905" s="252"/>
      <c r="R905" s="252"/>
      <c r="S905" s="252"/>
      <c r="T905" s="253"/>
      <c r="AT905" s="254" t="s">
        <v>175</v>
      </c>
      <c r="AU905" s="254" t="s">
        <v>107</v>
      </c>
      <c r="AV905" s="12" t="s">
        <v>82</v>
      </c>
      <c r="AW905" s="12" t="s">
        <v>31</v>
      </c>
      <c r="AX905" s="12" t="s">
        <v>74</v>
      </c>
      <c r="AY905" s="254" t="s">
        <v>165</v>
      </c>
    </row>
    <row r="906" s="13" customFormat="1">
      <c r="B906" s="255"/>
      <c r="C906" s="256"/>
      <c r="D906" s="246" t="s">
        <v>175</v>
      </c>
      <c r="E906" s="257" t="s">
        <v>1</v>
      </c>
      <c r="F906" s="258" t="s">
        <v>402</v>
      </c>
      <c r="G906" s="256"/>
      <c r="H906" s="259">
        <v>15.756</v>
      </c>
      <c r="I906" s="260"/>
      <c r="J906" s="256"/>
      <c r="K906" s="256"/>
      <c r="L906" s="261"/>
      <c r="M906" s="262"/>
      <c r="N906" s="263"/>
      <c r="O906" s="263"/>
      <c r="P906" s="263"/>
      <c r="Q906" s="263"/>
      <c r="R906" s="263"/>
      <c r="S906" s="263"/>
      <c r="T906" s="264"/>
      <c r="AT906" s="265" t="s">
        <v>175</v>
      </c>
      <c r="AU906" s="265" t="s">
        <v>107</v>
      </c>
      <c r="AV906" s="13" t="s">
        <v>107</v>
      </c>
      <c r="AW906" s="13" t="s">
        <v>31</v>
      </c>
      <c r="AX906" s="13" t="s">
        <v>74</v>
      </c>
      <c r="AY906" s="265" t="s">
        <v>165</v>
      </c>
    </row>
    <row r="907" s="13" customFormat="1">
      <c r="B907" s="255"/>
      <c r="C907" s="256"/>
      <c r="D907" s="246" t="s">
        <v>175</v>
      </c>
      <c r="E907" s="257" t="s">
        <v>1</v>
      </c>
      <c r="F907" s="258" t="s">
        <v>310</v>
      </c>
      <c r="G907" s="256"/>
      <c r="H907" s="259">
        <v>-1.6000000000000001</v>
      </c>
      <c r="I907" s="260"/>
      <c r="J907" s="256"/>
      <c r="K907" s="256"/>
      <c r="L907" s="261"/>
      <c r="M907" s="262"/>
      <c r="N907" s="263"/>
      <c r="O907" s="263"/>
      <c r="P907" s="263"/>
      <c r="Q907" s="263"/>
      <c r="R907" s="263"/>
      <c r="S907" s="263"/>
      <c r="T907" s="264"/>
      <c r="AT907" s="265" t="s">
        <v>175</v>
      </c>
      <c r="AU907" s="265" t="s">
        <v>107</v>
      </c>
      <c r="AV907" s="13" t="s">
        <v>107</v>
      </c>
      <c r="AW907" s="13" t="s">
        <v>31</v>
      </c>
      <c r="AX907" s="13" t="s">
        <v>74</v>
      </c>
      <c r="AY907" s="265" t="s">
        <v>165</v>
      </c>
    </row>
    <row r="908" s="12" customFormat="1">
      <c r="B908" s="244"/>
      <c r="C908" s="245"/>
      <c r="D908" s="246" t="s">
        <v>175</v>
      </c>
      <c r="E908" s="247" t="s">
        <v>1</v>
      </c>
      <c r="F908" s="248" t="s">
        <v>403</v>
      </c>
      <c r="G908" s="245"/>
      <c r="H908" s="247" t="s">
        <v>1</v>
      </c>
      <c r="I908" s="249"/>
      <c r="J908" s="245"/>
      <c r="K908" s="245"/>
      <c r="L908" s="250"/>
      <c r="M908" s="251"/>
      <c r="N908" s="252"/>
      <c r="O908" s="252"/>
      <c r="P908" s="252"/>
      <c r="Q908" s="252"/>
      <c r="R908" s="252"/>
      <c r="S908" s="252"/>
      <c r="T908" s="253"/>
      <c r="AT908" s="254" t="s">
        <v>175</v>
      </c>
      <c r="AU908" s="254" t="s">
        <v>107</v>
      </c>
      <c r="AV908" s="12" t="s">
        <v>82</v>
      </c>
      <c r="AW908" s="12" t="s">
        <v>31</v>
      </c>
      <c r="AX908" s="12" t="s">
        <v>74</v>
      </c>
      <c r="AY908" s="254" t="s">
        <v>165</v>
      </c>
    </row>
    <row r="909" s="13" customFormat="1">
      <c r="B909" s="255"/>
      <c r="C909" s="256"/>
      <c r="D909" s="246" t="s">
        <v>175</v>
      </c>
      <c r="E909" s="257" t="s">
        <v>1</v>
      </c>
      <c r="F909" s="258" t="s">
        <v>534</v>
      </c>
      <c r="G909" s="256"/>
      <c r="H909" s="259">
        <v>2.02</v>
      </c>
      <c r="I909" s="260"/>
      <c r="J909" s="256"/>
      <c r="K909" s="256"/>
      <c r="L909" s="261"/>
      <c r="M909" s="262"/>
      <c r="N909" s="263"/>
      <c r="O909" s="263"/>
      <c r="P909" s="263"/>
      <c r="Q909" s="263"/>
      <c r="R909" s="263"/>
      <c r="S909" s="263"/>
      <c r="T909" s="264"/>
      <c r="AT909" s="265" t="s">
        <v>175</v>
      </c>
      <c r="AU909" s="265" t="s">
        <v>107</v>
      </c>
      <c r="AV909" s="13" t="s">
        <v>107</v>
      </c>
      <c r="AW909" s="13" t="s">
        <v>31</v>
      </c>
      <c r="AX909" s="13" t="s">
        <v>74</v>
      </c>
      <c r="AY909" s="265" t="s">
        <v>165</v>
      </c>
    </row>
    <row r="910" s="12" customFormat="1">
      <c r="B910" s="244"/>
      <c r="C910" s="245"/>
      <c r="D910" s="246" t="s">
        <v>175</v>
      </c>
      <c r="E910" s="247" t="s">
        <v>1</v>
      </c>
      <c r="F910" s="248" t="s">
        <v>406</v>
      </c>
      <c r="G910" s="245"/>
      <c r="H910" s="247" t="s">
        <v>1</v>
      </c>
      <c r="I910" s="249"/>
      <c r="J910" s="245"/>
      <c r="K910" s="245"/>
      <c r="L910" s="250"/>
      <c r="M910" s="251"/>
      <c r="N910" s="252"/>
      <c r="O910" s="252"/>
      <c r="P910" s="252"/>
      <c r="Q910" s="252"/>
      <c r="R910" s="252"/>
      <c r="S910" s="252"/>
      <c r="T910" s="253"/>
      <c r="AT910" s="254" t="s">
        <v>175</v>
      </c>
      <c r="AU910" s="254" t="s">
        <v>107</v>
      </c>
      <c r="AV910" s="12" t="s">
        <v>82</v>
      </c>
      <c r="AW910" s="12" t="s">
        <v>31</v>
      </c>
      <c r="AX910" s="12" t="s">
        <v>74</v>
      </c>
      <c r="AY910" s="254" t="s">
        <v>165</v>
      </c>
    </row>
    <row r="911" s="13" customFormat="1">
      <c r="B911" s="255"/>
      <c r="C911" s="256"/>
      <c r="D911" s="246" t="s">
        <v>175</v>
      </c>
      <c r="E911" s="257" t="s">
        <v>1</v>
      </c>
      <c r="F911" s="258" t="s">
        <v>521</v>
      </c>
      <c r="G911" s="256"/>
      <c r="H911" s="259">
        <v>4.1340000000000003</v>
      </c>
      <c r="I911" s="260"/>
      <c r="J911" s="256"/>
      <c r="K911" s="256"/>
      <c r="L911" s="261"/>
      <c r="M911" s="262"/>
      <c r="N911" s="263"/>
      <c r="O911" s="263"/>
      <c r="P911" s="263"/>
      <c r="Q911" s="263"/>
      <c r="R911" s="263"/>
      <c r="S911" s="263"/>
      <c r="T911" s="264"/>
      <c r="AT911" s="265" t="s">
        <v>175</v>
      </c>
      <c r="AU911" s="265" t="s">
        <v>107</v>
      </c>
      <c r="AV911" s="13" t="s">
        <v>107</v>
      </c>
      <c r="AW911" s="13" t="s">
        <v>31</v>
      </c>
      <c r="AX911" s="13" t="s">
        <v>74</v>
      </c>
      <c r="AY911" s="265" t="s">
        <v>165</v>
      </c>
    </row>
    <row r="912" s="13" customFormat="1">
      <c r="B912" s="255"/>
      <c r="C912" s="256"/>
      <c r="D912" s="246" t="s">
        <v>175</v>
      </c>
      <c r="E912" s="257" t="s">
        <v>1</v>
      </c>
      <c r="F912" s="258" t="s">
        <v>310</v>
      </c>
      <c r="G912" s="256"/>
      <c r="H912" s="259">
        <v>-1.6000000000000001</v>
      </c>
      <c r="I912" s="260"/>
      <c r="J912" s="256"/>
      <c r="K912" s="256"/>
      <c r="L912" s="261"/>
      <c r="M912" s="262"/>
      <c r="N912" s="263"/>
      <c r="O912" s="263"/>
      <c r="P912" s="263"/>
      <c r="Q912" s="263"/>
      <c r="R912" s="263"/>
      <c r="S912" s="263"/>
      <c r="T912" s="264"/>
      <c r="AT912" s="265" t="s">
        <v>175</v>
      </c>
      <c r="AU912" s="265" t="s">
        <v>107</v>
      </c>
      <c r="AV912" s="13" t="s">
        <v>107</v>
      </c>
      <c r="AW912" s="13" t="s">
        <v>31</v>
      </c>
      <c r="AX912" s="13" t="s">
        <v>74</v>
      </c>
      <c r="AY912" s="265" t="s">
        <v>165</v>
      </c>
    </row>
    <row r="913" s="12" customFormat="1">
      <c r="B913" s="244"/>
      <c r="C913" s="245"/>
      <c r="D913" s="246" t="s">
        <v>175</v>
      </c>
      <c r="E913" s="247" t="s">
        <v>1</v>
      </c>
      <c r="F913" s="248" t="s">
        <v>261</v>
      </c>
      <c r="G913" s="245"/>
      <c r="H913" s="247" t="s">
        <v>1</v>
      </c>
      <c r="I913" s="249"/>
      <c r="J913" s="245"/>
      <c r="K913" s="245"/>
      <c r="L913" s="250"/>
      <c r="M913" s="251"/>
      <c r="N913" s="252"/>
      <c r="O913" s="252"/>
      <c r="P913" s="252"/>
      <c r="Q913" s="252"/>
      <c r="R913" s="252"/>
      <c r="S913" s="252"/>
      <c r="T913" s="253"/>
      <c r="AT913" s="254" t="s">
        <v>175</v>
      </c>
      <c r="AU913" s="254" t="s">
        <v>107</v>
      </c>
      <c r="AV913" s="12" t="s">
        <v>82</v>
      </c>
      <c r="AW913" s="12" t="s">
        <v>31</v>
      </c>
      <c r="AX913" s="12" t="s">
        <v>74</v>
      </c>
      <c r="AY913" s="254" t="s">
        <v>165</v>
      </c>
    </row>
    <row r="914" s="13" customFormat="1">
      <c r="B914" s="255"/>
      <c r="C914" s="256"/>
      <c r="D914" s="246" t="s">
        <v>175</v>
      </c>
      <c r="E914" s="257" t="s">
        <v>1</v>
      </c>
      <c r="F914" s="258" t="s">
        <v>423</v>
      </c>
      <c r="G914" s="256"/>
      <c r="H914" s="259">
        <v>12.298</v>
      </c>
      <c r="I914" s="260"/>
      <c r="J914" s="256"/>
      <c r="K914" s="256"/>
      <c r="L914" s="261"/>
      <c r="M914" s="262"/>
      <c r="N914" s="263"/>
      <c r="O914" s="263"/>
      <c r="P914" s="263"/>
      <c r="Q914" s="263"/>
      <c r="R914" s="263"/>
      <c r="S914" s="263"/>
      <c r="T914" s="264"/>
      <c r="AT914" s="265" t="s">
        <v>175</v>
      </c>
      <c r="AU914" s="265" t="s">
        <v>107</v>
      </c>
      <c r="AV914" s="13" t="s">
        <v>107</v>
      </c>
      <c r="AW914" s="13" t="s">
        <v>31</v>
      </c>
      <c r="AX914" s="13" t="s">
        <v>74</v>
      </c>
      <c r="AY914" s="265" t="s">
        <v>165</v>
      </c>
    </row>
    <row r="915" s="13" customFormat="1">
      <c r="B915" s="255"/>
      <c r="C915" s="256"/>
      <c r="D915" s="246" t="s">
        <v>175</v>
      </c>
      <c r="E915" s="257" t="s">
        <v>1</v>
      </c>
      <c r="F915" s="258" t="s">
        <v>410</v>
      </c>
      <c r="G915" s="256"/>
      <c r="H915" s="259">
        <v>-4.7999999999999998</v>
      </c>
      <c r="I915" s="260"/>
      <c r="J915" s="256"/>
      <c r="K915" s="256"/>
      <c r="L915" s="261"/>
      <c r="M915" s="262"/>
      <c r="N915" s="263"/>
      <c r="O915" s="263"/>
      <c r="P915" s="263"/>
      <c r="Q915" s="263"/>
      <c r="R915" s="263"/>
      <c r="S915" s="263"/>
      <c r="T915" s="264"/>
      <c r="AT915" s="265" t="s">
        <v>175</v>
      </c>
      <c r="AU915" s="265" t="s">
        <v>107</v>
      </c>
      <c r="AV915" s="13" t="s">
        <v>107</v>
      </c>
      <c r="AW915" s="13" t="s">
        <v>31</v>
      </c>
      <c r="AX915" s="13" t="s">
        <v>74</v>
      </c>
      <c r="AY915" s="265" t="s">
        <v>165</v>
      </c>
    </row>
    <row r="916" s="12" customFormat="1">
      <c r="B916" s="244"/>
      <c r="C916" s="245"/>
      <c r="D916" s="246" t="s">
        <v>175</v>
      </c>
      <c r="E916" s="247" t="s">
        <v>1</v>
      </c>
      <c r="F916" s="248" t="s">
        <v>425</v>
      </c>
      <c r="G916" s="245"/>
      <c r="H916" s="247" t="s">
        <v>1</v>
      </c>
      <c r="I916" s="249"/>
      <c r="J916" s="245"/>
      <c r="K916" s="245"/>
      <c r="L916" s="250"/>
      <c r="M916" s="251"/>
      <c r="N916" s="252"/>
      <c r="O916" s="252"/>
      <c r="P916" s="252"/>
      <c r="Q916" s="252"/>
      <c r="R916" s="252"/>
      <c r="S916" s="252"/>
      <c r="T916" s="253"/>
      <c r="AT916" s="254" t="s">
        <v>175</v>
      </c>
      <c r="AU916" s="254" t="s">
        <v>107</v>
      </c>
      <c r="AV916" s="12" t="s">
        <v>82</v>
      </c>
      <c r="AW916" s="12" t="s">
        <v>31</v>
      </c>
      <c r="AX916" s="12" t="s">
        <v>74</v>
      </c>
      <c r="AY916" s="254" t="s">
        <v>165</v>
      </c>
    </row>
    <row r="917" s="13" customFormat="1">
      <c r="B917" s="255"/>
      <c r="C917" s="256"/>
      <c r="D917" s="246" t="s">
        <v>175</v>
      </c>
      <c r="E917" s="257" t="s">
        <v>1</v>
      </c>
      <c r="F917" s="258" t="s">
        <v>426</v>
      </c>
      <c r="G917" s="256"/>
      <c r="H917" s="259">
        <v>9.6720000000000006</v>
      </c>
      <c r="I917" s="260"/>
      <c r="J917" s="256"/>
      <c r="K917" s="256"/>
      <c r="L917" s="261"/>
      <c r="M917" s="262"/>
      <c r="N917" s="263"/>
      <c r="O917" s="263"/>
      <c r="P917" s="263"/>
      <c r="Q917" s="263"/>
      <c r="R917" s="263"/>
      <c r="S917" s="263"/>
      <c r="T917" s="264"/>
      <c r="AT917" s="265" t="s">
        <v>175</v>
      </c>
      <c r="AU917" s="265" t="s">
        <v>107</v>
      </c>
      <c r="AV917" s="13" t="s">
        <v>107</v>
      </c>
      <c r="AW917" s="13" t="s">
        <v>31</v>
      </c>
      <c r="AX917" s="13" t="s">
        <v>74</v>
      </c>
      <c r="AY917" s="265" t="s">
        <v>165</v>
      </c>
    </row>
    <row r="918" s="13" customFormat="1">
      <c r="B918" s="255"/>
      <c r="C918" s="256"/>
      <c r="D918" s="246" t="s">
        <v>175</v>
      </c>
      <c r="E918" s="257" t="s">
        <v>1</v>
      </c>
      <c r="F918" s="258" t="s">
        <v>310</v>
      </c>
      <c r="G918" s="256"/>
      <c r="H918" s="259">
        <v>-1.6000000000000001</v>
      </c>
      <c r="I918" s="260"/>
      <c r="J918" s="256"/>
      <c r="K918" s="256"/>
      <c r="L918" s="261"/>
      <c r="M918" s="262"/>
      <c r="N918" s="263"/>
      <c r="O918" s="263"/>
      <c r="P918" s="263"/>
      <c r="Q918" s="263"/>
      <c r="R918" s="263"/>
      <c r="S918" s="263"/>
      <c r="T918" s="264"/>
      <c r="AT918" s="265" t="s">
        <v>175</v>
      </c>
      <c r="AU918" s="265" t="s">
        <v>107</v>
      </c>
      <c r="AV918" s="13" t="s">
        <v>107</v>
      </c>
      <c r="AW918" s="13" t="s">
        <v>31</v>
      </c>
      <c r="AX918" s="13" t="s">
        <v>74</v>
      </c>
      <c r="AY918" s="265" t="s">
        <v>165</v>
      </c>
    </row>
    <row r="919" s="12" customFormat="1">
      <c r="B919" s="244"/>
      <c r="C919" s="245"/>
      <c r="D919" s="246" t="s">
        <v>175</v>
      </c>
      <c r="E919" s="247" t="s">
        <v>1</v>
      </c>
      <c r="F919" s="248" t="s">
        <v>196</v>
      </c>
      <c r="G919" s="245"/>
      <c r="H919" s="247" t="s">
        <v>1</v>
      </c>
      <c r="I919" s="249"/>
      <c r="J919" s="245"/>
      <c r="K919" s="245"/>
      <c r="L919" s="250"/>
      <c r="M919" s="251"/>
      <c r="N919" s="252"/>
      <c r="O919" s="252"/>
      <c r="P919" s="252"/>
      <c r="Q919" s="252"/>
      <c r="R919" s="252"/>
      <c r="S919" s="252"/>
      <c r="T919" s="253"/>
      <c r="AT919" s="254" t="s">
        <v>175</v>
      </c>
      <c r="AU919" s="254" t="s">
        <v>107</v>
      </c>
      <c r="AV919" s="12" t="s">
        <v>82</v>
      </c>
      <c r="AW919" s="12" t="s">
        <v>31</v>
      </c>
      <c r="AX919" s="12" t="s">
        <v>74</v>
      </c>
      <c r="AY919" s="254" t="s">
        <v>165</v>
      </c>
    </row>
    <row r="920" s="13" customFormat="1">
      <c r="B920" s="255"/>
      <c r="C920" s="256"/>
      <c r="D920" s="246" t="s">
        <v>175</v>
      </c>
      <c r="E920" s="257" t="s">
        <v>1</v>
      </c>
      <c r="F920" s="258" t="s">
        <v>535</v>
      </c>
      <c r="G920" s="256"/>
      <c r="H920" s="259">
        <v>2.1499999999999999</v>
      </c>
      <c r="I920" s="260"/>
      <c r="J920" s="256"/>
      <c r="K920" s="256"/>
      <c r="L920" s="261"/>
      <c r="M920" s="262"/>
      <c r="N920" s="263"/>
      <c r="O920" s="263"/>
      <c r="P920" s="263"/>
      <c r="Q920" s="263"/>
      <c r="R920" s="263"/>
      <c r="S920" s="263"/>
      <c r="T920" s="264"/>
      <c r="AT920" s="265" t="s">
        <v>175</v>
      </c>
      <c r="AU920" s="265" t="s">
        <v>107</v>
      </c>
      <c r="AV920" s="13" t="s">
        <v>107</v>
      </c>
      <c r="AW920" s="13" t="s">
        <v>31</v>
      </c>
      <c r="AX920" s="13" t="s">
        <v>74</v>
      </c>
      <c r="AY920" s="265" t="s">
        <v>165</v>
      </c>
    </row>
    <row r="921" s="12" customFormat="1">
      <c r="B921" s="244"/>
      <c r="C921" s="245"/>
      <c r="D921" s="246" t="s">
        <v>175</v>
      </c>
      <c r="E921" s="247" t="s">
        <v>1</v>
      </c>
      <c r="F921" s="248" t="s">
        <v>247</v>
      </c>
      <c r="G921" s="245"/>
      <c r="H921" s="247" t="s">
        <v>1</v>
      </c>
      <c r="I921" s="249"/>
      <c r="J921" s="245"/>
      <c r="K921" s="245"/>
      <c r="L921" s="250"/>
      <c r="M921" s="251"/>
      <c r="N921" s="252"/>
      <c r="O921" s="252"/>
      <c r="P921" s="252"/>
      <c r="Q921" s="252"/>
      <c r="R921" s="252"/>
      <c r="S921" s="252"/>
      <c r="T921" s="253"/>
      <c r="AT921" s="254" t="s">
        <v>175</v>
      </c>
      <c r="AU921" s="254" t="s">
        <v>107</v>
      </c>
      <c r="AV921" s="12" t="s">
        <v>82</v>
      </c>
      <c r="AW921" s="12" t="s">
        <v>31</v>
      </c>
      <c r="AX921" s="12" t="s">
        <v>74</v>
      </c>
      <c r="AY921" s="254" t="s">
        <v>165</v>
      </c>
    </row>
    <row r="922" s="13" customFormat="1">
      <c r="B922" s="255"/>
      <c r="C922" s="256"/>
      <c r="D922" s="246" t="s">
        <v>175</v>
      </c>
      <c r="E922" s="257" t="s">
        <v>1</v>
      </c>
      <c r="F922" s="258" t="s">
        <v>428</v>
      </c>
      <c r="G922" s="256"/>
      <c r="H922" s="259">
        <v>8.3200000000000003</v>
      </c>
      <c r="I922" s="260"/>
      <c r="J922" s="256"/>
      <c r="K922" s="256"/>
      <c r="L922" s="261"/>
      <c r="M922" s="262"/>
      <c r="N922" s="263"/>
      <c r="O922" s="263"/>
      <c r="P922" s="263"/>
      <c r="Q922" s="263"/>
      <c r="R922" s="263"/>
      <c r="S922" s="263"/>
      <c r="T922" s="264"/>
      <c r="AT922" s="265" t="s">
        <v>175</v>
      </c>
      <c r="AU922" s="265" t="s">
        <v>107</v>
      </c>
      <c r="AV922" s="13" t="s">
        <v>107</v>
      </c>
      <c r="AW922" s="13" t="s">
        <v>31</v>
      </c>
      <c r="AX922" s="13" t="s">
        <v>74</v>
      </c>
      <c r="AY922" s="265" t="s">
        <v>165</v>
      </c>
    </row>
    <row r="923" s="13" customFormat="1">
      <c r="B923" s="255"/>
      <c r="C923" s="256"/>
      <c r="D923" s="246" t="s">
        <v>175</v>
      </c>
      <c r="E923" s="257" t="s">
        <v>1</v>
      </c>
      <c r="F923" s="258" t="s">
        <v>326</v>
      </c>
      <c r="G923" s="256"/>
      <c r="H923" s="259">
        <v>-3.2000000000000002</v>
      </c>
      <c r="I923" s="260"/>
      <c r="J923" s="256"/>
      <c r="K923" s="256"/>
      <c r="L923" s="261"/>
      <c r="M923" s="262"/>
      <c r="N923" s="263"/>
      <c r="O923" s="263"/>
      <c r="P923" s="263"/>
      <c r="Q923" s="263"/>
      <c r="R923" s="263"/>
      <c r="S923" s="263"/>
      <c r="T923" s="264"/>
      <c r="AT923" s="265" t="s">
        <v>175</v>
      </c>
      <c r="AU923" s="265" t="s">
        <v>107</v>
      </c>
      <c r="AV923" s="13" t="s">
        <v>107</v>
      </c>
      <c r="AW923" s="13" t="s">
        <v>31</v>
      </c>
      <c r="AX923" s="13" t="s">
        <v>74</v>
      </c>
      <c r="AY923" s="265" t="s">
        <v>165</v>
      </c>
    </row>
    <row r="924" s="12" customFormat="1">
      <c r="B924" s="244"/>
      <c r="C924" s="245"/>
      <c r="D924" s="246" t="s">
        <v>175</v>
      </c>
      <c r="E924" s="247" t="s">
        <v>1</v>
      </c>
      <c r="F924" s="248" t="s">
        <v>430</v>
      </c>
      <c r="G924" s="245"/>
      <c r="H924" s="247" t="s">
        <v>1</v>
      </c>
      <c r="I924" s="249"/>
      <c r="J924" s="245"/>
      <c r="K924" s="245"/>
      <c r="L924" s="250"/>
      <c r="M924" s="251"/>
      <c r="N924" s="252"/>
      <c r="O924" s="252"/>
      <c r="P924" s="252"/>
      <c r="Q924" s="252"/>
      <c r="R924" s="252"/>
      <c r="S924" s="252"/>
      <c r="T924" s="253"/>
      <c r="AT924" s="254" t="s">
        <v>175</v>
      </c>
      <c r="AU924" s="254" t="s">
        <v>107</v>
      </c>
      <c r="AV924" s="12" t="s">
        <v>82</v>
      </c>
      <c r="AW924" s="12" t="s">
        <v>31</v>
      </c>
      <c r="AX924" s="12" t="s">
        <v>74</v>
      </c>
      <c r="AY924" s="254" t="s">
        <v>165</v>
      </c>
    </row>
    <row r="925" s="13" customFormat="1">
      <c r="B925" s="255"/>
      <c r="C925" s="256"/>
      <c r="D925" s="246" t="s">
        <v>175</v>
      </c>
      <c r="E925" s="257" t="s">
        <v>1</v>
      </c>
      <c r="F925" s="258" t="s">
        <v>536</v>
      </c>
      <c r="G925" s="256"/>
      <c r="H925" s="259">
        <v>1.8</v>
      </c>
      <c r="I925" s="260"/>
      <c r="J925" s="256"/>
      <c r="K925" s="256"/>
      <c r="L925" s="261"/>
      <c r="M925" s="262"/>
      <c r="N925" s="263"/>
      <c r="O925" s="263"/>
      <c r="P925" s="263"/>
      <c r="Q925" s="263"/>
      <c r="R925" s="263"/>
      <c r="S925" s="263"/>
      <c r="T925" s="264"/>
      <c r="AT925" s="265" t="s">
        <v>175</v>
      </c>
      <c r="AU925" s="265" t="s">
        <v>107</v>
      </c>
      <c r="AV925" s="13" t="s">
        <v>107</v>
      </c>
      <c r="AW925" s="13" t="s">
        <v>31</v>
      </c>
      <c r="AX925" s="13" t="s">
        <v>74</v>
      </c>
      <c r="AY925" s="265" t="s">
        <v>165</v>
      </c>
    </row>
    <row r="926" s="12" customFormat="1">
      <c r="B926" s="244"/>
      <c r="C926" s="245"/>
      <c r="D926" s="246" t="s">
        <v>175</v>
      </c>
      <c r="E926" s="247" t="s">
        <v>1</v>
      </c>
      <c r="F926" s="248" t="s">
        <v>246</v>
      </c>
      <c r="G926" s="245"/>
      <c r="H926" s="247" t="s">
        <v>1</v>
      </c>
      <c r="I926" s="249"/>
      <c r="J926" s="245"/>
      <c r="K926" s="245"/>
      <c r="L926" s="250"/>
      <c r="M926" s="251"/>
      <c r="N926" s="252"/>
      <c r="O926" s="252"/>
      <c r="P926" s="252"/>
      <c r="Q926" s="252"/>
      <c r="R926" s="252"/>
      <c r="S926" s="252"/>
      <c r="T926" s="253"/>
      <c r="AT926" s="254" t="s">
        <v>175</v>
      </c>
      <c r="AU926" s="254" t="s">
        <v>107</v>
      </c>
      <c r="AV926" s="12" t="s">
        <v>82</v>
      </c>
      <c r="AW926" s="12" t="s">
        <v>31</v>
      </c>
      <c r="AX926" s="12" t="s">
        <v>74</v>
      </c>
      <c r="AY926" s="254" t="s">
        <v>165</v>
      </c>
    </row>
    <row r="927" s="13" customFormat="1">
      <c r="B927" s="255"/>
      <c r="C927" s="256"/>
      <c r="D927" s="246" t="s">
        <v>175</v>
      </c>
      <c r="E927" s="257" t="s">
        <v>1</v>
      </c>
      <c r="F927" s="258" t="s">
        <v>522</v>
      </c>
      <c r="G927" s="256"/>
      <c r="H927" s="259">
        <v>8.6319999999999997</v>
      </c>
      <c r="I927" s="260"/>
      <c r="J927" s="256"/>
      <c r="K927" s="256"/>
      <c r="L927" s="261"/>
      <c r="M927" s="262"/>
      <c r="N927" s="263"/>
      <c r="O927" s="263"/>
      <c r="P927" s="263"/>
      <c r="Q927" s="263"/>
      <c r="R927" s="263"/>
      <c r="S927" s="263"/>
      <c r="T927" s="264"/>
      <c r="AT927" s="265" t="s">
        <v>175</v>
      </c>
      <c r="AU927" s="265" t="s">
        <v>107</v>
      </c>
      <c r="AV927" s="13" t="s">
        <v>107</v>
      </c>
      <c r="AW927" s="13" t="s">
        <v>31</v>
      </c>
      <c r="AX927" s="13" t="s">
        <v>74</v>
      </c>
      <c r="AY927" s="265" t="s">
        <v>165</v>
      </c>
    </row>
    <row r="928" s="13" customFormat="1">
      <c r="B928" s="255"/>
      <c r="C928" s="256"/>
      <c r="D928" s="246" t="s">
        <v>175</v>
      </c>
      <c r="E928" s="257" t="s">
        <v>1</v>
      </c>
      <c r="F928" s="258" t="s">
        <v>310</v>
      </c>
      <c r="G928" s="256"/>
      <c r="H928" s="259">
        <v>-1.6000000000000001</v>
      </c>
      <c r="I928" s="260"/>
      <c r="J928" s="256"/>
      <c r="K928" s="256"/>
      <c r="L928" s="261"/>
      <c r="M928" s="262"/>
      <c r="N928" s="263"/>
      <c r="O928" s="263"/>
      <c r="P928" s="263"/>
      <c r="Q928" s="263"/>
      <c r="R928" s="263"/>
      <c r="S928" s="263"/>
      <c r="T928" s="264"/>
      <c r="AT928" s="265" t="s">
        <v>175</v>
      </c>
      <c r="AU928" s="265" t="s">
        <v>107</v>
      </c>
      <c r="AV928" s="13" t="s">
        <v>107</v>
      </c>
      <c r="AW928" s="13" t="s">
        <v>31</v>
      </c>
      <c r="AX928" s="13" t="s">
        <v>74</v>
      </c>
      <c r="AY928" s="265" t="s">
        <v>165</v>
      </c>
    </row>
    <row r="929" s="14" customFormat="1">
      <c r="B929" s="266"/>
      <c r="C929" s="267"/>
      <c r="D929" s="246" t="s">
        <v>175</v>
      </c>
      <c r="E929" s="268" t="s">
        <v>1</v>
      </c>
      <c r="F929" s="269" t="s">
        <v>179</v>
      </c>
      <c r="G929" s="267"/>
      <c r="H929" s="270">
        <v>83.999000000000024</v>
      </c>
      <c r="I929" s="271"/>
      <c r="J929" s="267"/>
      <c r="K929" s="267"/>
      <c r="L929" s="272"/>
      <c r="M929" s="273"/>
      <c r="N929" s="274"/>
      <c r="O929" s="274"/>
      <c r="P929" s="274"/>
      <c r="Q929" s="274"/>
      <c r="R929" s="274"/>
      <c r="S929" s="274"/>
      <c r="T929" s="275"/>
      <c r="AT929" s="276" t="s">
        <v>175</v>
      </c>
      <c r="AU929" s="276" t="s">
        <v>107</v>
      </c>
      <c r="AV929" s="14" t="s">
        <v>166</v>
      </c>
      <c r="AW929" s="14" t="s">
        <v>31</v>
      </c>
      <c r="AX929" s="14" t="s">
        <v>74</v>
      </c>
      <c r="AY929" s="276" t="s">
        <v>165</v>
      </c>
    </row>
    <row r="930" s="12" customFormat="1">
      <c r="B930" s="244"/>
      <c r="C930" s="245"/>
      <c r="D930" s="246" t="s">
        <v>175</v>
      </c>
      <c r="E930" s="247" t="s">
        <v>1</v>
      </c>
      <c r="F930" s="248" t="s">
        <v>180</v>
      </c>
      <c r="G930" s="245"/>
      <c r="H930" s="247" t="s">
        <v>1</v>
      </c>
      <c r="I930" s="249"/>
      <c r="J930" s="245"/>
      <c r="K930" s="245"/>
      <c r="L930" s="250"/>
      <c r="M930" s="251"/>
      <c r="N930" s="252"/>
      <c r="O930" s="252"/>
      <c r="P930" s="252"/>
      <c r="Q930" s="252"/>
      <c r="R930" s="252"/>
      <c r="S930" s="252"/>
      <c r="T930" s="253"/>
      <c r="AT930" s="254" t="s">
        <v>175</v>
      </c>
      <c r="AU930" s="254" t="s">
        <v>107</v>
      </c>
      <c r="AV930" s="12" t="s">
        <v>82</v>
      </c>
      <c r="AW930" s="12" t="s">
        <v>31</v>
      </c>
      <c r="AX930" s="12" t="s">
        <v>74</v>
      </c>
      <c r="AY930" s="254" t="s">
        <v>165</v>
      </c>
    </row>
    <row r="931" s="12" customFormat="1">
      <c r="B931" s="244"/>
      <c r="C931" s="245"/>
      <c r="D931" s="246" t="s">
        <v>175</v>
      </c>
      <c r="E931" s="247" t="s">
        <v>1</v>
      </c>
      <c r="F931" s="248" t="s">
        <v>219</v>
      </c>
      <c r="G931" s="245"/>
      <c r="H931" s="247" t="s">
        <v>1</v>
      </c>
      <c r="I931" s="249"/>
      <c r="J931" s="245"/>
      <c r="K931" s="245"/>
      <c r="L931" s="250"/>
      <c r="M931" s="251"/>
      <c r="N931" s="252"/>
      <c r="O931" s="252"/>
      <c r="P931" s="252"/>
      <c r="Q931" s="252"/>
      <c r="R931" s="252"/>
      <c r="S931" s="252"/>
      <c r="T931" s="253"/>
      <c r="AT931" s="254" t="s">
        <v>175</v>
      </c>
      <c r="AU931" s="254" t="s">
        <v>107</v>
      </c>
      <c r="AV931" s="12" t="s">
        <v>82</v>
      </c>
      <c r="AW931" s="12" t="s">
        <v>31</v>
      </c>
      <c r="AX931" s="12" t="s">
        <v>74</v>
      </c>
      <c r="AY931" s="254" t="s">
        <v>165</v>
      </c>
    </row>
    <row r="932" s="13" customFormat="1">
      <c r="B932" s="255"/>
      <c r="C932" s="256"/>
      <c r="D932" s="246" t="s">
        <v>175</v>
      </c>
      <c r="E932" s="257" t="s">
        <v>1</v>
      </c>
      <c r="F932" s="258" t="s">
        <v>523</v>
      </c>
      <c r="G932" s="256"/>
      <c r="H932" s="259">
        <v>3.3599999999999999</v>
      </c>
      <c r="I932" s="260"/>
      <c r="J932" s="256"/>
      <c r="K932" s="256"/>
      <c r="L932" s="261"/>
      <c r="M932" s="262"/>
      <c r="N932" s="263"/>
      <c r="O932" s="263"/>
      <c r="P932" s="263"/>
      <c r="Q932" s="263"/>
      <c r="R932" s="263"/>
      <c r="S932" s="263"/>
      <c r="T932" s="264"/>
      <c r="AT932" s="265" t="s">
        <v>175</v>
      </c>
      <c r="AU932" s="265" t="s">
        <v>107</v>
      </c>
      <c r="AV932" s="13" t="s">
        <v>107</v>
      </c>
      <c r="AW932" s="13" t="s">
        <v>31</v>
      </c>
      <c r="AX932" s="13" t="s">
        <v>74</v>
      </c>
      <c r="AY932" s="265" t="s">
        <v>165</v>
      </c>
    </row>
    <row r="933" s="13" customFormat="1">
      <c r="B933" s="255"/>
      <c r="C933" s="256"/>
      <c r="D933" s="246" t="s">
        <v>175</v>
      </c>
      <c r="E933" s="257" t="s">
        <v>1</v>
      </c>
      <c r="F933" s="258" t="s">
        <v>310</v>
      </c>
      <c r="G933" s="256"/>
      <c r="H933" s="259">
        <v>-1.6000000000000001</v>
      </c>
      <c r="I933" s="260"/>
      <c r="J933" s="256"/>
      <c r="K933" s="256"/>
      <c r="L933" s="261"/>
      <c r="M933" s="262"/>
      <c r="N933" s="263"/>
      <c r="O933" s="263"/>
      <c r="P933" s="263"/>
      <c r="Q933" s="263"/>
      <c r="R933" s="263"/>
      <c r="S933" s="263"/>
      <c r="T933" s="264"/>
      <c r="AT933" s="265" t="s">
        <v>175</v>
      </c>
      <c r="AU933" s="265" t="s">
        <v>107</v>
      </c>
      <c r="AV933" s="13" t="s">
        <v>107</v>
      </c>
      <c r="AW933" s="13" t="s">
        <v>31</v>
      </c>
      <c r="AX933" s="13" t="s">
        <v>74</v>
      </c>
      <c r="AY933" s="265" t="s">
        <v>165</v>
      </c>
    </row>
    <row r="934" s="12" customFormat="1">
      <c r="B934" s="244"/>
      <c r="C934" s="245"/>
      <c r="D934" s="246" t="s">
        <v>175</v>
      </c>
      <c r="E934" s="247" t="s">
        <v>1</v>
      </c>
      <c r="F934" s="248" t="s">
        <v>220</v>
      </c>
      <c r="G934" s="245"/>
      <c r="H934" s="247" t="s">
        <v>1</v>
      </c>
      <c r="I934" s="249"/>
      <c r="J934" s="245"/>
      <c r="K934" s="245"/>
      <c r="L934" s="250"/>
      <c r="M934" s="251"/>
      <c r="N934" s="252"/>
      <c r="O934" s="252"/>
      <c r="P934" s="252"/>
      <c r="Q934" s="252"/>
      <c r="R934" s="252"/>
      <c r="S934" s="252"/>
      <c r="T934" s="253"/>
      <c r="AT934" s="254" t="s">
        <v>175</v>
      </c>
      <c r="AU934" s="254" t="s">
        <v>107</v>
      </c>
      <c r="AV934" s="12" t="s">
        <v>82</v>
      </c>
      <c r="AW934" s="12" t="s">
        <v>31</v>
      </c>
      <c r="AX934" s="12" t="s">
        <v>74</v>
      </c>
      <c r="AY934" s="254" t="s">
        <v>165</v>
      </c>
    </row>
    <row r="935" s="13" customFormat="1">
      <c r="B935" s="255"/>
      <c r="C935" s="256"/>
      <c r="D935" s="246" t="s">
        <v>175</v>
      </c>
      <c r="E935" s="257" t="s">
        <v>1</v>
      </c>
      <c r="F935" s="258" t="s">
        <v>311</v>
      </c>
      <c r="G935" s="256"/>
      <c r="H935" s="259">
        <v>2.7999999999999998</v>
      </c>
      <c r="I935" s="260"/>
      <c r="J935" s="256"/>
      <c r="K935" s="256"/>
      <c r="L935" s="261"/>
      <c r="M935" s="262"/>
      <c r="N935" s="263"/>
      <c r="O935" s="263"/>
      <c r="P935" s="263"/>
      <c r="Q935" s="263"/>
      <c r="R935" s="263"/>
      <c r="S935" s="263"/>
      <c r="T935" s="264"/>
      <c r="AT935" s="265" t="s">
        <v>175</v>
      </c>
      <c r="AU935" s="265" t="s">
        <v>107</v>
      </c>
      <c r="AV935" s="13" t="s">
        <v>107</v>
      </c>
      <c r="AW935" s="13" t="s">
        <v>31</v>
      </c>
      <c r="AX935" s="13" t="s">
        <v>74</v>
      </c>
      <c r="AY935" s="265" t="s">
        <v>165</v>
      </c>
    </row>
    <row r="936" s="13" customFormat="1">
      <c r="B936" s="255"/>
      <c r="C936" s="256"/>
      <c r="D936" s="246" t="s">
        <v>175</v>
      </c>
      <c r="E936" s="257" t="s">
        <v>1</v>
      </c>
      <c r="F936" s="258" t="s">
        <v>310</v>
      </c>
      <c r="G936" s="256"/>
      <c r="H936" s="259">
        <v>-1.6000000000000001</v>
      </c>
      <c r="I936" s="260"/>
      <c r="J936" s="256"/>
      <c r="K936" s="256"/>
      <c r="L936" s="261"/>
      <c r="M936" s="262"/>
      <c r="N936" s="263"/>
      <c r="O936" s="263"/>
      <c r="P936" s="263"/>
      <c r="Q936" s="263"/>
      <c r="R936" s="263"/>
      <c r="S936" s="263"/>
      <c r="T936" s="264"/>
      <c r="AT936" s="265" t="s">
        <v>175</v>
      </c>
      <c r="AU936" s="265" t="s">
        <v>107</v>
      </c>
      <c r="AV936" s="13" t="s">
        <v>107</v>
      </c>
      <c r="AW936" s="13" t="s">
        <v>31</v>
      </c>
      <c r="AX936" s="13" t="s">
        <v>74</v>
      </c>
      <c r="AY936" s="265" t="s">
        <v>165</v>
      </c>
    </row>
    <row r="937" s="12" customFormat="1">
      <c r="B937" s="244"/>
      <c r="C937" s="245"/>
      <c r="D937" s="246" t="s">
        <v>175</v>
      </c>
      <c r="E937" s="247" t="s">
        <v>1</v>
      </c>
      <c r="F937" s="248" t="s">
        <v>439</v>
      </c>
      <c r="G937" s="245"/>
      <c r="H937" s="247" t="s">
        <v>1</v>
      </c>
      <c r="I937" s="249"/>
      <c r="J937" s="245"/>
      <c r="K937" s="245"/>
      <c r="L937" s="250"/>
      <c r="M937" s="251"/>
      <c r="N937" s="252"/>
      <c r="O937" s="252"/>
      <c r="P937" s="252"/>
      <c r="Q937" s="252"/>
      <c r="R937" s="252"/>
      <c r="S937" s="252"/>
      <c r="T937" s="253"/>
      <c r="AT937" s="254" t="s">
        <v>175</v>
      </c>
      <c r="AU937" s="254" t="s">
        <v>107</v>
      </c>
      <c r="AV937" s="12" t="s">
        <v>82</v>
      </c>
      <c r="AW937" s="12" t="s">
        <v>31</v>
      </c>
      <c r="AX937" s="12" t="s">
        <v>74</v>
      </c>
      <c r="AY937" s="254" t="s">
        <v>165</v>
      </c>
    </row>
    <row r="938" s="13" customFormat="1">
      <c r="B938" s="255"/>
      <c r="C938" s="256"/>
      <c r="D938" s="246" t="s">
        <v>175</v>
      </c>
      <c r="E938" s="257" t="s">
        <v>1</v>
      </c>
      <c r="F938" s="258" t="s">
        <v>537</v>
      </c>
      <c r="G938" s="256"/>
      <c r="H938" s="259">
        <v>1.169</v>
      </c>
      <c r="I938" s="260"/>
      <c r="J938" s="256"/>
      <c r="K938" s="256"/>
      <c r="L938" s="261"/>
      <c r="M938" s="262"/>
      <c r="N938" s="263"/>
      <c r="O938" s="263"/>
      <c r="P938" s="263"/>
      <c r="Q938" s="263"/>
      <c r="R938" s="263"/>
      <c r="S938" s="263"/>
      <c r="T938" s="264"/>
      <c r="AT938" s="265" t="s">
        <v>175</v>
      </c>
      <c r="AU938" s="265" t="s">
        <v>107</v>
      </c>
      <c r="AV938" s="13" t="s">
        <v>107</v>
      </c>
      <c r="AW938" s="13" t="s">
        <v>31</v>
      </c>
      <c r="AX938" s="13" t="s">
        <v>74</v>
      </c>
      <c r="AY938" s="265" t="s">
        <v>165</v>
      </c>
    </row>
    <row r="939" s="12" customFormat="1">
      <c r="B939" s="244"/>
      <c r="C939" s="245"/>
      <c r="D939" s="246" t="s">
        <v>175</v>
      </c>
      <c r="E939" s="247" t="s">
        <v>1</v>
      </c>
      <c r="F939" s="248" t="s">
        <v>222</v>
      </c>
      <c r="G939" s="245"/>
      <c r="H939" s="247" t="s">
        <v>1</v>
      </c>
      <c r="I939" s="249"/>
      <c r="J939" s="245"/>
      <c r="K939" s="245"/>
      <c r="L939" s="250"/>
      <c r="M939" s="251"/>
      <c r="N939" s="252"/>
      <c r="O939" s="252"/>
      <c r="P939" s="252"/>
      <c r="Q939" s="252"/>
      <c r="R939" s="252"/>
      <c r="S939" s="252"/>
      <c r="T939" s="253"/>
      <c r="AT939" s="254" t="s">
        <v>175</v>
      </c>
      <c r="AU939" s="254" t="s">
        <v>107</v>
      </c>
      <c r="AV939" s="12" t="s">
        <v>82</v>
      </c>
      <c r="AW939" s="12" t="s">
        <v>31</v>
      </c>
      <c r="AX939" s="12" t="s">
        <v>74</v>
      </c>
      <c r="AY939" s="254" t="s">
        <v>165</v>
      </c>
    </row>
    <row r="940" s="13" customFormat="1">
      <c r="B940" s="255"/>
      <c r="C940" s="256"/>
      <c r="D940" s="246" t="s">
        <v>175</v>
      </c>
      <c r="E940" s="257" t="s">
        <v>1</v>
      </c>
      <c r="F940" s="258" t="s">
        <v>537</v>
      </c>
      <c r="G940" s="256"/>
      <c r="H940" s="259">
        <v>1.169</v>
      </c>
      <c r="I940" s="260"/>
      <c r="J940" s="256"/>
      <c r="K940" s="256"/>
      <c r="L940" s="261"/>
      <c r="M940" s="262"/>
      <c r="N940" s="263"/>
      <c r="O940" s="263"/>
      <c r="P940" s="263"/>
      <c r="Q940" s="263"/>
      <c r="R940" s="263"/>
      <c r="S940" s="263"/>
      <c r="T940" s="264"/>
      <c r="AT940" s="265" t="s">
        <v>175</v>
      </c>
      <c r="AU940" s="265" t="s">
        <v>107</v>
      </c>
      <c r="AV940" s="13" t="s">
        <v>107</v>
      </c>
      <c r="AW940" s="13" t="s">
        <v>31</v>
      </c>
      <c r="AX940" s="13" t="s">
        <v>74</v>
      </c>
      <c r="AY940" s="265" t="s">
        <v>165</v>
      </c>
    </row>
    <row r="941" s="12" customFormat="1">
      <c r="B941" s="244"/>
      <c r="C941" s="245"/>
      <c r="D941" s="246" t="s">
        <v>175</v>
      </c>
      <c r="E941" s="247" t="s">
        <v>1</v>
      </c>
      <c r="F941" s="248" t="s">
        <v>446</v>
      </c>
      <c r="G941" s="245"/>
      <c r="H941" s="247" t="s">
        <v>1</v>
      </c>
      <c r="I941" s="249"/>
      <c r="J941" s="245"/>
      <c r="K941" s="245"/>
      <c r="L941" s="250"/>
      <c r="M941" s="251"/>
      <c r="N941" s="252"/>
      <c r="O941" s="252"/>
      <c r="P941" s="252"/>
      <c r="Q941" s="252"/>
      <c r="R941" s="252"/>
      <c r="S941" s="252"/>
      <c r="T941" s="253"/>
      <c r="AT941" s="254" t="s">
        <v>175</v>
      </c>
      <c r="AU941" s="254" t="s">
        <v>107</v>
      </c>
      <c r="AV941" s="12" t="s">
        <v>82</v>
      </c>
      <c r="AW941" s="12" t="s">
        <v>31</v>
      </c>
      <c r="AX941" s="12" t="s">
        <v>74</v>
      </c>
      <c r="AY941" s="254" t="s">
        <v>165</v>
      </c>
    </row>
    <row r="942" s="13" customFormat="1">
      <c r="B942" s="255"/>
      <c r="C942" s="256"/>
      <c r="D942" s="246" t="s">
        <v>175</v>
      </c>
      <c r="E942" s="257" t="s">
        <v>1</v>
      </c>
      <c r="F942" s="258" t="s">
        <v>311</v>
      </c>
      <c r="G942" s="256"/>
      <c r="H942" s="259">
        <v>2.7999999999999998</v>
      </c>
      <c r="I942" s="260"/>
      <c r="J942" s="256"/>
      <c r="K942" s="256"/>
      <c r="L942" s="261"/>
      <c r="M942" s="262"/>
      <c r="N942" s="263"/>
      <c r="O942" s="263"/>
      <c r="P942" s="263"/>
      <c r="Q942" s="263"/>
      <c r="R942" s="263"/>
      <c r="S942" s="263"/>
      <c r="T942" s="264"/>
      <c r="AT942" s="265" t="s">
        <v>175</v>
      </c>
      <c r="AU942" s="265" t="s">
        <v>107</v>
      </c>
      <c r="AV942" s="13" t="s">
        <v>107</v>
      </c>
      <c r="AW942" s="13" t="s">
        <v>31</v>
      </c>
      <c r="AX942" s="13" t="s">
        <v>74</v>
      </c>
      <c r="AY942" s="265" t="s">
        <v>165</v>
      </c>
    </row>
    <row r="943" s="13" customFormat="1">
      <c r="B943" s="255"/>
      <c r="C943" s="256"/>
      <c r="D943" s="246" t="s">
        <v>175</v>
      </c>
      <c r="E943" s="257" t="s">
        <v>1</v>
      </c>
      <c r="F943" s="258" t="s">
        <v>410</v>
      </c>
      <c r="G943" s="256"/>
      <c r="H943" s="259">
        <v>-4.7999999999999998</v>
      </c>
      <c r="I943" s="260"/>
      <c r="J943" s="256"/>
      <c r="K943" s="256"/>
      <c r="L943" s="261"/>
      <c r="M943" s="262"/>
      <c r="N943" s="263"/>
      <c r="O943" s="263"/>
      <c r="P943" s="263"/>
      <c r="Q943" s="263"/>
      <c r="R943" s="263"/>
      <c r="S943" s="263"/>
      <c r="T943" s="264"/>
      <c r="AT943" s="265" t="s">
        <v>175</v>
      </c>
      <c r="AU943" s="265" t="s">
        <v>107</v>
      </c>
      <c r="AV943" s="13" t="s">
        <v>107</v>
      </c>
      <c r="AW943" s="13" t="s">
        <v>31</v>
      </c>
      <c r="AX943" s="13" t="s">
        <v>74</v>
      </c>
      <c r="AY943" s="265" t="s">
        <v>165</v>
      </c>
    </row>
    <row r="944" s="13" customFormat="1">
      <c r="B944" s="255"/>
      <c r="C944" s="256"/>
      <c r="D944" s="246" t="s">
        <v>175</v>
      </c>
      <c r="E944" s="257" t="s">
        <v>1</v>
      </c>
      <c r="F944" s="258" t="s">
        <v>525</v>
      </c>
      <c r="G944" s="256"/>
      <c r="H944" s="259">
        <v>6.1600000000000001</v>
      </c>
      <c r="I944" s="260"/>
      <c r="J944" s="256"/>
      <c r="K944" s="256"/>
      <c r="L944" s="261"/>
      <c r="M944" s="262"/>
      <c r="N944" s="263"/>
      <c r="O944" s="263"/>
      <c r="P944" s="263"/>
      <c r="Q944" s="263"/>
      <c r="R944" s="263"/>
      <c r="S944" s="263"/>
      <c r="T944" s="264"/>
      <c r="AT944" s="265" t="s">
        <v>175</v>
      </c>
      <c r="AU944" s="265" t="s">
        <v>107</v>
      </c>
      <c r="AV944" s="13" t="s">
        <v>107</v>
      </c>
      <c r="AW944" s="13" t="s">
        <v>31</v>
      </c>
      <c r="AX944" s="13" t="s">
        <v>74</v>
      </c>
      <c r="AY944" s="265" t="s">
        <v>165</v>
      </c>
    </row>
    <row r="945" s="12" customFormat="1">
      <c r="B945" s="244"/>
      <c r="C945" s="245"/>
      <c r="D945" s="246" t="s">
        <v>175</v>
      </c>
      <c r="E945" s="247" t="s">
        <v>1</v>
      </c>
      <c r="F945" s="248" t="s">
        <v>237</v>
      </c>
      <c r="G945" s="245"/>
      <c r="H945" s="247" t="s">
        <v>1</v>
      </c>
      <c r="I945" s="249"/>
      <c r="J945" s="245"/>
      <c r="K945" s="245"/>
      <c r="L945" s="250"/>
      <c r="M945" s="251"/>
      <c r="N945" s="252"/>
      <c r="O945" s="252"/>
      <c r="P945" s="252"/>
      <c r="Q945" s="252"/>
      <c r="R945" s="252"/>
      <c r="S945" s="252"/>
      <c r="T945" s="253"/>
      <c r="AT945" s="254" t="s">
        <v>175</v>
      </c>
      <c r="AU945" s="254" t="s">
        <v>107</v>
      </c>
      <c r="AV945" s="12" t="s">
        <v>82</v>
      </c>
      <c r="AW945" s="12" t="s">
        <v>31</v>
      </c>
      <c r="AX945" s="12" t="s">
        <v>74</v>
      </c>
      <c r="AY945" s="254" t="s">
        <v>165</v>
      </c>
    </row>
    <row r="946" s="13" customFormat="1">
      <c r="B946" s="255"/>
      <c r="C946" s="256"/>
      <c r="D946" s="246" t="s">
        <v>175</v>
      </c>
      <c r="E946" s="257" t="s">
        <v>1</v>
      </c>
      <c r="F946" s="258" t="s">
        <v>311</v>
      </c>
      <c r="G946" s="256"/>
      <c r="H946" s="259">
        <v>2.7999999999999998</v>
      </c>
      <c r="I946" s="260"/>
      <c r="J946" s="256"/>
      <c r="K946" s="256"/>
      <c r="L946" s="261"/>
      <c r="M946" s="262"/>
      <c r="N946" s="263"/>
      <c r="O946" s="263"/>
      <c r="P946" s="263"/>
      <c r="Q946" s="263"/>
      <c r="R946" s="263"/>
      <c r="S946" s="263"/>
      <c r="T946" s="264"/>
      <c r="AT946" s="265" t="s">
        <v>175</v>
      </c>
      <c r="AU946" s="265" t="s">
        <v>107</v>
      </c>
      <c r="AV946" s="13" t="s">
        <v>107</v>
      </c>
      <c r="AW946" s="13" t="s">
        <v>31</v>
      </c>
      <c r="AX946" s="13" t="s">
        <v>74</v>
      </c>
      <c r="AY946" s="265" t="s">
        <v>165</v>
      </c>
    </row>
    <row r="947" s="13" customFormat="1">
      <c r="B947" s="255"/>
      <c r="C947" s="256"/>
      <c r="D947" s="246" t="s">
        <v>175</v>
      </c>
      <c r="E947" s="257" t="s">
        <v>1</v>
      </c>
      <c r="F947" s="258" t="s">
        <v>310</v>
      </c>
      <c r="G947" s="256"/>
      <c r="H947" s="259">
        <v>-1.6000000000000001</v>
      </c>
      <c r="I947" s="260"/>
      <c r="J947" s="256"/>
      <c r="K947" s="256"/>
      <c r="L947" s="261"/>
      <c r="M947" s="262"/>
      <c r="N947" s="263"/>
      <c r="O947" s="263"/>
      <c r="P947" s="263"/>
      <c r="Q947" s="263"/>
      <c r="R947" s="263"/>
      <c r="S947" s="263"/>
      <c r="T947" s="264"/>
      <c r="AT947" s="265" t="s">
        <v>175</v>
      </c>
      <c r="AU947" s="265" t="s">
        <v>107</v>
      </c>
      <c r="AV947" s="13" t="s">
        <v>107</v>
      </c>
      <c r="AW947" s="13" t="s">
        <v>31</v>
      </c>
      <c r="AX947" s="13" t="s">
        <v>74</v>
      </c>
      <c r="AY947" s="265" t="s">
        <v>165</v>
      </c>
    </row>
    <row r="948" s="14" customFormat="1">
      <c r="B948" s="266"/>
      <c r="C948" s="267"/>
      <c r="D948" s="246" t="s">
        <v>175</v>
      </c>
      <c r="E948" s="268" t="s">
        <v>1</v>
      </c>
      <c r="F948" s="269" t="s">
        <v>179</v>
      </c>
      <c r="G948" s="267"/>
      <c r="H948" s="270">
        <v>10.658</v>
      </c>
      <c r="I948" s="271"/>
      <c r="J948" s="267"/>
      <c r="K948" s="267"/>
      <c r="L948" s="272"/>
      <c r="M948" s="273"/>
      <c r="N948" s="274"/>
      <c r="O948" s="274"/>
      <c r="P948" s="274"/>
      <c r="Q948" s="274"/>
      <c r="R948" s="274"/>
      <c r="S948" s="274"/>
      <c r="T948" s="275"/>
      <c r="AT948" s="276" t="s">
        <v>175</v>
      </c>
      <c r="AU948" s="276" t="s">
        <v>107</v>
      </c>
      <c r="AV948" s="14" t="s">
        <v>166</v>
      </c>
      <c r="AW948" s="14" t="s">
        <v>31</v>
      </c>
      <c r="AX948" s="14" t="s">
        <v>74</v>
      </c>
      <c r="AY948" s="276" t="s">
        <v>165</v>
      </c>
    </row>
    <row r="949" s="12" customFormat="1">
      <c r="B949" s="244"/>
      <c r="C949" s="245"/>
      <c r="D949" s="246" t="s">
        <v>175</v>
      </c>
      <c r="E949" s="247" t="s">
        <v>1</v>
      </c>
      <c r="F949" s="248" t="s">
        <v>207</v>
      </c>
      <c r="G949" s="245"/>
      <c r="H949" s="247" t="s">
        <v>1</v>
      </c>
      <c r="I949" s="249"/>
      <c r="J949" s="245"/>
      <c r="K949" s="245"/>
      <c r="L949" s="250"/>
      <c r="M949" s="251"/>
      <c r="N949" s="252"/>
      <c r="O949" s="252"/>
      <c r="P949" s="252"/>
      <c r="Q949" s="252"/>
      <c r="R949" s="252"/>
      <c r="S949" s="252"/>
      <c r="T949" s="253"/>
      <c r="AT949" s="254" t="s">
        <v>175</v>
      </c>
      <c r="AU949" s="254" t="s">
        <v>107</v>
      </c>
      <c r="AV949" s="12" t="s">
        <v>82</v>
      </c>
      <c r="AW949" s="12" t="s">
        <v>31</v>
      </c>
      <c r="AX949" s="12" t="s">
        <v>74</v>
      </c>
      <c r="AY949" s="254" t="s">
        <v>165</v>
      </c>
    </row>
    <row r="950" s="12" customFormat="1">
      <c r="B950" s="244"/>
      <c r="C950" s="245"/>
      <c r="D950" s="246" t="s">
        <v>175</v>
      </c>
      <c r="E950" s="247" t="s">
        <v>1</v>
      </c>
      <c r="F950" s="248" t="s">
        <v>483</v>
      </c>
      <c r="G950" s="245"/>
      <c r="H950" s="247" t="s">
        <v>1</v>
      </c>
      <c r="I950" s="249"/>
      <c r="J950" s="245"/>
      <c r="K950" s="245"/>
      <c r="L950" s="250"/>
      <c r="M950" s="251"/>
      <c r="N950" s="252"/>
      <c r="O950" s="252"/>
      <c r="P950" s="252"/>
      <c r="Q950" s="252"/>
      <c r="R950" s="252"/>
      <c r="S950" s="252"/>
      <c r="T950" s="253"/>
      <c r="AT950" s="254" t="s">
        <v>175</v>
      </c>
      <c r="AU950" s="254" t="s">
        <v>107</v>
      </c>
      <c r="AV950" s="12" t="s">
        <v>82</v>
      </c>
      <c r="AW950" s="12" t="s">
        <v>31</v>
      </c>
      <c r="AX950" s="12" t="s">
        <v>74</v>
      </c>
      <c r="AY950" s="254" t="s">
        <v>165</v>
      </c>
    </row>
    <row r="951" s="13" customFormat="1">
      <c r="B951" s="255"/>
      <c r="C951" s="256"/>
      <c r="D951" s="246" t="s">
        <v>175</v>
      </c>
      <c r="E951" s="257" t="s">
        <v>1</v>
      </c>
      <c r="F951" s="258" t="s">
        <v>538</v>
      </c>
      <c r="G951" s="256"/>
      <c r="H951" s="259">
        <v>1.389</v>
      </c>
      <c r="I951" s="260"/>
      <c r="J951" s="256"/>
      <c r="K951" s="256"/>
      <c r="L951" s="261"/>
      <c r="M951" s="262"/>
      <c r="N951" s="263"/>
      <c r="O951" s="263"/>
      <c r="P951" s="263"/>
      <c r="Q951" s="263"/>
      <c r="R951" s="263"/>
      <c r="S951" s="263"/>
      <c r="T951" s="264"/>
      <c r="AT951" s="265" t="s">
        <v>175</v>
      </c>
      <c r="AU951" s="265" t="s">
        <v>107</v>
      </c>
      <c r="AV951" s="13" t="s">
        <v>107</v>
      </c>
      <c r="AW951" s="13" t="s">
        <v>31</v>
      </c>
      <c r="AX951" s="13" t="s">
        <v>74</v>
      </c>
      <c r="AY951" s="265" t="s">
        <v>165</v>
      </c>
    </row>
    <row r="952" s="13" customFormat="1">
      <c r="B952" s="255"/>
      <c r="C952" s="256"/>
      <c r="D952" s="246" t="s">
        <v>175</v>
      </c>
      <c r="E952" s="257" t="s">
        <v>1</v>
      </c>
      <c r="F952" s="258" t="s">
        <v>539</v>
      </c>
      <c r="G952" s="256"/>
      <c r="H952" s="259">
        <v>0.13800000000000001</v>
      </c>
      <c r="I952" s="260"/>
      <c r="J952" s="256"/>
      <c r="K952" s="256"/>
      <c r="L952" s="261"/>
      <c r="M952" s="262"/>
      <c r="N952" s="263"/>
      <c r="O952" s="263"/>
      <c r="P952" s="263"/>
      <c r="Q952" s="263"/>
      <c r="R952" s="263"/>
      <c r="S952" s="263"/>
      <c r="T952" s="264"/>
      <c r="AT952" s="265" t="s">
        <v>175</v>
      </c>
      <c r="AU952" s="265" t="s">
        <v>107</v>
      </c>
      <c r="AV952" s="13" t="s">
        <v>107</v>
      </c>
      <c r="AW952" s="13" t="s">
        <v>31</v>
      </c>
      <c r="AX952" s="13" t="s">
        <v>74</v>
      </c>
      <c r="AY952" s="265" t="s">
        <v>165</v>
      </c>
    </row>
    <row r="953" s="12" customFormat="1">
      <c r="B953" s="244"/>
      <c r="C953" s="245"/>
      <c r="D953" s="246" t="s">
        <v>175</v>
      </c>
      <c r="E953" s="247" t="s">
        <v>1</v>
      </c>
      <c r="F953" s="248" t="s">
        <v>488</v>
      </c>
      <c r="G953" s="245"/>
      <c r="H953" s="247" t="s">
        <v>1</v>
      </c>
      <c r="I953" s="249"/>
      <c r="J953" s="245"/>
      <c r="K953" s="245"/>
      <c r="L953" s="250"/>
      <c r="M953" s="251"/>
      <c r="N953" s="252"/>
      <c r="O953" s="252"/>
      <c r="P953" s="252"/>
      <c r="Q953" s="252"/>
      <c r="R953" s="252"/>
      <c r="S953" s="252"/>
      <c r="T953" s="253"/>
      <c r="AT953" s="254" t="s">
        <v>175</v>
      </c>
      <c r="AU953" s="254" t="s">
        <v>107</v>
      </c>
      <c r="AV953" s="12" t="s">
        <v>82</v>
      </c>
      <c r="AW953" s="12" t="s">
        <v>31</v>
      </c>
      <c r="AX953" s="12" t="s">
        <v>74</v>
      </c>
      <c r="AY953" s="254" t="s">
        <v>165</v>
      </c>
    </row>
    <row r="954" s="13" customFormat="1">
      <c r="B954" s="255"/>
      <c r="C954" s="256"/>
      <c r="D954" s="246" t="s">
        <v>175</v>
      </c>
      <c r="E954" s="257" t="s">
        <v>1</v>
      </c>
      <c r="F954" s="258" t="s">
        <v>540</v>
      </c>
      <c r="G954" s="256"/>
      <c r="H954" s="259">
        <v>1.05</v>
      </c>
      <c r="I954" s="260"/>
      <c r="J954" s="256"/>
      <c r="K954" s="256"/>
      <c r="L954" s="261"/>
      <c r="M954" s="262"/>
      <c r="N954" s="263"/>
      <c r="O954" s="263"/>
      <c r="P954" s="263"/>
      <c r="Q954" s="263"/>
      <c r="R954" s="263"/>
      <c r="S954" s="263"/>
      <c r="T954" s="264"/>
      <c r="AT954" s="265" t="s">
        <v>175</v>
      </c>
      <c r="AU954" s="265" t="s">
        <v>107</v>
      </c>
      <c r="AV954" s="13" t="s">
        <v>107</v>
      </c>
      <c r="AW954" s="13" t="s">
        <v>31</v>
      </c>
      <c r="AX954" s="13" t="s">
        <v>74</v>
      </c>
      <c r="AY954" s="265" t="s">
        <v>165</v>
      </c>
    </row>
    <row r="955" s="13" customFormat="1">
      <c r="B955" s="255"/>
      <c r="C955" s="256"/>
      <c r="D955" s="246" t="s">
        <v>175</v>
      </c>
      <c r="E955" s="257" t="s">
        <v>1</v>
      </c>
      <c r="F955" s="258" t="s">
        <v>539</v>
      </c>
      <c r="G955" s="256"/>
      <c r="H955" s="259">
        <v>0.13800000000000001</v>
      </c>
      <c r="I955" s="260"/>
      <c r="J955" s="256"/>
      <c r="K955" s="256"/>
      <c r="L955" s="261"/>
      <c r="M955" s="262"/>
      <c r="N955" s="263"/>
      <c r="O955" s="263"/>
      <c r="P955" s="263"/>
      <c r="Q955" s="263"/>
      <c r="R955" s="263"/>
      <c r="S955" s="263"/>
      <c r="T955" s="264"/>
      <c r="AT955" s="265" t="s">
        <v>175</v>
      </c>
      <c r="AU955" s="265" t="s">
        <v>107</v>
      </c>
      <c r="AV955" s="13" t="s">
        <v>107</v>
      </c>
      <c r="AW955" s="13" t="s">
        <v>31</v>
      </c>
      <c r="AX955" s="13" t="s">
        <v>74</v>
      </c>
      <c r="AY955" s="265" t="s">
        <v>165</v>
      </c>
    </row>
    <row r="956" s="12" customFormat="1">
      <c r="B956" s="244"/>
      <c r="C956" s="245"/>
      <c r="D956" s="246" t="s">
        <v>175</v>
      </c>
      <c r="E956" s="247" t="s">
        <v>1</v>
      </c>
      <c r="F956" s="248" t="s">
        <v>507</v>
      </c>
      <c r="G956" s="245"/>
      <c r="H956" s="247" t="s">
        <v>1</v>
      </c>
      <c r="I956" s="249"/>
      <c r="J956" s="245"/>
      <c r="K956" s="245"/>
      <c r="L956" s="250"/>
      <c r="M956" s="251"/>
      <c r="N956" s="252"/>
      <c r="O956" s="252"/>
      <c r="P956" s="252"/>
      <c r="Q956" s="252"/>
      <c r="R956" s="252"/>
      <c r="S956" s="252"/>
      <c r="T956" s="253"/>
      <c r="AT956" s="254" t="s">
        <v>175</v>
      </c>
      <c r="AU956" s="254" t="s">
        <v>107</v>
      </c>
      <c r="AV956" s="12" t="s">
        <v>82</v>
      </c>
      <c r="AW956" s="12" t="s">
        <v>31</v>
      </c>
      <c r="AX956" s="12" t="s">
        <v>74</v>
      </c>
      <c r="AY956" s="254" t="s">
        <v>165</v>
      </c>
    </row>
    <row r="957" s="13" customFormat="1">
      <c r="B957" s="255"/>
      <c r="C957" s="256"/>
      <c r="D957" s="246" t="s">
        <v>175</v>
      </c>
      <c r="E957" s="257" t="s">
        <v>1</v>
      </c>
      <c r="F957" s="258" t="s">
        <v>541</v>
      </c>
      <c r="G957" s="256"/>
      <c r="H957" s="259">
        <v>2.3220000000000001</v>
      </c>
      <c r="I957" s="260"/>
      <c r="J957" s="256"/>
      <c r="K957" s="256"/>
      <c r="L957" s="261"/>
      <c r="M957" s="262"/>
      <c r="N957" s="263"/>
      <c r="O957" s="263"/>
      <c r="P957" s="263"/>
      <c r="Q957" s="263"/>
      <c r="R957" s="263"/>
      <c r="S957" s="263"/>
      <c r="T957" s="264"/>
      <c r="AT957" s="265" t="s">
        <v>175</v>
      </c>
      <c r="AU957" s="265" t="s">
        <v>107</v>
      </c>
      <c r="AV957" s="13" t="s">
        <v>107</v>
      </c>
      <c r="AW957" s="13" t="s">
        <v>31</v>
      </c>
      <c r="AX957" s="13" t="s">
        <v>74</v>
      </c>
      <c r="AY957" s="265" t="s">
        <v>165</v>
      </c>
    </row>
    <row r="958" s="12" customFormat="1">
      <c r="B958" s="244"/>
      <c r="C958" s="245"/>
      <c r="D958" s="246" t="s">
        <v>175</v>
      </c>
      <c r="E958" s="247" t="s">
        <v>1</v>
      </c>
      <c r="F958" s="248" t="s">
        <v>208</v>
      </c>
      <c r="G958" s="245"/>
      <c r="H958" s="247" t="s">
        <v>1</v>
      </c>
      <c r="I958" s="249"/>
      <c r="J958" s="245"/>
      <c r="K958" s="245"/>
      <c r="L958" s="250"/>
      <c r="M958" s="251"/>
      <c r="N958" s="252"/>
      <c r="O958" s="252"/>
      <c r="P958" s="252"/>
      <c r="Q958" s="252"/>
      <c r="R958" s="252"/>
      <c r="S958" s="252"/>
      <c r="T958" s="253"/>
      <c r="AT958" s="254" t="s">
        <v>175</v>
      </c>
      <c r="AU958" s="254" t="s">
        <v>107</v>
      </c>
      <c r="AV958" s="12" t="s">
        <v>82</v>
      </c>
      <c r="AW958" s="12" t="s">
        <v>31</v>
      </c>
      <c r="AX958" s="12" t="s">
        <v>74</v>
      </c>
      <c r="AY958" s="254" t="s">
        <v>165</v>
      </c>
    </row>
    <row r="959" s="13" customFormat="1">
      <c r="B959" s="255"/>
      <c r="C959" s="256"/>
      <c r="D959" s="246" t="s">
        <v>175</v>
      </c>
      <c r="E959" s="257" t="s">
        <v>1</v>
      </c>
      <c r="F959" s="258" t="s">
        <v>542</v>
      </c>
      <c r="G959" s="256"/>
      <c r="H959" s="259">
        <v>0.75</v>
      </c>
      <c r="I959" s="260"/>
      <c r="J959" s="256"/>
      <c r="K959" s="256"/>
      <c r="L959" s="261"/>
      <c r="M959" s="262"/>
      <c r="N959" s="263"/>
      <c r="O959" s="263"/>
      <c r="P959" s="263"/>
      <c r="Q959" s="263"/>
      <c r="R959" s="263"/>
      <c r="S959" s="263"/>
      <c r="T959" s="264"/>
      <c r="AT959" s="265" t="s">
        <v>175</v>
      </c>
      <c r="AU959" s="265" t="s">
        <v>107</v>
      </c>
      <c r="AV959" s="13" t="s">
        <v>107</v>
      </c>
      <c r="AW959" s="13" t="s">
        <v>31</v>
      </c>
      <c r="AX959" s="13" t="s">
        <v>74</v>
      </c>
      <c r="AY959" s="265" t="s">
        <v>165</v>
      </c>
    </row>
    <row r="960" s="14" customFormat="1">
      <c r="B960" s="266"/>
      <c r="C960" s="267"/>
      <c r="D960" s="246" t="s">
        <v>175</v>
      </c>
      <c r="E960" s="268" t="s">
        <v>1</v>
      </c>
      <c r="F960" s="269" t="s">
        <v>179</v>
      </c>
      <c r="G960" s="267"/>
      <c r="H960" s="270">
        <v>5.7869999999999999</v>
      </c>
      <c r="I960" s="271"/>
      <c r="J960" s="267"/>
      <c r="K960" s="267"/>
      <c r="L960" s="272"/>
      <c r="M960" s="273"/>
      <c r="N960" s="274"/>
      <c r="O960" s="274"/>
      <c r="P960" s="274"/>
      <c r="Q960" s="274"/>
      <c r="R960" s="274"/>
      <c r="S960" s="274"/>
      <c r="T960" s="275"/>
      <c r="AT960" s="276" t="s">
        <v>175</v>
      </c>
      <c r="AU960" s="276" t="s">
        <v>107</v>
      </c>
      <c r="AV960" s="14" t="s">
        <v>166</v>
      </c>
      <c r="AW960" s="14" t="s">
        <v>31</v>
      </c>
      <c r="AX960" s="14" t="s">
        <v>74</v>
      </c>
      <c r="AY960" s="276" t="s">
        <v>165</v>
      </c>
    </row>
    <row r="961" s="15" customFormat="1">
      <c r="B961" s="277"/>
      <c r="C961" s="278"/>
      <c r="D961" s="246" t="s">
        <v>175</v>
      </c>
      <c r="E961" s="279" t="s">
        <v>1</v>
      </c>
      <c r="F961" s="280" t="s">
        <v>186</v>
      </c>
      <c r="G961" s="278"/>
      <c r="H961" s="281">
        <v>100.44400000000003</v>
      </c>
      <c r="I961" s="282"/>
      <c r="J961" s="278"/>
      <c r="K961" s="278"/>
      <c r="L961" s="283"/>
      <c r="M961" s="284"/>
      <c r="N961" s="285"/>
      <c r="O961" s="285"/>
      <c r="P961" s="285"/>
      <c r="Q961" s="285"/>
      <c r="R961" s="285"/>
      <c r="S961" s="285"/>
      <c r="T961" s="286"/>
      <c r="AT961" s="287" t="s">
        <v>175</v>
      </c>
      <c r="AU961" s="287" t="s">
        <v>107</v>
      </c>
      <c r="AV961" s="15" t="s">
        <v>173</v>
      </c>
      <c r="AW961" s="15" t="s">
        <v>31</v>
      </c>
      <c r="AX961" s="15" t="s">
        <v>82</v>
      </c>
      <c r="AY961" s="287" t="s">
        <v>165</v>
      </c>
    </row>
    <row r="962" s="1" customFormat="1" ht="24" customHeight="1">
      <c r="B962" s="38"/>
      <c r="C962" s="231" t="s">
        <v>543</v>
      </c>
      <c r="D962" s="231" t="s">
        <v>168</v>
      </c>
      <c r="E962" s="232" t="s">
        <v>544</v>
      </c>
      <c r="F962" s="233" t="s">
        <v>545</v>
      </c>
      <c r="G962" s="234" t="s">
        <v>296</v>
      </c>
      <c r="H962" s="235">
        <v>166.77000000000001</v>
      </c>
      <c r="I962" s="236"/>
      <c r="J962" s="237">
        <f>ROUND(I962*H962,2)</f>
        <v>0</v>
      </c>
      <c r="K962" s="233" t="s">
        <v>172</v>
      </c>
      <c r="L962" s="43"/>
      <c r="M962" s="238" t="s">
        <v>1</v>
      </c>
      <c r="N962" s="239" t="s">
        <v>40</v>
      </c>
      <c r="O962" s="86"/>
      <c r="P962" s="240">
        <f>O962*H962</f>
        <v>0</v>
      </c>
      <c r="Q962" s="240">
        <v>0.01575</v>
      </c>
      <c r="R962" s="240">
        <f>Q962*H962</f>
        <v>2.6266275000000001</v>
      </c>
      <c r="S962" s="240">
        <v>0</v>
      </c>
      <c r="T962" s="241">
        <f>S962*H962</f>
        <v>0</v>
      </c>
      <c r="AR962" s="242" t="s">
        <v>173</v>
      </c>
      <c r="AT962" s="242" t="s">
        <v>168</v>
      </c>
      <c r="AU962" s="242" t="s">
        <v>107</v>
      </c>
      <c r="AY962" s="17" t="s">
        <v>165</v>
      </c>
      <c r="BE962" s="243">
        <f>IF(N962="základní",J962,0)</f>
        <v>0</v>
      </c>
      <c r="BF962" s="243">
        <f>IF(N962="snížená",J962,0)</f>
        <v>0</v>
      </c>
      <c r="BG962" s="243">
        <f>IF(N962="zákl. přenesená",J962,0)</f>
        <v>0</v>
      </c>
      <c r="BH962" s="243">
        <f>IF(N962="sníž. přenesená",J962,0)</f>
        <v>0</v>
      </c>
      <c r="BI962" s="243">
        <f>IF(N962="nulová",J962,0)</f>
        <v>0</v>
      </c>
      <c r="BJ962" s="17" t="s">
        <v>107</v>
      </c>
      <c r="BK962" s="243">
        <f>ROUND(I962*H962,2)</f>
        <v>0</v>
      </c>
      <c r="BL962" s="17" t="s">
        <v>173</v>
      </c>
      <c r="BM962" s="242" t="s">
        <v>546</v>
      </c>
    </row>
    <row r="963" s="12" customFormat="1">
      <c r="B963" s="244"/>
      <c r="C963" s="245"/>
      <c r="D963" s="246" t="s">
        <v>175</v>
      </c>
      <c r="E963" s="247" t="s">
        <v>1</v>
      </c>
      <c r="F963" s="248" t="s">
        <v>176</v>
      </c>
      <c r="G963" s="245"/>
      <c r="H963" s="247" t="s">
        <v>1</v>
      </c>
      <c r="I963" s="249"/>
      <c r="J963" s="245"/>
      <c r="K963" s="245"/>
      <c r="L963" s="250"/>
      <c r="M963" s="251"/>
      <c r="N963" s="252"/>
      <c r="O963" s="252"/>
      <c r="P963" s="252"/>
      <c r="Q963" s="252"/>
      <c r="R963" s="252"/>
      <c r="S963" s="252"/>
      <c r="T963" s="253"/>
      <c r="AT963" s="254" t="s">
        <v>175</v>
      </c>
      <c r="AU963" s="254" t="s">
        <v>107</v>
      </c>
      <c r="AV963" s="12" t="s">
        <v>82</v>
      </c>
      <c r="AW963" s="12" t="s">
        <v>31</v>
      </c>
      <c r="AX963" s="12" t="s">
        <v>74</v>
      </c>
      <c r="AY963" s="254" t="s">
        <v>165</v>
      </c>
    </row>
    <row r="964" s="12" customFormat="1">
      <c r="B964" s="244"/>
      <c r="C964" s="245"/>
      <c r="D964" s="246" t="s">
        <v>175</v>
      </c>
      <c r="E964" s="247" t="s">
        <v>1</v>
      </c>
      <c r="F964" s="248" t="s">
        <v>242</v>
      </c>
      <c r="G964" s="245"/>
      <c r="H964" s="247" t="s">
        <v>1</v>
      </c>
      <c r="I964" s="249"/>
      <c r="J964" s="245"/>
      <c r="K964" s="245"/>
      <c r="L964" s="250"/>
      <c r="M964" s="251"/>
      <c r="N964" s="252"/>
      <c r="O964" s="252"/>
      <c r="P964" s="252"/>
      <c r="Q964" s="252"/>
      <c r="R964" s="252"/>
      <c r="S964" s="252"/>
      <c r="T964" s="253"/>
      <c r="AT964" s="254" t="s">
        <v>175</v>
      </c>
      <c r="AU964" s="254" t="s">
        <v>107</v>
      </c>
      <c r="AV964" s="12" t="s">
        <v>82</v>
      </c>
      <c r="AW964" s="12" t="s">
        <v>31</v>
      </c>
      <c r="AX964" s="12" t="s">
        <v>74</v>
      </c>
      <c r="AY964" s="254" t="s">
        <v>165</v>
      </c>
    </row>
    <row r="965" s="13" customFormat="1">
      <c r="B965" s="255"/>
      <c r="C965" s="256"/>
      <c r="D965" s="246" t="s">
        <v>175</v>
      </c>
      <c r="E965" s="257" t="s">
        <v>1</v>
      </c>
      <c r="F965" s="258" t="s">
        <v>386</v>
      </c>
      <c r="G965" s="256"/>
      <c r="H965" s="259">
        <v>10.127000000000001</v>
      </c>
      <c r="I965" s="260"/>
      <c r="J965" s="256"/>
      <c r="K965" s="256"/>
      <c r="L965" s="261"/>
      <c r="M965" s="262"/>
      <c r="N965" s="263"/>
      <c r="O965" s="263"/>
      <c r="P965" s="263"/>
      <c r="Q965" s="263"/>
      <c r="R965" s="263"/>
      <c r="S965" s="263"/>
      <c r="T965" s="264"/>
      <c r="AT965" s="265" t="s">
        <v>175</v>
      </c>
      <c r="AU965" s="265" t="s">
        <v>107</v>
      </c>
      <c r="AV965" s="13" t="s">
        <v>107</v>
      </c>
      <c r="AW965" s="13" t="s">
        <v>31</v>
      </c>
      <c r="AX965" s="13" t="s">
        <v>74</v>
      </c>
      <c r="AY965" s="265" t="s">
        <v>165</v>
      </c>
    </row>
    <row r="966" s="13" customFormat="1">
      <c r="B966" s="255"/>
      <c r="C966" s="256"/>
      <c r="D966" s="246" t="s">
        <v>175</v>
      </c>
      <c r="E966" s="257" t="s">
        <v>1</v>
      </c>
      <c r="F966" s="258" t="s">
        <v>387</v>
      </c>
      <c r="G966" s="256"/>
      <c r="H966" s="259">
        <v>-0.81000000000000005</v>
      </c>
      <c r="I966" s="260"/>
      <c r="J966" s="256"/>
      <c r="K966" s="256"/>
      <c r="L966" s="261"/>
      <c r="M966" s="262"/>
      <c r="N966" s="263"/>
      <c r="O966" s="263"/>
      <c r="P966" s="263"/>
      <c r="Q966" s="263"/>
      <c r="R966" s="263"/>
      <c r="S966" s="263"/>
      <c r="T966" s="264"/>
      <c r="AT966" s="265" t="s">
        <v>175</v>
      </c>
      <c r="AU966" s="265" t="s">
        <v>107</v>
      </c>
      <c r="AV966" s="13" t="s">
        <v>107</v>
      </c>
      <c r="AW966" s="13" t="s">
        <v>31</v>
      </c>
      <c r="AX966" s="13" t="s">
        <v>74</v>
      </c>
      <c r="AY966" s="265" t="s">
        <v>165</v>
      </c>
    </row>
    <row r="967" s="13" customFormat="1">
      <c r="B967" s="255"/>
      <c r="C967" s="256"/>
      <c r="D967" s="246" t="s">
        <v>175</v>
      </c>
      <c r="E967" s="257" t="s">
        <v>1</v>
      </c>
      <c r="F967" s="258" t="s">
        <v>388</v>
      </c>
      <c r="G967" s="256"/>
      <c r="H967" s="259">
        <v>0.81000000000000005</v>
      </c>
      <c r="I967" s="260"/>
      <c r="J967" s="256"/>
      <c r="K967" s="256"/>
      <c r="L967" s="261"/>
      <c r="M967" s="262"/>
      <c r="N967" s="263"/>
      <c r="O967" s="263"/>
      <c r="P967" s="263"/>
      <c r="Q967" s="263"/>
      <c r="R967" s="263"/>
      <c r="S967" s="263"/>
      <c r="T967" s="264"/>
      <c r="AT967" s="265" t="s">
        <v>175</v>
      </c>
      <c r="AU967" s="265" t="s">
        <v>107</v>
      </c>
      <c r="AV967" s="13" t="s">
        <v>107</v>
      </c>
      <c r="AW967" s="13" t="s">
        <v>31</v>
      </c>
      <c r="AX967" s="13" t="s">
        <v>74</v>
      </c>
      <c r="AY967" s="265" t="s">
        <v>165</v>
      </c>
    </row>
    <row r="968" s="12" customFormat="1">
      <c r="B968" s="244"/>
      <c r="C968" s="245"/>
      <c r="D968" s="246" t="s">
        <v>175</v>
      </c>
      <c r="E968" s="247" t="s">
        <v>1</v>
      </c>
      <c r="F968" s="248" t="s">
        <v>243</v>
      </c>
      <c r="G968" s="245"/>
      <c r="H968" s="247" t="s">
        <v>1</v>
      </c>
      <c r="I968" s="249"/>
      <c r="J968" s="245"/>
      <c r="K968" s="245"/>
      <c r="L968" s="250"/>
      <c r="M968" s="251"/>
      <c r="N968" s="252"/>
      <c r="O968" s="252"/>
      <c r="P968" s="252"/>
      <c r="Q968" s="252"/>
      <c r="R968" s="252"/>
      <c r="S968" s="252"/>
      <c r="T968" s="253"/>
      <c r="AT968" s="254" t="s">
        <v>175</v>
      </c>
      <c r="AU968" s="254" t="s">
        <v>107</v>
      </c>
      <c r="AV968" s="12" t="s">
        <v>82</v>
      </c>
      <c r="AW968" s="12" t="s">
        <v>31</v>
      </c>
      <c r="AX968" s="12" t="s">
        <v>74</v>
      </c>
      <c r="AY968" s="254" t="s">
        <v>165</v>
      </c>
    </row>
    <row r="969" s="13" customFormat="1">
      <c r="B969" s="255"/>
      <c r="C969" s="256"/>
      <c r="D969" s="246" t="s">
        <v>175</v>
      </c>
      <c r="E969" s="257" t="s">
        <v>1</v>
      </c>
      <c r="F969" s="258" t="s">
        <v>389</v>
      </c>
      <c r="G969" s="256"/>
      <c r="H969" s="259">
        <v>7.0979999999999999</v>
      </c>
      <c r="I969" s="260"/>
      <c r="J969" s="256"/>
      <c r="K969" s="256"/>
      <c r="L969" s="261"/>
      <c r="M969" s="262"/>
      <c r="N969" s="263"/>
      <c r="O969" s="263"/>
      <c r="P969" s="263"/>
      <c r="Q969" s="263"/>
      <c r="R969" s="263"/>
      <c r="S969" s="263"/>
      <c r="T969" s="264"/>
      <c r="AT969" s="265" t="s">
        <v>175</v>
      </c>
      <c r="AU969" s="265" t="s">
        <v>107</v>
      </c>
      <c r="AV969" s="13" t="s">
        <v>107</v>
      </c>
      <c r="AW969" s="13" t="s">
        <v>31</v>
      </c>
      <c r="AX969" s="13" t="s">
        <v>74</v>
      </c>
      <c r="AY969" s="265" t="s">
        <v>165</v>
      </c>
    </row>
    <row r="970" s="12" customFormat="1">
      <c r="B970" s="244"/>
      <c r="C970" s="245"/>
      <c r="D970" s="246" t="s">
        <v>175</v>
      </c>
      <c r="E970" s="247" t="s">
        <v>1</v>
      </c>
      <c r="F970" s="248" t="s">
        <v>245</v>
      </c>
      <c r="G970" s="245"/>
      <c r="H970" s="247" t="s">
        <v>1</v>
      </c>
      <c r="I970" s="249"/>
      <c r="J970" s="245"/>
      <c r="K970" s="245"/>
      <c r="L970" s="250"/>
      <c r="M970" s="251"/>
      <c r="N970" s="252"/>
      <c r="O970" s="252"/>
      <c r="P970" s="252"/>
      <c r="Q970" s="252"/>
      <c r="R970" s="252"/>
      <c r="S970" s="252"/>
      <c r="T970" s="253"/>
      <c r="AT970" s="254" t="s">
        <v>175</v>
      </c>
      <c r="AU970" s="254" t="s">
        <v>107</v>
      </c>
      <c r="AV970" s="12" t="s">
        <v>82</v>
      </c>
      <c r="AW970" s="12" t="s">
        <v>31</v>
      </c>
      <c r="AX970" s="12" t="s">
        <v>74</v>
      </c>
      <c r="AY970" s="254" t="s">
        <v>165</v>
      </c>
    </row>
    <row r="971" s="13" customFormat="1">
      <c r="B971" s="255"/>
      <c r="C971" s="256"/>
      <c r="D971" s="246" t="s">
        <v>175</v>
      </c>
      <c r="E971" s="257" t="s">
        <v>1</v>
      </c>
      <c r="F971" s="258" t="s">
        <v>398</v>
      </c>
      <c r="G971" s="256"/>
      <c r="H971" s="259">
        <v>7.2800000000000002</v>
      </c>
      <c r="I971" s="260"/>
      <c r="J971" s="256"/>
      <c r="K971" s="256"/>
      <c r="L971" s="261"/>
      <c r="M971" s="262"/>
      <c r="N971" s="263"/>
      <c r="O971" s="263"/>
      <c r="P971" s="263"/>
      <c r="Q971" s="263"/>
      <c r="R971" s="263"/>
      <c r="S971" s="263"/>
      <c r="T971" s="264"/>
      <c r="AT971" s="265" t="s">
        <v>175</v>
      </c>
      <c r="AU971" s="265" t="s">
        <v>107</v>
      </c>
      <c r="AV971" s="13" t="s">
        <v>107</v>
      </c>
      <c r="AW971" s="13" t="s">
        <v>31</v>
      </c>
      <c r="AX971" s="13" t="s">
        <v>74</v>
      </c>
      <c r="AY971" s="265" t="s">
        <v>165</v>
      </c>
    </row>
    <row r="972" s="12" customFormat="1">
      <c r="B972" s="244"/>
      <c r="C972" s="245"/>
      <c r="D972" s="246" t="s">
        <v>175</v>
      </c>
      <c r="E972" s="247" t="s">
        <v>1</v>
      </c>
      <c r="F972" s="248" t="s">
        <v>403</v>
      </c>
      <c r="G972" s="245"/>
      <c r="H972" s="247" t="s">
        <v>1</v>
      </c>
      <c r="I972" s="249"/>
      <c r="J972" s="245"/>
      <c r="K972" s="245"/>
      <c r="L972" s="250"/>
      <c r="M972" s="251"/>
      <c r="N972" s="252"/>
      <c r="O972" s="252"/>
      <c r="P972" s="252"/>
      <c r="Q972" s="252"/>
      <c r="R972" s="252"/>
      <c r="S972" s="252"/>
      <c r="T972" s="253"/>
      <c r="AT972" s="254" t="s">
        <v>175</v>
      </c>
      <c r="AU972" s="254" t="s">
        <v>107</v>
      </c>
      <c r="AV972" s="12" t="s">
        <v>82</v>
      </c>
      <c r="AW972" s="12" t="s">
        <v>31</v>
      </c>
      <c r="AX972" s="12" t="s">
        <v>74</v>
      </c>
      <c r="AY972" s="254" t="s">
        <v>165</v>
      </c>
    </row>
    <row r="973" s="13" customFormat="1">
      <c r="B973" s="255"/>
      <c r="C973" s="256"/>
      <c r="D973" s="246" t="s">
        <v>175</v>
      </c>
      <c r="E973" s="257" t="s">
        <v>1</v>
      </c>
      <c r="F973" s="258" t="s">
        <v>404</v>
      </c>
      <c r="G973" s="256"/>
      <c r="H973" s="259">
        <v>10.504</v>
      </c>
      <c r="I973" s="260"/>
      <c r="J973" s="256"/>
      <c r="K973" s="256"/>
      <c r="L973" s="261"/>
      <c r="M973" s="262"/>
      <c r="N973" s="263"/>
      <c r="O973" s="263"/>
      <c r="P973" s="263"/>
      <c r="Q973" s="263"/>
      <c r="R973" s="263"/>
      <c r="S973" s="263"/>
      <c r="T973" s="264"/>
      <c r="AT973" s="265" t="s">
        <v>175</v>
      </c>
      <c r="AU973" s="265" t="s">
        <v>107</v>
      </c>
      <c r="AV973" s="13" t="s">
        <v>107</v>
      </c>
      <c r="AW973" s="13" t="s">
        <v>31</v>
      </c>
      <c r="AX973" s="13" t="s">
        <v>74</v>
      </c>
      <c r="AY973" s="265" t="s">
        <v>165</v>
      </c>
    </row>
    <row r="974" s="12" customFormat="1">
      <c r="B974" s="244"/>
      <c r="C974" s="245"/>
      <c r="D974" s="246" t="s">
        <v>175</v>
      </c>
      <c r="E974" s="247" t="s">
        <v>1</v>
      </c>
      <c r="F974" s="248" t="s">
        <v>416</v>
      </c>
      <c r="G974" s="245"/>
      <c r="H974" s="247" t="s">
        <v>1</v>
      </c>
      <c r="I974" s="249"/>
      <c r="J974" s="245"/>
      <c r="K974" s="245"/>
      <c r="L974" s="250"/>
      <c r="M974" s="251"/>
      <c r="N974" s="252"/>
      <c r="O974" s="252"/>
      <c r="P974" s="252"/>
      <c r="Q974" s="252"/>
      <c r="R974" s="252"/>
      <c r="S974" s="252"/>
      <c r="T974" s="253"/>
      <c r="AT974" s="254" t="s">
        <v>175</v>
      </c>
      <c r="AU974" s="254" t="s">
        <v>107</v>
      </c>
      <c r="AV974" s="12" t="s">
        <v>82</v>
      </c>
      <c r="AW974" s="12" t="s">
        <v>31</v>
      </c>
      <c r="AX974" s="12" t="s">
        <v>74</v>
      </c>
      <c r="AY974" s="254" t="s">
        <v>165</v>
      </c>
    </row>
    <row r="975" s="13" customFormat="1">
      <c r="B975" s="255"/>
      <c r="C975" s="256"/>
      <c r="D975" s="246" t="s">
        <v>175</v>
      </c>
      <c r="E975" s="257" t="s">
        <v>1</v>
      </c>
      <c r="F975" s="258" t="s">
        <v>417</v>
      </c>
      <c r="G975" s="256"/>
      <c r="H975" s="259">
        <v>30.731999999999999</v>
      </c>
      <c r="I975" s="260"/>
      <c r="J975" s="256"/>
      <c r="K975" s="256"/>
      <c r="L975" s="261"/>
      <c r="M975" s="262"/>
      <c r="N975" s="263"/>
      <c r="O975" s="263"/>
      <c r="P975" s="263"/>
      <c r="Q975" s="263"/>
      <c r="R975" s="263"/>
      <c r="S975" s="263"/>
      <c r="T975" s="264"/>
      <c r="AT975" s="265" t="s">
        <v>175</v>
      </c>
      <c r="AU975" s="265" t="s">
        <v>107</v>
      </c>
      <c r="AV975" s="13" t="s">
        <v>107</v>
      </c>
      <c r="AW975" s="13" t="s">
        <v>31</v>
      </c>
      <c r="AX975" s="13" t="s">
        <v>74</v>
      </c>
      <c r="AY975" s="265" t="s">
        <v>165</v>
      </c>
    </row>
    <row r="976" s="13" customFormat="1">
      <c r="B976" s="255"/>
      <c r="C976" s="256"/>
      <c r="D976" s="246" t="s">
        <v>175</v>
      </c>
      <c r="E976" s="257" t="s">
        <v>1</v>
      </c>
      <c r="F976" s="258" t="s">
        <v>418</v>
      </c>
      <c r="G976" s="256"/>
      <c r="H976" s="259">
        <v>-0.73899999999999999</v>
      </c>
      <c r="I976" s="260"/>
      <c r="J976" s="256"/>
      <c r="K976" s="256"/>
      <c r="L976" s="261"/>
      <c r="M976" s="262"/>
      <c r="N976" s="263"/>
      <c r="O976" s="263"/>
      <c r="P976" s="263"/>
      <c r="Q976" s="263"/>
      <c r="R976" s="263"/>
      <c r="S976" s="263"/>
      <c r="T976" s="264"/>
      <c r="AT976" s="265" t="s">
        <v>175</v>
      </c>
      <c r="AU976" s="265" t="s">
        <v>107</v>
      </c>
      <c r="AV976" s="13" t="s">
        <v>107</v>
      </c>
      <c r="AW976" s="13" t="s">
        <v>31</v>
      </c>
      <c r="AX976" s="13" t="s">
        <v>74</v>
      </c>
      <c r="AY976" s="265" t="s">
        <v>165</v>
      </c>
    </row>
    <row r="977" s="13" customFormat="1">
      <c r="B977" s="255"/>
      <c r="C977" s="256"/>
      <c r="D977" s="246" t="s">
        <v>175</v>
      </c>
      <c r="E977" s="257" t="s">
        <v>1</v>
      </c>
      <c r="F977" s="258" t="s">
        <v>310</v>
      </c>
      <c r="G977" s="256"/>
      <c r="H977" s="259">
        <v>-1.6000000000000001</v>
      </c>
      <c r="I977" s="260"/>
      <c r="J977" s="256"/>
      <c r="K977" s="256"/>
      <c r="L977" s="261"/>
      <c r="M977" s="262"/>
      <c r="N977" s="263"/>
      <c r="O977" s="263"/>
      <c r="P977" s="263"/>
      <c r="Q977" s="263"/>
      <c r="R977" s="263"/>
      <c r="S977" s="263"/>
      <c r="T977" s="264"/>
      <c r="AT977" s="265" t="s">
        <v>175</v>
      </c>
      <c r="AU977" s="265" t="s">
        <v>107</v>
      </c>
      <c r="AV977" s="13" t="s">
        <v>107</v>
      </c>
      <c r="AW977" s="13" t="s">
        <v>31</v>
      </c>
      <c r="AX977" s="13" t="s">
        <v>74</v>
      </c>
      <c r="AY977" s="265" t="s">
        <v>165</v>
      </c>
    </row>
    <row r="978" s="13" customFormat="1">
      <c r="B978" s="255"/>
      <c r="C978" s="256"/>
      <c r="D978" s="246" t="s">
        <v>175</v>
      </c>
      <c r="E978" s="257" t="s">
        <v>1</v>
      </c>
      <c r="F978" s="258" t="s">
        <v>419</v>
      </c>
      <c r="G978" s="256"/>
      <c r="H978" s="259">
        <v>0.752</v>
      </c>
      <c r="I978" s="260"/>
      <c r="J978" s="256"/>
      <c r="K978" s="256"/>
      <c r="L978" s="261"/>
      <c r="M978" s="262"/>
      <c r="N978" s="263"/>
      <c r="O978" s="263"/>
      <c r="P978" s="263"/>
      <c r="Q978" s="263"/>
      <c r="R978" s="263"/>
      <c r="S978" s="263"/>
      <c r="T978" s="264"/>
      <c r="AT978" s="265" t="s">
        <v>175</v>
      </c>
      <c r="AU978" s="265" t="s">
        <v>107</v>
      </c>
      <c r="AV978" s="13" t="s">
        <v>107</v>
      </c>
      <c r="AW978" s="13" t="s">
        <v>31</v>
      </c>
      <c r="AX978" s="13" t="s">
        <v>74</v>
      </c>
      <c r="AY978" s="265" t="s">
        <v>165</v>
      </c>
    </row>
    <row r="979" s="13" customFormat="1">
      <c r="B979" s="255"/>
      <c r="C979" s="256"/>
      <c r="D979" s="246" t="s">
        <v>175</v>
      </c>
      <c r="E979" s="257" t="s">
        <v>1</v>
      </c>
      <c r="F979" s="258" t="s">
        <v>400</v>
      </c>
      <c r="G979" s="256"/>
      <c r="H979" s="259">
        <v>1.9199999999999999</v>
      </c>
      <c r="I979" s="260"/>
      <c r="J979" s="256"/>
      <c r="K979" s="256"/>
      <c r="L979" s="261"/>
      <c r="M979" s="262"/>
      <c r="N979" s="263"/>
      <c r="O979" s="263"/>
      <c r="P979" s="263"/>
      <c r="Q979" s="263"/>
      <c r="R979" s="263"/>
      <c r="S979" s="263"/>
      <c r="T979" s="264"/>
      <c r="AT979" s="265" t="s">
        <v>175</v>
      </c>
      <c r="AU979" s="265" t="s">
        <v>107</v>
      </c>
      <c r="AV979" s="13" t="s">
        <v>107</v>
      </c>
      <c r="AW979" s="13" t="s">
        <v>31</v>
      </c>
      <c r="AX979" s="13" t="s">
        <v>74</v>
      </c>
      <c r="AY979" s="265" t="s">
        <v>165</v>
      </c>
    </row>
    <row r="980" s="12" customFormat="1">
      <c r="B980" s="244"/>
      <c r="C980" s="245"/>
      <c r="D980" s="246" t="s">
        <v>175</v>
      </c>
      <c r="E980" s="247" t="s">
        <v>1</v>
      </c>
      <c r="F980" s="248" t="s">
        <v>196</v>
      </c>
      <c r="G980" s="245"/>
      <c r="H980" s="247" t="s">
        <v>1</v>
      </c>
      <c r="I980" s="249"/>
      <c r="J980" s="245"/>
      <c r="K980" s="245"/>
      <c r="L980" s="250"/>
      <c r="M980" s="251"/>
      <c r="N980" s="252"/>
      <c r="O980" s="252"/>
      <c r="P980" s="252"/>
      <c r="Q980" s="252"/>
      <c r="R980" s="252"/>
      <c r="S980" s="252"/>
      <c r="T980" s="253"/>
      <c r="AT980" s="254" t="s">
        <v>175</v>
      </c>
      <c r="AU980" s="254" t="s">
        <v>107</v>
      </c>
      <c r="AV980" s="12" t="s">
        <v>82</v>
      </c>
      <c r="AW980" s="12" t="s">
        <v>31</v>
      </c>
      <c r="AX980" s="12" t="s">
        <v>74</v>
      </c>
      <c r="AY980" s="254" t="s">
        <v>165</v>
      </c>
    </row>
    <row r="981" s="13" customFormat="1">
      <c r="B981" s="255"/>
      <c r="C981" s="256"/>
      <c r="D981" s="246" t="s">
        <v>175</v>
      </c>
      <c r="E981" s="257" t="s">
        <v>1</v>
      </c>
      <c r="F981" s="258" t="s">
        <v>427</v>
      </c>
      <c r="G981" s="256"/>
      <c r="H981" s="259">
        <v>11.18</v>
      </c>
      <c r="I981" s="260"/>
      <c r="J981" s="256"/>
      <c r="K981" s="256"/>
      <c r="L981" s="261"/>
      <c r="M981" s="262"/>
      <c r="N981" s="263"/>
      <c r="O981" s="263"/>
      <c r="P981" s="263"/>
      <c r="Q981" s="263"/>
      <c r="R981" s="263"/>
      <c r="S981" s="263"/>
      <c r="T981" s="264"/>
      <c r="AT981" s="265" t="s">
        <v>175</v>
      </c>
      <c r="AU981" s="265" t="s">
        <v>107</v>
      </c>
      <c r="AV981" s="13" t="s">
        <v>107</v>
      </c>
      <c r="AW981" s="13" t="s">
        <v>31</v>
      </c>
      <c r="AX981" s="13" t="s">
        <v>74</v>
      </c>
      <c r="AY981" s="265" t="s">
        <v>165</v>
      </c>
    </row>
    <row r="982" s="12" customFormat="1">
      <c r="B982" s="244"/>
      <c r="C982" s="245"/>
      <c r="D982" s="246" t="s">
        <v>175</v>
      </c>
      <c r="E982" s="247" t="s">
        <v>1</v>
      </c>
      <c r="F982" s="248" t="s">
        <v>430</v>
      </c>
      <c r="G982" s="245"/>
      <c r="H982" s="247" t="s">
        <v>1</v>
      </c>
      <c r="I982" s="249"/>
      <c r="J982" s="245"/>
      <c r="K982" s="245"/>
      <c r="L982" s="250"/>
      <c r="M982" s="251"/>
      <c r="N982" s="252"/>
      <c r="O982" s="252"/>
      <c r="P982" s="252"/>
      <c r="Q982" s="252"/>
      <c r="R982" s="252"/>
      <c r="S982" s="252"/>
      <c r="T982" s="253"/>
      <c r="AT982" s="254" t="s">
        <v>175</v>
      </c>
      <c r="AU982" s="254" t="s">
        <v>107</v>
      </c>
      <c r="AV982" s="12" t="s">
        <v>82</v>
      </c>
      <c r="AW982" s="12" t="s">
        <v>31</v>
      </c>
      <c r="AX982" s="12" t="s">
        <v>74</v>
      </c>
      <c r="AY982" s="254" t="s">
        <v>165</v>
      </c>
    </row>
    <row r="983" s="13" customFormat="1">
      <c r="B983" s="255"/>
      <c r="C983" s="256"/>
      <c r="D983" s="246" t="s">
        <v>175</v>
      </c>
      <c r="E983" s="257" t="s">
        <v>1</v>
      </c>
      <c r="F983" s="258" t="s">
        <v>431</v>
      </c>
      <c r="G983" s="256"/>
      <c r="H983" s="259">
        <v>9.3599999999999994</v>
      </c>
      <c r="I983" s="260"/>
      <c r="J983" s="256"/>
      <c r="K983" s="256"/>
      <c r="L983" s="261"/>
      <c r="M983" s="262"/>
      <c r="N983" s="263"/>
      <c r="O983" s="263"/>
      <c r="P983" s="263"/>
      <c r="Q983" s="263"/>
      <c r="R983" s="263"/>
      <c r="S983" s="263"/>
      <c r="T983" s="264"/>
      <c r="AT983" s="265" t="s">
        <v>175</v>
      </c>
      <c r="AU983" s="265" t="s">
        <v>107</v>
      </c>
      <c r="AV983" s="13" t="s">
        <v>107</v>
      </c>
      <c r="AW983" s="13" t="s">
        <v>31</v>
      </c>
      <c r="AX983" s="13" t="s">
        <v>74</v>
      </c>
      <c r="AY983" s="265" t="s">
        <v>165</v>
      </c>
    </row>
    <row r="984" s="14" customFormat="1">
      <c r="B984" s="266"/>
      <c r="C984" s="267"/>
      <c r="D984" s="246" t="s">
        <v>175</v>
      </c>
      <c r="E984" s="268" t="s">
        <v>1</v>
      </c>
      <c r="F984" s="269" t="s">
        <v>179</v>
      </c>
      <c r="G984" s="267"/>
      <c r="H984" s="270">
        <v>86.61399999999999</v>
      </c>
      <c r="I984" s="271"/>
      <c r="J984" s="267"/>
      <c r="K984" s="267"/>
      <c r="L984" s="272"/>
      <c r="M984" s="273"/>
      <c r="N984" s="274"/>
      <c r="O984" s="274"/>
      <c r="P984" s="274"/>
      <c r="Q984" s="274"/>
      <c r="R984" s="274"/>
      <c r="S984" s="274"/>
      <c r="T984" s="275"/>
      <c r="AT984" s="276" t="s">
        <v>175</v>
      </c>
      <c r="AU984" s="276" t="s">
        <v>107</v>
      </c>
      <c r="AV984" s="14" t="s">
        <v>166</v>
      </c>
      <c r="AW984" s="14" t="s">
        <v>31</v>
      </c>
      <c r="AX984" s="14" t="s">
        <v>74</v>
      </c>
      <c r="AY984" s="276" t="s">
        <v>165</v>
      </c>
    </row>
    <row r="985" s="12" customFormat="1">
      <c r="B985" s="244"/>
      <c r="C985" s="245"/>
      <c r="D985" s="246" t="s">
        <v>175</v>
      </c>
      <c r="E985" s="247" t="s">
        <v>1</v>
      </c>
      <c r="F985" s="248" t="s">
        <v>180</v>
      </c>
      <c r="G985" s="245"/>
      <c r="H985" s="247" t="s">
        <v>1</v>
      </c>
      <c r="I985" s="249"/>
      <c r="J985" s="245"/>
      <c r="K985" s="245"/>
      <c r="L985" s="250"/>
      <c r="M985" s="251"/>
      <c r="N985" s="252"/>
      <c r="O985" s="252"/>
      <c r="P985" s="252"/>
      <c r="Q985" s="252"/>
      <c r="R985" s="252"/>
      <c r="S985" s="252"/>
      <c r="T985" s="253"/>
      <c r="AT985" s="254" t="s">
        <v>175</v>
      </c>
      <c r="AU985" s="254" t="s">
        <v>107</v>
      </c>
      <c r="AV985" s="12" t="s">
        <v>82</v>
      </c>
      <c r="AW985" s="12" t="s">
        <v>31</v>
      </c>
      <c r="AX985" s="12" t="s">
        <v>74</v>
      </c>
      <c r="AY985" s="254" t="s">
        <v>165</v>
      </c>
    </row>
    <row r="986" s="12" customFormat="1">
      <c r="B986" s="244"/>
      <c r="C986" s="245"/>
      <c r="D986" s="246" t="s">
        <v>175</v>
      </c>
      <c r="E986" s="247" t="s">
        <v>1</v>
      </c>
      <c r="F986" s="248" t="s">
        <v>439</v>
      </c>
      <c r="G986" s="245"/>
      <c r="H986" s="247" t="s">
        <v>1</v>
      </c>
      <c r="I986" s="249"/>
      <c r="J986" s="245"/>
      <c r="K986" s="245"/>
      <c r="L986" s="250"/>
      <c r="M986" s="251"/>
      <c r="N986" s="252"/>
      <c r="O986" s="252"/>
      <c r="P986" s="252"/>
      <c r="Q986" s="252"/>
      <c r="R986" s="252"/>
      <c r="S986" s="252"/>
      <c r="T986" s="253"/>
      <c r="AT986" s="254" t="s">
        <v>175</v>
      </c>
      <c r="AU986" s="254" t="s">
        <v>107</v>
      </c>
      <c r="AV986" s="12" t="s">
        <v>82</v>
      </c>
      <c r="AW986" s="12" t="s">
        <v>31</v>
      </c>
      <c r="AX986" s="12" t="s">
        <v>74</v>
      </c>
      <c r="AY986" s="254" t="s">
        <v>165</v>
      </c>
    </row>
    <row r="987" s="13" customFormat="1">
      <c r="B987" s="255"/>
      <c r="C987" s="256"/>
      <c r="D987" s="246" t="s">
        <v>175</v>
      </c>
      <c r="E987" s="257" t="s">
        <v>1</v>
      </c>
      <c r="F987" s="258" t="s">
        <v>547</v>
      </c>
      <c r="G987" s="256"/>
      <c r="H987" s="259">
        <v>12.327</v>
      </c>
      <c r="I987" s="260"/>
      <c r="J987" s="256"/>
      <c r="K987" s="256"/>
      <c r="L987" s="261"/>
      <c r="M987" s="262"/>
      <c r="N987" s="263"/>
      <c r="O987" s="263"/>
      <c r="P987" s="263"/>
      <c r="Q987" s="263"/>
      <c r="R987" s="263"/>
      <c r="S987" s="263"/>
      <c r="T987" s="264"/>
      <c r="AT987" s="265" t="s">
        <v>175</v>
      </c>
      <c r="AU987" s="265" t="s">
        <v>107</v>
      </c>
      <c r="AV987" s="13" t="s">
        <v>107</v>
      </c>
      <c r="AW987" s="13" t="s">
        <v>31</v>
      </c>
      <c r="AX987" s="13" t="s">
        <v>74</v>
      </c>
      <c r="AY987" s="265" t="s">
        <v>165</v>
      </c>
    </row>
    <row r="988" s="13" customFormat="1">
      <c r="B988" s="255"/>
      <c r="C988" s="256"/>
      <c r="D988" s="246" t="s">
        <v>175</v>
      </c>
      <c r="E988" s="257" t="s">
        <v>1</v>
      </c>
      <c r="F988" s="258" t="s">
        <v>548</v>
      </c>
      <c r="G988" s="256"/>
      <c r="H988" s="259">
        <v>-0.63</v>
      </c>
      <c r="I988" s="260"/>
      <c r="J988" s="256"/>
      <c r="K988" s="256"/>
      <c r="L988" s="261"/>
      <c r="M988" s="262"/>
      <c r="N988" s="263"/>
      <c r="O988" s="263"/>
      <c r="P988" s="263"/>
      <c r="Q988" s="263"/>
      <c r="R988" s="263"/>
      <c r="S988" s="263"/>
      <c r="T988" s="264"/>
      <c r="AT988" s="265" t="s">
        <v>175</v>
      </c>
      <c r="AU988" s="265" t="s">
        <v>107</v>
      </c>
      <c r="AV988" s="13" t="s">
        <v>107</v>
      </c>
      <c r="AW988" s="13" t="s">
        <v>31</v>
      </c>
      <c r="AX988" s="13" t="s">
        <v>74</v>
      </c>
      <c r="AY988" s="265" t="s">
        <v>165</v>
      </c>
    </row>
    <row r="989" s="13" customFormat="1">
      <c r="B989" s="255"/>
      <c r="C989" s="256"/>
      <c r="D989" s="246" t="s">
        <v>175</v>
      </c>
      <c r="E989" s="257" t="s">
        <v>1</v>
      </c>
      <c r="F989" s="258" t="s">
        <v>549</v>
      </c>
      <c r="G989" s="256"/>
      <c r="H989" s="259">
        <v>0.41999999999999998</v>
      </c>
      <c r="I989" s="260"/>
      <c r="J989" s="256"/>
      <c r="K989" s="256"/>
      <c r="L989" s="261"/>
      <c r="M989" s="262"/>
      <c r="N989" s="263"/>
      <c r="O989" s="263"/>
      <c r="P989" s="263"/>
      <c r="Q989" s="263"/>
      <c r="R989" s="263"/>
      <c r="S989" s="263"/>
      <c r="T989" s="264"/>
      <c r="AT989" s="265" t="s">
        <v>175</v>
      </c>
      <c r="AU989" s="265" t="s">
        <v>107</v>
      </c>
      <c r="AV989" s="13" t="s">
        <v>107</v>
      </c>
      <c r="AW989" s="13" t="s">
        <v>31</v>
      </c>
      <c r="AX989" s="13" t="s">
        <v>74</v>
      </c>
      <c r="AY989" s="265" t="s">
        <v>165</v>
      </c>
    </row>
    <row r="990" s="13" customFormat="1">
      <c r="B990" s="255"/>
      <c r="C990" s="256"/>
      <c r="D990" s="246" t="s">
        <v>175</v>
      </c>
      <c r="E990" s="257" t="s">
        <v>1</v>
      </c>
      <c r="F990" s="258" t="s">
        <v>322</v>
      </c>
      <c r="G990" s="256"/>
      <c r="H990" s="259">
        <v>-1.3999999999999999</v>
      </c>
      <c r="I990" s="260"/>
      <c r="J990" s="256"/>
      <c r="K990" s="256"/>
      <c r="L990" s="261"/>
      <c r="M990" s="262"/>
      <c r="N990" s="263"/>
      <c r="O990" s="263"/>
      <c r="P990" s="263"/>
      <c r="Q990" s="263"/>
      <c r="R990" s="263"/>
      <c r="S990" s="263"/>
      <c r="T990" s="264"/>
      <c r="AT990" s="265" t="s">
        <v>175</v>
      </c>
      <c r="AU990" s="265" t="s">
        <v>107</v>
      </c>
      <c r="AV990" s="13" t="s">
        <v>107</v>
      </c>
      <c r="AW990" s="13" t="s">
        <v>31</v>
      </c>
      <c r="AX990" s="13" t="s">
        <v>74</v>
      </c>
      <c r="AY990" s="265" t="s">
        <v>165</v>
      </c>
    </row>
    <row r="991" s="12" customFormat="1">
      <c r="B991" s="244"/>
      <c r="C991" s="245"/>
      <c r="D991" s="246" t="s">
        <v>175</v>
      </c>
      <c r="E991" s="247" t="s">
        <v>1</v>
      </c>
      <c r="F991" s="248" t="s">
        <v>222</v>
      </c>
      <c r="G991" s="245"/>
      <c r="H991" s="247" t="s">
        <v>1</v>
      </c>
      <c r="I991" s="249"/>
      <c r="J991" s="245"/>
      <c r="K991" s="245"/>
      <c r="L991" s="250"/>
      <c r="M991" s="251"/>
      <c r="N991" s="252"/>
      <c r="O991" s="252"/>
      <c r="P991" s="252"/>
      <c r="Q991" s="252"/>
      <c r="R991" s="252"/>
      <c r="S991" s="252"/>
      <c r="T991" s="253"/>
      <c r="AT991" s="254" t="s">
        <v>175</v>
      </c>
      <c r="AU991" s="254" t="s">
        <v>107</v>
      </c>
      <c r="AV991" s="12" t="s">
        <v>82</v>
      </c>
      <c r="AW991" s="12" t="s">
        <v>31</v>
      </c>
      <c r="AX991" s="12" t="s">
        <v>74</v>
      </c>
      <c r="AY991" s="254" t="s">
        <v>165</v>
      </c>
    </row>
    <row r="992" s="13" customFormat="1">
      <c r="B992" s="255"/>
      <c r="C992" s="256"/>
      <c r="D992" s="246" t="s">
        <v>175</v>
      </c>
      <c r="E992" s="257" t="s">
        <v>1</v>
      </c>
      <c r="F992" s="258" t="s">
        <v>550</v>
      </c>
      <c r="G992" s="256"/>
      <c r="H992" s="259">
        <v>6.0659999999999998</v>
      </c>
      <c r="I992" s="260"/>
      <c r="J992" s="256"/>
      <c r="K992" s="256"/>
      <c r="L992" s="261"/>
      <c r="M992" s="262"/>
      <c r="N992" s="263"/>
      <c r="O992" s="263"/>
      <c r="P992" s="263"/>
      <c r="Q992" s="263"/>
      <c r="R992" s="263"/>
      <c r="S992" s="263"/>
      <c r="T992" s="264"/>
      <c r="AT992" s="265" t="s">
        <v>175</v>
      </c>
      <c r="AU992" s="265" t="s">
        <v>107</v>
      </c>
      <c r="AV992" s="13" t="s">
        <v>107</v>
      </c>
      <c r="AW992" s="13" t="s">
        <v>31</v>
      </c>
      <c r="AX992" s="13" t="s">
        <v>74</v>
      </c>
      <c r="AY992" s="265" t="s">
        <v>165</v>
      </c>
    </row>
    <row r="993" s="13" customFormat="1">
      <c r="B993" s="255"/>
      <c r="C993" s="256"/>
      <c r="D993" s="246" t="s">
        <v>175</v>
      </c>
      <c r="E993" s="257" t="s">
        <v>1</v>
      </c>
      <c r="F993" s="258" t="s">
        <v>551</v>
      </c>
      <c r="G993" s="256"/>
      <c r="H993" s="259">
        <v>-1.26</v>
      </c>
      <c r="I993" s="260"/>
      <c r="J993" s="256"/>
      <c r="K993" s="256"/>
      <c r="L993" s="261"/>
      <c r="M993" s="262"/>
      <c r="N993" s="263"/>
      <c r="O993" s="263"/>
      <c r="P993" s="263"/>
      <c r="Q993" s="263"/>
      <c r="R993" s="263"/>
      <c r="S993" s="263"/>
      <c r="T993" s="264"/>
      <c r="AT993" s="265" t="s">
        <v>175</v>
      </c>
      <c r="AU993" s="265" t="s">
        <v>107</v>
      </c>
      <c r="AV993" s="13" t="s">
        <v>107</v>
      </c>
      <c r="AW993" s="13" t="s">
        <v>31</v>
      </c>
      <c r="AX993" s="13" t="s">
        <v>74</v>
      </c>
      <c r="AY993" s="265" t="s">
        <v>165</v>
      </c>
    </row>
    <row r="994" s="12" customFormat="1">
      <c r="B994" s="244"/>
      <c r="C994" s="245"/>
      <c r="D994" s="246" t="s">
        <v>175</v>
      </c>
      <c r="E994" s="247" t="s">
        <v>1</v>
      </c>
      <c r="F994" s="248" t="s">
        <v>203</v>
      </c>
      <c r="G994" s="245"/>
      <c r="H994" s="247" t="s">
        <v>1</v>
      </c>
      <c r="I994" s="249"/>
      <c r="J994" s="245"/>
      <c r="K994" s="245"/>
      <c r="L994" s="250"/>
      <c r="M994" s="251"/>
      <c r="N994" s="252"/>
      <c r="O994" s="252"/>
      <c r="P994" s="252"/>
      <c r="Q994" s="252"/>
      <c r="R994" s="252"/>
      <c r="S994" s="252"/>
      <c r="T994" s="253"/>
      <c r="AT994" s="254" t="s">
        <v>175</v>
      </c>
      <c r="AU994" s="254" t="s">
        <v>107</v>
      </c>
      <c r="AV994" s="12" t="s">
        <v>82</v>
      </c>
      <c r="AW994" s="12" t="s">
        <v>31</v>
      </c>
      <c r="AX994" s="12" t="s">
        <v>74</v>
      </c>
      <c r="AY994" s="254" t="s">
        <v>165</v>
      </c>
    </row>
    <row r="995" s="13" customFormat="1">
      <c r="B995" s="255"/>
      <c r="C995" s="256"/>
      <c r="D995" s="246" t="s">
        <v>175</v>
      </c>
      <c r="E995" s="257" t="s">
        <v>1</v>
      </c>
      <c r="F995" s="258" t="s">
        <v>552</v>
      </c>
      <c r="G995" s="256"/>
      <c r="H995" s="259">
        <v>5.5229999999999997</v>
      </c>
      <c r="I995" s="260"/>
      <c r="J995" s="256"/>
      <c r="K995" s="256"/>
      <c r="L995" s="261"/>
      <c r="M995" s="262"/>
      <c r="N995" s="263"/>
      <c r="O995" s="263"/>
      <c r="P995" s="263"/>
      <c r="Q995" s="263"/>
      <c r="R995" s="263"/>
      <c r="S995" s="263"/>
      <c r="T995" s="264"/>
      <c r="AT995" s="265" t="s">
        <v>175</v>
      </c>
      <c r="AU995" s="265" t="s">
        <v>107</v>
      </c>
      <c r="AV995" s="13" t="s">
        <v>107</v>
      </c>
      <c r="AW995" s="13" t="s">
        <v>31</v>
      </c>
      <c r="AX995" s="13" t="s">
        <v>74</v>
      </c>
      <c r="AY995" s="265" t="s">
        <v>165</v>
      </c>
    </row>
    <row r="996" s="12" customFormat="1">
      <c r="B996" s="244"/>
      <c r="C996" s="245"/>
      <c r="D996" s="246" t="s">
        <v>175</v>
      </c>
      <c r="E996" s="247" t="s">
        <v>1</v>
      </c>
      <c r="F996" s="248" t="s">
        <v>461</v>
      </c>
      <c r="G996" s="245"/>
      <c r="H996" s="247" t="s">
        <v>1</v>
      </c>
      <c r="I996" s="249"/>
      <c r="J996" s="245"/>
      <c r="K996" s="245"/>
      <c r="L996" s="250"/>
      <c r="M996" s="251"/>
      <c r="N996" s="252"/>
      <c r="O996" s="252"/>
      <c r="P996" s="252"/>
      <c r="Q996" s="252"/>
      <c r="R996" s="252"/>
      <c r="S996" s="252"/>
      <c r="T996" s="253"/>
      <c r="AT996" s="254" t="s">
        <v>175</v>
      </c>
      <c r="AU996" s="254" t="s">
        <v>107</v>
      </c>
      <c r="AV996" s="12" t="s">
        <v>82</v>
      </c>
      <c r="AW996" s="12" t="s">
        <v>31</v>
      </c>
      <c r="AX996" s="12" t="s">
        <v>74</v>
      </c>
      <c r="AY996" s="254" t="s">
        <v>165</v>
      </c>
    </row>
    <row r="997" s="13" customFormat="1">
      <c r="B997" s="255"/>
      <c r="C997" s="256"/>
      <c r="D997" s="246" t="s">
        <v>175</v>
      </c>
      <c r="E997" s="257" t="s">
        <v>1</v>
      </c>
      <c r="F997" s="258" t="s">
        <v>553</v>
      </c>
      <c r="G997" s="256"/>
      <c r="H997" s="259">
        <v>15.351000000000001</v>
      </c>
      <c r="I997" s="260"/>
      <c r="J997" s="256"/>
      <c r="K997" s="256"/>
      <c r="L997" s="261"/>
      <c r="M997" s="262"/>
      <c r="N997" s="263"/>
      <c r="O997" s="263"/>
      <c r="P997" s="263"/>
      <c r="Q997" s="263"/>
      <c r="R997" s="263"/>
      <c r="S997" s="263"/>
      <c r="T997" s="264"/>
      <c r="AT997" s="265" t="s">
        <v>175</v>
      </c>
      <c r="AU997" s="265" t="s">
        <v>107</v>
      </c>
      <c r="AV997" s="13" t="s">
        <v>107</v>
      </c>
      <c r="AW997" s="13" t="s">
        <v>31</v>
      </c>
      <c r="AX997" s="13" t="s">
        <v>74</v>
      </c>
      <c r="AY997" s="265" t="s">
        <v>165</v>
      </c>
    </row>
    <row r="998" s="13" customFormat="1">
      <c r="B998" s="255"/>
      <c r="C998" s="256"/>
      <c r="D998" s="246" t="s">
        <v>175</v>
      </c>
      <c r="E998" s="257" t="s">
        <v>1</v>
      </c>
      <c r="F998" s="258" t="s">
        <v>554</v>
      </c>
      <c r="G998" s="256"/>
      <c r="H998" s="259">
        <v>-1.6240000000000001</v>
      </c>
      <c r="I998" s="260"/>
      <c r="J998" s="256"/>
      <c r="K998" s="256"/>
      <c r="L998" s="261"/>
      <c r="M998" s="262"/>
      <c r="N998" s="263"/>
      <c r="O998" s="263"/>
      <c r="P998" s="263"/>
      <c r="Q998" s="263"/>
      <c r="R998" s="263"/>
      <c r="S998" s="263"/>
      <c r="T998" s="264"/>
      <c r="AT998" s="265" t="s">
        <v>175</v>
      </c>
      <c r="AU998" s="265" t="s">
        <v>107</v>
      </c>
      <c r="AV998" s="13" t="s">
        <v>107</v>
      </c>
      <c r="AW998" s="13" t="s">
        <v>31</v>
      </c>
      <c r="AX998" s="13" t="s">
        <v>74</v>
      </c>
      <c r="AY998" s="265" t="s">
        <v>165</v>
      </c>
    </row>
    <row r="999" s="13" customFormat="1">
      <c r="B999" s="255"/>
      <c r="C999" s="256"/>
      <c r="D999" s="246" t="s">
        <v>175</v>
      </c>
      <c r="E999" s="257" t="s">
        <v>1</v>
      </c>
      <c r="F999" s="258" t="s">
        <v>555</v>
      </c>
      <c r="G999" s="256"/>
      <c r="H999" s="259">
        <v>0.74399999999999999</v>
      </c>
      <c r="I999" s="260"/>
      <c r="J999" s="256"/>
      <c r="K999" s="256"/>
      <c r="L999" s="261"/>
      <c r="M999" s="262"/>
      <c r="N999" s="263"/>
      <c r="O999" s="263"/>
      <c r="P999" s="263"/>
      <c r="Q999" s="263"/>
      <c r="R999" s="263"/>
      <c r="S999" s="263"/>
      <c r="T999" s="264"/>
      <c r="AT999" s="265" t="s">
        <v>175</v>
      </c>
      <c r="AU999" s="265" t="s">
        <v>107</v>
      </c>
      <c r="AV999" s="13" t="s">
        <v>107</v>
      </c>
      <c r="AW999" s="13" t="s">
        <v>31</v>
      </c>
      <c r="AX999" s="13" t="s">
        <v>74</v>
      </c>
      <c r="AY999" s="265" t="s">
        <v>165</v>
      </c>
    </row>
    <row r="1000" s="12" customFormat="1">
      <c r="B1000" s="244"/>
      <c r="C1000" s="245"/>
      <c r="D1000" s="246" t="s">
        <v>175</v>
      </c>
      <c r="E1000" s="247" t="s">
        <v>1</v>
      </c>
      <c r="F1000" s="248" t="s">
        <v>467</v>
      </c>
      <c r="G1000" s="245"/>
      <c r="H1000" s="247" t="s">
        <v>1</v>
      </c>
      <c r="I1000" s="249"/>
      <c r="J1000" s="245"/>
      <c r="K1000" s="245"/>
      <c r="L1000" s="250"/>
      <c r="M1000" s="251"/>
      <c r="N1000" s="252"/>
      <c r="O1000" s="252"/>
      <c r="P1000" s="252"/>
      <c r="Q1000" s="252"/>
      <c r="R1000" s="252"/>
      <c r="S1000" s="252"/>
      <c r="T1000" s="253"/>
      <c r="AT1000" s="254" t="s">
        <v>175</v>
      </c>
      <c r="AU1000" s="254" t="s">
        <v>107</v>
      </c>
      <c r="AV1000" s="12" t="s">
        <v>82</v>
      </c>
      <c r="AW1000" s="12" t="s">
        <v>31</v>
      </c>
      <c r="AX1000" s="12" t="s">
        <v>74</v>
      </c>
      <c r="AY1000" s="254" t="s">
        <v>165</v>
      </c>
    </row>
    <row r="1001" s="13" customFormat="1">
      <c r="B1001" s="255"/>
      <c r="C1001" s="256"/>
      <c r="D1001" s="246" t="s">
        <v>175</v>
      </c>
      <c r="E1001" s="257" t="s">
        <v>1</v>
      </c>
      <c r="F1001" s="258" t="s">
        <v>556</v>
      </c>
      <c r="G1001" s="256"/>
      <c r="H1001" s="259">
        <v>1.6200000000000001</v>
      </c>
      <c r="I1001" s="260"/>
      <c r="J1001" s="256"/>
      <c r="K1001" s="256"/>
      <c r="L1001" s="261"/>
      <c r="M1001" s="262"/>
      <c r="N1001" s="263"/>
      <c r="O1001" s="263"/>
      <c r="P1001" s="263"/>
      <c r="Q1001" s="263"/>
      <c r="R1001" s="263"/>
      <c r="S1001" s="263"/>
      <c r="T1001" s="264"/>
      <c r="AT1001" s="265" t="s">
        <v>175</v>
      </c>
      <c r="AU1001" s="265" t="s">
        <v>107</v>
      </c>
      <c r="AV1001" s="13" t="s">
        <v>107</v>
      </c>
      <c r="AW1001" s="13" t="s">
        <v>31</v>
      </c>
      <c r="AX1001" s="13" t="s">
        <v>74</v>
      </c>
      <c r="AY1001" s="265" t="s">
        <v>165</v>
      </c>
    </row>
    <row r="1002" s="14" customFormat="1">
      <c r="B1002" s="266"/>
      <c r="C1002" s="267"/>
      <c r="D1002" s="246" t="s">
        <v>175</v>
      </c>
      <c r="E1002" s="268" t="s">
        <v>1</v>
      </c>
      <c r="F1002" s="269" t="s">
        <v>179</v>
      </c>
      <c r="G1002" s="267"/>
      <c r="H1002" s="270">
        <v>37.136999999999993</v>
      </c>
      <c r="I1002" s="271"/>
      <c r="J1002" s="267"/>
      <c r="K1002" s="267"/>
      <c r="L1002" s="272"/>
      <c r="M1002" s="273"/>
      <c r="N1002" s="274"/>
      <c r="O1002" s="274"/>
      <c r="P1002" s="274"/>
      <c r="Q1002" s="274"/>
      <c r="R1002" s="274"/>
      <c r="S1002" s="274"/>
      <c r="T1002" s="275"/>
      <c r="AT1002" s="276" t="s">
        <v>175</v>
      </c>
      <c r="AU1002" s="276" t="s">
        <v>107</v>
      </c>
      <c r="AV1002" s="14" t="s">
        <v>166</v>
      </c>
      <c r="AW1002" s="14" t="s">
        <v>31</v>
      </c>
      <c r="AX1002" s="14" t="s">
        <v>74</v>
      </c>
      <c r="AY1002" s="276" t="s">
        <v>165</v>
      </c>
    </row>
    <row r="1003" s="12" customFormat="1">
      <c r="B1003" s="244"/>
      <c r="C1003" s="245"/>
      <c r="D1003" s="246" t="s">
        <v>175</v>
      </c>
      <c r="E1003" s="247" t="s">
        <v>1</v>
      </c>
      <c r="F1003" s="248" t="s">
        <v>207</v>
      </c>
      <c r="G1003" s="245"/>
      <c r="H1003" s="247" t="s">
        <v>1</v>
      </c>
      <c r="I1003" s="249"/>
      <c r="J1003" s="245"/>
      <c r="K1003" s="245"/>
      <c r="L1003" s="250"/>
      <c r="M1003" s="251"/>
      <c r="N1003" s="252"/>
      <c r="O1003" s="252"/>
      <c r="P1003" s="252"/>
      <c r="Q1003" s="252"/>
      <c r="R1003" s="252"/>
      <c r="S1003" s="252"/>
      <c r="T1003" s="253"/>
      <c r="AT1003" s="254" t="s">
        <v>175</v>
      </c>
      <c r="AU1003" s="254" t="s">
        <v>107</v>
      </c>
      <c r="AV1003" s="12" t="s">
        <v>82</v>
      </c>
      <c r="AW1003" s="12" t="s">
        <v>31</v>
      </c>
      <c r="AX1003" s="12" t="s">
        <v>74</v>
      </c>
      <c r="AY1003" s="254" t="s">
        <v>165</v>
      </c>
    </row>
    <row r="1004" s="12" customFormat="1">
      <c r="B1004" s="244"/>
      <c r="C1004" s="245"/>
      <c r="D1004" s="246" t="s">
        <v>175</v>
      </c>
      <c r="E1004" s="247" t="s">
        <v>1</v>
      </c>
      <c r="F1004" s="248" t="s">
        <v>483</v>
      </c>
      <c r="G1004" s="245"/>
      <c r="H1004" s="247" t="s">
        <v>1</v>
      </c>
      <c r="I1004" s="249"/>
      <c r="J1004" s="245"/>
      <c r="K1004" s="245"/>
      <c r="L1004" s="250"/>
      <c r="M1004" s="251"/>
      <c r="N1004" s="252"/>
      <c r="O1004" s="252"/>
      <c r="P1004" s="252"/>
      <c r="Q1004" s="252"/>
      <c r="R1004" s="252"/>
      <c r="S1004" s="252"/>
      <c r="T1004" s="253"/>
      <c r="AT1004" s="254" t="s">
        <v>175</v>
      </c>
      <c r="AU1004" s="254" t="s">
        <v>107</v>
      </c>
      <c r="AV1004" s="12" t="s">
        <v>82</v>
      </c>
      <c r="AW1004" s="12" t="s">
        <v>31</v>
      </c>
      <c r="AX1004" s="12" t="s">
        <v>74</v>
      </c>
      <c r="AY1004" s="254" t="s">
        <v>165</v>
      </c>
    </row>
    <row r="1005" s="13" customFormat="1">
      <c r="B1005" s="255"/>
      <c r="C1005" s="256"/>
      <c r="D1005" s="246" t="s">
        <v>175</v>
      </c>
      <c r="E1005" s="257" t="s">
        <v>1</v>
      </c>
      <c r="F1005" s="258" t="s">
        <v>484</v>
      </c>
      <c r="G1005" s="256"/>
      <c r="H1005" s="259">
        <v>11.112</v>
      </c>
      <c r="I1005" s="260"/>
      <c r="J1005" s="256"/>
      <c r="K1005" s="256"/>
      <c r="L1005" s="261"/>
      <c r="M1005" s="262"/>
      <c r="N1005" s="263"/>
      <c r="O1005" s="263"/>
      <c r="P1005" s="263"/>
      <c r="Q1005" s="263"/>
      <c r="R1005" s="263"/>
      <c r="S1005" s="263"/>
      <c r="T1005" s="264"/>
      <c r="AT1005" s="265" t="s">
        <v>175</v>
      </c>
      <c r="AU1005" s="265" t="s">
        <v>107</v>
      </c>
      <c r="AV1005" s="13" t="s">
        <v>107</v>
      </c>
      <c r="AW1005" s="13" t="s">
        <v>31</v>
      </c>
      <c r="AX1005" s="13" t="s">
        <v>74</v>
      </c>
      <c r="AY1005" s="265" t="s">
        <v>165</v>
      </c>
    </row>
    <row r="1006" s="13" customFormat="1">
      <c r="B1006" s="255"/>
      <c r="C1006" s="256"/>
      <c r="D1006" s="246" t="s">
        <v>175</v>
      </c>
      <c r="E1006" s="257" t="s">
        <v>1</v>
      </c>
      <c r="F1006" s="258" t="s">
        <v>485</v>
      </c>
      <c r="G1006" s="256"/>
      <c r="H1006" s="259">
        <v>5.9000000000000004</v>
      </c>
      <c r="I1006" s="260"/>
      <c r="J1006" s="256"/>
      <c r="K1006" s="256"/>
      <c r="L1006" s="261"/>
      <c r="M1006" s="262"/>
      <c r="N1006" s="263"/>
      <c r="O1006" s="263"/>
      <c r="P1006" s="263"/>
      <c r="Q1006" s="263"/>
      <c r="R1006" s="263"/>
      <c r="S1006" s="263"/>
      <c r="T1006" s="264"/>
      <c r="AT1006" s="265" t="s">
        <v>175</v>
      </c>
      <c r="AU1006" s="265" t="s">
        <v>107</v>
      </c>
      <c r="AV1006" s="13" t="s">
        <v>107</v>
      </c>
      <c r="AW1006" s="13" t="s">
        <v>31</v>
      </c>
      <c r="AX1006" s="13" t="s">
        <v>74</v>
      </c>
      <c r="AY1006" s="265" t="s">
        <v>165</v>
      </c>
    </row>
    <row r="1007" s="13" customFormat="1">
      <c r="B1007" s="255"/>
      <c r="C1007" s="256"/>
      <c r="D1007" s="246" t="s">
        <v>175</v>
      </c>
      <c r="E1007" s="257" t="s">
        <v>1</v>
      </c>
      <c r="F1007" s="258" t="s">
        <v>486</v>
      </c>
      <c r="G1007" s="256"/>
      <c r="H1007" s="259">
        <v>0.184</v>
      </c>
      <c r="I1007" s="260"/>
      <c r="J1007" s="256"/>
      <c r="K1007" s="256"/>
      <c r="L1007" s="261"/>
      <c r="M1007" s="262"/>
      <c r="N1007" s="263"/>
      <c r="O1007" s="263"/>
      <c r="P1007" s="263"/>
      <c r="Q1007" s="263"/>
      <c r="R1007" s="263"/>
      <c r="S1007" s="263"/>
      <c r="T1007" s="264"/>
      <c r="AT1007" s="265" t="s">
        <v>175</v>
      </c>
      <c r="AU1007" s="265" t="s">
        <v>107</v>
      </c>
      <c r="AV1007" s="13" t="s">
        <v>107</v>
      </c>
      <c r="AW1007" s="13" t="s">
        <v>31</v>
      </c>
      <c r="AX1007" s="13" t="s">
        <v>74</v>
      </c>
      <c r="AY1007" s="265" t="s">
        <v>165</v>
      </c>
    </row>
    <row r="1008" s="13" customFormat="1">
      <c r="B1008" s="255"/>
      <c r="C1008" s="256"/>
      <c r="D1008" s="246" t="s">
        <v>175</v>
      </c>
      <c r="E1008" s="257" t="s">
        <v>1</v>
      </c>
      <c r="F1008" s="258" t="s">
        <v>487</v>
      </c>
      <c r="G1008" s="256"/>
      <c r="H1008" s="259">
        <v>-1.2</v>
      </c>
      <c r="I1008" s="260"/>
      <c r="J1008" s="256"/>
      <c r="K1008" s="256"/>
      <c r="L1008" s="261"/>
      <c r="M1008" s="262"/>
      <c r="N1008" s="263"/>
      <c r="O1008" s="263"/>
      <c r="P1008" s="263"/>
      <c r="Q1008" s="263"/>
      <c r="R1008" s="263"/>
      <c r="S1008" s="263"/>
      <c r="T1008" s="264"/>
      <c r="AT1008" s="265" t="s">
        <v>175</v>
      </c>
      <c r="AU1008" s="265" t="s">
        <v>107</v>
      </c>
      <c r="AV1008" s="13" t="s">
        <v>107</v>
      </c>
      <c r="AW1008" s="13" t="s">
        <v>31</v>
      </c>
      <c r="AX1008" s="13" t="s">
        <v>74</v>
      </c>
      <c r="AY1008" s="265" t="s">
        <v>165</v>
      </c>
    </row>
    <row r="1009" s="12" customFormat="1">
      <c r="B1009" s="244"/>
      <c r="C1009" s="245"/>
      <c r="D1009" s="246" t="s">
        <v>175</v>
      </c>
      <c r="E1009" s="247" t="s">
        <v>1</v>
      </c>
      <c r="F1009" s="248" t="s">
        <v>488</v>
      </c>
      <c r="G1009" s="245"/>
      <c r="H1009" s="247" t="s">
        <v>1</v>
      </c>
      <c r="I1009" s="249"/>
      <c r="J1009" s="245"/>
      <c r="K1009" s="245"/>
      <c r="L1009" s="250"/>
      <c r="M1009" s="251"/>
      <c r="N1009" s="252"/>
      <c r="O1009" s="252"/>
      <c r="P1009" s="252"/>
      <c r="Q1009" s="252"/>
      <c r="R1009" s="252"/>
      <c r="S1009" s="252"/>
      <c r="T1009" s="253"/>
      <c r="AT1009" s="254" t="s">
        <v>175</v>
      </c>
      <c r="AU1009" s="254" t="s">
        <v>107</v>
      </c>
      <c r="AV1009" s="12" t="s">
        <v>82</v>
      </c>
      <c r="AW1009" s="12" t="s">
        <v>31</v>
      </c>
      <c r="AX1009" s="12" t="s">
        <v>74</v>
      </c>
      <c r="AY1009" s="254" t="s">
        <v>165</v>
      </c>
    </row>
    <row r="1010" s="13" customFormat="1">
      <c r="B1010" s="255"/>
      <c r="C1010" s="256"/>
      <c r="D1010" s="246" t="s">
        <v>175</v>
      </c>
      <c r="E1010" s="257" t="s">
        <v>1</v>
      </c>
      <c r="F1010" s="258" t="s">
        <v>489</v>
      </c>
      <c r="G1010" s="256"/>
      <c r="H1010" s="259">
        <v>8.4000000000000004</v>
      </c>
      <c r="I1010" s="260"/>
      <c r="J1010" s="256"/>
      <c r="K1010" s="256"/>
      <c r="L1010" s="261"/>
      <c r="M1010" s="262"/>
      <c r="N1010" s="263"/>
      <c r="O1010" s="263"/>
      <c r="P1010" s="263"/>
      <c r="Q1010" s="263"/>
      <c r="R1010" s="263"/>
      <c r="S1010" s="263"/>
      <c r="T1010" s="264"/>
      <c r="AT1010" s="265" t="s">
        <v>175</v>
      </c>
      <c r="AU1010" s="265" t="s">
        <v>107</v>
      </c>
      <c r="AV1010" s="13" t="s">
        <v>107</v>
      </c>
      <c r="AW1010" s="13" t="s">
        <v>31</v>
      </c>
      <c r="AX1010" s="13" t="s">
        <v>74</v>
      </c>
      <c r="AY1010" s="265" t="s">
        <v>165</v>
      </c>
    </row>
    <row r="1011" s="13" customFormat="1">
      <c r="B1011" s="255"/>
      <c r="C1011" s="256"/>
      <c r="D1011" s="246" t="s">
        <v>175</v>
      </c>
      <c r="E1011" s="257" t="s">
        <v>1</v>
      </c>
      <c r="F1011" s="258" t="s">
        <v>490</v>
      </c>
      <c r="G1011" s="256"/>
      <c r="H1011" s="259">
        <v>3.6400000000000001</v>
      </c>
      <c r="I1011" s="260"/>
      <c r="J1011" s="256"/>
      <c r="K1011" s="256"/>
      <c r="L1011" s="261"/>
      <c r="M1011" s="262"/>
      <c r="N1011" s="263"/>
      <c r="O1011" s="263"/>
      <c r="P1011" s="263"/>
      <c r="Q1011" s="263"/>
      <c r="R1011" s="263"/>
      <c r="S1011" s="263"/>
      <c r="T1011" s="264"/>
      <c r="AT1011" s="265" t="s">
        <v>175</v>
      </c>
      <c r="AU1011" s="265" t="s">
        <v>107</v>
      </c>
      <c r="AV1011" s="13" t="s">
        <v>107</v>
      </c>
      <c r="AW1011" s="13" t="s">
        <v>31</v>
      </c>
      <c r="AX1011" s="13" t="s">
        <v>74</v>
      </c>
      <c r="AY1011" s="265" t="s">
        <v>165</v>
      </c>
    </row>
    <row r="1012" s="13" customFormat="1">
      <c r="B1012" s="255"/>
      <c r="C1012" s="256"/>
      <c r="D1012" s="246" t="s">
        <v>175</v>
      </c>
      <c r="E1012" s="257" t="s">
        <v>1</v>
      </c>
      <c r="F1012" s="258" t="s">
        <v>486</v>
      </c>
      <c r="G1012" s="256"/>
      <c r="H1012" s="259">
        <v>0.184</v>
      </c>
      <c r="I1012" s="260"/>
      <c r="J1012" s="256"/>
      <c r="K1012" s="256"/>
      <c r="L1012" s="261"/>
      <c r="M1012" s="262"/>
      <c r="N1012" s="263"/>
      <c r="O1012" s="263"/>
      <c r="P1012" s="263"/>
      <c r="Q1012" s="263"/>
      <c r="R1012" s="263"/>
      <c r="S1012" s="263"/>
      <c r="T1012" s="264"/>
      <c r="AT1012" s="265" t="s">
        <v>175</v>
      </c>
      <c r="AU1012" s="265" t="s">
        <v>107</v>
      </c>
      <c r="AV1012" s="13" t="s">
        <v>107</v>
      </c>
      <c r="AW1012" s="13" t="s">
        <v>31</v>
      </c>
      <c r="AX1012" s="13" t="s">
        <v>74</v>
      </c>
      <c r="AY1012" s="265" t="s">
        <v>165</v>
      </c>
    </row>
    <row r="1013" s="13" customFormat="1">
      <c r="B1013" s="255"/>
      <c r="C1013" s="256"/>
      <c r="D1013" s="246" t="s">
        <v>175</v>
      </c>
      <c r="E1013" s="257" t="s">
        <v>1</v>
      </c>
      <c r="F1013" s="258" t="s">
        <v>487</v>
      </c>
      <c r="G1013" s="256"/>
      <c r="H1013" s="259">
        <v>-1.2</v>
      </c>
      <c r="I1013" s="260"/>
      <c r="J1013" s="256"/>
      <c r="K1013" s="256"/>
      <c r="L1013" s="261"/>
      <c r="M1013" s="262"/>
      <c r="N1013" s="263"/>
      <c r="O1013" s="263"/>
      <c r="P1013" s="263"/>
      <c r="Q1013" s="263"/>
      <c r="R1013" s="263"/>
      <c r="S1013" s="263"/>
      <c r="T1013" s="264"/>
      <c r="AT1013" s="265" t="s">
        <v>175</v>
      </c>
      <c r="AU1013" s="265" t="s">
        <v>107</v>
      </c>
      <c r="AV1013" s="13" t="s">
        <v>107</v>
      </c>
      <c r="AW1013" s="13" t="s">
        <v>31</v>
      </c>
      <c r="AX1013" s="13" t="s">
        <v>74</v>
      </c>
      <c r="AY1013" s="265" t="s">
        <v>165</v>
      </c>
    </row>
    <row r="1014" s="12" customFormat="1">
      <c r="B1014" s="244"/>
      <c r="C1014" s="245"/>
      <c r="D1014" s="246" t="s">
        <v>175</v>
      </c>
      <c r="E1014" s="247" t="s">
        <v>1</v>
      </c>
      <c r="F1014" s="248" t="s">
        <v>507</v>
      </c>
      <c r="G1014" s="245"/>
      <c r="H1014" s="247" t="s">
        <v>1</v>
      </c>
      <c r="I1014" s="249"/>
      <c r="J1014" s="245"/>
      <c r="K1014" s="245"/>
      <c r="L1014" s="250"/>
      <c r="M1014" s="251"/>
      <c r="N1014" s="252"/>
      <c r="O1014" s="252"/>
      <c r="P1014" s="252"/>
      <c r="Q1014" s="252"/>
      <c r="R1014" s="252"/>
      <c r="S1014" s="252"/>
      <c r="T1014" s="253"/>
      <c r="AT1014" s="254" t="s">
        <v>175</v>
      </c>
      <c r="AU1014" s="254" t="s">
        <v>107</v>
      </c>
      <c r="AV1014" s="12" t="s">
        <v>82</v>
      </c>
      <c r="AW1014" s="12" t="s">
        <v>31</v>
      </c>
      <c r="AX1014" s="12" t="s">
        <v>74</v>
      </c>
      <c r="AY1014" s="254" t="s">
        <v>165</v>
      </c>
    </row>
    <row r="1015" s="13" customFormat="1">
      <c r="B1015" s="255"/>
      <c r="C1015" s="256"/>
      <c r="D1015" s="246" t="s">
        <v>175</v>
      </c>
      <c r="E1015" s="257" t="s">
        <v>1</v>
      </c>
      <c r="F1015" s="258" t="s">
        <v>508</v>
      </c>
      <c r="G1015" s="256"/>
      <c r="H1015" s="259">
        <v>10.449</v>
      </c>
      <c r="I1015" s="260"/>
      <c r="J1015" s="256"/>
      <c r="K1015" s="256"/>
      <c r="L1015" s="261"/>
      <c r="M1015" s="262"/>
      <c r="N1015" s="263"/>
      <c r="O1015" s="263"/>
      <c r="P1015" s="263"/>
      <c r="Q1015" s="263"/>
      <c r="R1015" s="263"/>
      <c r="S1015" s="263"/>
      <c r="T1015" s="264"/>
      <c r="AT1015" s="265" t="s">
        <v>175</v>
      </c>
      <c r="AU1015" s="265" t="s">
        <v>107</v>
      </c>
      <c r="AV1015" s="13" t="s">
        <v>107</v>
      </c>
      <c r="AW1015" s="13" t="s">
        <v>31</v>
      </c>
      <c r="AX1015" s="13" t="s">
        <v>74</v>
      </c>
      <c r="AY1015" s="265" t="s">
        <v>165</v>
      </c>
    </row>
    <row r="1016" s="13" customFormat="1">
      <c r="B1016" s="255"/>
      <c r="C1016" s="256"/>
      <c r="D1016" s="246" t="s">
        <v>175</v>
      </c>
      <c r="E1016" s="257" t="s">
        <v>1</v>
      </c>
      <c r="F1016" s="258" t="s">
        <v>322</v>
      </c>
      <c r="G1016" s="256"/>
      <c r="H1016" s="259">
        <v>-1.3999999999999999</v>
      </c>
      <c r="I1016" s="260"/>
      <c r="J1016" s="256"/>
      <c r="K1016" s="256"/>
      <c r="L1016" s="261"/>
      <c r="M1016" s="262"/>
      <c r="N1016" s="263"/>
      <c r="O1016" s="263"/>
      <c r="P1016" s="263"/>
      <c r="Q1016" s="263"/>
      <c r="R1016" s="263"/>
      <c r="S1016" s="263"/>
      <c r="T1016" s="264"/>
      <c r="AT1016" s="265" t="s">
        <v>175</v>
      </c>
      <c r="AU1016" s="265" t="s">
        <v>107</v>
      </c>
      <c r="AV1016" s="13" t="s">
        <v>107</v>
      </c>
      <c r="AW1016" s="13" t="s">
        <v>31</v>
      </c>
      <c r="AX1016" s="13" t="s">
        <v>74</v>
      </c>
      <c r="AY1016" s="265" t="s">
        <v>165</v>
      </c>
    </row>
    <row r="1017" s="13" customFormat="1">
      <c r="B1017" s="255"/>
      <c r="C1017" s="256"/>
      <c r="D1017" s="246" t="s">
        <v>175</v>
      </c>
      <c r="E1017" s="257" t="s">
        <v>1</v>
      </c>
      <c r="F1017" s="258" t="s">
        <v>500</v>
      </c>
      <c r="G1017" s="256"/>
      <c r="H1017" s="259">
        <v>1.4099999999999999</v>
      </c>
      <c r="I1017" s="260"/>
      <c r="J1017" s="256"/>
      <c r="K1017" s="256"/>
      <c r="L1017" s="261"/>
      <c r="M1017" s="262"/>
      <c r="N1017" s="263"/>
      <c r="O1017" s="263"/>
      <c r="P1017" s="263"/>
      <c r="Q1017" s="263"/>
      <c r="R1017" s="263"/>
      <c r="S1017" s="263"/>
      <c r="T1017" s="264"/>
      <c r="AT1017" s="265" t="s">
        <v>175</v>
      </c>
      <c r="AU1017" s="265" t="s">
        <v>107</v>
      </c>
      <c r="AV1017" s="13" t="s">
        <v>107</v>
      </c>
      <c r="AW1017" s="13" t="s">
        <v>31</v>
      </c>
      <c r="AX1017" s="13" t="s">
        <v>74</v>
      </c>
      <c r="AY1017" s="265" t="s">
        <v>165</v>
      </c>
    </row>
    <row r="1018" s="12" customFormat="1">
      <c r="B1018" s="244"/>
      <c r="C1018" s="245"/>
      <c r="D1018" s="246" t="s">
        <v>175</v>
      </c>
      <c r="E1018" s="247" t="s">
        <v>1</v>
      </c>
      <c r="F1018" s="248" t="s">
        <v>208</v>
      </c>
      <c r="G1018" s="245"/>
      <c r="H1018" s="247" t="s">
        <v>1</v>
      </c>
      <c r="I1018" s="249"/>
      <c r="J1018" s="245"/>
      <c r="K1018" s="245"/>
      <c r="L1018" s="250"/>
      <c r="M1018" s="251"/>
      <c r="N1018" s="252"/>
      <c r="O1018" s="252"/>
      <c r="P1018" s="252"/>
      <c r="Q1018" s="252"/>
      <c r="R1018" s="252"/>
      <c r="S1018" s="252"/>
      <c r="T1018" s="253"/>
      <c r="AT1018" s="254" t="s">
        <v>175</v>
      </c>
      <c r="AU1018" s="254" t="s">
        <v>107</v>
      </c>
      <c r="AV1018" s="12" t="s">
        <v>82</v>
      </c>
      <c r="AW1018" s="12" t="s">
        <v>31</v>
      </c>
      <c r="AX1018" s="12" t="s">
        <v>74</v>
      </c>
      <c r="AY1018" s="254" t="s">
        <v>165</v>
      </c>
    </row>
    <row r="1019" s="13" customFormat="1">
      <c r="B1019" s="255"/>
      <c r="C1019" s="256"/>
      <c r="D1019" s="246" t="s">
        <v>175</v>
      </c>
      <c r="E1019" s="257" t="s">
        <v>1</v>
      </c>
      <c r="F1019" s="258" t="s">
        <v>510</v>
      </c>
      <c r="G1019" s="256"/>
      <c r="H1019" s="259">
        <v>6</v>
      </c>
      <c r="I1019" s="260"/>
      <c r="J1019" s="256"/>
      <c r="K1019" s="256"/>
      <c r="L1019" s="261"/>
      <c r="M1019" s="262"/>
      <c r="N1019" s="263"/>
      <c r="O1019" s="263"/>
      <c r="P1019" s="263"/>
      <c r="Q1019" s="263"/>
      <c r="R1019" s="263"/>
      <c r="S1019" s="263"/>
      <c r="T1019" s="264"/>
      <c r="AT1019" s="265" t="s">
        <v>175</v>
      </c>
      <c r="AU1019" s="265" t="s">
        <v>107</v>
      </c>
      <c r="AV1019" s="13" t="s">
        <v>107</v>
      </c>
      <c r="AW1019" s="13" t="s">
        <v>31</v>
      </c>
      <c r="AX1019" s="13" t="s">
        <v>74</v>
      </c>
      <c r="AY1019" s="265" t="s">
        <v>165</v>
      </c>
    </row>
    <row r="1020" s="13" customFormat="1">
      <c r="B1020" s="255"/>
      <c r="C1020" s="256"/>
      <c r="D1020" s="246" t="s">
        <v>175</v>
      </c>
      <c r="E1020" s="257" t="s">
        <v>1</v>
      </c>
      <c r="F1020" s="258" t="s">
        <v>322</v>
      </c>
      <c r="G1020" s="256"/>
      <c r="H1020" s="259">
        <v>-1.3999999999999999</v>
      </c>
      <c r="I1020" s="260"/>
      <c r="J1020" s="256"/>
      <c r="K1020" s="256"/>
      <c r="L1020" s="261"/>
      <c r="M1020" s="262"/>
      <c r="N1020" s="263"/>
      <c r="O1020" s="263"/>
      <c r="P1020" s="263"/>
      <c r="Q1020" s="263"/>
      <c r="R1020" s="263"/>
      <c r="S1020" s="263"/>
      <c r="T1020" s="264"/>
      <c r="AT1020" s="265" t="s">
        <v>175</v>
      </c>
      <c r="AU1020" s="265" t="s">
        <v>107</v>
      </c>
      <c r="AV1020" s="13" t="s">
        <v>107</v>
      </c>
      <c r="AW1020" s="13" t="s">
        <v>31</v>
      </c>
      <c r="AX1020" s="13" t="s">
        <v>74</v>
      </c>
      <c r="AY1020" s="265" t="s">
        <v>165</v>
      </c>
    </row>
    <row r="1021" s="13" customFormat="1">
      <c r="B1021" s="255"/>
      <c r="C1021" s="256"/>
      <c r="D1021" s="246" t="s">
        <v>175</v>
      </c>
      <c r="E1021" s="257" t="s">
        <v>1</v>
      </c>
      <c r="F1021" s="258" t="s">
        <v>511</v>
      </c>
      <c r="G1021" s="256"/>
      <c r="H1021" s="259">
        <v>0.93999999999999995</v>
      </c>
      <c r="I1021" s="260"/>
      <c r="J1021" s="256"/>
      <c r="K1021" s="256"/>
      <c r="L1021" s="261"/>
      <c r="M1021" s="262"/>
      <c r="N1021" s="263"/>
      <c r="O1021" s="263"/>
      <c r="P1021" s="263"/>
      <c r="Q1021" s="263"/>
      <c r="R1021" s="263"/>
      <c r="S1021" s="263"/>
      <c r="T1021" s="264"/>
      <c r="AT1021" s="265" t="s">
        <v>175</v>
      </c>
      <c r="AU1021" s="265" t="s">
        <v>107</v>
      </c>
      <c r="AV1021" s="13" t="s">
        <v>107</v>
      </c>
      <c r="AW1021" s="13" t="s">
        <v>31</v>
      </c>
      <c r="AX1021" s="13" t="s">
        <v>74</v>
      </c>
      <c r="AY1021" s="265" t="s">
        <v>165</v>
      </c>
    </row>
    <row r="1022" s="14" customFormat="1">
      <c r="B1022" s="266"/>
      <c r="C1022" s="267"/>
      <c r="D1022" s="246" t="s">
        <v>175</v>
      </c>
      <c r="E1022" s="268" t="s">
        <v>1</v>
      </c>
      <c r="F1022" s="269" t="s">
        <v>179</v>
      </c>
      <c r="G1022" s="267"/>
      <c r="H1022" s="270">
        <v>43.018999999999998</v>
      </c>
      <c r="I1022" s="271"/>
      <c r="J1022" s="267"/>
      <c r="K1022" s="267"/>
      <c r="L1022" s="272"/>
      <c r="M1022" s="273"/>
      <c r="N1022" s="274"/>
      <c r="O1022" s="274"/>
      <c r="P1022" s="274"/>
      <c r="Q1022" s="274"/>
      <c r="R1022" s="274"/>
      <c r="S1022" s="274"/>
      <c r="T1022" s="275"/>
      <c r="AT1022" s="276" t="s">
        <v>175</v>
      </c>
      <c r="AU1022" s="276" t="s">
        <v>107</v>
      </c>
      <c r="AV1022" s="14" t="s">
        <v>166</v>
      </c>
      <c r="AW1022" s="14" t="s">
        <v>31</v>
      </c>
      <c r="AX1022" s="14" t="s">
        <v>74</v>
      </c>
      <c r="AY1022" s="276" t="s">
        <v>165</v>
      </c>
    </row>
    <row r="1023" s="15" customFormat="1">
      <c r="B1023" s="277"/>
      <c r="C1023" s="278"/>
      <c r="D1023" s="246" t="s">
        <v>175</v>
      </c>
      <c r="E1023" s="279" t="s">
        <v>1</v>
      </c>
      <c r="F1023" s="280" t="s">
        <v>186</v>
      </c>
      <c r="G1023" s="278"/>
      <c r="H1023" s="281">
        <v>166.77000000000001</v>
      </c>
      <c r="I1023" s="282"/>
      <c r="J1023" s="278"/>
      <c r="K1023" s="278"/>
      <c r="L1023" s="283"/>
      <c r="M1023" s="284"/>
      <c r="N1023" s="285"/>
      <c r="O1023" s="285"/>
      <c r="P1023" s="285"/>
      <c r="Q1023" s="285"/>
      <c r="R1023" s="285"/>
      <c r="S1023" s="285"/>
      <c r="T1023" s="286"/>
      <c r="AT1023" s="287" t="s">
        <v>175</v>
      </c>
      <c r="AU1023" s="287" t="s">
        <v>107</v>
      </c>
      <c r="AV1023" s="15" t="s">
        <v>173</v>
      </c>
      <c r="AW1023" s="15" t="s">
        <v>31</v>
      </c>
      <c r="AX1023" s="15" t="s">
        <v>82</v>
      </c>
      <c r="AY1023" s="287" t="s">
        <v>165</v>
      </c>
    </row>
    <row r="1024" s="1" customFormat="1" ht="24" customHeight="1">
      <c r="B1024" s="38"/>
      <c r="C1024" s="231" t="s">
        <v>557</v>
      </c>
      <c r="D1024" s="231" t="s">
        <v>168</v>
      </c>
      <c r="E1024" s="232" t="s">
        <v>558</v>
      </c>
      <c r="F1024" s="233" t="s">
        <v>559</v>
      </c>
      <c r="G1024" s="234" t="s">
        <v>296</v>
      </c>
      <c r="H1024" s="235">
        <v>1139.6510000000001</v>
      </c>
      <c r="I1024" s="236"/>
      <c r="J1024" s="237">
        <f>ROUND(I1024*H1024,2)</f>
        <v>0</v>
      </c>
      <c r="K1024" s="233" t="s">
        <v>172</v>
      </c>
      <c r="L1024" s="43"/>
      <c r="M1024" s="238" t="s">
        <v>1</v>
      </c>
      <c r="N1024" s="239" t="s">
        <v>40</v>
      </c>
      <c r="O1024" s="86"/>
      <c r="P1024" s="240">
        <f>O1024*H1024</f>
        <v>0</v>
      </c>
      <c r="Q1024" s="240">
        <v>0.018380000000000001</v>
      </c>
      <c r="R1024" s="240">
        <f>Q1024*H1024</f>
        <v>20.946785380000001</v>
      </c>
      <c r="S1024" s="240">
        <v>0</v>
      </c>
      <c r="T1024" s="241">
        <f>S1024*H1024</f>
        <v>0</v>
      </c>
      <c r="AR1024" s="242" t="s">
        <v>173</v>
      </c>
      <c r="AT1024" s="242" t="s">
        <v>168</v>
      </c>
      <c r="AU1024" s="242" t="s">
        <v>107</v>
      </c>
      <c r="AY1024" s="17" t="s">
        <v>165</v>
      </c>
      <c r="BE1024" s="243">
        <f>IF(N1024="základní",J1024,0)</f>
        <v>0</v>
      </c>
      <c r="BF1024" s="243">
        <f>IF(N1024="snížená",J1024,0)</f>
        <v>0</v>
      </c>
      <c r="BG1024" s="243">
        <f>IF(N1024="zákl. přenesená",J1024,0)</f>
        <v>0</v>
      </c>
      <c r="BH1024" s="243">
        <f>IF(N1024="sníž. přenesená",J1024,0)</f>
        <v>0</v>
      </c>
      <c r="BI1024" s="243">
        <f>IF(N1024="nulová",J1024,0)</f>
        <v>0</v>
      </c>
      <c r="BJ1024" s="17" t="s">
        <v>107</v>
      </c>
      <c r="BK1024" s="243">
        <f>ROUND(I1024*H1024,2)</f>
        <v>0</v>
      </c>
      <c r="BL1024" s="17" t="s">
        <v>173</v>
      </c>
      <c r="BM1024" s="242" t="s">
        <v>560</v>
      </c>
    </row>
    <row r="1025" s="12" customFormat="1">
      <c r="B1025" s="244"/>
      <c r="C1025" s="245"/>
      <c r="D1025" s="246" t="s">
        <v>175</v>
      </c>
      <c r="E1025" s="247" t="s">
        <v>1</v>
      </c>
      <c r="F1025" s="248" t="s">
        <v>176</v>
      </c>
      <c r="G1025" s="245"/>
      <c r="H1025" s="247" t="s">
        <v>1</v>
      </c>
      <c r="I1025" s="249"/>
      <c r="J1025" s="245"/>
      <c r="K1025" s="245"/>
      <c r="L1025" s="250"/>
      <c r="M1025" s="251"/>
      <c r="N1025" s="252"/>
      <c r="O1025" s="252"/>
      <c r="P1025" s="252"/>
      <c r="Q1025" s="252"/>
      <c r="R1025" s="252"/>
      <c r="S1025" s="252"/>
      <c r="T1025" s="253"/>
      <c r="AT1025" s="254" t="s">
        <v>175</v>
      </c>
      <c r="AU1025" s="254" t="s">
        <v>107</v>
      </c>
      <c r="AV1025" s="12" t="s">
        <v>82</v>
      </c>
      <c r="AW1025" s="12" t="s">
        <v>31</v>
      </c>
      <c r="AX1025" s="12" t="s">
        <v>74</v>
      </c>
      <c r="AY1025" s="254" t="s">
        <v>165</v>
      </c>
    </row>
    <row r="1026" s="12" customFormat="1">
      <c r="B1026" s="244"/>
      <c r="C1026" s="245"/>
      <c r="D1026" s="246" t="s">
        <v>175</v>
      </c>
      <c r="E1026" s="247" t="s">
        <v>1</v>
      </c>
      <c r="F1026" s="248" t="s">
        <v>379</v>
      </c>
      <c r="G1026" s="245"/>
      <c r="H1026" s="247" t="s">
        <v>1</v>
      </c>
      <c r="I1026" s="249"/>
      <c r="J1026" s="245"/>
      <c r="K1026" s="245"/>
      <c r="L1026" s="250"/>
      <c r="M1026" s="251"/>
      <c r="N1026" s="252"/>
      <c r="O1026" s="252"/>
      <c r="P1026" s="252"/>
      <c r="Q1026" s="252"/>
      <c r="R1026" s="252"/>
      <c r="S1026" s="252"/>
      <c r="T1026" s="253"/>
      <c r="AT1026" s="254" t="s">
        <v>175</v>
      </c>
      <c r="AU1026" s="254" t="s">
        <v>107</v>
      </c>
      <c r="AV1026" s="12" t="s">
        <v>82</v>
      </c>
      <c r="AW1026" s="12" t="s">
        <v>31</v>
      </c>
      <c r="AX1026" s="12" t="s">
        <v>74</v>
      </c>
      <c r="AY1026" s="254" t="s">
        <v>165</v>
      </c>
    </row>
    <row r="1027" s="13" customFormat="1">
      <c r="B1027" s="255"/>
      <c r="C1027" s="256"/>
      <c r="D1027" s="246" t="s">
        <v>175</v>
      </c>
      <c r="E1027" s="257" t="s">
        <v>1</v>
      </c>
      <c r="F1027" s="258" t="s">
        <v>380</v>
      </c>
      <c r="G1027" s="256"/>
      <c r="H1027" s="259">
        <v>46.851999999999997</v>
      </c>
      <c r="I1027" s="260"/>
      <c r="J1027" s="256"/>
      <c r="K1027" s="256"/>
      <c r="L1027" s="261"/>
      <c r="M1027" s="262"/>
      <c r="N1027" s="263"/>
      <c r="O1027" s="263"/>
      <c r="P1027" s="263"/>
      <c r="Q1027" s="263"/>
      <c r="R1027" s="263"/>
      <c r="S1027" s="263"/>
      <c r="T1027" s="264"/>
      <c r="AT1027" s="265" t="s">
        <v>175</v>
      </c>
      <c r="AU1027" s="265" t="s">
        <v>107</v>
      </c>
      <c r="AV1027" s="13" t="s">
        <v>107</v>
      </c>
      <c r="AW1027" s="13" t="s">
        <v>31</v>
      </c>
      <c r="AX1027" s="13" t="s">
        <v>74</v>
      </c>
      <c r="AY1027" s="265" t="s">
        <v>165</v>
      </c>
    </row>
    <row r="1028" s="13" customFormat="1">
      <c r="B1028" s="255"/>
      <c r="C1028" s="256"/>
      <c r="D1028" s="246" t="s">
        <v>175</v>
      </c>
      <c r="E1028" s="257" t="s">
        <v>1</v>
      </c>
      <c r="F1028" s="258" t="s">
        <v>381</v>
      </c>
      <c r="G1028" s="256"/>
      <c r="H1028" s="259">
        <v>-2.4300000000000002</v>
      </c>
      <c r="I1028" s="260"/>
      <c r="J1028" s="256"/>
      <c r="K1028" s="256"/>
      <c r="L1028" s="261"/>
      <c r="M1028" s="262"/>
      <c r="N1028" s="263"/>
      <c r="O1028" s="263"/>
      <c r="P1028" s="263"/>
      <c r="Q1028" s="263"/>
      <c r="R1028" s="263"/>
      <c r="S1028" s="263"/>
      <c r="T1028" s="264"/>
      <c r="AT1028" s="265" t="s">
        <v>175</v>
      </c>
      <c r="AU1028" s="265" t="s">
        <v>107</v>
      </c>
      <c r="AV1028" s="13" t="s">
        <v>107</v>
      </c>
      <c r="AW1028" s="13" t="s">
        <v>31</v>
      </c>
      <c r="AX1028" s="13" t="s">
        <v>74</v>
      </c>
      <c r="AY1028" s="265" t="s">
        <v>165</v>
      </c>
    </row>
    <row r="1029" s="13" customFormat="1">
      <c r="B1029" s="255"/>
      <c r="C1029" s="256"/>
      <c r="D1029" s="246" t="s">
        <v>175</v>
      </c>
      <c r="E1029" s="257" t="s">
        <v>1</v>
      </c>
      <c r="F1029" s="258" t="s">
        <v>310</v>
      </c>
      <c r="G1029" s="256"/>
      <c r="H1029" s="259">
        <v>-1.6000000000000001</v>
      </c>
      <c r="I1029" s="260"/>
      <c r="J1029" s="256"/>
      <c r="K1029" s="256"/>
      <c r="L1029" s="261"/>
      <c r="M1029" s="262"/>
      <c r="N1029" s="263"/>
      <c r="O1029" s="263"/>
      <c r="P1029" s="263"/>
      <c r="Q1029" s="263"/>
      <c r="R1029" s="263"/>
      <c r="S1029" s="263"/>
      <c r="T1029" s="264"/>
      <c r="AT1029" s="265" t="s">
        <v>175</v>
      </c>
      <c r="AU1029" s="265" t="s">
        <v>107</v>
      </c>
      <c r="AV1029" s="13" t="s">
        <v>107</v>
      </c>
      <c r="AW1029" s="13" t="s">
        <v>31</v>
      </c>
      <c r="AX1029" s="13" t="s">
        <v>74</v>
      </c>
      <c r="AY1029" s="265" t="s">
        <v>165</v>
      </c>
    </row>
    <row r="1030" s="13" customFormat="1">
      <c r="B1030" s="255"/>
      <c r="C1030" s="256"/>
      <c r="D1030" s="246" t="s">
        <v>175</v>
      </c>
      <c r="E1030" s="257" t="s">
        <v>1</v>
      </c>
      <c r="F1030" s="258" t="s">
        <v>382</v>
      </c>
      <c r="G1030" s="256"/>
      <c r="H1030" s="259">
        <v>1.3500000000000001</v>
      </c>
      <c r="I1030" s="260"/>
      <c r="J1030" s="256"/>
      <c r="K1030" s="256"/>
      <c r="L1030" s="261"/>
      <c r="M1030" s="262"/>
      <c r="N1030" s="263"/>
      <c r="O1030" s="263"/>
      <c r="P1030" s="263"/>
      <c r="Q1030" s="263"/>
      <c r="R1030" s="263"/>
      <c r="S1030" s="263"/>
      <c r="T1030" s="264"/>
      <c r="AT1030" s="265" t="s">
        <v>175</v>
      </c>
      <c r="AU1030" s="265" t="s">
        <v>107</v>
      </c>
      <c r="AV1030" s="13" t="s">
        <v>107</v>
      </c>
      <c r="AW1030" s="13" t="s">
        <v>31</v>
      </c>
      <c r="AX1030" s="13" t="s">
        <v>74</v>
      </c>
      <c r="AY1030" s="265" t="s">
        <v>165</v>
      </c>
    </row>
    <row r="1031" s="12" customFormat="1">
      <c r="B1031" s="244"/>
      <c r="C1031" s="245"/>
      <c r="D1031" s="246" t="s">
        <v>175</v>
      </c>
      <c r="E1031" s="247" t="s">
        <v>1</v>
      </c>
      <c r="F1031" s="248" t="s">
        <v>218</v>
      </c>
      <c r="G1031" s="245"/>
      <c r="H1031" s="247" t="s">
        <v>1</v>
      </c>
      <c r="I1031" s="249"/>
      <c r="J1031" s="245"/>
      <c r="K1031" s="245"/>
      <c r="L1031" s="250"/>
      <c r="M1031" s="251"/>
      <c r="N1031" s="252"/>
      <c r="O1031" s="252"/>
      <c r="P1031" s="252"/>
      <c r="Q1031" s="252"/>
      <c r="R1031" s="252"/>
      <c r="S1031" s="252"/>
      <c r="T1031" s="253"/>
      <c r="AT1031" s="254" t="s">
        <v>175</v>
      </c>
      <c r="AU1031" s="254" t="s">
        <v>107</v>
      </c>
      <c r="AV1031" s="12" t="s">
        <v>82</v>
      </c>
      <c r="AW1031" s="12" t="s">
        <v>31</v>
      </c>
      <c r="AX1031" s="12" t="s">
        <v>74</v>
      </c>
      <c r="AY1031" s="254" t="s">
        <v>165</v>
      </c>
    </row>
    <row r="1032" s="13" customFormat="1">
      <c r="B1032" s="255"/>
      <c r="C1032" s="256"/>
      <c r="D1032" s="246" t="s">
        <v>175</v>
      </c>
      <c r="E1032" s="257" t="s">
        <v>1</v>
      </c>
      <c r="F1032" s="258" t="s">
        <v>383</v>
      </c>
      <c r="G1032" s="256"/>
      <c r="H1032" s="259">
        <v>45.811999999999998</v>
      </c>
      <c r="I1032" s="260"/>
      <c r="J1032" s="256"/>
      <c r="K1032" s="256"/>
      <c r="L1032" s="261"/>
      <c r="M1032" s="262"/>
      <c r="N1032" s="263"/>
      <c r="O1032" s="263"/>
      <c r="P1032" s="263"/>
      <c r="Q1032" s="263"/>
      <c r="R1032" s="263"/>
      <c r="S1032" s="263"/>
      <c r="T1032" s="264"/>
      <c r="AT1032" s="265" t="s">
        <v>175</v>
      </c>
      <c r="AU1032" s="265" t="s">
        <v>107</v>
      </c>
      <c r="AV1032" s="13" t="s">
        <v>107</v>
      </c>
      <c r="AW1032" s="13" t="s">
        <v>31</v>
      </c>
      <c r="AX1032" s="13" t="s">
        <v>74</v>
      </c>
      <c r="AY1032" s="265" t="s">
        <v>165</v>
      </c>
    </row>
    <row r="1033" s="13" customFormat="1">
      <c r="B1033" s="255"/>
      <c r="C1033" s="256"/>
      <c r="D1033" s="246" t="s">
        <v>175</v>
      </c>
      <c r="E1033" s="257" t="s">
        <v>1</v>
      </c>
      <c r="F1033" s="258" t="s">
        <v>384</v>
      </c>
      <c r="G1033" s="256"/>
      <c r="H1033" s="259">
        <v>-2.5790000000000002</v>
      </c>
      <c r="I1033" s="260"/>
      <c r="J1033" s="256"/>
      <c r="K1033" s="256"/>
      <c r="L1033" s="261"/>
      <c r="M1033" s="262"/>
      <c r="N1033" s="263"/>
      <c r="O1033" s="263"/>
      <c r="P1033" s="263"/>
      <c r="Q1033" s="263"/>
      <c r="R1033" s="263"/>
      <c r="S1033" s="263"/>
      <c r="T1033" s="264"/>
      <c r="AT1033" s="265" t="s">
        <v>175</v>
      </c>
      <c r="AU1033" s="265" t="s">
        <v>107</v>
      </c>
      <c r="AV1033" s="13" t="s">
        <v>107</v>
      </c>
      <c r="AW1033" s="13" t="s">
        <v>31</v>
      </c>
      <c r="AX1033" s="13" t="s">
        <v>74</v>
      </c>
      <c r="AY1033" s="265" t="s">
        <v>165</v>
      </c>
    </row>
    <row r="1034" s="13" customFormat="1">
      <c r="B1034" s="255"/>
      <c r="C1034" s="256"/>
      <c r="D1034" s="246" t="s">
        <v>175</v>
      </c>
      <c r="E1034" s="257" t="s">
        <v>1</v>
      </c>
      <c r="F1034" s="258" t="s">
        <v>310</v>
      </c>
      <c r="G1034" s="256"/>
      <c r="H1034" s="259">
        <v>-1.6000000000000001</v>
      </c>
      <c r="I1034" s="260"/>
      <c r="J1034" s="256"/>
      <c r="K1034" s="256"/>
      <c r="L1034" s="261"/>
      <c r="M1034" s="262"/>
      <c r="N1034" s="263"/>
      <c r="O1034" s="263"/>
      <c r="P1034" s="263"/>
      <c r="Q1034" s="263"/>
      <c r="R1034" s="263"/>
      <c r="S1034" s="263"/>
      <c r="T1034" s="264"/>
      <c r="AT1034" s="265" t="s">
        <v>175</v>
      </c>
      <c r="AU1034" s="265" t="s">
        <v>107</v>
      </c>
      <c r="AV1034" s="13" t="s">
        <v>107</v>
      </c>
      <c r="AW1034" s="13" t="s">
        <v>31</v>
      </c>
      <c r="AX1034" s="13" t="s">
        <v>74</v>
      </c>
      <c r="AY1034" s="265" t="s">
        <v>165</v>
      </c>
    </row>
    <row r="1035" s="13" customFormat="1">
      <c r="B1035" s="255"/>
      <c r="C1035" s="256"/>
      <c r="D1035" s="246" t="s">
        <v>175</v>
      </c>
      <c r="E1035" s="257" t="s">
        <v>1</v>
      </c>
      <c r="F1035" s="258" t="s">
        <v>385</v>
      </c>
      <c r="G1035" s="256"/>
      <c r="H1035" s="259">
        <v>1.383</v>
      </c>
      <c r="I1035" s="260"/>
      <c r="J1035" s="256"/>
      <c r="K1035" s="256"/>
      <c r="L1035" s="261"/>
      <c r="M1035" s="262"/>
      <c r="N1035" s="263"/>
      <c r="O1035" s="263"/>
      <c r="P1035" s="263"/>
      <c r="Q1035" s="263"/>
      <c r="R1035" s="263"/>
      <c r="S1035" s="263"/>
      <c r="T1035" s="264"/>
      <c r="AT1035" s="265" t="s">
        <v>175</v>
      </c>
      <c r="AU1035" s="265" t="s">
        <v>107</v>
      </c>
      <c r="AV1035" s="13" t="s">
        <v>107</v>
      </c>
      <c r="AW1035" s="13" t="s">
        <v>31</v>
      </c>
      <c r="AX1035" s="13" t="s">
        <v>74</v>
      </c>
      <c r="AY1035" s="265" t="s">
        <v>165</v>
      </c>
    </row>
    <row r="1036" s="12" customFormat="1">
      <c r="B1036" s="244"/>
      <c r="C1036" s="245"/>
      <c r="D1036" s="246" t="s">
        <v>175</v>
      </c>
      <c r="E1036" s="247" t="s">
        <v>1</v>
      </c>
      <c r="F1036" s="248" t="s">
        <v>216</v>
      </c>
      <c r="G1036" s="245"/>
      <c r="H1036" s="247" t="s">
        <v>1</v>
      </c>
      <c r="I1036" s="249"/>
      <c r="J1036" s="245"/>
      <c r="K1036" s="245"/>
      <c r="L1036" s="250"/>
      <c r="M1036" s="251"/>
      <c r="N1036" s="252"/>
      <c r="O1036" s="252"/>
      <c r="P1036" s="252"/>
      <c r="Q1036" s="252"/>
      <c r="R1036" s="252"/>
      <c r="S1036" s="252"/>
      <c r="T1036" s="253"/>
      <c r="AT1036" s="254" t="s">
        <v>175</v>
      </c>
      <c r="AU1036" s="254" t="s">
        <v>107</v>
      </c>
      <c r="AV1036" s="12" t="s">
        <v>82</v>
      </c>
      <c r="AW1036" s="12" t="s">
        <v>31</v>
      </c>
      <c r="AX1036" s="12" t="s">
        <v>74</v>
      </c>
      <c r="AY1036" s="254" t="s">
        <v>165</v>
      </c>
    </row>
    <row r="1037" s="13" customFormat="1">
      <c r="B1037" s="255"/>
      <c r="C1037" s="256"/>
      <c r="D1037" s="246" t="s">
        <v>175</v>
      </c>
      <c r="E1037" s="257" t="s">
        <v>1</v>
      </c>
      <c r="F1037" s="258" t="s">
        <v>561</v>
      </c>
      <c r="G1037" s="256"/>
      <c r="H1037" s="259">
        <v>8.0340000000000007</v>
      </c>
      <c r="I1037" s="260"/>
      <c r="J1037" s="256"/>
      <c r="K1037" s="256"/>
      <c r="L1037" s="261"/>
      <c r="M1037" s="262"/>
      <c r="N1037" s="263"/>
      <c r="O1037" s="263"/>
      <c r="P1037" s="263"/>
      <c r="Q1037" s="263"/>
      <c r="R1037" s="263"/>
      <c r="S1037" s="263"/>
      <c r="T1037" s="264"/>
      <c r="AT1037" s="265" t="s">
        <v>175</v>
      </c>
      <c r="AU1037" s="265" t="s">
        <v>107</v>
      </c>
      <c r="AV1037" s="13" t="s">
        <v>107</v>
      </c>
      <c r="AW1037" s="13" t="s">
        <v>31</v>
      </c>
      <c r="AX1037" s="13" t="s">
        <v>74</v>
      </c>
      <c r="AY1037" s="265" t="s">
        <v>165</v>
      </c>
    </row>
    <row r="1038" s="13" customFormat="1">
      <c r="B1038" s="255"/>
      <c r="C1038" s="256"/>
      <c r="D1038" s="246" t="s">
        <v>175</v>
      </c>
      <c r="E1038" s="257" t="s">
        <v>1</v>
      </c>
      <c r="F1038" s="258" t="s">
        <v>391</v>
      </c>
      <c r="G1038" s="256"/>
      <c r="H1038" s="259">
        <v>-2.52</v>
      </c>
      <c r="I1038" s="260"/>
      <c r="J1038" s="256"/>
      <c r="K1038" s="256"/>
      <c r="L1038" s="261"/>
      <c r="M1038" s="262"/>
      <c r="N1038" s="263"/>
      <c r="O1038" s="263"/>
      <c r="P1038" s="263"/>
      <c r="Q1038" s="263"/>
      <c r="R1038" s="263"/>
      <c r="S1038" s="263"/>
      <c r="T1038" s="264"/>
      <c r="AT1038" s="265" t="s">
        <v>175</v>
      </c>
      <c r="AU1038" s="265" t="s">
        <v>107</v>
      </c>
      <c r="AV1038" s="13" t="s">
        <v>107</v>
      </c>
      <c r="AW1038" s="13" t="s">
        <v>31</v>
      </c>
      <c r="AX1038" s="13" t="s">
        <v>74</v>
      </c>
      <c r="AY1038" s="265" t="s">
        <v>165</v>
      </c>
    </row>
    <row r="1039" s="13" customFormat="1">
      <c r="B1039" s="255"/>
      <c r="C1039" s="256"/>
      <c r="D1039" s="246" t="s">
        <v>175</v>
      </c>
      <c r="E1039" s="257" t="s">
        <v>1</v>
      </c>
      <c r="F1039" s="258" t="s">
        <v>392</v>
      </c>
      <c r="G1039" s="256"/>
      <c r="H1039" s="259">
        <v>1.8089999999999999</v>
      </c>
      <c r="I1039" s="260"/>
      <c r="J1039" s="256"/>
      <c r="K1039" s="256"/>
      <c r="L1039" s="261"/>
      <c r="M1039" s="262"/>
      <c r="N1039" s="263"/>
      <c r="O1039" s="263"/>
      <c r="P1039" s="263"/>
      <c r="Q1039" s="263"/>
      <c r="R1039" s="263"/>
      <c r="S1039" s="263"/>
      <c r="T1039" s="264"/>
      <c r="AT1039" s="265" t="s">
        <v>175</v>
      </c>
      <c r="AU1039" s="265" t="s">
        <v>107</v>
      </c>
      <c r="AV1039" s="13" t="s">
        <v>107</v>
      </c>
      <c r="AW1039" s="13" t="s">
        <v>31</v>
      </c>
      <c r="AX1039" s="13" t="s">
        <v>74</v>
      </c>
      <c r="AY1039" s="265" t="s">
        <v>165</v>
      </c>
    </row>
    <row r="1040" s="12" customFormat="1">
      <c r="B1040" s="244"/>
      <c r="C1040" s="245"/>
      <c r="D1040" s="246" t="s">
        <v>175</v>
      </c>
      <c r="E1040" s="247" t="s">
        <v>1</v>
      </c>
      <c r="F1040" s="248" t="s">
        <v>177</v>
      </c>
      <c r="G1040" s="245"/>
      <c r="H1040" s="247" t="s">
        <v>1</v>
      </c>
      <c r="I1040" s="249"/>
      <c r="J1040" s="245"/>
      <c r="K1040" s="245"/>
      <c r="L1040" s="250"/>
      <c r="M1040" s="251"/>
      <c r="N1040" s="252"/>
      <c r="O1040" s="252"/>
      <c r="P1040" s="252"/>
      <c r="Q1040" s="252"/>
      <c r="R1040" s="252"/>
      <c r="S1040" s="252"/>
      <c r="T1040" s="253"/>
      <c r="AT1040" s="254" t="s">
        <v>175</v>
      </c>
      <c r="AU1040" s="254" t="s">
        <v>107</v>
      </c>
      <c r="AV1040" s="12" t="s">
        <v>82</v>
      </c>
      <c r="AW1040" s="12" t="s">
        <v>31</v>
      </c>
      <c r="AX1040" s="12" t="s">
        <v>74</v>
      </c>
      <c r="AY1040" s="254" t="s">
        <v>165</v>
      </c>
    </row>
    <row r="1041" s="13" customFormat="1">
      <c r="B1041" s="255"/>
      <c r="C1041" s="256"/>
      <c r="D1041" s="246" t="s">
        <v>175</v>
      </c>
      <c r="E1041" s="257" t="s">
        <v>1</v>
      </c>
      <c r="F1041" s="258" t="s">
        <v>393</v>
      </c>
      <c r="G1041" s="256"/>
      <c r="H1041" s="259">
        <v>41.444000000000003</v>
      </c>
      <c r="I1041" s="260"/>
      <c r="J1041" s="256"/>
      <c r="K1041" s="256"/>
      <c r="L1041" s="261"/>
      <c r="M1041" s="262"/>
      <c r="N1041" s="263"/>
      <c r="O1041" s="263"/>
      <c r="P1041" s="263"/>
      <c r="Q1041" s="263"/>
      <c r="R1041" s="263"/>
      <c r="S1041" s="263"/>
      <c r="T1041" s="264"/>
      <c r="AT1041" s="265" t="s">
        <v>175</v>
      </c>
      <c r="AU1041" s="265" t="s">
        <v>107</v>
      </c>
      <c r="AV1041" s="13" t="s">
        <v>107</v>
      </c>
      <c r="AW1041" s="13" t="s">
        <v>31</v>
      </c>
      <c r="AX1041" s="13" t="s">
        <v>74</v>
      </c>
      <c r="AY1041" s="265" t="s">
        <v>165</v>
      </c>
    </row>
    <row r="1042" s="13" customFormat="1">
      <c r="B1042" s="255"/>
      <c r="C1042" s="256"/>
      <c r="D1042" s="246" t="s">
        <v>175</v>
      </c>
      <c r="E1042" s="257" t="s">
        <v>1</v>
      </c>
      <c r="F1042" s="258" t="s">
        <v>381</v>
      </c>
      <c r="G1042" s="256"/>
      <c r="H1042" s="259">
        <v>-2.4300000000000002</v>
      </c>
      <c r="I1042" s="260"/>
      <c r="J1042" s="256"/>
      <c r="K1042" s="256"/>
      <c r="L1042" s="261"/>
      <c r="M1042" s="262"/>
      <c r="N1042" s="263"/>
      <c r="O1042" s="263"/>
      <c r="P1042" s="263"/>
      <c r="Q1042" s="263"/>
      <c r="R1042" s="263"/>
      <c r="S1042" s="263"/>
      <c r="T1042" s="264"/>
      <c r="AT1042" s="265" t="s">
        <v>175</v>
      </c>
      <c r="AU1042" s="265" t="s">
        <v>107</v>
      </c>
      <c r="AV1042" s="13" t="s">
        <v>107</v>
      </c>
      <c r="AW1042" s="13" t="s">
        <v>31</v>
      </c>
      <c r="AX1042" s="13" t="s">
        <v>74</v>
      </c>
      <c r="AY1042" s="265" t="s">
        <v>165</v>
      </c>
    </row>
    <row r="1043" s="13" customFormat="1">
      <c r="B1043" s="255"/>
      <c r="C1043" s="256"/>
      <c r="D1043" s="246" t="s">
        <v>175</v>
      </c>
      <c r="E1043" s="257" t="s">
        <v>1</v>
      </c>
      <c r="F1043" s="258" t="s">
        <v>310</v>
      </c>
      <c r="G1043" s="256"/>
      <c r="H1043" s="259">
        <v>-1.6000000000000001</v>
      </c>
      <c r="I1043" s="260"/>
      <c r="J1043" s="256"/>
      <c r="K1043" s="256"/>
      <c r="L1043" s="261"/>
      <c r="M1043" s="262"/>
      <c r="N1043" s="263"/>
      <c r="O1043" s="263"/>
      <c r="P1043" s="263"/>
      <c r="Q1043" s="263"/>
      <c r="R1043" s="263"/>
      <c r="S1043" s="263"/>
      <c r="T1043" s="264"/>
      <c r="AT1043" s="265" t="s">
        <v>175</v>
      </c>
      <c r="AU1043" s="265" t="s">
        <v>107</v>
      </c>
      <c r="AV1043" s="13" t="s">
        <v>107</v>
      </c>
      <c r="AW1043" s="13" t="s">
        <v>31</v>
      </c>
      <c r="AX1043" s="13" t="s">
        <v>74</v>
      </c>
      <c r="AY1043" s="265" t="s">
        <v>165</v>
      </c>
    </row>
    <row r="1044" s="13" customFormat="1">
      <c r="B1044" s="255"/>
      <c r="C1044" s="256"/>
      <c r="D1044" s="246" t="s">
        <v>175</v>
      </c>
      <c r="E1044" s="257" t="s">
        <v>1</v>
      </c>
      <c r="F1044" s="258" t="s">
        <v>382</v>
      </c>
      <c r="G1044" s="256"/>
      <c r="H1044" s="259">
        <v>1.3500000000000001</v>
      </c>
      <c r="I1044" s="260"/>
      <c r="J1044" s="256"/>
      <c r="K1044" s="256"/>
      <c r="L1044" s="261"/>
      <c r="M1044" s="262"/>
      <c r="N1044" s="263"/>
      <c r="O1044" s="263"/>
      <c r="P1044" s="263"/>
      <c r="Q1044" s="263"/>
      <c r="R1044" s="263"/>
      <c r="S1044" s="263"/>
      <c r="T1044" s="264"/>
      <c r="AT1044" s="265" t="s">
        <v>175</v>
      </c>
      <c r="AU1044" s="265" t="s">
        <v>107</v>
      </c>
      <c r="AV1044" s="13" t="s">
        <v>107</v>
      </c>
      <c r="AW1044" s="13" t="s">
        <v>31</v>
      </c>
      <c r="AX1044" s="13" t="s">
        <v>74</v>
      </c>
      <c r="AY1044" s="265" t="s">
        <v>165</v>
      </c>
    </row>
    <row r="1045" s="12" customFormat="1">
      <c r="B1045" s="244"/>
      <c r="C1045" s="245"/>
      <c r="D1045" s="246" t="s">
        <v>175</v>
      </c>
      <c r="E1045" s="247" t="s">
        <v>1</v>
      </c>
      <c r="F1045" s="248" t="s">
        <v>244</v>
      </c>
      <c r="G1045" s="245"/>
      <c r="H1045" s="247" t="s">
        <v>1</v>
      </c>
      <c r="I1045" s="249"/>
      <c r="J1045" s="245"/>
      <c r="K1045" s="245"/>
      <c r="L1045" s="250"/>
      <c r="M1045" s="251"/>
      <c r="N1045" s="252"/>
      <c r="O1045" s="252"/>
      <c r="P1045" s="252"/>
      <c r="Q1045" s="252"/>
      <c r="R1045" s="252"/>
      <c r="S1045" s="252"/>
      <c r="T1045" s="253"/>
      <c r="AT1045" s="254" t="s">
        <v>175</v>
      </c>
      <c r="AU1045" s="254" t="s">
        <v>107</v>
      </c>
      <c r="AV1045" s="12" t="s">
        <v>82</v>
      </c>
      <c r="AW1045" s="12" t="s">
        <v>31</v>
      </c>
      <c r="AX1045" s="12" t="s">
        <v>74</v>
      </c>
      <c r="AY1045" s="254" t="s">
        <v>165</v>
      </c>
    </row>
    <row r="1046" s="13" customFormat="1">
      <c r="B1046" s="255"/>
      <c r="C1046" s="256"/>
      <c r="D1046" s="246" t="s">
        <v>175</v>
      </c>
      <c r="E1046" s="257" t="s">
        <v>1</v>
      </c>
      <c r="F1046" s="258" t="s">
        <v>562</v>
      </c>
      <c r="G1046" s="256"/>
      <c r="H1046" s="259">
        <v>7.1239999999999997</v>
      </c>
      <c r="I1046" s="260"/>
      <c r="J1046" s="256"/>
      <c r="K1046" s="256"/>
      <c r="L1046" s="261"/>
      <c r="M1046" s="262"/>
      <c r="N1046" s="263"/>
      <c r="O1046" s="263"/>
      <c r="P1046" s="263"/>
      <c r="Q1046" s="263"/>
      <c r="R1046" s="263"/>
      <c r="S1046" s="263"/>
      <c r="T1046" s="264"/>
      <c r="AT1046" s="265" t="s">
        <v>175</v>
      </c>
      <c r="AU1046" s="265" t="s">
        <v>107</v>
      </c>
      <c r="AV1046" s="13" t="s">
        <v>107</v>
      </c>
      <c r="AW1046" s="13" t="s">
        <v>31</v>
      </c>
      <c r="AX1046" s="13" t="s">
        <v>74</v>
      </c>
      <c r="AY1046" s="265" t="s">
        <v>165</v>
      </c>
    </row>
    <row r="1047" s="12" customFormat="1">
      <c r="B1047" s="244"/>
      <c r="C1047" s="245"/>
      <c r="D1047" s="246" t="s">
        <v>175</v>
      </c>
      <c r="E1047" s="247" t="s">
        <v>1</v>
      </c>
      <c r="F1047" s="248" t="s">
        <v>260</v>
      </c>
      <c r="G1047" s="245"/>
      <c r="H1047" s="247" t="s">
        <v>1</v>
      </c>
      <c r="I1047" s="249"/>
      <c r="J1047" s="245"/>
      <c r="K1047" s="245"/>
      <c r="L1047" s="250"/>
      <c r="M1047" s="251"/>
      <c r="N1047" s="252"/>
      <c r="O1047" s="252"/>
      <c r="P1047" s="252"/>
      <c r="Q1047" s="252"/>
      <c r="R1047" s="252"/>
      <c r="S1047" s="252"/>
      <c r="T1047" s="253"/>
      <c r="AT1047" s="254" t="s">
        <v>175</v>
      </c>
      <c r="AU1047" s="254" t="s">
        <v>107</v>
      </c>
      <c r="AV1047" s="12" t="s">
        <v>82</v>
      </c>
      <c r="AW1047" s="12" t="s">
        <v>31</v>
      </c>
      <c r="AX1047" s="12" t="s">
        <v>74</v>
      </c>
      <c r="AY1047" s="254" t="s">
        <v>165</v>
      </c>
    </row>
    <row r="1048" s="13" customFormat="1">
      <c r="B1048" s="255"/>
      <c r="C1048" s="256"/>
      <c r="D1048" s="246" t="s">
        <v>175</v>
      </c>
      <c r="E1048" s="257" t="s">
        <v>1</v>
      </c>
      <c r="F1048" s="258" t="s">
        <v>563</v>
      </c>
      <c r="G1048" s="256"/>
      <c r="H1048" s="259">
        <v>7.6959999999999997</v>
      </c>
      <c r="I1048" s="260"/>
      <c r="J1048" s="256"/>
      <c r="K1048" s="256"/>
      <c r="L1048" s="261"/>
      <c r="M1048" s="262"/>
      <c r="N1048" s="263"/>
      <c r="O1048" s="263"/>
      <c r="P1048" s="263"/>
      <c r="Q1048" s="263"/>
      <c r="R1048" s="263"/>
      <c r="S1048" s="263"/>
      <c r="T1048" s="264"/>
      <c r="AT1048" s="265" t="s">
        <v>175</v>
      </c>
      <c r="AU1048" s="265" t="s">
        <v>107</v>
      </c>
      <c r="AV1048" s="13" t="s">
        <v>107</v>
      </c>
      <c r="AW1048" s="13" t="s">
        <v>31</v>
      </c>
      <c r="AX1048" s="13" t="s">
        <v>74</v>
      </c>
      <c r="AY1048" s="265" t="s">
        <v>165</v>
      </c>
    </row>
    <row r="1049" s="13" customFormat="1">
      <c r="B1049" s="255"/>
      <c r="C1049" s="256"/>
      <c r="D1049" s="246" t="s">
        <v>175</v>
      </c>
      <c r="E1049" s="257" t="s">
        <v>1</v>
      </c>
      <c r="F1049" s="258" t="s">
        <v>391</v>
      </c>
      <c r="G1049" s="256"/>
      <c r="H1049" s="259">
        <v>-2.52</v>
      </c>
      <c r="I1049" s="260"/>
      <c r="J1049" s="256"/>
      <c r="K1049" s="256"/>
      <c r="L1049" s="261"/>
      <c r="M1049" s="262"/>
      <c r="N1049" s="263"/>
      <c r="O1049" s="263"/>
      <c r="P1049" s="263"/>
      <c r="Q1049" s="263"/>
      <c r="R1049" s="263"/>
      <c r="S1049" s="263"/>
      <c r="T1049" s="264"/>
      <c r="AT1049" s="265" t="s">
        <v>175</v>
      </c>
      <c r="AU1049" s="265" t="s">
        <v>107</v>
      </c>
      <c r="AV1049" s="13" t="s">
        <v>107</v>
      </c>
      <c r="AW1049" s="13" t="s">
        <v>31</v>
      </c>
      <c r="AX1049" s="13" t="s">
        <v>74</v>
      </c>
      <c r="AY1049" s="265" t="s">
        <v>165</v>
      </c>
    </row>
    <row r="1050" s="12" customFormat="1">
      <c r="B1050" s="244"/>
      <c r="C1050" s="245"/>
      <c r="D1050" s="246" t="s">
        <v>175</v>
      </c>
      <c r="E1050" s="247" t="s">
        <v>1</v>
      </c>
      <c r="F1050" s="248" t="s">
        <v>396</v>
      </c>
      <c r="G1050" s="245"/>
      <c r="H1050" s="247" t="s">
        <v>1</v>
      </c>
      <c r="I1050" s="249"/>
      <c r="J1050" s="245"/>
      <c r="K1050" s="245"/>
      <c r="L1050" s="250"/>
      <c r="M1050" s="251"/>
      <c r="N1050" s="252"/>
      <c r="O1050" s="252"/>
      <c r="P1050" s="252"/>
      <c r="Q1050" s="252"/>
      <c r="R1050" s="252"/>
      <c r="S1050" s="252"/>
      <c r="T1050" s="253"/>
      <c r="AT1050" s="254" t="s">
        <v>175</v>
      </c>
      <c r="AU1050" s="254" t="s">
        <v>107</v>
      </c>
      <c r="AV1050" s="12" t="s">
        <v>82</v>
      </c>
      <c r="AW1050" s="12" t="s">
        <v>31</v>
      </c>
      <c r="AX1050" s="12" t="s">
        <v>74</v>
      </c>
      <c r="AY1050" s="254" t="s">
        <v>165</v>
      </c>
    </row>
    <row r="1051" s="13" customFormat="1">
      <c r="B1051" s="255"/>
      <c r="C1051" s="256"/>
      <c r="D1051" s="246" t="s">
        <v>175</v>
      </c>
      <c r="E1051" s="257" t="s">
        <v>1</v>
      </c>
      <c r="F1051" s="258" t="s">
        <v>564</v>
      </c>
      <c r="G1051" s="256"/>
      <c r="H1051" s="259">
        <v>28.495999999999999</v>
      </c>
      <c r="I1051" s="260"/>
      <c r="J1051" s="256"/>
      <c r="K1051" s="256"/>
      <c r="L1051" s="261"/>
      <c r="M1051" s="262"/>
      <c r="N1051" s="263"/>
      <c r="O1051" s="263"/>
      <c r="P1051" s="263"/>
      <c r="Q1051" s="263"/>
      <c r="R1051" s="263"/>
      <c r="S1051" s="263"/>
      <c r="T1051" s="264"/>
      <c r="AT1051" s="265" t="s">
        <v>175</v>
      </c>
      <c r="AU1051" s="265" t="s">
        <v>107</v>
      </c>
      <c r="AV1051" s="13" t="s">
        <v>107</v>
      </c>
      <c r="AW1051" s="13" t="s">
        <v>31</v>
      </c>
      <c r="AX1051" s="13" t="s">
        <v>74</v>
      </c>
      <c r="AY1051" s="265" t="s">
        <v>165</v>
      </c>
    </row>
    <row r="1052" s="13" customFormat="1">
      <c r="B1052" s="255"/>
      <c r="C1052" s="256"/>
      <c r="D1052" s="246" t="s">
        <v>175</v>
      </c>
      <c r="E1052" s="257" t="s">
        <v>1</v>
      </c>
      <c r="F1052" s="258" t="s">
        <v>310</v>
      </c>
      <c r="G1052" s="256"/>
      <c r="H1052" s="259">
        <v>-1.6000000000000001</v>
      </c>
      <c r="I1052" s="260"/>
      <c r="J1052" s="256"/>
      <c r="K1052" s="256"/>
      <c r="L1052" s="261"/>
      <c r="M1052" s="262"/>
      <c r="N1052" s="263"/>
      <c r="O1052" s="263"/>
      <c r="P1052" s="263"/>
      <c r="Q1052" s="263"/>
      <c r="R1052" s="263"/>
      <c r="S1052" s="263"/>
      <c r="T1052" s="264"/>
      <c r="AT1052" s="265" t="s">
        <v>175</v>
      </c>
      <c r="AU1052" s="265" t="s">
        <v>107</v>
      </c>
      <c r="AV1052" s="13" t="s">
        <v>107</v>
      </c>
      <c r="AW1052" s="13" t="s">
        <v>31</v>
      </c>
      <c r="AX1052" s="13" t="s">
        <v>74</v>
      </c>
      <c r="AY1052" s="265" t="s">
        <v>165</v>
      </c>
    </row>
    <row r="1053" s="12" customFormat="1">
      <c r="B1053" s="244"/>
      <c r="C1053" s="245"/>
      <c r="D1053" s="246" t="s">
        <v>175</v>
      </c>
      <c r="E1053" s="247" t="s">
        <v>1</v>
      </c>
      <c r="F1053" s="248" t="s">
        <v>217</v>
      </c>
      <c r="G1053" s="245"/>
      <c r="H1053" s="247" t="s">
        <v>1</v>
      </c>
      <c r="I1053" s="249"/>
      <c r="J1053" s="245"/>
      <c r="K1053" s="245"/>
      <c r="L1053" s="250"/>
      <c r="M1053" s="251"/>
      <c r="N1053" s="252"/>
      <c r="O1053" s="252"/>
      <c r="P1053" s="252"/>
      <c r="Q1053" s="252"/>
      <c r="R1053" s="252"/>
      <c r="S1053" s="252"/>
      <c r="T1053" s="253"/>
      <c r="AT1053" s="254" t="s">
        <v>175</v>
      </c>
      <c r="AU1053" s="254" t="s">
        <v>107</v>
      </c>
      <c r="AV1053" s="12" t="s">
        <v>82</v>
      </c>
      <c r="AW1053" s="12" t="s">
        <v>31</v>
      </c>
      <c r="AX1053" s="12" t="s">
        <v>74</v>
      </c>
      <c r="AY1053" s="254" t="s">
        <v>165</v>
      </c>
    </row>
    <row r="1054" s="13" customFormat="1">
      <c r="B1054" s="255"/>
      <c r="C1054" s="256"/>
      <c r="D1054" s="246" t="s">
        <v>175</v>
      </c>
      <c r="E1054" s="257" t="s">
        <v>1</v>
      </c>
      <c r="F1054" s="258" t="s">
        <v>399</v>
      </c>
      <c r="G1054" s="256"/>
      <c r="H1054" s="259">
        <v>10.478</v>
      </c>
      <c r="I1054" s="260"/>
      <c r="J1054" s="256"/>
      <c r="K1054" s="256"/>
      <c r="L1054" s="261"/>
      <c r="M1054" s="262"/>
      <c r="N1054" s="263"/>
      <c r="O1054" s="263"/>
      <c r="P1054" s="263"/>
      <c r="Q1054" s="263"/>
      <c r="R1054" s="263"/>
      <c r="S1054" s="263"/>
      <c r="T1054" s="264"/>
      <c r="AT1054" s="265" t="s">
        <v>175</v>
      </c>
      <c r="AU1054" s="265" t="s">
        <v>107</v>
      </c>
      <c r="AV1054" s="13" t="s">
        <v>107</v>
      </c>
      <c r="AW1054" s="13" t="s">
        <v>31</v>
      </c>
      <c r="AX1054" s="13" t="s">
        <v>74</v>
      </c>
      <c r="AY1054" s="265" t="s">
        <v>165</v>
      </c>
    </row>
    <row r="1055" s="13" customFormat="1">
      <c r="B1055" s="255"/>
      <c r="C1055" s="256"/>
      <c r="D1055" s="246" t="s">
        <v>175</v>
      </c>
      <c r="E1055" s="257" t="s">
        <v>1</v>
      </c>
      <c r="F1055" s="258" t="s">
        <v>310</v>
      </c>
      <c r="G1055" s="256"/>
      <c r="H1055" s="259">
        <v>-1.6000000000000001</v>
      </c>
      <c r="I1055" s="260"/>
      <c r="J1055" s="256"/>
      <c r="K1055" s="256"/>
      <c r="L1055" s="261"/>
      <c r="M1055" s="262"/>
      <c r="N1055" s="263"/>
      <c r="O1055" s="263"/>
      <c r="P1055" s="263"/>
      <c r="Q1055" s="263"/>
      <c r="R1055" s="263"/>
      <c r="S1055" s="263"/>
      <c r="T1055" s="264"/>
      <c r="AT1055" s="265" t="s">
        <v>175</v>
      </c>
      <c r="AU1055" s="265" t="s">
        <v>107</v>
      </c>
      <c r="AV1055" s="13" t="s">
        <v>107</v>
      </c>
      <c r="AW1055" s="13" t="s">
        <v>31</v>
      </c>
      <c r="AX1055" s="13" t="s">
        <v>74</v>
      </c>
      <c r="AY1055" s="265" t="s">
        <v>165</v>
      </c>
    </row>
    <row r="1056" s="13" customFormat="1">
      <c r="B1056" s="255"/>
      <c r="C1056" s="256"/>
      <c r="D1056" s="246" t="s">
        <v>175</v>
      </c>
      <c r="E1056" s="257" t="s">
        <v>1</v>
      </c>
      <c r="F1056" s="258" t="s">
        <v>400</v>
      </c>
      <c r="G1056" s="256"/>
      <c r="H1056" s="259">
        <v>1.9199999999999999</v>
      </c>
      <c r="I1056" s="260"/>
      <c r="J1056" s="256"/>
      <c r="K1056" s="256"/>
      <c r="L1056" s="261"/>
      <c r="M1056" s="262"/>
      <c r="N1056" s="263"/>
      <c r="O1056" s="263"/>
      <c r="P1056" s="263"/>
      <c r="Q1056" s="263"/>
      <c r="R1056" s="263"/>
      <c r="S1056" s="263"/>
      <c r="T1056" s="264"/>
      <c r="AT1056" s="265" t="s">
        <v>175</v>
      </c>
      <c r="AU1056" s="265" t="s">
        <v>107</v>
      </c>
      <c r="AV1056" s="13" t="s">
        <v>107</v>
      </c>
      <c r="AW1056" s="13" t="s">
        <v>31</v>
      </c>
      <c r="AX1056" s="13" t="s">
        <v>74</v>
      </c>
      <c r="AY1056" s="265" t="s">
        <v>165</v>
      </c>
    </row>
    <row r="1057" s="12" customFormat="1">
      <c r="B1057" s="244"/>
      <c r="C1057" s="245"/>
      <c r="D1057" s="246" t="s">
        <v>175</v>
      </c>
      <c r="E1057" s="247" t="s">
        <v>1</v>
      </c>
      <c r="F1057" s="248" t="s">
        <v>401</v>
      </c>
      <c r="G1057" s="245"/>
      <c r="H1057" s="247" t="s">
        <v>1</v>
      </c>
      <c r="I1057" s="249"/>
      <c r="J1057" s="245"/>
      <c r="K1057" s="245"/>
      <c r="L1057" s="250"/>
      <c r="M1057" s="251"/>
      <c r="N1057" s="252"/>
      <c r="O1057" s="252"/>
      <c r="P1057" s="252"/>
      <c r="Q1057" s="252"/>
      <c r="R1057" s="252"/>
      <c r="S1057" s="252"/>
      <c r="T1057" s="253"/>
      <c r="AT1057" s="254" t="s">
        <v>175</v>
      </c>
      <c r="AU1057" s="254" t="s">
        <v>107</v>
      </c>
      <c r="AV1057" s="12" t="s">
        <v>82</v>
      </c>
      <c r="AW1057" s="12" t="s">
        <v>31</v>
      </c>
      <c r="AX1057" s="12" t="s">
        <v>74</v>
      </c>
      <c r="AY1057" s="254" t="s">
        <v>165</v>
      </c>
    </row>
    <row r="1058" s="13" customFormat="1">
      <c r="B1058" s="255"/>
      <c r="C1058" s="256"/>
      <c r="D1058" s="246" t="s">
        <v>175</v>
      </c>
      <c r="E1058" s="257" t="s">
        <v>1</v>
      </c>
      <c r="F1058" s="258" t="s">
        <v>402</v>
      </c>
      <c r="G1058" s="256"/>
      <c r="H1058" s="259">
        <v>15.756</v>
      </c>
      <c r="I1058" s="260"/>
      <c r="J1058" s="256"/>
      <c r="K1058" s="256"/>
      <c r="L1058" s="261"/>
      <c r="M1058" s="262"/>
      <c r="N1058" s="263"/>
      <c r="O1058" s="263"/>
      <c r="P1058" s="263"/>
      <c r="Q1058" s="263"/>
      <c r="R1058" s="263"/>
      <c r="S1058" s="263"/>
      <c r="T1058" s="264"/>
      <c r="AT1058" s="265" t="s">
        <v>175</v>
      </c>
      <c r="AU1058" s="265" t="s">
        <v>107</v>
      </c>
      <c r="AV1058" s="13" t="s">
        <v>107</v>
      </c>
      <c r="AW1058" s="13" t="s">
        <v>31</v>
      </c>
      <c r="AX1058" s="13" t="s">
        <v>74</v>
      </c>
      <c r="AY1058" s="265" t="s">
        <v>165</v>
      </c>
    </row>
    <row r="1059" s="13" customFormat="1">
      <c r="B1059" s="255"/>
      <c r="C1059" s="256"/>
      <c r="D1059" s="246" t="s">
        <v>175</v>
      </c>
      <c r="E1059" s="257" t="s">
        <v>1</v>
      </c>
      <c r="F1059" s="258" t="s">
        <v>384</v>
      </c>
      <c r="G1059" s="256"/>
      <c r="H1059" s="259">
        <v>-2.5790000000000002</v>
      </c>
      <c r="I1059" s="260"/>
      <c r="J1059" s="256"/>
      <c r="K1059" s="256"/>
      <c r="L1059" s="261"/>
      <c r="M1059" s="262"/>
      <c r="N1059" s="263"/>
      <c r="O1059" s="263"/>
      <c r="P1059" s="263"/>
      <c r="Q1059" s="263"/>
      <c r="R1059" s="263"/>
      <c r="S1059" s="263"/>
      <c r="T1059" s="264"/>
      <c r="AT1059" s="265" t="s">
        <v>175</v>
      </c>
      <c r="AU1059" s="265" t="s">
        <v>107</v>
      </c>
      <c r="AV1059" s="13" t="s">
        <v>107</v>
      </c>
      <c r="AW1059" s="13" t="s">
        <v>31</v>
      </c>
      <c r="AX1059" s="13" t="s">
        <v>74</v>
      </c>
      <c r="AY1059" s="265" t="s">
        <v>165</v>
      </c>
    </row>
    <row r="1060" s="13" customFormat="1">
      <c r="B1060" s="255"/>
      <c r="C1060" s="256"/>
      <c r="D1060" s="246" t="s">
        <v>175</v>
      </c>
      <c r="E1060" s="257" t="s">
        <v>1</v>
      </c>
      <c r="F1060" s="258" t="s">
        <v>310</v>
      </c>
      <c r="G1060" s="256"/>
      <c r="H1060" s="259">
        <v>-1.6000000000000001</v>
      </c>
      <c r="I1060" s="260"/>
      <c r="J1060" s="256"/>
      <c r="K1060" s="256"/>
      <c r="L1060" s="261"/>
      <c r="M1060" s="262"/>
      <c r="N1060" s="263"/>
      <c r="O1060" s="263"/>
      <c r="P1060" s="263"/>
      <c r="Q1060" s="263"/>
      <c r="R1060" s="263"/>
      <c r="S1060" s="263"/>
      <c r="T1060" s="264"/>
      <c r="AT1060" s="265" t="s">
        <v>175</v>
      </c>
      <c r="AU1060" s="265" t="s">
        <v>107</v>
      </c>
      <c r="AV1060" s="13" t="s">
        <v>107</v>
      </c>
      <c r="AW1060" s="13" t="s">
        <v>31</v>
      </c>
      <c r="AX1060" s="13" t="s">
        <v>74</v>
      </c>
      <c r="AY1060" s="265" t="s">
        <v>165</v>
      </c>
    </row>
    <row r="1061" s="13" customFormat="1">
      <c r="B1061" s="255"/>
      <c r="C1061" s="256"/>
      <c r="D1061" s="246" t="s">
        <v>175</v>
      </c>
      <c r="E1061" s="257" t="s">
        <v>1</v>
      </c>
      <c r="F1061" s="258" t="s">
        <v>385</v>
      </c>
      <c r="G1061" s="256"/>
      <c r="H1061" s="259">
        <v>1.383</v>
      </c>
      <c r="I1061" s="260"/>
      <c r="J1061" s="256"/>
      <c r="K1061" s="256"/>
      <c r="L1061" s="261"/>
      <c r="M1061" s="262"/>
      <c r="N1061" s="263"/>
      <c r="O1061" s="263"/>
      <c r="P1061" s="263"/>
      <c r="Q1061" s="263"/>
      <c r="R1061" s="263"/>
      <c r="S1061" s="263"/>
      <c r="T1061" s="264"/>
      <c r="AT1061" s="265" t="s">
        <v>175</v>
      </c>
      <c r="AU1061" s="265" t="s">
        <v>107</v>
      </c>
      <c r="AV1061" s="13" t="s">
        <v>107</v>
      </c>
      <c r="AW1061" s="13" t="s">
        <v>31</v>
      </c>
      <c r="AX1061" s="13" t="s">
        <v>74</v>
      </c>
      <c r="AY1061" s="265" t="s">
        <v>165</v>
      </c>
    </row>
    <row r="1062" s="12" customFormat="1">
      <c r="B1062" s="244"/>
      <c r="C1062" s="245"/>
      <c r="D1062" s="246" t="s">
        <v>175</v>
      </c>
      <c r="E1062" s="247" t="s">
        <v>1</v>
      </c>
      <c r="F1062" s="248" t="s">
        <v>177</v>
      </c>
      <c r="G1062" s="245"/>
      <c r="H1062" s="247" t="s">
        <v>1</v>
      </c>
      <c r="I1062" s="249"/>
      <c r="J1062" s="245"/>
      <c r="K1062" s="245"/>
      <c r="L1062" s="250"/>
      <c r="M1062" s="251"/>
      <c r="N1062" s="252"/>
      <c r="O1062" s="252"/>
      <c r="P1062" s="252"/>
      <c r="Q1062" s="252"/>
      <c r="R1062" s="252"/>
      <c r="S1062" s="252"/>
      <c r="T1062" s="253"/>
      <c r="AT1062" s="254" t="s">
        <v>175</v>
      </c>
      <c r="AU1062" s="254" t="s">
        <v>107</v>
      </c>
      <c r="AV1062" s="12" t="s">
        <v>82</v>
      </c>
      <c r="AW1062" s="12" t="s">
        <v>31</v>
      </c>
      <c r="AX1062" s="12" t="s">
        <v>74</v>
      </c>
      <c r="AY1062" s="254" t="s">
        <v>165</v>
      </c>
    </row>
    <row r="1063" s="13" customFormat="1">
      <c r="B1063" s="255"/>
      <c r="C1063" s="256"/>
      <c r="D1063" s="246" t="s">
        <v>175</v>
      </c>
      <c r="E1063" s="257" t="s">
        <v>1</v>
      </c>
      <c r="F1063" s="258" t="s">
        <v>393</v>
      </c>
      <c r="G1063" s="256"/>
      <c r="H1063" s="259">
        <v>41.444000000000003</v>
      </c>
      <c r="I1063" s="260"/>
      <c r="J1063" s="256"/>
      <c r="K1063" s="256"/>
      <c r="L1063" s="261"/>
      <c r="M1063" s="262"/>
      <c r="N1063" s="263"/>
      <c r="O1063" s="263"/>
      <c r="P1063" s="263"/>
      <c r="Q1063" s="263"/>
      <c r="R1063" s="263"/>
      <c r="S1063" s="263"/>
      <c r="T1063" s="264"/>
      <c r="AT1063" s="265" t="s">
        <v>175</v>
      </c>
      <c r="AU1063" s="265" t="s">
        <v>107</v>
      </c>
      <c r="AV1063" s="13" t="s">
        <v>107</v>
      </c>
      <c r="AW1063" s="13" t="s">
        <v>31</v>
      </c>
      <c r="AX1063" s="13" t="s">
        <v>74</v>
      </c>
      <c r="AY1063" s="265" t="s">
        <v>165</v>
      </c>
    </row>
    <row r="1064" s="13" customFormat="1">
      <c r="B1064" s="255"/>
      <c r="C1064" s="256"/>
      <c r="D1064" s="246" t="s">
        <v>175</v>
      </c>
      <c r="E1064" s="257" t="s">
        <v>1</v>
      </c>
      <c r="F1064" s="258" t="s">
        <v>381</v>
      </c>
      <c r="G1064" s="256"/>
      <c r="H1064" s="259">
        <v>-2.4300000000000002</v>
      </c>
      <c r="I1064" s="260"/>
      <c r="J1064" s="256"/>
      <c r="K1064" s="256"/>
      <c r="L1064" s="261"/>
      <c r="M1064" s="262"/>
      <c r="N1064" s="263"/>
      <c r="O1064" s="263"/>
      <c r="P1064" s="263"/>
      <c r="Q1064" s="263"/>
      <c r="R1064" s="263"/>
      <c r="S1064" s="263"/>
      <c r="T1064" s="264"/>
      <c r="AT1064" s="265" t="s">
        <v>175</v>
      </c>
      <c r="AU1064" s="265" t="s">
        <v>107</v>
      </c>
      <c r="AV1064" s="13" t="s">
        <v>107</v>
      </c>
      <c r="AW1064" s="13" t="s">
        <v>31</v>
      </c>
      <c r="AX1064" s="13" t="s">
        <v>74</v>
      </c>
      <c r="AY1064" s="265" t="s">
        <v>165</v>
      </c>
    </row>
    <row r="1065" s="13" customFormat="1">
      <c r="B1065" s="255"/>
      <c r="C1065" s="256"/>
      <c r="D1065" s="246" t="s">
        <v>175</v>
      </c>
      <c r="E1065" s="257" t="s">
        <v>1</v>
      </c>
      <c r="F1065" s="258" t="s">
        <v>310</v>
      </c>
      <c r="G1065" s="256"/>
      <c r="H1065" s="259">
        <v>-1.6000000000000001</v>
      </c>
      <c r="I1065" s="260"/>
      <c r="J1065" s="256"/>
      <c r="K1065" s="256"/>
      <c r="L1065" s="261"/>
      <c r="M1065" s="262"/>
      <c r="N1065" s="263"/>
      <c r="O1065" s="263"/>
      <c r="P1065" s="263"/>
      <c r="Q1065" s="263"/>
      <c r="R1065" s="263"/>
      <c r="S1065" s="263"/>
      <c r="T1065" s="264"/>
      <c r="AT1065" s="265" t="s">
        <v>175</v>
      </c>
      <c r="AU1065" s="265" t="s">
        <v>107</v>
      </c>
      <c r="AV1065" s="13" t="s">
        <v>107</v>
      </c>
      <c r="AW1065" s="13" t="s">
        <v>31</v>
      </c>
      <c r="AX1065" s="13" t="s">
        <v>74</v>
      </c>
      <c r="AY1065" s="265" t="s">
        <v>165</v>
      </c>
    </row>
    <row r="1066" s="13" customFormat="1">
      <c r="B1066" s="255"/>
      <c r="C1066" s="256"/>
      <c r="D1066" s="246" t="s">
        <v>175</v>
      </c>
      <c r="E1066" s="257" t="s">
        <v>1</v>
      </c>
      <c r="F1066" s="258" t="s">
        <v>382</v>
      </c>
      <c r="G1066" s="256"/>
      <c r="H1066" s="259">
        <v>1.3500000000000001</v>
      </c>
      <c r="I1066" s="260"/>
      <c r="J1066" s="256"/>
      <c r="K1066" s="256"/>
      <c r="L1066" s="261"/>
      <c r="M1066" s="262"/>
      <c r="N1066" s="263"/>
      <c r="O1066" s="263"/>
      <c r="P1066" s="263"/>
      <c r="Q1066" s="263"/>
      <c r="R1066" s="263"/>
      <c r="S1066" s="263"/>
      <c r="T1066" s="264"/>
      <c r="AT1066" s="265" t="s">
        <v>175</v>
      </c>
      <c r="AU1066" s="265" t="s">
        <v>107</v>
      </c>
      <c r="AV1066" s="13" t="s">
        <v>107</v>
      </c>
      <c r="AW1066" s="13" t="s">
        <v>31</v>
      </c>
      <c r="AX1066" s="13" t="s">
        <v>74</v>
      </c>
      <c r="AY1066" s="265" t="s">
        <v>165</v>
      </c>
    </row>
    <row r="1067" s="12" customFormat="1">
      <c r="B1067" s="244"/>
      <c r="C1067" s="245"/>
      <c r="D1067" s="246" t="s">
        <v>175</v>
      </c>
      <c r="E1067" s="247" t="s">
        <v>1</v>
      </c>
      <c r="F1067" s="248" t="s">
        <v>194</v>
      </c>
      <c r="G1067" s="245"/>
      <c r="H1067" s="247" t="s">
        <v>1</v>
      </c>
      <c r="I1067" s="249"/>
      <c r="J1067" s="245"/>
      <c r="K1067" s="245"/>
      <c r="L1067" s="250"/>
      <c r="M1067" s="251"/>
      <c r="N1067" s="252"/>
      <c r="O1067" s="252"/>
      <c r="P1067" s="252"/>
      <c r="Q1067" s="252"/>
      <c r="R1067" s="252"/>
      <c r="S1067" s="252"/>
      <c r="T1067" s="253"/>
      <c r="AT1067" s="254" t="s">
        <v>175</v>
      </c>
      <c r="AU1067" s="254" t="s">
        <v>107</v>
      </c>
      <c r="AV1067" s="12" t="s">
        <v>82</v>
      </c>
      <c r="AW1067" s="12" t="s">
        <v>31</v>
      </c>
      <c r="AX1067" s="12" t="s">
        <v>74</v>
      </c>
      <c r="AY1067" s="254" t="s">
        <v>165</v>
      </c>
    </row>
    <row r="1068" s="13" customFormat="1">
      <c r="B1068" s="255"/>
      <c r="C1068" s="256"/>
      <c r="D1068" s="246" t="s">
        <v>175</v>
      </c>
      <c r="E1068" s="257" t="s">
        <v>1</v>
      </c>
      <c r="F1068" s="258" t="s">
        <v>405</v>
      </c>
      <c r="G1068" s="256"/>
      <c r="H1068" s="259">
        <v>39.259999999999998</v>
      </c>
      <c r="I1068" s="260"/>
      <c r="J1068" s="256"/>
      <c r="K1068" s="256"/>
      <c r="L1068" s="261"/>
      <c r="M1068" s="262"/>
      <c r="N1068" s="263"/>
      <c r="O1068" s="263"/>
      <c r="P1068" s="263"/>
      <c r="Q1068" s="263"/>
      <c r="R1068" s="263"/>
      <c r="S1068" s="263"/>
      <c r="T1068" s="264"/>
      <c r="AT1068" s="265" t="s">
        <v>175</v>
      </c>
      <c r="AU1068" s="265" t="s">
        <v>107</v>
      </c>
      <c r="AV1068" s="13" t="s">
        <v>107</v>
      </c>
      <c r="AW1068" s="13" t="s">
        <v>31</v>
      </c>
      <c r="AX1068" s="13" t="s">
        <v>74</v>
      </c>
      <c r="AY1068" s="265" t="s">
        <v>165</v>
      </c>
    </row>
    <row r="1069" s="13" customFormat="1">
      <c r="B1069" s="255"/>
      <c r="C1069" s="256"/>
      <c r="D1069" s="246" t="s">
        <v>175</v>
      </c>
      <c r="E1069" s="257" t="s">
        <v>1</v>
      </c>
      <c r="F1069" s="258" t="s">
        <v>384</v>
      </c>
      <c r="G1069" s="256"/>
      <c r="H1069" s="259">
        <v>-2.5790000000000002</v>
      </c>
      <c r="I1069" s="260"/>
      <c r="J1069" s="256"/>
      <c r="K1069" s="256"/>
      <c r="L1069" s="261"/>
      <c r="M1069" s="262"/>
      <c r="N1069" s="263"/>
      <c r="O1069" s="263"/>
      <c r="P1069" s="263"/>
      <c r="Q1069" s="263"/>
      <c r="R1069" s="263"/>
      <c r="S1069" s="263"/>
      <c r="T1069" s="264"/>
      <c r="AT1069" s="265" t="s">
        <v>175</v>
      </c>
      <c r="AU1069" s="265" t="s">
        <v>107</v>
      </c>
      <c r="AV1069" s="13" t="s">
        <v>107</v>
      </c>
      <c r="AW1069" s="13" t="s">
        <v>31</v>
      </c>
      <c r="AX1069" s="13" t="s">
        <v>74</v>
      </c>
      <c r="AY1069" s="265" t="s">
        <v>165</v>
      </c>
    </row>
    <row r="1070" s="13" customFormat="1">
      <c r="B1070" s="255"/>
      <c r="C1070" s="256"/>
      <c r="D1070" s="246" t="s">
        <v>175</v>
      </c>
      <c r="E1070" s="257" t="s">
        <v>1</v>
      </c>
      <c r="F1070" s="258" t="s">
        <v>310</v>
      </c>
      <c r="G1070" s="256"/>
      <c r="H1070" s="259">
        <v>-1.6000000000000001</v>
      </c>
      <c r="I1070" s="260"/>
      <c r="J1070" s="256"/>
      <c r="K1070" s="256"/>
      <c r="L1070" s="261"/>
      <c r="M1070" s="262"/>
      <c r="N1070" s="263"/>
      <c r="O1070" s="263"/>
      <c r="P1070" s="263"/>
      <c r="Q1070" s="263"/>
      <c r="R1070" s="263"/>
      <c r="S1070" s="263"/>
      <c r="T1070" s="264"/>
      <c r="AT1070" s="265" t="s">
        <v>175</v>
      </c>
      <c r="AU1070" s="265" t="s">
        <v>107</v>
      </c>
      <c r="AV1070" s="13" t="s">
        <v>107</v>
      </c>
      <c r="AW1070" s="13" t="s">
        <v>31</v>
      </c>
      <c r="AX1070" s="13" t="s">
        <v>74</v>
      </c>
      <c r="AY1070" s="265" t="s">
        <v>165</v>
      </c>
    </row>
    <row r="1071" s="13" customFormat="1">
      <c r="B1071" s="255"/>
      <c r="C1071" s="256"/>
      <c r="D1071" s="246" t="s">
        <v>175</v>
      </c>
      <c r="E1071" s="257" t="s">
        <v>1</v>
      </c>
      <c r="F1071" s="258" t="s">
        <v>385</v>
      </c>
      <c r="G1071" s="256"/>
      <c r="H1071" s="259">
        <v>1.383</v>
      </c>
      <c r="I1071" s="260"/>
      <c r="J1071" s="256"/>
      <c r="K1071" s="256"/>
      <c r="L1071" s="261"/>
      <c r="M1071" s="262"/>
      <c r="N1071" s="263"/>
      <c r="O1071" s="263"/>
      <c r="P1071" s="263"/>
      <c r="Q1071" s="263"/>
      <c r="R1071" s="263"/>
      <c r="S1071" s="263"/>
      <c r="T1071" s="264"/>
      <c r="AT1071" s="265" t="s">
        <v>175</v>
      </c>
      <c r="AU1071" s="265" t="s">
        <v>107</v>
      </c>
      <c r="AV1071" s="13" t="s">
        <v>107</v>
      </c>
      <c r="AW1071" s="13" t="s">
        <v>31</v>
      </c>
      <c r="AX1071" s="13" t="s">
        <v>74</v>
      </c>
      <c r="AY1071" s="265" t="s">
        <v>165</v>
      </c>
    </row>
    <row r="1072" s="12" customFormat="1">
      <c r="B1072" s="244"/>
      <c r="C1072" s="245"/>
      <c r="D1072" s="246" t="s">
        <v>175</v>
      </c>
      <c r="E1072" s="247" t="s">
        <v>1</v>
      </c>
      <c r="F1072" s="248" t="s">
        <v>406</v>
      </c>
      <c r="G1072" s="245"/>
      <c r="H1072" s="247" t="s">
        <v>1</v>
      </c>
      <c r="I1072" s="249"/>
      <c r="J1072" s="245"/>
      <c r="K1072" s="245"/>
      <c r="L1072" s="250"/>
      <c r="M1072" s="251"/>
      <c r="N1072" s="252"/>
      <c r="O1072" s="252"/>
      <c r="P1072" s="252"/>
      <c r="Q1072" s="252"/>
      <c r="R1072" s="252"/>
      <c r="S1072" s="252"/>
      <c r="T1072" s="253"/>
      <c r="AT1072" s="254" t="s">
        <v>175</v>
      </c>
      <c r="AU1072" s="254" t="s">
        <v>107</v>
      </c>
      <c r="AV1072" s="12" t="s">
        <v>82</v>
      </c>
      <c r="AW1072" s="12" t="s">
        <v>31</v>
      </c>
      <c r="AX1072" s="12" t="s">
        <v>74</v>
      </c>
      <c r="AY1072" s="254" t="s">
        <v>165</v>
      </c>
    </row>
    <row r="1073" s="13" customFormat="1">
      <c r="B1073" s="255"/>
      <c r="C1073" s="256"/>
      <c r="D1073" s="246" t="s">
        <v>175</v>
      </c>
      <c r="E1073" s="257" t="s">
        <v>1</v>
      </c>
      <c r="F1073" s="258" t="s">
        <v>407</v>
      </c>
      <c r="G1073" s="256"/>
      <c r="H1073" s="259">
        <v>57.850000000000001</v>
      </c>
      <c r="I1073" s="260"/>
      <c r="J1073" s="256"/>
      <c r="K1073" s="256"/>
      <c r="L1073" s="261"/>
      <c r="M1073" s="262"/>
      <c r="N1073" s="263"/>
      <c r="O1073" s="263"/>
      <c r="P1073" s="263"/>
      <c r="Q1073" s="263"/>
      <c r="R1073" s="263"/>
      <c r="S1073" s="263"/>
      <c r="T1073" s="264"/>
      <c r="AT1073" s="265" t="s">
        <v>175</v>
      </c>
      <c r="AU1073" s="265" t="s">
        <v>107</v>
      </c>
      <c r="AV1073" s="13" t="s">
        <v>107</v>
      </c>
      <c r="AW1073" s="13" t="s">
        <v>31</v>
      </c>
      <c r="AX1073" s="13" t="s">
        <v>74</v>
      </c>
      <c r="AY1073" s="265" t="s">
        <v>165</v>
      </c>
    </row>
    <row r="1074" s="13" customFormat="1">
      <c r="B1074" s="255"/>
      <c r="C1074" s="256"/>
      <c r="D1074" s="246" t="s">
        <v>175</v>
      </c>
      <c r="E1074" s="257" t="s">
        <v>1</v>
      </c>
      <c r="F1074" s="258" t="s">
        <v>408</v>
      </c>
      <c r="G1074" s="256"/>
      <c r="H1074" s="259">
        <v>-3.6739999999999999</v>
      </c>
      <c r="I1074" s="260"/>
      <c r="J1074" s="256"/>
      <c r="K1074" s="256"/>
      <c r="L1074" s="261"/>
      <c r="M1074" s="262"/>
      <c r="N1074" s="263"/>
      <c r="O1074" s="263"/>
      <c r="P1074" s="263"/>
      <c r="Q1074" s="263"/>
      <c r="R1074" s="263"/>
      <c r="S1074" s="263"/>
      <c r="T1074" s="264"/>
      <c r="AT1074" s="265" t="s">
        <v>175</v>
      </c>
      <c r="AU1074" s="265" t="s">
        <v>107</v>
      </c>
      <c r="AV1074" s="13" t="s">
        <v>107</v>
      </c>
      <c r="AW1074" s="13" t="s">
        <v>31</v>
      </c>
      <c r="AX1074" s="13" t="s">
        <v>74</v>
      </c>
      <c r="AY1074" s="265" t="s">
        <v>165</v>
      </c>
    </row>
    <row r="1075" s="13" customFormat="1">
      <c r="B1075" s="255"/>
      <c r="C1075" s="256"/>
      <c r="D1075" s="246" t="s">
        <v>175</v>
      </c>
      <c r="E1075" s="257" t="s">
        <v>1</v>
      </c>
      <c r="F1075" s="258" t="s">
        <v>409</v>
      </c>
      <c r="G1075" s="256"/>
      <c r="H1075" s="259">
        <v>-1.7669999999999999</v>
      </c>
      <c r="I1075" s="260"/>
      <c r="J1075" s="256"/>
      <c r="K1075" s="256"/>
      <c r="L1075" s="261"/>
      <c r="M1075" s="262"/>
      <c r="N1075" s="263"/>
      <c r="O1075" s="263"/>
      <c r="P1075" s="263"/>
      <c r="Q1075" s="263"/>
      <c r="R1075" s="263"/>
      <c r="S1075" s="263"/>
      <c r="T1075" s="264"/>
      <c r="AT1075" s="265" t="s">
        <v>175</v>
      </c>
      <c r="AU1075" s="265" t="s">
        <v>107</v>
      </c>
      <c r="AV1075" s="13" t="s">
        <v>107</v>
      </c>
      <c r="AW1075" s="13" t="s">
        <v>31</v>
      </c>
      <c r="AX1075" s="13" t="s">
        <v>74</v>
      </c>
      <c r="AY1075" s="265" t="s">
        <v>165</v>
      </c>
    </row>
    <row r="1076" s="13" customFormat="1">
      <c r="B1076" s="255"/>
      <c r="C1076" s="256"/>
      <c r="D1076" s="246" t="s">
        <v>175</v>
      </c>
      <c r="E1076" s="257" t="s">
        <v>1</v>
      </c>
      <c r="F1076" s="258" t="s">
        <v>410</v>
      </c>
      <c r="G1076" s="256"/>
      <c r="H1076" s="259">
        <v>-4.7999999999999998</v>
      </c>
      <c r="I1076" s="260"/>
      <c r="J1076" s="256"/>
      <c r="K1076" s="256"/>
      <c r="L1076" s="261"/>
      <c r="M1076" s="262"/>
      <c r="N1076" s="263"/>
      <c r="O1076" s="263"/>
      <c r="P1076" s="263"/>
      <c r="Q1076" s="263"/>
      <c r="R1076" s="263"/>
      <c r="S1076" s="263"/>
      <c r="T1076" s="264"/>
      <c r="AT1076" s="265" t="s">
        <v>175</v>
      </c>
      <c r="AU1076" s="265" t="s">
        <v>107</v>
      </c>
      <c r="AV1076" s="13" t="s">
        <v>107</v>
      </c>
      <c r="AW1076" s="13" t="s">
        <v>31</v>
      </c>
      <c r="AX1076" s="13" t="s">
        <v>74</v>
      </c>
      <c r="AY1076" s="265" t="s">
        <v>165</v>
      </c>
    </row>
    <row r="1077" s="13" customFormat="1">
      <c r="B1077" s="255"/>
      <c r="C1077" s="256"/>
      <c r="D1077" s="246" t="s">
        <v>175</v>
      </c>
      <c r="E1077" s="257" t="s">
        <v>1</v>
      </c>
      <c r="F1077" s="258" t="s">
        <v>411</v>
      </c>
      <c r="G1077" s="256"/>
      <c r="H1077" s="259">
        <v>1.887</v>
      </c>
      <c r="I1077" s="260"/>
      <c r="J1077" s="256"/>
      <c r="K1077" s="256"/>
      <c r="L1077" s="261"/>
      <c r="M1077" s="262"/>
      <c r="N1077" s="263"/>
      <c r="O1077" s="263"/>
      <c r="P1077" s="263"/>
      <c r="Q1077" s="263"/>
      <c r="R1077" s="263"/>
      <c r="S1077" s="263"/>
      <c r="T1077" s="264"/>
      <c r="AT1077" s="265" t="s">
        <v>175</v>
      </c>
      <c r="AU1077" s="265" t="s">
        <v>107</v>
      </c>
      <c r="AV1077" s="13" t="s">
        <v>107</v>
      </c>
      <c r="AW1077" s="13" t="s">
        <v>31</v>
      </c>
      <c r="AX1077" s="13" t="s">
        <v>74</v>
      </c>
      <c r="AY1077" s="265" t="s">
        <v>165</v>
      </c>
    </row>
    <row r="1078" s="13" customFormat="1">
      <c r="B1078" s="255"/>
      <c r="C1078" s="256"/>
      <c r="D1078" s="246" t="s">
        <v>175</v>
      </c>
      <c r="E1078" s="257" t="s">
        <v>1</v>
      </c>
      <c r="F1078" s="258" t="s">
        <v>412</v>
      </c>
      <c r="G1078" s="256"/>
      <c r="H1078" s="259">
        <v>1.4099999999999999</v>
      </c>
      <c r="I1078" s="260"/>
      <c r="J1078" s="256"/>
      <c r="K1078" s="256"/>
      <c r="L1078" s="261"/>
      <c r="M1078" s="262"/>
      <c r="N1078" s="263"/>
      <c r="O1078" s="263"/>
      <c r="P1078" s="263"/>
      <c r="Q1078" s="263"/>
      <c r="R1078" s="263"/>
      <c r="S1078" s="263"/>
      <c r="T1078" s="264"/>
      <c r="AT1078" s="265" t="s">
        <v>175</v>
      </c>
      <c r="AU1078" s="265" t="s">
        <v>107</v>
      </c>
      <c r="AV1078" s="13" t="s">
        <v>107</v>
      </c>
      <c r="AW1078" s="13" t="s">
        <v>31</v>
      </c>
      <c r="AX1078" s="13" t="s">
        <v>74</v>
      </c>
      <c r="AY1078" s="265" t="s">
        <v>165</v>
      </c>
    </row>
    <row r="1079" s="13" customFormat="1">
      <c r="B1079" s="255"/>
      <c r="C1079" s="256"/>
      <c r="D1079" s="246" t="s">
        <v>175</v>
      </c>
      <c r="E1079" s="257" t="s">
        <v>1</v>
      </c>
      <c r="F1079" s="258" t="s">
        <v>400</v>
      </c>
      <c r="G1079" s="256"/>
      <c r="H1079" s="259">
        <v>1.9199999999999999</v>
      </c>
      <c r="I1079" s="260"/>
      <c r="J1079" s="256"/>
      <c r="K1079" s="256"/>
      <c r="L1079" s="261"/>
      <c r="M1079" s="262"/>
      <c r="N1079" s="263"/>
      <c r="O1079" s="263"/>
      <c r="P1079" s="263"/>
      <c r="Q1079" s="263"/>
      <c r="R1079" s="263"/>
      <c r="S1079" s="263"/>
      <c r="T1079" s="264"/>
      <c r="AT1079" s="265" t="s">
        <v>175</v>
      </c>
      <c r="AU1079" s="265" t="s">
        <v>107</v>
      </c>
      <c r="AV1079" s="13" t="s">
        <v>107</v>
      </c>
      <c r="AW1079" s="13" t="s">
        <v>31</v>
      </c>
      <c r="AX1079" s="13" t="s">
        <v>74</v>
      </c>
      <c r="AY1079" s="265" t="s">
        <v>165</v>
      </c>
    </row>
    <row r="1080" s="13" customFormat="1">
      <c r="B1080" s="255"/>
      <c r="C1080" s="256"/>
      <c r="D1080" s="246" t="s">
        <v>175</v>
      </c>
      <c r="E1080" s="257" t="s">
        <v>1</v>
      </c>
      <c r="F1080" s="258" t="s">
        <v>413</v>
      </c>
      <c r="G1080" s="256"/>
      <c r="H1080" s="259">
        <v>7.6959999999999997</v>
      </c>
      <c r="I1080" s="260"/>
      <c r="J1080" s="256"/>
      <c r="K1080" s="256"/>
      <c r="L1080" s="261"/>
      <c r="M1080" s="262"/>
      <c r="N1080" s="263"/>
      <c r="O1080" s="263"/>
      <c r="P1080" s="263"/>
      <c r="Q1080" s="263"/>
      <c r="R1080" s="263"/>
      <c r="S1080" s="263"/>
      <c r="T1080" s="264"/>
      <c r="AT1080" s="265" t="s">
        <v>175</v>
      </c>
      <c r="AU1080" s="265" t="s">
        <v>107</v>
      </c>
      <c r="AV1080" s="13" t="s">
        <v>107</v>
      </c>
      <c r="AW1080" s="13" t="s">
        <v>31</v>
      </c>
      <c r="AX1080" s="13" t="s">
        <v>74</v>
      </c>
      <c r="AY1080" s="265" t="s">
        <v>165</v>
      </c>
    </row>
    <row r="1081" s="13" customFormat="1">
      <c r="B1081" s="255"/>
      <c r="C1081" s="256"/>
      <c r="D1081" s="246" t="s">
        <v>175</v>
      </c>
      <c r="E1081" s="257" t="s">
        <v>1</v>
      </c>
      <c r="F1081" s="258" t="s">
        <v>310</v>
      </c>
      <c r="G1081" s="256"/>
      <c r="H1081" s="259">
        <v>-1.6000000000000001</v>
      </c>
      <c r="I1081" s="260"/>
      <c r="J1081" s="256"/>
      <c r="K1081" s="256"/>
      <c r="L1081" s="261"/>
      <c r="M1081" s="262"/>
      <c r="N1081" s="263"/>
      <c r="O1081" s="263"/>
      <c r="P1081" s="263"/>
      <c r="Q1081" s="263"/>
      <c r="R1081" s="263"/>
      <c r="S1081" s="263"/>
      <c r="T1081" s="264"/>
      <c r="AT1081" s="265" t="s">
        <v>175</v>
      </c>
      <c r="AU1081" s="265" t="s">
        <v>107</v>
      </c>
      <c r="AV1081" s="13" t="s">
        <v>107</v>
      </c>
      <c r="AW1081" s="13" t="s">
        <v>31</v>
      </c>
      <c r="AX1081" s="13" t="s">
        <v>74</v>
      </c>
      <c r="AY1081" s="265" t="s">
        <v>165</v>
      </c>
    </row>
    <row r="1082" s="12" customFormat="1">
      <c r="B1082" s="244"/>
      <c r="C1082" s="245"/>
      <c r="D1082" s="246" t="s">
        <v>175</v>
      </c>
      <c r="E1082" s="247" t="s">
        <v>1</v>
      </c>
      <c r="F1082" s="248" t="s">
        <v>414</v>
      </c>
      <c r="G1082" s="245"/>
      <c r="H1082" s="247" t="s">
        <v>1</v>
      </c>
      <c r="I1082" s="249"/>
      <c r="J1082" s="245"/>
      <c r="K1082" s="245"/>
      <c r="L1082" s="250"/>
      <c r="M1082" s="251"/>
      <c r="N1082" s="252"/>
      <c r="O1082" s="252"/>
      <c r="P1082" s="252"/>
      <c r="Q1082" s="252"/>
      <c r="R1082" s="252"/>
      <c r="S1082" s="252"/>
      <c r="T1082" s="253"/>
      <c r="AT1082" s="254" t="s">
        <v>175</v>
      </c>
      <c r="AU1082" s="254" t="s">
        <v>107</v>
      </c>
      <c r="AV1082" s="12" t="s">
        <v>82</v>
      </c>
      <c r="AW1082" s="12" t="s">
        <v>31</v>
      </c>
      <c r="AX1082" s="12" t="s">
        <v>74</v>
      </c>
      <c r="AY1082" s="254" t="s">
        <v>165</v>
      </c>
    </row>
    <row r="1083" s="13" customFormat="1">
      <c r="B1083" s="255"/>
      <c r="C1083" s="256"/>
      <c r="D1083" s="246" t="s">
        <v>175</v>
      </c>
      <c r="E1083" s="257" t="s">
        <v>1</v>
      </c>
      <c r="F1083" s="258" t="s">
        <v>415</v>
      </c>
      <c r="G1083" s="256"/>
      <c r="H1083" s="259">
        <v>6.9809999999999999</v>
      </c>
      <c r="I1083" s="260"/>
      <c r="J1083" s="256"/>
      <c r="K1083" s="256"/>
      <c r="L1083" s="261"/>
      <c r="M1083" s="262"/>
      <c r="N1083" s="263"/>
      <c r="O1083" s="263"/>
      <c r="P1083" s="263"/>
      <c r="Q1083" s="263"/>
      <c r="R1083" s="263"/>
      <c r="S1083" s="263"/>
      <c r="T1083" s="264"/>
      <c r="AT1083" s="265" t="s">
        <v>175</v>
      </c>
      <c r="AU1083" s="265" t="s">
        <v>107</v>
      </c>
      <c r="AV1083" s="13" t="s">
        <v>107</v>
      </c>
      <c r="AW1083" s="13" t="s">
        <v>31</v>
      </c>
      <c r="AX1083" s="13" t="s">
        <v>74</v>
      </c>
      <c r="AY1083" s="265" t="s">
        <v>165</v>
      </c>
    </row>
    <row r="1084" s="13" customFormat="1">
      <c r="B1084" s="255"/>
      <c r="C1084" s="256"/>
      <c r="D1084" s="246" t="s">
        <v>175</v>
      </c>
      <c r="E1084" s="257" t="s">
        <v>1</v>
      </c>
      <c r="F1084" s="258" t="s">
        <v>310</v>
      </c>
      <c r="G1084" s="256"/>
      <c r="H1084" s="259">
        <v>-1.6000000000000001</v>
      </c>
      <c r="I1084" s="260"/>
      <c r="J1084" s="256"/>
      <c r="K1084" s="256"/>
      <c r="L1084" s="261"/>
      <c r="M1084" s="262"/>
      <c r="N1084" s="263"/>
      <c r="O1084" s="263"/>
      <c r="P1084" s="263"/>
      <c r="Q1084" s="263"/>
      <c r="R1084" s="263"/>
      <c r="S1084" s="263"/>
      <c r="T1084" s="264"/>
      <c r="AT1084" s="265" t="s">
        <v>175</v>
      </c>
      <c r="AU1084" s="265" t="s">
        <v>107</v>
      </c>
      <c r="AV1084" s="13" t="s">
        <v>107</v>
      </c>
      <c r="AW1084" s="13" t="s">
        <v>31</v>
      </c>
      <c r="AX1084" s="13" t="s">
        <v>74</v>
      </c>
      <c r="AY1084" s="265" t="s">
        <v>165</v>
      </c>
    </row>
    <row r="1085" s="12" customFormat="1">
      <c r="B1085" s="244"/>
      <c r="C1085" s="245"/>
      <c r="D1085" s="246" t="s">
        <v>175</v>
      </c>
      <c r="E1085" s="247" t="s">
        <v>1</v>
      </c>
      <c r="F1085" s="248" t="s">
        <v>420</v>
      </c>
      <c r="G1085" s="245"/>
      <c r="H1085" s="247" t="s">
        <v>1</v>
      </c>
      <c r="I1085" s="249"/>
      <c r="J1085" s="245"/>
      <c r="K1085" s="245"/>
      <c r="L1085" s="250"/>
      <c r="M1085" s="251"/>
      <c r="N1085" s="252"/>
      <c r="O1085" s="252"/>
      <c r="P1085" s="252"/>
      <c r="Q1085" s="252"/>
      <c r="R1085" s="252"/>
      <c r="S1085" s="252"/>
      <c r="T1085" s="253"/>
      <c r="AT1085" s="254" t="s">
        <v>175</v>
      </c>
      <c r="AU1085" s="254" t="s">
        <v>107</v>
      </c>
      <c r="AV1085" s="12" t="s">
        <v>82</v>
      </c>
      <c r="AW1085" s="12" t="s">
        <v>31</v>
      </c>
      <c r="AX1085" s="12" t="s">
        <v>74</v>
      </c>
      <c r="AY1085" s="254" t="s">
        <v>165</v>
      </c>
    </row>
    <row r="1086" s="13" customFormat="1">
      <c r="B1086" s="255"/>
      <c r="C1086" s="256"/>
      <c r="D1086" s="246" t="s">
        <v>175</v>
      </c>
      <c r="E1086" s="257" t="s">
        <v>1</v>
      </c>
      <c r="F1086" s="258" t="s">
        <v>421</v>
      </c>
      <c r="G1086" s="256"/>
      <c r="H1086" s="259">
        <v>29.579999999999998</v>
      </c>
      <c r="I1086" s="260"/>
      <c r="J1086" s="256"/>
      <c r="K1086" s="256"/>
      <c r="L1086" s="261"/>
      <c r="M1086" s="262"/>
      <c r="N1086" s="263"/>
      <c r="O1086" s="263"/>
      <c r="P1086" s="263"/>
      <c r="Q1086" s="263"/>
      <c r="R1086" s="263"/>
      <c r="S1086" s="263"/>
      <c r="T1086" s="264"/>
      <c r="AT1086" s="265" t="s">
        <v>175</v>
      </c>
      <c r="AU1086" s="265" t="s">
        <v>107</v>
      </c>
      <c r="AV1086" s="13" t="s">
        <v>107</v>
      </c>
      <c r="AW1086" s="13" t="s">
        <v>31</v>
      </c>
      <c r="AX1086" s="13" t="s">
        <v>74</v>
      </c>
      <c r="AY1086" s="265" t="s">
        <v>165</v>
      </c>
    </row>
    <row r="1087" s="13" customFormat="1">
      <c r="B1087" s="255"/>
      <c r="C1087" s="256"/>
      <c r="D1087" s="246" t="s">
        <v>175</v>
      </c>
      <c r="E1087" s="257" t="s">
        <v>1</v>
      </c>
      <c r="F1087" s="258" t="s">
        <v>422</v>
      </c>
      <c r="G1087" s="256"/>
      <c r="H1087" s="259">
        <v>-1.0800000000000001</v>
      </c>
      <c r="I1087" s="260"/>
      <c r="J1087" s="256"/>
      <c r="K1087" s="256"/>
      <c r="L1087" s="261"/>
      <c r="M1087" s="262"/>
      <c r="N1087" s="263"/>
      <c r="O1087" s="263"/>
      <c r="P1087" s="263"/>
      <c r="Q1087" s="263"/>
      <c r="R1087" s="263"/>
      <c r="S1087" s="263"/>
      <c r="T1087" s="264"/>
      <c r="AT1087" s="265" t="s">
        <v>175</v>
      </c>
      <c r="AU1087" s="265" t="s">
        <v>107</v>
      </c>
      <c r="AV1087" s="13" t="s">
        <v>107</v>
      </c>
      <c r="AW1087" s="13" t="s">
        <v>31</v>
      </c>
      <c r="AX1087" s="13" t="s">
        <v>74</v>
      </c>
      <c r="AY1087" s="265" t="s">
        <v>165</v>
      </c>
    </row>
    <row r="1088" s="13" customFormat="1">
      <c r="B1088" s="255"/>
      <c r="C1088" s="256"/>
      <c r="D1088" s="246" t="s">
        <v>175</v>
      </c>
      <c r="E1088" s="257" t="s">
        <v>1</v>
      </c>
      <c r="F1088" s="258" t="s">
        <v>310</v>
      </c>
      <c r="G1088" s="256"/>
      <c r="H1088" s="259">
        <v>-1.6000000000000001</v>
      </c>
      <c r="I1088" s="260"/>
      <c r="J1088" s="256"/>
      <c r="K1088" s="256"/>
      <c r="L1088" s="261"/>
      <c r="M1088" s="262"/>
      <c r="N1088" s="263"/>
      <c r="O1088" s="263"/>
      <c r="P1088" s="263"/>
      <c r="Q1088" s="263"/>
      <c r="R1088" s="263"/>
      <c r="S1088" s="263"/>
      <c r="T1088" s="264"/>
      <c r="AT1088" s="265" t="s">
        <v>175</v>
      </c>
      <c r="AU1088" s="265" t="s">
        <v>107</v>
      </c>
      <c r="AV1088" s="13" t="s">
        <v>107</v>
      </c>
      <c r="AW1088" s="13" t="s">
        <v>31</v>
      </c>
      <c r="AX1088" s="13" t="s">
        <v>74</v>
      </c>
      <c r="AY1088" s="265" t="s">
        <v>165</v>
      </c>
    </row>
    <row r="1089" s="13" customFormat="1">
      <c r="B1089" s="255"/>
      <c r="C1089" s="256"/>
      <c r="D1089" s="246" t="s">
        <v>175</v>
      </c>
      <c r="E1089" s="257" t="s">
        <v>1</v>
      </c>
      <c r="F1089" s="258" t="s">
        <v>400</v>
      </c>
      <c r="G1089" s="256"/>
      <c r="H1089" s="259">
        <v>1.9199999999999999</v>
      </c>
      <c r="I1089" s="260"/>
      <c r="J1089" s="256"/>
      <c r="K1089" s="256"/>
      <c r="L1089" s="261"/>
      <c r="M1089" s="262"/>
      <c r="N1089" s="263"/>
      <c r="O1089" s="263"/>
      <c r="P1089" s="263"/>
      <c r="Q1089" s="263"/>
      <c r="R1089" s="263"/>
      <c r="S1089" s="263"/>
      <c r="T1089" s="264"/>
      <c r="AT1089" s="265" t="s">
        <v>175</v>
      </c>
      <c r="AU1089" s="265" t="s">
        <v>107</v>
      </c>
      <c r="AV1089" s="13" t="s">
        <v>107</v>
      </c>
      <c r="AW1089" s="13" t="s">
        <v>31</v>
      </c>
      <c r="AX1089" s="13" t="s">
        <v>74</v>
      </c>
      <c r="AY1089" s="265" t="s">
        <v>165</v>
      </c>
    </row>
    <row r="1090" s="12" customFormat="1">
      <c r="B1090" s="244"/>
      <c r="C1090" s="245"/>
      <c r="D1090" s="246" t="s">
        <v>175</v>
      </c>
      <c r="E1090" s="247" t="s">
        <v>1</v>
      </c>
      <c r="F1090" s="248" t="s">
        <v>261</v>
      </c>
      <c r="G1090" s="245"/>
      <c r="H1090" s="247" t="s">
        <v>1</v>
      </c>
      <c r="I1090" s="249"/>
      <c r="J1090" s="245"/>
      <c r="K1090" s="245"/>
      <c r="L1090" s="250"/>
      <c r="M1090" s="251"/>
      <c r="N1090" s="252"/>
      <c r="O1090" s="252"/>
      <c r="P1090" s="252"/>
      <c r="Q1090" s="252"/>
      <c r="R1090" s="252"/>
      <c r="S1090" s="252"/>
      <c r="T1090" s="253"/>
      <c r="AT1090" s="254" t="s">
        <v>175</v>
      </c>
      <c r="AU1090" s="254" t="s">
        <v>107</v>
      </c>
      <c r="AV1090" s="12" t="s">
        <v>82</v>
      </c>
      <c r="AW1090" s="12" t="s">
        <v>31</v>
      </c>
      <c r="AX1090" s="12" t="s">
        <v>74</v>
      </c>
      <c r="AY1090" s="254" t="s">
        <v>165</v>
      </c>
    </row>
    <row r="1091" s="13" customFormat="1">
      <c r="B1091" s="255"/>
      <c r="C1091" s="256"/>
      <c r="D1091" s="246" t="s">
        <v>175</v>
      </c>
      <c r="E1091" s="257" t="s">
        <v>1</v>
      </c>
      <c r="F1091" s="258" t="s">
        <v>423</v>
      </c>
      <c r="G1091" s="256"/>
      <c r="H1091" s="259">
        <v>12.298</v>
      </c>
      <c r="I1091" s="260"/>
      <c r="J1091" s="256"/>
      <c r="K1091" s="256"/>
      <c r="L1091" s="261"/>
      <c r="M1091" s="262"/>
      <c r="N1091" s="263"/>
      <c r="O1091" s="263"/>
      <c r="P1091" s="263"/>
      <c r="Q1091" s="263"/>
      <c r="R1091" s="263"/>
      <c r="S1091" s="263"/>
      <c r="T1091" s="264"/>
      <c r="AT1091" s="265" t="s">
        <v>175</v>
      </c>
      <c r="AU1091" s="265" t="s">
        <v>107</v>
      </c>
      <c r="AV1091" s="13" t="s">
        <v>107</v>
      </c>
      <c r="AW1091" s="13" t="s">
        <v>31</v>
      </c>
      <c r="AX1091" s="13" t="s">
        <v>74</v>
      </c>
      <c r="AY1091" s="265" t="s">
        <v>165</v>
      </c>
    </row>
    <row r="1092" s="13" customFormat="1">
      <c r="B1092" s="255"/>
      <c r="C1092" s="256"/>
      <c r="D1092" s="246" t="s">
        <v>175</v>
      </c>
      <c r="E1092" s="257" t="s">
        <v>1</v>
      </c>
      <c r="F1092" s="258" t="s">
        <v>326</v>
      </c>
      <c r="G1092" s="256"/>
      <c r="H1092" s="259">
        <v>-3.2000000000000002</v>
      </c>
      <c r="I1092" s="260"/>
      <c r="J1092" s="256"/>
      <c r="K1092" s="256"/>
      <c r="L1092" s="261"/>
      <c r="M1092" s="262"/>
      <c r="N1092" s="263"/>
      <c r="O1092" s="263"/>
      <c r="P1092" s="263"/>
      <c r="Q1092" s="263"/>
      <c r="R1092" s="263"/>
      <c r="S1092" s="263"/>
      <c r="T1092" s="264"/>
      <c r="AT1092" s="265" t="s">
        <v>175</v>
      </c>
      <c r="AU1092" s="265" t="s">
        <v>107</v>
      </c>
      <c r="AV1092" s="13" t="s">
        <v>107</v>
      </c>
      <c r="AW1092" s="13" t="s">
        <v>31</v>
      </c>
      <c r="AX1092" s="13" t="s">
        <v>74</v>
      </c>
      <c r="AY1092" s="265" t="s">
        <v>165</v>
      </c>
    </row>
    <row r="1093" s="13" customFormat="1">
      <c r="B1093" s="255"/>
      <c r="C1093" s="256"/>
      <c r="D1093" s="246" t="s">
        <v>175</v>
      </c>
      <c r="E1093" s="257" t="s">
        <v>1</v>
      </c>
      <c r="F1093" s="258" t="s">
        <v>424</v>
      </c>
      <c r="G1093" s="256"/>
      <c r="H1093" s="259">
        <v>1.6799999999999999</v>
      </c>
      <c r="I1093" s="260"/>
      <c r="J1093" s="256"/>
      <c r="K1093" s="256"/>
      <c r="L1093" s="261"/>
      <c r="M1093" s="262"/>
      <c r="N1093" s="263"/>
      <c r="O1093" s="263"/>
      <c r="P1093" s="263"/>
      <c r="Q1093" s="263"/>
      <c r="R1093" s="263"/>
      <c r="S1093" s="263"/>
      <c r="T1093" s="264"/>
      <c r="AT1093" s="265" t="s">
        <v>175</v>
      </c>
      <c r="AU1093" s="265" t="s">
        <v>107</v>
      </c>
      <c r="AV1093" s="13" t="s">
        <v>107</v>
      </c>
      <c r="AW1093" s="13" t="s">
        <v>31</v>
      </c>
      <c r="AX1093" s="13" t="s">
        <v>74</v>
      </c>
      <c r="AY1093" s="265" t="s">
        <v>165</v>
      </c>
    </row>
    <row r="1094" s="12" customFormat="1">
      <c r="B1094" s="244"/>
      <c r="C1094" s="245"/>
      <c r="D1094" s="246" t="s">
        <v>175</v>
      </c>
      <c r="E1094" s="247" t="s">
        <v>1</v>
      </c>
      <c r="F1094" s="248" t="s">
        <v>425</v>
      </c>
      <c r="G1094" s="245"/>
      <c r="H1094" s="247" t="s">
        <v>1</v>
      </c>
      <c r="I1094" s="249"/>
      <c r="J1094" s="245"/>
      <c r="K1094" s="245"/>
      <c r="L1094" s="250"/>
      <c r="M1094" s="251"/>
      <c r="N1094" s="252"/>
      <c r="O1094" s="252"/>
      <c r="P1094" s="252"/>
      <c r="Q1094" s="252"/>
      <c r="R1094" s="252"/>
      <c r="S1094" s="252"/>
      <c r="T1094" s="253"/>
      <c r="AT1094" s="254" t="s">
        <v>175</v>
      </c>
      <c r="AU1094" s="254" t="s">
        <v>107</v>
      </c>
      <c r="AV1094" s="12" t="s">
        <v>82</v>
      </c>
      <c r="AW1094" s="12" t="s">
        <v>31</v>
      </c>
      <c r="AX1094" s="12" t="s">
        <v>74</v>
      </c>
      <c r="AY1094" s="254" t="s">
        <v>165</v>
      </c>
    </row>
    <row r="1095" s="13" customFormat="1">
      <c r="B1095" s="255"/>
      <c r="C1095" s="256"/>
      <c r="D1095" s="246" t="s">
        <v>175</v>
      </c>
      <c r="E1095" s="257" t="s">
        <v>1</v>
      </c>
      <c r="F1095" s="258" t="s">
        <v>426</v>
      </c>
      <c r="G1095" s="256"/>
      <c r="H1095" s="259">
        <v>9.6720000000000006</v>
      </c>
      <c r="I1095" s="260"/>
      <c r="J1095" s="256"/>
      <c r="K1095" s="256"/>
      <c r="L1095" s="261"/>
      <c r="M1095" s="262"/>
      <c r="N1095" s="263"/>
      <c r="O1095" s="263"/>
      <c r="P1095" s="263"/>
      <c r="Q1095" s="263"/>
      <c r="R1095" s="263"/>
      <c r="S1095" s="263"/>
      <c r="T1095" s="264"/>
      <c r="AT1095" s="265" t="s">
        <v>175</v>
      </c>
      <c r="AU1095" s="265" t="s">
        <v>107</v>
      </c>
      <c r="AV1095" s="13" t="s">
        <v>107</v>
      </c>
      <c r="AW1095" s="13" t="s">
        <v>31</v>
      </c>
      <c r="AX1095" s="13" t="s">
        <v>74</v>
      </c>
      <c r="AY1095" s="265" t="s">
        <v>165</v>
      </c>
    </row>
    <row r="1096" s="12" customFormat="1">
      <c r="B1096" s="244"/>
      <c r="C1096" s="245"/>
      <c r="D1096" s="246" t="s">
        <v>175</v>
      </c>
      <c r="E1096" s="247" t="s">
        <v>1</v>
      </c>
      <c r="F1096" s="248" t="s">
        <v>247</v>
      </c>
      <c r="G1096" s="245"/>
      <c r="H1096" s="247" t="s">
        <v>1</v>
      </c>
      <c r="I1096" s="249"/>
      <c r="J1096" s="245"/>
      <c r="K1096" s="245"/>
      <c r="L1096" s="250"/>
      <c r="M1096" s="251"/>
      <c r="N1096" s="252"/>
      <c r="O1096" s="252"/>
      <c r="P1096" s="252"/>
      <c r="Q1096" s="252"/>
      <c r="R1096" s="252"/>
      <c r="S1096" s="252"/>
      <c r="T1096" s="253"/>
      <c r="AT1096" s="254" t="s">
        <v>175</v>
      </c>
      <c r="AU1096" s="254" t="s">
        <v>107</v>
      </c>
      <c r="AV1096" s="12" t="s">
        <v>82</v>
      </c>
      <c r="AW1096" s="12" t="s">
        <v>31</v>
      </c>
      <c r="AX1096" s="12" t="s">
        <v>74</v>
      </c>
      <c r="AY1096" s="254" t="s">
        <v>165</v>
      </c>
    </row>
    <row r="1097" s="13" customFormat="1">
      <c r="B1097" s="255"/>
      <c r="C1097" s="256"/>
      <c r="D1097" s="246" t="s">
        <v>175</v>
      </c>
      <c r="E1097" s="257" t="s">
        <v>1</v>
      </c>
      <c r="F1097" s="258" t="s">
        <v>428</v>
      </c>
      <c r="G1097" s="256"/>
      <c r="H1097" s="259">
        <v>8.3200000000000003</v>
      </c>
      <c r="I1097" s="260"/>
      <c r="J1097" s="256"/>
      <c r="K1097" s="256"/>
      <c r="L1097" s="261"/>
      <c r="M1097" s="262"/>
      <c r="N1097" s="263"/>
      <c r="O1097" s="263"/>
      <c r="P1097" s="263"/>
      <c r="Q1097" s="263"/>
      <c r="R1097" s="263"/>
      <c r="S1097" s="263"/>
      <c r="T1097" s="264"/>
      <c r="AT1097" s="265" t="s">
        <v>175</v>
      </c>
      <c r="AU1097" s="265" t="s">
        <v>107</v>
      </c>
      <c r="AV1097" s="13" t="s">
        <v>107</v>
      </c>
      <c r="AW1097" s="13" t="s">
        <v>31</v>
      </c>
      <c r="AX1097" s="13" t="s">
        <v>74</v>
      </c>
      <c r="AY1097" s="265" t="s">
        <v>165</v>
      </c>
    </row>
    <row r="1098" s="13" customFormat="1">
      <c r="B1098" s="255"/>
      <c r="C1098" s="256"/>
      <c r="D1098" s="246" t="s">
        <v>175</v>
      </c>
      <c r="E1098" s="257" t="s">
        <v>1</v>
      </c>
      <c r="F1098" s="258" t="s">
        <v>310</v>
      </c>
      <c r="G1098" s="256"/>
      <c r="H1098" s="259">
        <v>-1.6000000000000001</v>
      </c>
      <c r="I1098" s="260"/>
      <c r="J1098" s="256"/>
      <c r="K1098" s="256"/>
      <c r="L1098" s="261"/>
      <c r="M1098" s="262"/>
      <c r="N1098" s="263"/>
      <c r="O1098" s="263"/>
      <c r="P1098" s="263"/>
      <c r="Q1098" s="263"/>
      <c r="R1098" s="263"/>
      <c r="S1098" s="263"/>
      <c r="T1098" s="264"/>
      <c r="AT1098" s="265" t="s">
        <v>175</v>
      </c>
      <c r="AU1098" s="265" t="s">
        <v>107</v>
      </c>
      <c r="AV1098" s="13" t="s">
        <v>107</v>
      </c>
      <c r="AW1098" s="13" t="s">
        <v>31</v>
      </c>
      <c r="AX1098" s="13" t="s">
        <v>74</v>
      </c>
      <c r="AY1098" s="265" t="s">
        <v>165</v>
      </c>
    </row>
    <row r="1099" s="13" customFormat="1">
      <c r="B1099" s="255"/>
      <c r="C1099" s="256"/>
      <c r="D1099" s="246" t="s">
        <v>175</v>
      </c>
      <c r="E1099" s="257" t="s">
        <v>1</v>
      </c>
      <c r="F1099" s="258" t="s">
        <v>429</v>
      </c>
      <c r="G1099" s="256"/>
      <c r="H1099" s="259">
        <v>1.6000000000000001</v>
      </c>
      <c r="I1099" s="260"/>
      <c r="J1099" s="256"/>
      <c r="K1099" s="256"/>
      <c r="L1099" s="261"/>
      <c r="M1099" s="262"/>
      <c r="N1099" s="263"/>
      <c r="O1099" s="263"/>
      <c r="P1099" s="263"/>
      <c r="Q1099" s="263"/>
      <c r="R1099" s="263"/>
      <c r="S1099" s="263"/>
      <c r="T1099" s="264"/>
      <c r="AT1099" s="265" t="s">
        <v>175</v>
      </c>
      <c r="AU1099" s="265" t="s">
        <v>107</v>
      </c>
      <c r="AV1099" s="13" t="s">
        <v>107</v>
      </c>
      <c r="AW1099" s="13" t="s">
        <v>31</v>
      </c>
      <c r="AX1099" s="13" t="s">
        <v>74</v>
      </c>
      <c r="AY1099" s="265" t="s">
        <v>165</v>
      </c>
    </row>
    <row r="1100" s="12" customFormat="1">
      <c r="B1100" s="244"/>
      <c r="C1100" s="245"/>
      <c r="D1100" s="246" t="s">
        <v>175</v>
      </c>
      <c r="E1100" s="247" t="s">
        <v>1</v>
      </c>
      <c r="F1100" s="248" t="s">
        <v>246</v>
      </c>
      <c r="G1100" s="245"/>
      <c r="H1100" s="247" t="s">
        <v>1</v>
      </c>
      <c r="I1100" s="249"/>
      <c r="J1100" s="245"/>
      <c r="K1100" s="245"/>
      <c r="L1100" s="250"/>
      <c r="M1100" s="251"/>
      <c r="N1100" s="252"/>
      <c r="O1100" s="252"/>
      <c r="P1100" s="252"/>
      <c r="Q1100" s="252"/>
      <c r="R1100" s="252"/>
      <c r="S1100" s="252"/>
      <c r="T1100" s="253"/>
      <c r="AT1100" s="254" t="s">
        <v>175</v>
      </c>
      <c r="AU1100" s="254" t="s">
        <v>107</v>
      </c>
      <c r="AV1100" s="12" t="s">
        <v>82</v>
      </c>
      <c r="AW1100" s="12" t="s">
        <v>31</v>
      </c>
      <c r="AX1100" s="12" t="s">
        <v>74</v>
      </c>
      <c r="AY1100" s="254" t="s">
        <v>165</v>
      </c>
    </row>
    <row r="1101" s="13" customFormat="1">
      <c r="B1101" s="255"/>
      <c r="C1101" s="256"/>
      <c r="D1101" s="246" t="s">
        <v>175</v>
      </c>
      <c r="E1101" s="257" t="s">
        <v>1</v>
      </c>
      <c r="F1101" s="258" t="s">
        <v>432</v>
      </c>
      <c r="G1101" s="256"/>
      <c r="H1101" s="259">
        <v>20.696000000000002</v>
      </c>
      <c r="I1101" s="260"/>
      <c r="J1101" s="256"/>
      <c r="K1101" s="256"/>
      <c r="L1101" s="261"/>
      <c r="M1101" s="262"/>
      <c r="N1101" s="263"/>
      <c r="O1101" s="263"/>
      <c r="P1101" s="263"/>
      <c r="Q1101" s="263"/>
      <c r="R1101" s="263"/>
      <c r="S1101" s="263"/>
      <c r="T1101" s="264"/>
      <c r="AT1101" s="265" t="s">
        <v>175</v>
      </c>
      <c r="AU1101" s="265" t="s">
        <v>107</v>
      </c>
      <c r="AV1101" s="13" t="s">
        <v>107</v>
      </c>
      <c r="AW1101" s="13" t="s">
        <v>31</v>
      </c>
      <c r="AX1101" s="13" t="s">
        <v>74</v>
      </c>
      <c r="AY1101" s="265" t="s">
        <v>165</v>
      </c>
    </row>
    <row r="1102" s="13" customFormat="1">
      <c r="B1102" s="255"/>
      <c r="C1102" s="256"/>
      <c r="D1102" s="246" t="s">
        <v>175</v>
      </c>
      <c r="E1102" s="257" t="s">
        <v>1</v>
      </c>
      <c r="F1102" s="258" t="s">
        <v>310</v>
      </c>
      <c r="G1102" s="256"/>
      <c r="H1102" s="259">
        <v>-1.6000000000000001</v>
      </c>
      <c r="I1102" s="260"/>
      <c r="J1102" s="256"/>
      <c r="K1102" s="256"/>
      <c r="L1102" s="261"/>
      <c r="M1102" s="262"/>
      <c r="N1102" s="263"/>
      <c r="O1102" s="263"/>
      <c r="P1102" s="263"/>
      <c r="Q1102" s="263"/>
      <c r="R1102" s="263"/>
      <c r="S1102" s="263"/>
      <c r="T1102" s="264"/>
      <c r="AT1102" s="265" t="s">
        <v>175</v>
      </c>
      <c r="AU1102" s="265" t="s">
        <v>107</v>
      </c>
      <c r="AV1102" s="13" t="s">
        <v>107</v>
      </c>
      <c r="AW1102" s="13" t="s">
        <v>31</v>
      </c>
      <c r="AX1102" s="13" t="s">
        <v>74</v>
      </c>
      <c r="AY1102" s="265" t="s">
        <v>165</v>
      </c>
    </row>
    <row r="1103" s="13" customFormat="1">
      <c r="B1103" s="255"/>
      <c r="C1103" s="256"/>
      <c r="D1103" s="246" t="s">
        <v>175</v>
      </c>
      <c r="E1103" s="257" t="s">
        <v>1</v>
      </c>
      <c r="F1103" s="258" t="s">
        <v>384</v>
      </c>
      <c r="G1103" s="256"/>
      <c r="H1103" s="259">
        <v>-2.5790000000000002</v>
      </c>
      <c r="I1103" s="260"/>
      <c r="J1103" s="256"/>
      <c r="K1103" s="256"/>
      <c r="L1103" s="261"/>
      <c r="M1103" s="262"/>
      <c r="N1103" s="263"/>
      <c r="O1103" s="263"/>
      <c r="P1103" s="263"/>
      <c r="Q1103" s="263"/>
      <c r="R1103" s="263"/>
      <c r="S1103" s="263"/>
      <c r="T1103" s="264"/>
      <c r="AT1103" s="265" t="s">
        <v>175</v>
      </c>
      <c r="AU1103" s="265" t="s">
        <v>107</v>
      </c>
      <c r="AV1103" s="13" t="s">
        <v>107</v>
      </c>
      <c r="AW1103" s="13" t="s">
        <v>31</v>
      </c>
      <c r="AX1103" s="13" t="s">
        <v>74</v>
      </c>
      <c r="AY1103" s="265" t="s">
        <v>165</v>
      </c>
    </row>
    <row r="1104" s="13" customFormat="1">
      <c r="B1104" s="255"/>
      <c r="C1104" s="256"/>
      <c r="D1104" s="246" t="s">
        <v>175</v>
      </c>
      <c r="E1104" s="257" t="s">
        <v>1</v>
      </c>
      <c r="F1104" s="258" t="s">
        <v>385</v>
      </c>
      <c r="G1104" s="256"/>
      <c r="H1104" s="259">
        <v>1.383</v>
      </c>
      <c r="I1104" s="260"/>
      <c r="J1104" s="256"/>
      <c r="K1104" s="256"/>
      <c r="L1104" s="261"/>
      <c r="M1104" s="262"/>
      <c r="N1104" s="263"/>
      <c r="O1104" s="263"/>
      <c r="P1104" s="263"/>
      <c r="Q1104" s="263"/>
      <c r="R1104" s="263"/>
      <c r="S1104" s="263"/>
      <c r="T1104" s="264"/>
      <c r="AT1104" s="265" t="s">
        <v>175</v>
      </c>
      <c r="AU1104" s="265" t="s">
        <v>107</v>
      </c>
      <c r="AV1104" s="13" t="s">
        <v>107</v>
      </c>
      <c r="AW1104" s="13" t="s">
        <v>31</v>
      </c>
      <c r="AX1104" s="13" t="s">
        <v>74</v>
      </c>
      <c r="AY1104" s="265" t="s">
        <v>165</v>
      </c>
    </row>
    <row r="1105" s="12" customFormat="1">
      <c r="B1105" s="244"/>
      <c r="C1105" s="245"/>
      <c r="D1105" s="246" t="s">
        <v>175</v>
      </c>
      <c r="E1105" s="247" t="s">
        <v>1</v>
      </c>
      <c r="F1105" s="248" t="s">
        <v>198</v>
      </c>
      <c r="G1105" s="245"/>
      <c r="H1105" s="247" t="s">
        <v>1</v>
      </c>
      <c r="I1105" s="249"/>
      <c r="J1105" s="245"/>
      <c r="K1105" s="245"/>
      <c r="L1105" s="250"/>
      <c r="M1105" s="251"/>
      <c r="N1105" s="252"/>
      <c r="O1105" s="252"/>
      <c r="P1105" s="252"/>
      <c r="Q1105" s="252"/>
      <c r="R1105" s="252"/>
      <c r="S1105" s="252"/>
      <c r="T1105" s="253"/>
      <c r="AT1105" s="254" t="s">
        <v>175</v>
      </c>
      <c r="AU1105" s="254" t="s">
        <v>107</v>
      </c>
      <c r="AV1105" s="12" t="s">
        <v>82</v>
      </c>
      <c r="AW1105" s="12" t="s">
        <v>31</v>
      </c>
      <c r="AX1105" s="12" t="s">
        <v>74</v>
      </c>
      <c r="AY1105" s="254" t="s">
        <v>165</v>
      </c>
    </row>
    <row r="1106" s="13" customFormat="1">
      <c r="B1106" s="255"/>
      <c r="C1106" s="256"/>
      <c r="D1106" s="246" t="s">
        <v>175</v>
      </c>
      <c r="E1106" s="257" t="s">
        <v>1</v>
      </c>
      <c r="F1106" s="258" t="s">
        <v>433</v>
      </c>
      <c r="G1106" s="256"/>
      <c r="H1106" s="259">
        <v>46.384</v>
      </c>
      <c r="I1106" s="260"/>
      <c r="J1106" s="256"/>
      <c r="K1106" s="256"/>
      <c r="L1106" s="261"/>
      <c r="M1106" s="262"/>
      <c r="N1106" s="263"/>
      <c r="O1106" s="263"/>
      <c r="P1106" s="263"/>
      <c r="Q1106" s="263"/>
      <c r="R1106" s="263"/>
      <c r="S1106" s="263"/>
      <c r="T1106" s="264"/>
      <c r="AT1106" s="265" t="s">
        <v>175</v>
      </c>
      <c r="AU1106" s="265" t="s">
        <v>107</v>
      </c>
      <c r="AV1106" s="13" t="s">
        <v>107</v>
      </c>
      <c r="AW1106" s="13" t="s">
        <v>31</v>
      </c>
      <c r="AX1106" s="13" t="s">
        <v>74</v>
      </c>
      <c r="AY1106" s="265" t="s">
        <v>165</v>
      </c>
    </row>
    <row r="1107" s="13" customFormat="1">
      <c r="B1107" s="255"/>
      <c r="C1107" s="256"/>
      <c r="D1107" s="246" t="s">
        <v>175</v>
      </c>
      <c r="E1107" s="257" t="s">
        <v>1</v>
      </c>
      <c r="F1107" s="258" t="s">
        <v>310</v>
      </c>
      <c r="G1107" s="256"/>
      <c r="H1107" s="259">
        <v>-1.6000000000000001</v>
      </c>
      <c r="I1107" s="260"/>
      <c r="J1107" s="256"/>
      <c r="K1107" s="256"/>
      <c r="L1107" s="261"/>
      <c r="M1107" s="262"/>
      <c r="N1107" s="263"/>
      <c r="O1107" s="263"/>
      <c r="P1107" s="263"/>
      <c r="Q1107" s="263"/>
      <c r="R1107" s="263"/>
      <c r="S1107" s="263"/>
      <c r="T1107" s="264"/>
      <c r="AT1107" s="265" t="s">
        <v>175</v>
      </c>
      <c r="AU1107" s="265" t="s">
        <v>107</v>
      </c>
      <c r="AV1107" s="13" t="s">
        <v>107</v>
      </c>
      <c r="AW1107" s="13" t="s">
        <v>31</v>
      </c>
      <c r="AX1107" s="13" t="s">
        <v>74</v>
      </c>
      <c r="AY1107" s="265" t="s">
        <v>165</v>
      </c>
    </row>
    <row r="1108" s="13" customFormat="1">
      <c r="B1108" s="255"/>
      <c r="C1108" s="256"/>
      <c r="D1108" s="246" t="s">
        <v>175</v>
      </c>
      <c r="E1108" s="257" t="s">
        <v>1</v>
      </c>
      <c r="F1108" s="258" t="s">
        <v>384</v>
      </c>
      <c r="G1108" s="256"/>
      <c r="H1108" s="259">
        <v>-2.5790000000000002</v>
      </c>
      <c r="I1108" s="260"/>
      <c r="J1108" s="256"/>
      <c r="K1108" s="256"/>
      <c r="L1108" s="261"/>
      <c r="M1108" s="262"/>
      <c r="N1108" s="263"/>
      <c r="O1108" s="263"/>
      <c r="P1108" s="263"/>
      <c r="Q1108" s="263"/>
      <c r="R1108" s="263"/>
      <c r="S1108" s="263"/>
      <c r="T1108" s="264"/>
      <c r="AT1108" s="265" t="s">
        <v>175</v>
      </c>
      <c r="AU1108" s="265" t="s">
        <v>107</v>
      </c>
      <c r="AV1108" s="13" t="s">
        <v>107</v>
      </c>
      <c r="AW1108" s="13" t="s">
        <v>31</v>
      </c>
      <c r="AX1108" s="13" t="s">
        <v>74</v>
      </c>
      <c r="AY1108" s="265" t="s">
        <v>165</v>
      </c>
    </row>
    <row r="1109" s="13" customFormat="1">
      <c r="B1109" s="255"/>
      <c r="C1109" s="256"/>
      <c r="D1109" s="246" t="s">
        <v>175</v>
      </c>
      <c r="E1109" s="257" t="s">
        <v>1</v>
      </c>
      <c r="F1109" s="258" t="s">
        <v>385</v>
      </c>
      <c r="G1109" s="256"/>
      <c r="H1109" s="259">
        <v>1.383</v>
      </c>
      <c r="I1109" s="260"/>
      <c r="J1109" s="256"/>
      <c r="K1109" s="256"/>
      <c r="L1109" s="261"/>
      <c r="M1109" s="262"/>
      <c r="N1109" s="263"/>
      <c r="O1109" s="263"/>
      <c r="P1109" s="263"/>
      <c r="Q1109" s="263"/>
      <c r="R1109" s="263"/>
      <c r="S1109" s="263"/>
      <c r="T1109" s="264"/>
      <c r="AT1109" s="265" t="s">
        <v>175</v>
      </c>
      <c r="AU1109" s="265" t="s">
        <v>107</v>
      </c>
      <c r="AV1109" s="13" t="s">
        <v>107</v>
      </c>
      <c r="AW1109" s="13" t="s">
        <v>31</v>
      </c>
      <c r="AX1109" s="13" t="s">
        <v>74</v>
      </c>
      <c r="AY1109" s="265" t="s">
        <v>165</v>
      </c>
    </row>
    <row r="1110" s="12" customFormat="1">
      <c r="B1110" s="244"/>
      <c r="C1110" s="245"/>
      <c r="D1110" s="246" t="s">
        <v>175</v>
      </c>
      <c r="E1110" s="247" t="s">
        <v>1</v>
      </c>
      <c r="F1110" s="248" t="s">
        <v>200</v>
      </c>
      <c r="G1110" s="245"/>
      <c r="H1110" s="247" t="s">
        <v>1</v>
      </c>
      <c r="I1110" s="249"/>
      <c r="J1110" s="245"/>
      <c r="K1110" s="245"/>
      <c r="L1110" s="250"/>
      <c r="M1110" s="251"/>
      <c r="N1110" s="252"/>
      <c r="O1110" s="252"/>
      <c r="P1110" s="252"/>
      <c r="Q1110" s="252"/>
      <c r="R1110" s="252"/>
      <c r="S1110" s="252"/>
      <c r="T1110" s="253"/>
      <c r="AT1110" s="254" t="s">
        <v>175</v>
      </c>
      <c r="AU1110" s="254" t="s">
        <v>107</v>
      </c>
      <c r="AV1110" s="12" t="s">
        <v>82</v>
      </c>
      <c r="AW1110" s="12" t="s">
        <v>31</v>
      </c>
      <c r="AX1110" s="12" t="s">
        <v>74</v>
      </c>
      <c r="AY1110" s="254" t="s">
        <v>165</v>
      </c>
    </row>
    <row r="1111" s="13" customFormat="1">
      <c r="B1111" s="255"/>
      <c r="C1111" s="256"/>
      <c r="D1111" s="246" t="s">
        <v>175</v>
      </c>
      <c r="E1111" s="257" t="s">
        <v>1</v>
      </c>
      <c r="F1111" s="258" t="s">
        <v>434</v>
      </c>
      <c r="G1111" s="256"/>
      <c r="H1111" s="259">
        <v>45.5</v>
      </c>
      <c r="I1111" s="260"/>
      <c r="J1111" s="256"/>
      <c r="K1111" s="256"/>
      <c r="L1111" s="261"/>
      <c r="M1111" s="262"/>
      <c r="N1111" s="263"/>
      <c r="O1111" s="263"/>
      <c r="P1111" s="263"/>
      <c r="Q1111" s="263"/>
      <c r="R1111" s="263"/>
      <c r="S1111" s="263"/>
      <c r="T1111" s="264"/>
      <c r="AT1111" s="265" t="s">
        <v>175</v>
      </c>
      <c r="AU1111" s="265" t="s">
        <v>107</v>
      </c>
      <c r="AV1111" s="13" t="s">
        <v>107</v>
      </c>
      <c r="AW1111" s="13" t="s">
        <v>31</v>
      </c>
      <c r="AX1111" s="13" t="s">
        <v>74</v>
      </c>
      <c r="AY1111" s="265" t="s">
        <v>165</v>
      </c>
    </row>
    <row r="1112" s="13" customFormat="1">
      <c r="B1112" s="255"/>
      <c r="C1112" s="256"/>
      <c r="D1112" s="246" t="s">
        <v>175</v>
      </c>
      <c r="E1112" s="257" t="s">
        <v>1</v>
      </c>
      <c r="F1112" s="258" t="s">
        <v>310</v>
      </c>
      <c r="G1112" s="256"/>
      <c r="H1112" s="259">
        <v>-1.6000000000000001</v>
      </c>
      <c r="I1112" s="260"/>
      <c r="J1112" s="256"/>
      <c r="K1112" s="256"/>
      <c r="L1112" s="261"/>
      <c r="M1112" s="262"/>
      <c r="N1112" s="263"/>
      <c r="O1112" s="263"/>
      <c r="P1112" s="263"/>
      <c r="Q1112" s="263"/>
      <c r="R1112" s="263"/>
      <c r="S1112" s="263"/>
      <c r="T1112" s="264"/>
      <c r="AT1112" s="265" t="s">
        <v>175</v>
      </c>
      <c r="AU1112" s="265" t="s">
        <v>107</v>
      </c>
      <c r="AV1112" s="13" t="s">
        <v>107</v>
      </c>
      <c r="AW1112" s="13" t="s">
        <v>31</v>
      </c>
      <c r="AX1112" s="13" t="s">
        <v>74</v>
      </c>
      <c r="AY1112" s="265" t="s">
        <v>165</v>
      </c>
    </row>
    <row r="1113" s="13" customFormat="1">
      <c r="B1113" s="255"/>
      <c r="C1113" s="256"/>
      <c r="D1113" s="246" t="s">
        <v>175</v>
      </c>
      <c r="E1113" s="257" t="s">
        <v>1</v>
      </c>
      <c r="F1113" s="258" t="s">
        <v>384</v>
      </c>
      <c r="G1113" s="256"/>
      <c r="H1113" s="259">
        <v>-2.5790000000000002</v>
      </c>
      <c r="I1113" s="260"/>
      <c r="J1113" s="256"/>
      <c r="K1113" s="256"/>
      <c r="L1113" s="261"/>
      <c r="M1113" s="262"/>
      <c r="N1113" s="263"/>
      <c r="O1113" s="263"/>
      <c r="P1113" s="263"/>
      <c r="Q1113" s="263"/>
      <c r="R1113" s="263"/>
      <c r="S1113" s="263"/>
      <c r="T1113" s="264"/>
      <c r="AT1113" s="265" t="s">
        <v>175</v>
      </c>
      <c r="AU1113" s="265" t="s">
        <v>107</v>
      </c>
      <c r="AV1113" s="13" t="s">
        <v>107</v>
      </c>
      <c r="AW1113" s="13" t="s">
        <v>31</v>
      </c>
      <c r="AX1113" s="13" t="s">
        <v>74</v>
      </c>
      <c r="AY1113" s="265" t="s">
        <v>165</v>
      </c>
    </row>
    <row r="1114" s="13" customFormat="1">
      <c r="B1114" s="255"/>
      <c r="C1114" s="256"/>
      <c r="D1114" s="246" t="s">
        <v>175</v>
      </c>
      <c r="E1114" s="257" t="s">
        <v>1</v>
      </c>
      <c r="F1114" s="258" t="s">
        <v>385</v>
      </c>
      <c r="G1114" s="256"/>
      <c r="H1114" s="259">
        <v>1.383</v>
      </c>
      <c r="I1114" s="260"/>
      <c r="J1114" s="256"/>
      <c r="K1114" s="256"/>
      <c r="L1114" s="261"/>
      <c r="M1114" s="262"/>
      <c r="N1114" s="263"/>
      <c r="O1114" s="263"/>
      <c r="P1114" s="263"/>
      <c r="Q1114" s="263"/>
      <c r="R1114" s="263"/>
      <c r="S1114" s="263"/>
      <c r="T1114" s="264"/>
      <c r="AT1114" s="265" t="s">
        <v>175</v>
      </c>
      <c r="AU1114" s="265" t="s">
        <v>107</v>
      </c>
      <c r="AV1114" s="13" t="s">
        <v>107</v>
      </c>
      <c r="AW1114" s="13" t="s">
        <v>31</v>
      </c>
      <c r="AX1114" s="13" t="s">
        <v>74</v>
      </c>
      <c r="AY1114" s="265" t="s">
        <v>165</v>
      </c>
    </row>
    <row r="1115" s="14" customFormat="1">
      <c r="B1115" s="266"/>
      <c r="C1115" s="267"/>
      <c r="D1115" s="246" t="s">
        <v>175</v>
      </c>
      <c r="E1115" s="268" t="s">
        <v>1</v>
      </c>
      <c r="F1115" s="269" t="s">
        <v>179</v>
      </c>
      <c r="G1115" s="267"/>
      <c r="H1115" s="270">
        <v>497.54199999999992</v>
      </c>
      <c r="I1115" s="271"/>
      <c r="J1115" s="267"/>
      <c r="K1115" s="267"/>
      <c r="L1115" s="272"/>
      <c r="M1115" s="273"/>
      <c r="N1115" s="274"/>
      <c r="O1115" s="274"/>
      <c r="P1115" s="274"/>
      <c r="Q1115" s="274"/>
      <c r="R1115" s="274"/>
      <c r="S1115" s="274"/>
      <c r="T1115" s="275"/>
      <c r="AT1115" s="276" t="s">
        <v>175</v>
      </c>
      <c r="AU1115" s="276" t="s">
        <v>107</v>
      </c>
      <c r="AV1115" s="14" t="s">
        <v>166</v>
      </c>
      <c r="AW1115" s="14" t="s">
        <v>31</v>
      </c>
      <c r="AX1115" s="14" t="s">
        <v>74</v>
      </c>
      <c r="AY1115" s="276" t="s">
        <v>165</v>
      </c>
    </row>
    <row r="1116" s="12" customFormat="1">
      <c r="B1116" s="244"/>
      <c r="C1116" s="245"/>
      <c r="D1116" s="246" t="s">
        <v>175</v>
      </c>
      <c r="E1116" s="247" t="s">
        <v>1</v>
      </c>
      <c r="F1116" s="248" t="s">
        <v>180</v>
      </c>
      <c r="G1116" s="245"/>
      <c r="H1116" s="247" t="s">
        <v>1</v>
      </c>
      <c r="I1116" s="249"/>
      <c r="J1116" s="245"/>
      <c r="K1116" s="245"/>
      <c r="L1116" s="250"/>
      <c r="M1116" s="251"/>
      <c r="N1116" s="252"/>
      <c r="O1116" s="252"/>
      <c r="P1116" s="252"/>
      <c r="Q1116" s="252"/>
      <c r="R1116" s="252"/>
      <c r="S1116" s="252"/>
      <c r="T1116" s="253"/>
      <c r="AT1116" s="254" t="s">
        <v>175</v>
      </c>
      <c r="AU1116" s="254" t="s">
        <v>107</v>
      </c>
      <c r="AV1116" s="12" t="s">
        <v>82</v>
      </c>
      <c r="AW1116" s="12" t="s">
        <v>31</v>
      </c>
      <c r="AX1116" s="12" t="s">
        <v>74</v>
      </c>
      <c r="AY1116" s="254" t="s">
        <v>165</v>
      </c>
    </row>
    <row r="1117" s="12" customFormat="1">
      <c r="B1117" s="244"/>
      <c r="C1117" s="245"/>
      <c r="D1117" s="246" t="s">
        <v>175</v>
      </c>
      <c r="E1117" s="247" t="s">
        <v>1</v>
      </c>
      <c r="F1117" s="248" t="s">
        <v>219</v>
      </c>
      <c r="G1117" s="245"/>
      <c r="H1117" s="247" t="s">
        <v>1</v>
      </c>
      <c r="I1117" s="249"/>
      <c r="J1117" s="245"/>
      <c r="K1117" s="245"/>
      <c r="L1117" s="250"/>
      <c r="M1117" s="251"/>
      <c r="N1117" s="252"/>
      <c r="O1117" s="252"/>
      <c r="P1117" s="252"/>
      <c r="Q1117" s="252"/>
      <c r="R1117" s="252"/>
      <c r="S1117" s="252"/>
      <c r="T1117" s="253"/>
      <c r="AT1117" s="254" t="s">
        <v>175</v>
      </c>
      <c r="AU1117" s="254" t="s">
        <v>107</v>
      </c>
      <c r="AV1117" s="12" t="s">
        <v>82</v>
      </c>
      <c r="AW1117" s="12" t="s">
        <v>31</v>
      </c>
      <c r="AX1117" s="12" t="s">
        <v>74</v>
      </c>
      <c r="AY1117" s="254" t="s">
        <v>165</v>
      </c>
    </row>
    <row r="1118" s="13" customFormat="1">
      <c r="B1118" s="255"/>
      <c r="C1118" s="256"/>
      <c r="D1118" s="246" t="s">
        <v>175</v>
      </c>
      <c r="E1118" s="257" t="s">
        <v>1</v>
      </c>
      <c r="F1118" s="258" t="s">
        <v>435</v>
      </c>
      <c r="G1118" s="256"/>
      <c r="H1118" s="259">
        <v>47.475999999999999</v>
      </c>
      <c r="I1118" s="260"/>
      <c r="J1118" s="256"/>
      <c r="K1118" s="256"/>
      <c r="L1118" s="261"/>
      <c r="M1118" s="262"/>
      <c r="N1118" s="263"/>
      <c r="O1118" s="263"/>
      <c r="P1118" s="263"/>
      <c r="Q1118" s="263"/>
      <c r="R1118" s="263"/>
      <c r="S1118" s="263"/>
      <c r="T1118" s="264"/>
      <c r="AT1118" s="265" t="s">
        <v>175</v>
      </c>
      <c r="AU1118" s="265" t="s">
        <v>107</v>
      </c>
      <c r="AV1118" s="13" t="s">
        <v>107</v>
      </c>
      <c r="AW1118" s="13" t="s">
        <v>31</v>
      </c>
      <c r="AX1118" s="13" t="s">
        <v>74</v>
      </c>
      <c r="AY1118" s="265" t="s">
        <v>165</v>
      </c>
    </row>
    <row r="1119" s="13" customFormat="1">
      <c r="B1119" s="255"/>
      <c r="C1119" s="256"/>
      <c r="D1119" s="246" t="s">
        <v>175</v>
      </c>
      <c r="E1119" s="257" t="s">
        <v>1</v>
      </c>
      <c r="F1119" s="258" t="s">
        <v>381</v>
      </c>
      <c r="G1119" s="256"/>
      <c r="H1119" s="259">
        <v>-2.4300000000000002</v>
      </c>
      <c r="I1119" s="260"/>
      <c r="J1119" s="256"/>
      <c r="K1119" s="256"/>
      <c r="L1119" s="261"/>
      <c r="M1119" s="262"/>
      <c r="N1119" s="263"/>
      <c r="O1119" s="263"/>
      <c r="P1119" s="263"/>
      <c r="Q1119" s="263"/>
      <c r="R1119" s="263"/>
      <c r="S1119" s="263"/>
      <c r="T1119" s="264"/>
      <c r="AT1119" s="265" t="s">
        <v>175</v>
      </c>
      <c r="AU1119" s="265" t="s">
        <v>107</v>
      </c>
      <c r="AV1119" s="13" t="s">
        <v>107</v>
      </c>
      <c r="AW1119" s="13" t="s">
        <v>31</v>
      </c>
      <c r="AX1119" s="13" t="s">
        <v>74</v>
      </c>
      <c r="AY1119" s="265" t="s">
        <v>165</v>
      </c>
    </row>
    <row r="1120" s="13" customFormat="1">
      <c r="B1120" s="255"/>
      <c r="C1120" s="256"/>
      <c r="D1120" s="246" t="s">
        <v>175</v>
      </c>
      <c r="E1120" s="257" t="s">
        <v>1</v>
      </c>
      <c r="F1120" s="258" t="s">
        <v>310</v>
      </c>
      <c r="G1120" s="256"/>
      <c r="H1120" s="259">
        <v>-1.6000000000000001</v>
      </c>
      <c r="I1120" s="260"/>
      <c r="J1120" s="256"/>
      <c r="K1120" s="256"/>
      <c r="L1120" s="261"/>
      <c r="M1120" s="262"/>
      <c r="N1120" s="263"/>
      <c r="O1120" s="263"/>
      <c r="P1120" s="263"/>
      <c r="Q1120" s="263"/>
      <c r="R1120" s="263"/>
      <c r="S1120" s="263"/>
      <c r="T1120" s="264"/>
      <c r="AT1120" s="265" t="s">
        <v>175</v>
      </c>
      <c r="AU1120" s="265" t="s">
        <v>107</v>
      </c>
      <c r="AV1120" s="13" t="s">
        <v>107</v>
      </c>
      <c r="AW1120" s="13" t="s">
        <v>31</v>
      </c>
      <c r="AX1120" s="13" t="s">
        <v>74</v>
      </c>
      <c r="AY1120" s="265" t="s">
        <v>165</v>
      </c>
    </row>
    <row r="1121" s="13" customFormat="1">
      <c r="B1121" s="255"/>
      <c r="C1121" s="256"/>
      <c r="D1121" s="246" t="s">
        <v>175</v>
      </c>
      <c r="E1121" s="257" t="s">
        <v>1</v>
      </c>
      <c r="F1121" s="258" t="s">
        <v>382</v>
      </c>
      <c r="G1121" s="256"/>
      <c r="H1121" s="259">
        <v>1.3500000000000001</v>
      </c>
      <c r="I1121" s="260"/>
      <c r="J1121" s="256"/>
      <c r="K1121" s="256"/>
      <c r="L1121" s="261"/>
      <c r="M1121" s="262"/>
      <c r="N1121" s="263"/>
      <c r="O1121" s="263"/>
      <c r="P1121" s="263"/>
      <c r="Q1121" s="263"/>
      <c r="R1121" s="263"/>
      <c r="S1121" s="263"/>
      <c r="T1121" s="264"/>
      <c r="AT1121" s="265" t="s">
        <v>175</v>
      </c>
      <c r="AU1121" s="265" t="s">
        <v>107</v>
      </c>
      <c r="AV1121" s="13" t="s">
        <v>107</v>
      </c>
      <c r="AW1121" s="13" t="s">
        <v>31</v>
      </c>
      <c r="AX1121" s="13" t="s">
        <v>74</v>
      </c>
      <c r="AY1121" s="265" t="s">
        <v>165</v>
      </c>
    </row>
    <row r="1122" s="12" customFormat="1">
      <c r="B1122" s="244"/>
      <c r="C1122" s="245"/>
      <c r="D1122" s="246" t="s">
        <v>175</v>
      </c>
      <c r="E1122" s="247" t="s">
        <v>1</v>
      </c>
      <c r="F1122" s="248" t="s">
        <v>436</v>
      </c>
      <c r="G1122" s="245"/>
      <c r="H1122" s="247" t="s">
        <v>1</v>
      </c>
      <c r="I1122" s="249"/>
      <c r="J1122" s="245"/>
      <c r="K1122" s="245"/>
      <c r="L1122" s="250"/>
      <c r="M1122" s="251"/>
      <c r="N1122" s="252"/>
      <c r="O1122" s="252"/>
      <c r="P1122" s="252"/>
      <c r="Q1122" s="252"/>
      <c r="R1122" s="252"/>
      <c r="S1122" s="252"/>
      <c r="T1122" s="253"/>
      <c r="AT1122" s="254" t="s">
        <v>175</v>
      </c>
      <c r="AU1122" s="254" t="s">
        <v>107</v>
      </c>
      <c r="AV1122" s="12" t="s">
        <v>82</v>
      </c>
      <c r="AW1122" s="12" t="s">
        <v>31</v>
      </c>
      <c r="AX1122" s="12" t="s">
        <v>74</v>
      </c>
      <c r="AY1122" s="254" t="s">
        <v>165</v>
      </c>
    </row>
    <row r="1123" s="13" customFormat="1">
      <c r="B1123" s="255"/>
      <c r="C1123" s="256"/>
      <c r="D1123" s="246" t="s">
        <v>175</v>
      </c>
      <c r="E1123" s="257" t="s">
        <v>1</v>
      </c>
      <c r="F1123" s="258" t="s">
        <v>437</v>
      </c>
      <c r="G1123" s="256"/>
      <c r="H1123" s="259">
        <v>45.655999999999999</v>
      </c>
      <c r="I1123" s="260"/>
      <c r="J1123" s="256"/>
      <c r="K1123" s="256"/>
      <c r="L1123" s="261"/>
      <c r="M1123" s="262"/>
      <c r="N1123" s="263"/>
      <c r="O1123" s="263"/>
      <c r="P1123" s="263"/>
      <c r="Q1123" s="263"/>
      <c r="R1123" s="263"/>
      <c r="S1123" s="263"/>
      <c r="T1123" s="264"/>
      <c r="AT1123" s="265" t="s">
        <v>175</v>
      </c>
      <c r="AU1123" s="265" t="s">
        <v>107</v>
      </c>
      <c r="AV1123" s="13" t="s">
        <v>107</v>
      </c>
      <c r="AW1123" s="13" t="s">
        <v>31</v>
      </c>
      <c r="AX1123" s="13" t="s">
        <v>74</v>
      </c>
      <c r="AY1123" s="265" t="s">
        <v>165</v>
      </c>
    </row>
    <row r="1124" s="13" customFormat="1">
      <c r="B1124" s="255"/>
      <c r="C1124" s="256"/>
      <c r="D1124" s="246" t="s">
        <v>175</v>
      </c>
      <c r="E1124" s="257" t="s">
        <v>1</v>
      </c>
      <c r="F1124" s="258" t="s">
        <v>384</v>
      </c>
      <c r="G1124" s="256"/>
      <c r="H1124" s="259">
        <v>-2.5790000000000002</v>
      </c>
      <c r="I1124" s="260"/>
      <c r="J1124" s="256"/>
      <c r="K1124" s="256"/>
      <c r="L1124" s="261"/>
      <c r="M1124" s="262"/>
      <c r="N1124" s="263"/>
      <c r="O1124" s="263"/>
      <c r="P1124" s="263"/>
      <c r="Q1124" s="263"/>
      <c r="R1124" s="263"/>
      <c r="S1124" s="263"/>
      <c r="T1124" s="264"/>
      <c r="AT1124" s="265" t="s">
        <v>175</v>
      </c>
      <c r="AU1124" s="265" t="s">
        <v>107</v>
      </c>
      <c r="AV1124" s="13" t="s">
        <v>107</v>
      </c>
      <c r="AW1124" s="13" t="s">
        <v>31</v>
      </c>
      <c r="AX1124" s="13" t="s">
        <v>74</v>
      </c>
      <c r="AY1124" s="265" t="s">
        <v>165</v>
      </c>
    </row>
    <row r="1125" s="13" customFormat="1">
      <c r="B1125" s="255"/>
      <c r="C1125" s="256"/>
      <c r="D1125" s="246" t="s">
        <v>175</v>
      </c>
      <c r="E1125" s="257" t="s">
        <v>1</v>
      </c>
      <c r="F1125" s="258" t="s">
        <v>385</v>
      </c>
      <c r="G1125" s="256"/>
      <c r="H1125" s="259">
        <v>1.383</v>
      </c>
      <c r="I1125" s="260"/>
      <c r="J1125" s="256"/>
      <c r="K1125" s="256"/>
      <c r="L1125" s="261"/>
      <c r="M1125" s="262"/>
      <c r="N1125" s="263"/>
      <c r="O1125" s="263"/>
      <c r="P1125" s="263"/>
      <c r="Q1125" s="263"/>
      <c r="R1125" s="263"/>
      <c r="S1125" s="263"/>
      <c r="T1125" s="264"/>
      <c r="AT1125" s="265" t="s">
        <v>175</v>
      </c>
      <c r="AU1125" s="265" t="s">
        <v>107</v>
      </c>
      <c r="AV1125" s="13" t="s">
        <v>107</v>
      </c>
      <c r="AW1125" s="13" t="s">
        <v>31</v>
      </c>
      <c r="AX1125" s="13" t="s">
        <v>74</v>
      </c>
      <c r="AY1125" s="265" t="s">
        <v>165</v>
      </c>
    </row>
    <row r="1126" s="13" customFormat="1">
      <c r="B1126" s="255"/>
      <c r="C1126" s="256"/>
      <c r="D1126" s="246" t="s">
        <v>175</v>
      </c>
      <c r="E1126" s="257" t="s">
        <v>1</v>
      </c>
      <c r="F1126" s="258" t="s">
        <v>310</v>
      </c>
      <c r="G1126" s="256"/>
      <c r="H1126" s="259">
        <v>-1.6000000000000001</v>
      </c>
      <c r="I1126" s="260"/>
      <c r="J1126" s="256"/>
      <c r="K1126" s="256"/>
      <c r="L1126" s="261"/>
      <c r="M1126" s="262"/>
      <c r="N1126" s="263"/>
      <c r="O1126" s="263"/>
      <c r="P1126" s="263"/>
      <c r="Q1126" s="263"/>
      <c r="R1126" s="263"/>
      <c r="S1126" s="263"/>
      <c r="T1126" s="264"/>
      <c r="AT1126" s="265" t="s">
        <v>175</v>
      </c>
      <c r="AU1126" s="265" t="s">
        <v>107</v>
      </c>
      <c r="AV1126" s="13" t="s">
        <v>107</v>
      </c>
      <c r="AW1126" s="13" t="s">
        <v>31</v>
      </c>
      <c r="AX1126" s="13" t="s">
        <v>74</v>
      </c>
      <c r="AY1126" s="265" t="s">
        <v>165</v>
      </c>
    </row>
    <row r="1127" s="13" customFormat="1">
      <c r="B1127" s="255"/>
      <c r="C1127" s="256"/>
      <c r="D1127" s="246" t="s">
        <v>175</v>
      </c>
      <c r="E1127" s="257" t="s">
        <v>1</v>
      </c>
      <c r="F1127" s="258" t="s">
        <v>438</v>
      </c>
      <c r="G1127" s="256"/>
      <c r="H1127" s="259">
        <v>1.2250000000000001</v>
      </c>
      <c r="I1127" s="260"/>
      <c r="J1127" s="256"/>
      <c r="K1127" s="256"/>
      <c r="L1127" s="261"/>
      <c r="M1127" s="262"/>
      <c r="N1127" s="263"/>
      <c r="O1127" s="263"/>
      <c r="P1127" s="263"/>
      <c r="Q1127" s="263"/>
      <c r="R1127" s="263"/>
      <c r="S1127" s="263"/>
      <c r="T1127" s="264"/>
      <c r="AT1127" s="265" t="s">
        <v>175</v>
      </c>
      <c r="AU1127" s="265" t="s">
        <v>107</v>
      </c>
      <c r="AV1127" s="13" t="s">
        <v>107</v>
      </c>
      <c r="AW1127" s="13" t="s">
        <v>31</v>
      </c>
      <c r="AX1127" s="13" t="s">
        <v>74</v>
      </c>
      <c r="AY1127" s="265" t="s">
        <v>165</v>
      </c>
    </row>
    <row r="1128" s="12" customFormat="1">
      <c r="B1128" s="244"/>
      <c r="C1128" s="245"/>
      <c r="D1128" s="246" t="s">
        <v>175</v>
      </c>
      <c r="E1128" s="247" t="s">
        <v>1</v>
      </c>
      <c r="F1128" s="248" t="s">
        <v>439</v>
      </c>
      <c r="G1128" s="245"/>
      <c r="H1128" s="247" t="s">
        <v>1</v>
      </c>
      <c r="I1128" s="249"/>
      <c r="J1128" s="245"/>
      <c r="K1128" s="245"/>
      <c r="L1128" s="250"/>
      <c r="M1128" s="251"/>
      <c r="N1128" s="252"/>
      <c r="O1128" s="252"/>
      <c r="P1128" s="252"/>
      <c r="Q1128" s="252"/>
      <c r="R1128" s="252"/>
      <c r="S1128" s="252"/>
      <c r="T1128" s="253"/>
      <c r="AT1128" s="254" t="s">
        <v>175</v>
      </c>
      <c r="AU1128" s="254" t="s">
        <v>107</v>
      </c>
      <c r="AV1128" s="12" t="s">
        <v>82</v>
      </c>
      <c r="AW1128" s="12" t="s">
        <v>31</v>
      </c>
      <c r="AX1128" s="12" t="s">
        <v>74</v>
      </c>
      <c r="AY1128" s="254" t="s">
        <v>165</v>
      </c>
    </row>
    <row r="1129" s="13" customFormat="1">
      <c r="B1129" s="255"/>
      <c r="C1129" s="256"/>
      <c r="D1129" s="246" t="s">
        <v>175</v>
      </c>
      <c r="E1129" s="257" t="s">
        <v>1</v>
      </c>
      <c r="F1129" s="258" t="s">
        <v>565</v>
      </c>
      <c r="G1129" s="256"/>
      <c r="H1129" s="259">
        <v>2.9350000000000001</v>
      </c>
      <c r="I1129" s="260"/>
      <c r="J1129" s="256"/>
      <c r="K1129" s="256"/>
      <c r="L1129" s="261"/>
      <c r="M1129" s="262"/>
      <c r="N1129" s="263"/>
      <c r="O1129" s="263"/>
      <c r="P1129" s="263"/>
      <c r="Q1129" s="263"/>
      <c r="R1129" s="263"/>
      <c r="S1129" s="263"/>
      <c r="T1129" s="264"/>
      <c r="AT1129" s="265" t="s">
        <v>175</v>
      </c>
      <c r="AU1129" s="265" t="s">
        <v>107</v>
      </c>
      <c r="AV1129" s="13" t="s">
        <v>107</v>
      </c>
      <c r="AW1129" s="13" t="s">
        <v>31</v>
      </c>
      <c r="AX1129" s="13" t="s">
        <v>74</v>
      </c>
      <c r="AY1129" s="265" t="s">
        <v>165</v>
      </c>
    </row>
    <row r="1130" s="13" customFormat="1">
      <c r="B1130" s="255"/>
      <c r="C1130" s="256"/>
      <c r="D1130" s="246" t="s">
        <v>175</v>
      </c>
      <c r="E1130" s="257" t="s">
        <v>1</v>
      </c>
      <c r="F1130" s="258" t="s">
        <v>566</v>
      </c>
      <c r="G1130" s="256"/>
      <c r="H1130" s="259">
        <v>-0.71999999999999997</v>
      </c>
      <c r="I1130" s="260"/>
      <c r="J1130" s="256"/>
      <c r="K1130" s="256"/>
      <c r="L1130" s="261"/>
      <c r="M1130" s="262"/>
      <c r="N1130" s="263"/>
      <c r="O1130" s="263"/>
      <c r="P1130" s="263"/>
      <c r="Q1130" s="263"/>
      <c r="R1130" s="263"/>
      <c r="S1130" s="263"/>
      <c r="T1130" s="264"/>
      <c r="AT1130" s="265" t="s">
        <v>175</v>
      </c>
      <c r="AU1130" s="265" t="s">
        <v>107</v>
      </c>
      <c r="AV1130" s="13" t="s">
        <v>107</v>
      </c>
      <c r="AW1130" s="13" t="s">
        <v>31</v>
      </c>
      <c r="AX1130" s="13" t="s">
        <v>74</v>
      </c>
      <c r="AY1130" s="265" t="s">
        <v>165</v>
      </c>
    </row>
    <row r="1131" s="13" customFormat="1">
      <c r="B1131" s="255"/>
      <c r="C1131" s="256"/>
      <c r="D1131" s="246" t="s">
        <v>175</v>
      </c>
      <c r="E1131" s="257" t="s">
        <v>1</v>
      </c>
      <c r="F1131" s="258" t="s">
        <v>567</v>
      </c>
      <c r="G1131" s="256"/>
      <c r="H1131" s="259">
        <v>0.75</v>
      </c>
      <c r="I1131" s="260"/>
      <c r="J1131" s="256"/>
      <c r="K1131" s="256"/>
      <c r="L1131" s="261"/>
      <c r="M1131" s="262"/>
      <c r="N1131" s="263"/>
      <c r="O1131" s="263"/>
      <c r="P1131" s="263"/>
      <c r="Q1131" s="263"/>
      <c r="R1131" s="263"/>
      <c r="S1131" s="263"/>
      <c r="T1131" s="264"/>
      <c r="AT1131" s="265" t="s">
        <v>175</v>
      </c>
      <c r="AU1131" s="265" t="s">
        <v>107</v>
      </c>
      <c r="AV1131" s="13" t="s">
        <v>107</v>
      </c>
      <c r="AW1131" s="13" t="s">
        <v>31</v>
      </c>
      <c r="AX1131" s="13" t="s">
        <v>74</v>
      </c>
      <c r="AY1131" s="265" t="s">
        <v>165</v>
      </c>
    </row>
    <row r="1132" s="12" customFormat="1">
      <c r="B1132" s="244"/>
      <c r="C1132" s="245"/>
      <c r="D1132" s="246" t="s">
        <v>175</v>
      </c>
      <c r="E1132" s="247" t="s">
        <v>1</v>
      </c>
      <c r="F1132" s="248" t="s">
        <v>222</v>
      </c>
      <c r="G1132" s="245"/>
      <c r="H1132" s="247" t="s">
        <v>1</v>
      </c>
      <c r="I1132" s="249"/>
      <c r="J1132" s="245"/>
      <c r="K1132" s="245"/>
      <c r="L1132" s="250"/>
      <c r="M1132" s="251"/>
      <c r="N1132" s="252"/>
      <c r="O1132" s="252"/>
      <c r="P1132" s="252"/>
      <c r="Q1132" s="252"/>
      <c r="R1132" s="252"/>
      <c r="S1132" s="252"/>
      <c r="T1132" s="253"/>
      <c r="AT1132" s="254" t="s">
        <v>175</v>
      </c>
      <c r="AU1132" s="254" t="s">
        <v>107</v>
      </c>
      <c r="AV1132" s="12" t="s">
        <v>82</v>
      </c>
      <c r="AW1132" s="12" t="s">
        <v>31</v>
      </c>
      <c r="AX1132" s="12" t="s">
        <v>74</v>
      </c>
      <c r="AY1132" s="254" t="s">
        <v>165</v>
      </c>
    </row>
    <row r="1133" s="13" customFormat="1">
      <c r="B1133" s="255"/>
      <c r="C1133" s="256"/>
      <c r="D1133" s="246" t="s">
        <v>175</v>
      </c>
      <c r="E1133" s="257" t="s">
        <v>1</v>
      </c>
      <c r="F1133" s="258" t="s">
        <v>568</v>
      </c>
      <c r="G1133" s="256"/>
      <c r="H1133" s="259">
        <v>2.6960000000000002</v>
      </c>
      <c r="I1133" s="260"/>
      <c r="J1133" s="256"/>
      <c r="K1133" s="256"/>
      <c r="L1133" s="261"/>
      <c r="M1133" s="262"/>
      <c r="N1133" s="263"/>
      <c r="O1133" s="263"/>
      <c r="P1133" s="263"/>
      <c r="Q1133" s="263"/>
      <c r="R1133" s="263"/>
      <c r="S1133" s="263"/>
      <c r="T1133" s="264"/>
      <c r="AT1133" s="265" t="s">
        <v>175</v>
      </c>
      <c r="AU1133" s="265" t="s">
        <v>107</v>
      </c>
      <c r="AV1133" s="13" t="s">
        <v>107</v>
      </c>
      <c r="AW1133" s="13" t="s">
        <v>31</v>
      </c>
      <c r="AX1133" s="13" t="s">
        <v>74</v>
      </c>
      <c r="AY1133" s="265" t="s">
        <v>165</v>
      </c>
    </row>
    <row r="1134" s="13" customFormat="1">
      <c r="B1134" s="255"/>
      <c r="C1134" s="256"/>
      <c r="D1134" s="246" t="s">
        <v>175</v>
      </c>
      <c r="E1134" s="257" t="s">
        <v>1</v>
      </c>
      <c r="F1134" s="258" t="s">
        <v>533</v>
      </c>
      <c r="G1134" s="256"/>
      <c r="H1134" s="259">
        <v>-0.14000000000000001</v>
      </c>
      <c r="I1134" s="260"/>
      <c r="J1134" s="256"/>
      <c r="K1134" s="256"/>
      <c r="L1134" s="261"/>
      <c r="M1134" s="262"/>
      <c r="N1134" s="263"/>
      <c r="O1134" s="263"/>
      <c r="P1134" s="263"/>
      <c r="Q1134" s="263"/>
      <c r="R1134" s="263"/>
      <c r="S1134" s="263"/>
      <c r="T1134" s="264"/>
      <c r="AT1134" s="265" t="s">
        <v>175</v>
      </c>
      <c r="AU1134" s="265" t="s">
        <v>107</v>
      </c>
      <c r="AV1134" s="13" t="s">
        <v>107</v>
      </c>
      <c r="AW1134" s="13" t="s">
        <v>31</v>
      </c>
      <c r="AX1134" s="13" t="s">
        <v>74</v>
      </c>
      <c r="AY1134" s="265" t="s">
        <v>165</v>
      </c>
    </row>
    <row r="1135" s="12" customFormat="1">
      <c r="B1135" s="244"/>
      <c r="C1135" s="245"/>
      <c r="D1135" s="246" t="s">
        <v>175</v>
      </c>
      <c r="E1135" s="247" t="s">
        <v>1</v>
      </c>
      <c r="F1135" s="248" t="s">
        <v>220</v>
      </c>
      <c r="G1135" s="245"/>
      <c r="H1135" s="247" t="s">
        <v>1</v>
      </c>
      <c r="I1135" s="249"/>
      <c r="J1135" s="245"/>
      <c r="K1135" s="245"/>
      <c r="L1135" s="250"/>
      <c r="M1135" s="251"/>
      <c r="N1135" s="252"/>
      <c r="O1135" s="252"/>
      <c r="P1135" s="252"/>
      <c r="Q1135" s="252"/>
      <c r="R1135" s="252"/>
      <c r="S1135" s="252"/>
      <c r="T1135" s="253"/>
      <c r="AT1135" s="254" t="s">
        <v>175</v>
      </c>
      <c r="AU1135" s="254" t="s">
        <v>107</v>
      </c>
      <c r="AV1135" s="12" t="s">
        <v>82</v>
      </c>
      <c r="AW1135" s="12" t="s">
        <v>31</v>
      </c>
      <c r="AX1135" s="12" t="s">
        <v>74</v>
      </c>
      <c r="AY1135" s="254" t="s">
        <v>165</v>
      </c>
    </row>
    <row r="1136" s="13" customFormat="1">
      <c r="B1136" s="255"/>
      <c r="C1136" s="256"/>
      <c r="D1136" s="246" t="s">
        <v>175</v>
      </c>
      <c r="E1136" s="257" t="s">
        <v>1</v>
      </c>
      <c r="F1136" s="258" t="s">
        <v>442</v>
      </c>
      <c r="G1136" s="256"/>
      <c r="H1136" s="259">
        <v>28.911999999999999</v>
      </c>
      <c r="I1136" s="260"/>
      <c r="J1136" s="256"/>
      <c r="K1136" s="256"/>
      <c r="L1136" s="261"/>
      <c r="M1136" s="262"/>
      <c r="N1136" s="263"/>
      <c r="O1136" s="263"/>
      <c r="P1136" s="263"/>
      <c r="Q1136" s="263"/>
      <c r="R1136" s="263"/>
      <c r="S1136" s="263"/>
      <c r="T1136" s="264"/>
      <c r="AT1136" s="265" t="s">
        <v>175</v>
      </c>
      <c r="AU1136" s="265" t="s">
        <v>107</v>
      </c>
      <c r="AV1136" s="13" t="s">
        <v>107</v>
      </c>
      <c r="AW1136" s="13" t="s">
        <v>31</v>
      </c>
      <c r="AX1136" s="13" t="s">
        <v>74</v>
      </c>
      <c r="AY1136" s="265" t="s">
        <v>165</v>
      </c>
    </row>
    <row r="1137" s="13" customFormat="1">
      <c r="B1137" s="255"/>
      <c r="C1137" s="256"/>
      <c r="D1137" s="246" t="s">
        <v>175</v>
      </c>
      <c r="E1137" s="257" t="s">
        <v>1</v>
      </c>
      <c r="F1137" s="258" t="s">
        <v>321</v>
      </c>
      <c r="G1137" s="256"/>
      <c r="H1137" s="259">
        <v>-2.7999999999999998</v>
      </c>
      <c r="I1137" s="260"/>
      <c r="J1137" s="256"/>
      <c r="K1137" s="256"/>
      <c r="L1137" s="261"/>
      <c r="M1137" s="262"/>
      <c r="N1137" s="263"/>
      <c r="O1137" s="263"/>
      <c r="P1137" s="263"/>
      <c r="Q1137" s="263"/>
      <c r="R1137" s="263"/>
      <c r="S1137" s="263"/>
      <c r="T1137" s="264"/>
      <c r="AT1137" s="265" t="s">
        <v>175</v>
      </c>
      <c r="AU1137" s="265" t="s">
        <v>107</v>
      </c>
      <c r="AV1137" s="13" t="s">
        <v>107</v>
      </c>
      <c r="AW1137" s="13" t="s">
        <v>31</v>
      </c>
      <c r="AX1137" s="13" t="s">
        <v>74</v>
      </c>
      <c r="AY1137" s="265" t="s">
        <v>165</v>
      </c>
    </row>
    <row r="1138" s="13" customFormat="1">
      <c r="B1138" s="255"/>
      <c r="C1138" s="256"/>
      <c r="D1138" s="246" t="s">
        <v>175</v>
      </c>
      <c r="E1138" s="257" t="s">
        <v>1</v>
      </c>
      <c r="F1138" s="258" t="s">
        <v>410</v>
      </c>
      <c r="G1138" s="256"/>
      <c r="H1138" s="259">
        <v>-4.7999999999999998</v>
      </c>
      <c r="I1138" s="260"/>
      <c r="J1138" s="256"/>
      <c r="K1138" s="256"/>
      <c r="L1138" s="261"/>
      <c r="M1138" s="262"/>
      <c r="N1138" s="263"/>
      <c r="O1138" s="263"/>
      <c r="P1138" s="263"/>
      <c r="Q1138" s="263"/>
      <c r="R1138" s="263"/>
      <c r="S1138" s="263"/>
      <c r="T1138" s="264"/>
      <c r="AT1138" s="265" t="s">
        <v>175</v>
      </c>
      <c r="AU1138" s="265" t="s">
        <v>107</v>
      </c>
      <c r="AV1138" s="13" t="s">
        <v>107</v>
      </c>
      <c r="AW1138" s="13" t="s">
        <v>31</v>
      </c>
      <c r="AX1138" s="13" t="s">
        <v>74</v>
      </c>
      <c r="AY1138" s="265" t="s">
        <v>165</v>
      </c>
    </row>
    <row r="1139" s="12" customFormat="1">
      <c r="B1139" s="244"/>
      <c r="C1139" s="245"/>
      <c r="D1139" s="246" t="s">
        <v>175</v>
      </c>
      <c r="E1139" s="247" t="s">
        <v>1</v>
      </c>
      <c r="F1139" s="248" t="s">
        <v>443</v>
      </c>
      <c r="G1139" s="245"/>
      <c r="H1139" s="247" t="s">
        <v>1</v>
      </c>
      <c r="I1139" s="249"/>
      <c r="J1139" s="245"/>
      <c r="K1139" s="245"/>
      <c r="L1139" s="250"/>
      <c r="M1139" s="251"/>
      <c r="N1139" s="252"/>
      <c r="O1139" s="252"/>
      <c r="P1139" s="252"/>
      <c r="Q1139" s="252"/>
      <c r="R1139" s="252"/>
      <c r="S1139" s="252"/>
      <c r="T1139" s="253"/>
      <c r="AT1139" s="254" t="s">
        <v>175</v>
      </c>
      <c r="AU1139" s="254" t="s">
        <v>107</v>
      </c>
      <c r="AV1139" s="12" t="s">
        <v>82</v>
      </c>
      <c r="AW1139" s="12" t="s">
        <v>31</v>
      </c>
      <c r="AX1139" s="12" t="s">
        <v>74</v>
      </c>
      <c r="AY1139" s="254" t="s">
        <v>165</v>
      </c>
    </row>
    <row r="1140" s="13" customFormat="1">
      <c r="B1140" s="255"/>
      <c r="C1140" s="256"/>
      <c r="D1140" s="246" t="s">
        <v>175</v>
      </c>
      <c r="E1140" s="257" t="s">
        <v>1</v>
      </c>
      <c r="F1140" s="258" t="s">
        <v>444</v>
      </c>
      <c r="G1140" s="256"/>
      <c r="H1140" s="259">
        <v>16.276</v>
      </c>
      <c r="I1140" s="260"/>
      <c r="J1140" s="256"/>
      <c r="K1140" s="256"/>
      <c r="L1140" s="261"/>
      <c r="M1140" s="262"/>
      <c r="N1140" s="263"/>
      <c r="O1140" s="263"/>
      <c r="P1140" s="263"/>
      <c r="Q1140" s="263"/>
      <c r="R1140" s="263"/>
      <c r="S1140" s="263"/>
      <c r="T1140" s="264"/>
      <c r="AT1140" s="265" t="s">
        <v>175</v>
      </c>
      <c r="AU1140" s="265" t="s">
        <v>107</v>
      </c>
      <c r="AV1140" s="13" t="s">
        <v>107</v>
      </c>
      <c r="AW1140" s="13" t="s">
        <v>31</v>
      </c>
      <c r="AX1140" s="13" t="s">
        <v>74</v>
      </c>
      <c r="AY1140" s="265" t="s">
        <v>165</v>
      </c>
    </row>
    <row r="1141" s="13" customFormat="1">
      <c r="B1141" s="255"/>
      <c r="C1141" s="256"/>
      <c r="D1141" s="246" t="s">
        <v>175</v>
      </c>
      <c r="E1141" s="257" t="s">
        <v>1</v>
      </c>
      <c r="F1141" s="258" t="s">
        <v>384</v>
      </c>
      <c r="G1141" s="256"/>
      <c r="H1141" s="259">
        <v>-2.5790000000000002</v>
      </c>
      <c r="I1141" s="260"/>
      <c r="J1141" s="256"/>
      <c r="K1141" s="256"/>
      <c r="L1141" s="261"/>
      <c r="M1141" s="262"/>
      <c r="N1141" s="263"/>
      <c r="O1141" s="263"/>
      <c r="P1141" s="263"/>
      <c r="Q1141" s="263"/>
      <c r="R1141" s="263"/>
      <c r="S1141" s="263"/>
      <c r="T1141" s="264"/>
      <c r="AT1141" s="265" t="s">
        <v>175</v>
      </c>
      <c r="AU1141" s="265" t="s">
        <v>107</v>
      </c>
      <c r="AV1141" s="13" t="s">
        <v>107</v>
      </c>
      <c r="AW1141" s="13" t="s">
        <v>31</v>
      </c>
      <c r="AX1141" s="13" t="s">
        <v>74</v>
      </c>
      <c r="AY1141" s="265" t="s">
        <v>165</v>
      </c>
    </row>
    <row r="1142" s="13" customFormat="1">
      <c r="B1142" s="255"/>
      <c r="C1142" s="256"/>
      <c r="D1142" s="246" t="s">
        <v>175</v>
      </c>
      <c r="E1142" s="257" t="s">
        <v>1</v>
      </c>
      <c r="F1142" s="258" t="s">
        <v>385</v>
      </c>
      <c r="G1142" s="256"/>
      <c r="H1142" s="259">
        <v>1.383</v>
      </c>
      <c r="I1142" s="260"/>
      <c r="J1142" s="256"/>
      <c r="K1142" s="256"/>
      <c r="L1142" s="261"/>
      <c r="M1142" s="262"/>
      <c r="N1142" s="263"/>
      <c r="O1142" s="263"/>
      <c r="P1142" s="263"/>
      <c r="Q1142" s="263"/>
      <c r="R1142" s="263"/>
      <c r="S1142" s="263"/>
      <c r="T1142" s="264"/>
      <c r="AT1142" s="265" t="s">
        <v>175</v>
      </c>
      <c r="AU1142" s="265" t="s">
        <v>107</v>
      </c>
      <c r="AV1142" s="13" t="s">
        <v>107</v>
      </c>
      <c r="AW1142" s="13" t="s">
        <v>31</v>
      </c>
      <c r="AX1142" s="13" t="s">
        <v>74</v>
      </c>
      <c r="AY1142" s="265" t="s">
        <v>165</v>
      </c>
    </row>
    <row r="1143" s="13" customFormat="1">
      <c r="B1143" s="255"/>
      <c r="C1143" s="256"/>
      <c r="D1143" s="246" t="s">
        <v>175</v>
      </c>
      <c r="E1143" s="257" t="s">
        <v>1</v>
      </c>
      <c r="F1143" s="258" t="s">
        <v>310</v>
      </c>
      <c r="G1143" s="256"/>
      <c r="H1143" s="259">
        <v>-1.6000000000000001</v>
      </c>
      <c r="I1143" s="260"/>
      <c r="J1143" s="256"/>
      <c r="K1143" s="256"/>
      <c r="L1143" s="261"/>
      <c r="M1143" s="262"/>
      <c r="N1143" s="263"/>
      <c r="O1143" s="263"/>
      <c r="P1143" s="263"/>
      <c r="Q1143" s="263"/>
      <c r="R1143" s="263"/>
      <c r="S1143" s="263"/>
      <c r="T1143" s="264"/>
      <c r="AT1143" s="265" t="s">
        <v>175</v>
      </c>
      <c r="AU1143" s="265" t="s">
        <v>107</v>
      </c>
      <c r="AV1143" s="13" t="s">
        <v>107</v>
      </c>
      <c r="AW1143" s="13" t="s">
        <v>31</v>
      </c>
      <c r="AX1143" s="13" t="s">
        <v>74</v>
      </c>
      <c r="AY1143" s="265" t="s">
        <v>165</v>
      </c>
    </row>
    <row r="1144" s="13" customFormat="1">
      <c r="B1144" s="255"/>
      <c r="C1144" s="256"/>
      <c r="D1144" s="246" t="s">
        <v>175</v>
      </c>
      <c r="E1144" s="257" t="s">
        <v>1</v>
      </c>
      <c r="F1144" s="258" t="s">
        <v>438</v>
      </c>
      <c r="G1144" s="256"/>
      <c r="H1144" s="259">
        <v>1.2250000000000001</v>
      </c>
      <c r="I1144" s="260"/>
      <c r="J1144" s="256"/>
      <c r="K1144" s="256"/>
      <c r="L1144" s="261"/>
      <c r="M1144" s="262"/>
      <c r="N1144" s="263"/>
      <c r="O1144" s="263"/>
      <c r="P1144" s="263"/>
      <c r="Q1144" s="263"/>
      <c r="R1144" s="263"/>
      <c r="S1144" s="263"/>
      <c r="T1144" s="264"/>
      <c r="AT1144" s="265" t="s">
        <v>175</v>
      </c>
      <c r="AU1144" s="265" t="s">
        <v>107</v>
      </c>
      <c r="AV1144" s="13" t="s">
        <v>107</v>
      </c>
      <c r="AW1144" s="13" t="s">
        <v>31</v>
      </c>
      <c r="AX1144" s="13" t="s">
        <v>74</v>
      </c>
      <c r="AY1144" s="265" t="s">
        <v>165</v>
      </c>
    </row>
    <row r="1145" s="12" customFormat="1">
      <c r="B1145" s="244"/>
      <c r="C1145" s="245"/>
      <c r="D1145" s="246" t="s">
        <v>175</v>
      </c>
      <c r="E1145" s="247" t="s">
        <v>1</v>
      </c>
      <c r="F1145" s="248" t="s">
        <v>181</v>
      </c>
      <c r="G1145" s="245"/>
      <c r="H1145" s="247" t="s">
        <v>1</v>
      </c>
      <c r="I1145" s="249"/>
      <c r="J1145" s="245"/>
      <c r="K1145" s="245"/>
      <c r="L1145" s="250"/>
      <c r="M1145" s="251"/>
      <c r="N1145" s="252"/>
      <c r="O1145" s="252"/>
      <c r="P1145" s="252"/>
      <c r="Q1145" s="252"/>
      <c r="R1145" s="252"/>
      <c r="S1145" s="252"/>
      <c r="T1145" s="253"/>
      <c r="AT1145" s="254" t="s">
        <v>175</v>
      </c>
      <c r="AU1145" s="254" t="s">
        <v>107</v>
      </c>
      <c r="AV1145" s="12" t="s">
        <v>82</v>
      </c>
      <c r="AW1145" s="12" t="s">
        <v>31</v>
      </c>
      <c r="AX1145" s="12" t="s">
        <v>74</v>
      </c>
      <c r="AY1145" s="254" t="s">
        <v>165</v>
      </c>
    </row>
    <row r="1146" s="13" customFormat="1">
      <c r="B1146" s="255"/>
      <c r="C1146" s="256"/>
      <c r="D1146" s="246" t="s">
        <v>175</v>
      </c>
      <c r="E1146" s="257" t="s">
        <v>1</v>
      </c>
      <c r="F1146" s="258" t="s">
        <v>445</v>
      </c>
      <c r="G1146" s="256"/>
      <c r="H1146" s="259">
        <v>40.664000000000001</v>
      </c>
      <c r="I1146" s="260"/>
      <c r="J1146" s="256"/>
      <c r="K1146" s="256"/>
      <c r="L1146" s="261"/>
      <c r="M1146" s="262"/>
      <c r="N1146" s="263"/>
      <c r="O1146" s="263"/>
      <c r="P1146" s="263"/>
      <c r="Q1146" s="263"/>
      <c r="R1146" s="263"/>
      <c r="S1146" s="263"/>
      <c r="T1146" s="264"/>
      <c r="AT1146" s="265" t="s">
        <v>175</v>
      </c>
      <c r="AU1146" s="265" t="s">
        <v>107</v>
      </c>
      <c r="AV1146" s="13" t="s">
        <v>107</v>
      </c>
      <c r="AW1146" s="13" t="s">
        <v>31</v>
      </c>
      <c r="AX1146" s="13" t="s">
        <v>74</v>
      </c>
      <c r="AY1146" s="265" t="s">
        <v>165</v>
      </c>
    </row>
    <row r="1147" s="13" customFormat="1">
      <c r="B1147" s="255"/>
      <c r="C1147" s="256"/>
      <c r="D1147" s="246" t="s">
        <v>175</v>
      </c>
      <c r="E1147" s="257" t="s">
        <v>1</v>
      </c>
      <c r="F1147" s="258" t="s">
        <v>381</v>
      </c>
      <c r="G1147" s="256"/>
      <c r="H1147" s="259">
        <v>-2.4300000000000002</v>
      </c>
      <c r="I1147" s="260"/>
      <c r="J1147" s="256"/>
      <c r="K1147" s="256"/>
      <c r="L1147" s="261"/>
      <c r="M1147" s="262"/>
      <c r="N1147" s="263"/>
      <c r="O1147" s="263"/>
      <c r="P1147" s="263"/>
      <c r="Q1147" s="263"/>
      <c r="R1147" s="263"/>
      <c r="S1147" s="263"/>
      <c r="T1147" s="264"/>
      <c r="AT1147" s="265" t="s">
        <v>175</v>
      </c>
      <c r="AU1147" s="265" t="s">
        <v>107</v>
      </c>
      <c r="AV1147" s="13" t="s">
        <v>107</v>
      </c>
      <c r="AW1147" s="13" t="s">
        <v>31</v>
      </c>
      <c r="AX1147" s="13" t="s">
        <v>74</v>
      </c>
      <c r="AY1147" s="265" t="s">
        <v>165</v>
      </c>
    </row>
    <row r="1148" s="13" customFormat="1">
      <c r="B1148" s="255"/>
      <c r="C1148" s="256"/>
      <c r="D1148" s="246" t="s">
        <v>175</v>
      </c>
      <c r="E1148" s="257" t="s">
        <v>1</v>
      </c>
      <c r="F1148" s="258" t="s">
        <v>310</v>
      </c>
      <c r="G1148" s="256"/>
      <c r="H1148" s="259">
        <v>-1.6000000000000001</v>
      </c>
      <c r="I1148" s="260"/>
      <c r="J1148" s="256"/>
      <c r="K1148" s="256"/>
      <c r="L1148" s="261"/>
      <c r="M1148" s="262"/>
      <c r="N1148" s="263"/>
      <c r="O1148" s="263"/>
      <c r="P1148" s="263"/>
      <c r="Q1148" s="263"/>
      <c r="R1148" s="263"/>
      <c r="S1148" s="263"/>
      <c r="T1148" s="264"/>
      <c r="AT1148" s="265" t="s">
        <v>175</v>
      </c>
      <c r="AU1148" s="265" t="s">
        <v>107</v>
      </c>
      <c r="AV1148" s="13" t="s">
        <v>107</v>
      </c>
      <c r="AW1148" s="13" t="s">
        <v>31</v>
      </c>
      <c r="AX1148" s="13" t="s">
        <v>74</v>
      </c>
      <c r="AY1148" s="265" t="s">
        <v>165</v>
      </c>
    </row>
    <row r="1149" s="13" customFormat="1">
      <c r="B1149" s="255"/>
      <c r="C1149" s="256"/>
      <c r="D1149" s="246" t="s">
        <v>175</v>
      </c>
      <c r="E1149" s="257" t="s">
        <v>1</v>
      </c>
      <c r="F1149" s="258" t="s">
        <v>382</v>
      </c>
      <c r="G1149" s="256"/>
      <c r="H1149" s="259">
        <v>1.3500000000000001</v>
      </c>
      <c r="I1149" s="260"/>
      <c r="J1149" s="256"/>
      <c r="K1149" s="256"/>
      <c r="L1149" s="261"/>
      <c r="M1149" s="262"/>
      <c r="N1149" s="263"/>
      <c r="O1149" s="263"/>
      <c r="P1149" s="263"/>
      <c r="Q1149" s="263"/>
      <c r="R1149" s="263"/>
      <c r="S1149" s="263"/>
      <c r="T1149" s="264"/>
      <c r="AT1149" s="265" t="s">
        <v>175</v>
      </c>
      <c r="AU1149" s="265" t="s">
        <v>107</v>
      </c>
      <c r="AV1149" s="13" t="s">
        <v>107</v>
      </c>
      <c r="AW1149" s="13" t="s">
        <v>31</v>
      </c>
      <c r="AX1149" s="13" t="s">
        <v>74</v>
      </c>
      <c r="AY1149" s="265" t="s">
        <v>165</v>
      </c>
    </row>
    <row r="1150" s="12" customFormat="1">
      <c r="B1150" s="244"/>
      <c r="C1150" s="245"/>
      <c r="D1150" s="246" t="s">
        <v>175</v>
      </c>
      <c r="E1150" s="247" t="s">
        <v>1</v>
      </c>
      <c r="F1150" s="248" t="s">
        <v>446</v>
      </c>
      <c r="G1150" s="245"/>
      <c r="H1150" s="247" t="s">
        <v>1</v>
      </c>
      <c r="I1150" s="249"/>
      <c r="J1150" s="245"/>
      <c r="K1150" s="245"/>
      <c r="L1150" s="250"/>
      <c r="M1150" s="251"/>
      <c r="N1150" s="252"/>
      <c r="O1150" s="252"/>
      <c r="P1150" s="252"/>
      <c r="Q1150" s="252"/>
      <c r="R1150" s="252"/>
      <c r="S1150" s="252"/>
      <c r="T1150" s="253"/>
      <c r="AT1150" s="254" t="s">
        <v>175</v>
      </c>
      <c r="AU1150" s="254" t="s">
        <v>107</v>
      </c>
      <c r="AV1150" s="12" t="s">
        <v>82</v>
      </c>
      <c r="AW1150" s="12" t="s">
        <v>31</v>
      </c>
      <c r="AX1150" s="12" t="s">
        <v>74</v>
      </c>
      <c r="AY1150" s="254" t="s">
        <v>165</v>
      </c>
    </row>
    <row r="1151" s="13" customFormat="1">
      <c r="B1151" s="255"/>
      <c r="C1151" s="256"/>
      <c r="D1151" s="246" t="s">
        <v>175</v>
      </c>
      <c r="E1151" s="257" t="s">
        <v>1</v>
      </c>
      <c r="F1151" s="258" t="s">
        <v>447</v>
      </c>
      <c r="G1151" s="256"/>
      <c r="H1151" s="259">
        <v>23.100000000000001</v>
      </c>
      <c r="I1151" s="260"/>
      <c r="J1151" s="256"/>
      <c r="K1151" s="256"/>
      <c r="L1151" s="261"/>
      <c r="M1151" s="262"/>
      <c r="N1151" s="263"/>
      <c r="O1151" s="263"/>
      <c r="P1151" s="263"/>
      <c r="Q1151" s="263"/>
      <c r="R1151" s="263"/>
      <c r="S1151" s="263"/>
      <c r="T1151" s="264"/>
      <c r="AT1151" s="265" t="s">
        <v>175</v>
      </c>
      <c r="AU1151" s="265" t="s">
        <v>107</v>
      </c>
      <c r="AV1151" s="13" t="s">
        <v>107</v>
      </c>
      <c r="AW1151" s="13" t="s">
        <v>31</v>
      </c>
      <c r="AX1151" s="13" t="s">
        <v>74</v>
      </c>
      <c r="AY1151" s="265" t="s">
        <v>165</v>
      </c>
    </row>
    <row r="1152" s="13" customFormat="1">
      <c r="B1152" s="255"/>
      <c r="C1152" s="256"/>
      <c r="D1152" s="246" t="s">
        <v>175</v>
      </c>
      <c r="E1152" s="257" t="s">
        <v>1</v>
      </c>
      <c r="F1152" s="258" t="s">
        <v>448</v>
      </c>
      <c r="G1152" s="256"/>
      <c r="H1152" s="259">
        <v>-1.1639999999999999</v>
      </c>
      <c r="I1152" s="260"/>
      <c r="J1152" s="256"/>
      <c r="K1152" s="256"/>
      <c r="L1152" s="261"/>
      <c r="M1152" s="262"/>
      <c r="N1152" s="263"/>
      <c r="O1152" s="263"/>
      <c r="P1152" s="263"/>
      <c r="Q1152" s="263"/>
      <c r="R1152" s="263"/>
      <c r="S1152" s="263"/>
      <c r="T1152" s="264"/>
      <c r="AT1152" s="265" t="s">
        <v>175</v>
      </c>
      <c r="AU1152" s="265" t="s">
        <v>107</v>
      </c>
      <c r="AV1152" s="13" t="s">
        <v>107</v>
      </c>
      <c r="AW1152" s="13" t="s">
        <v>31</v>
      </c>
      <c r="AX1152" s="13" t="s">
        <v>74</v>
      </c>
      <c r="AY1152" s="265" t="s">
        <v>165</v>
      </c>
    </row>
    <row r="1153" s="13" customFormat="1">
      <c r="B1153" s="255"/>
      <c r="C1153" s="256"/>
      <c r="D1153" s="246" t="s">
        <v>175</v>
      </c>
      <c r="E1153" s="257" t="s">
        <v>1</v>
      </c>
      <c r="F1153" s="258" t="s">
        <v>410</v>
      </c>
      <c r="G1153" s="256"/>
      <c r="H1153" s="259">
        <v>-4.7999999999999998</v>
      </c>
      <c r="I1153" s="260"/>
      <c r="J1153" s="256"/>
      <c r="K1153" s="256"/>
      <c r="L1153" s="261"/>
      <c r="M1153" s="262"/>
      <c r="N1153" s="263"/>
      <c r="O1153" s="263"/>
      <c r="P1153" s="263"/>
      <c r="Q1153" s="263"/>
      <c r="R1153" s="263"/>
      <c r="S1153" s="263"/>
      <c r="T1153" s="264"/>
      <c r="AT1153" s="265" t="s">
        <v>175</v>
      </c>
      <c r="AU1153" s="265" t="s">
        <v>107</v>
      </c>
      <c r="AV1153" s="13" t="s">
        <v>107</v>
      </c>
      <c r="AW1153" s="13" t="s">
        <v>31</v>
      </c>
      <c r="AX1153" s="13" t="s">
        <v>74</v>
      </c>
      <c r="AY1153" s="265" t="s">
        <v>165</v>
      </c>
    </row>
    <row r="1154" s="13" customFormat="1">
      <c r="B1154" s="255"/>
      <c r="C1154" s="256"/>
      <c r="D1154" s="246" t="s">
        <v>175</v>
      </c>
      <c r="E1154" s="257" t="s">
        <v>1</v>
      </c>
      <c r="F1154" s="258" t="s">
        <v>449</v>
      </c>
      <c r="G1154" s="256"/>
      <c r="H1154" s="259">
        <v>3.9199999999999999</v>
      </c>
      <c r="I1154" s="260"/>
      <c r="J1154" s="256"/>
      <c r="K1154" s="256"/>
      <c r="L1154" s="261"/>
      <c r="M1154" s="262"/>
      <c r="N1154" s="263"/>
      <c r="O1154" s="263"/>
      <c r="P1154" s="263"/>
      <c r="Q1154" s="263"/>
      <c r="R1154" s="263"/>
      <c r="S1154" s="263"/>
      <c r="T1154" s="264"/>
      <c r="AT1154" s="265" t="s">
        <v>175</v>
      </c>
      <c r="AU1154" s="265" t="s">
        <v>107</v>
      </c>
      <c r="AV1154" s="13" t="s">
        <v>107</v>
      </c>
      <c r="AW1154" s="13" t="s">
        <v>31</v>
      </c>
      <c r="AX1154" s="13" t="s">
        <v>74</v>
      </c>
      <c r="AY1154" s="265" t="s">
        <v>165</v>
      </c>
    </row>
    <row r="1155" s="12" customFormat="1">
      <c r="B1155" s="244"/>
      <c r="C1155" s="245"/>
      <c r="D1155" s="246" t="s">
        <v>175</v>
      </c>
      <c r="E1155" s="247" t="s">
        <v>1</v>
      </c>
      <c r="F1155" s="248" t="s">
        <v>203</v>
      </c>
      <c r="G1155" s="245"/>
      <c r="H1155" s="247" t="s">
        <v>1</v>
      </c>
      <c r="I1155" s="249"/>
      <c r="J1155" s="245"/>
      <c r="K1155" s="245"/>
      <c r="L1155" s="250"/>
      <c r="M1155" s="251"/>
      <c r="N1155" s="252"/>
      <c r="O1155" s="252"/>
      <c r="P1155" s="252"/>
      <c r="Q1155" s="252"/>
      <c r="R1155" s="252"/>
      <c r="S1155" s="252"/>
      <c r="T1155" s="253"/>
      <c r="AT1155" s="254" t="s">
        <v>175</v>
      </c>
      <c r="AU1155" s="254" t="s">
        <v>107</v>
      </c>
      <c r="AV1155" s="12" t="s">
        <v>82</v>
      </c>
      <c r="AW1155" s="12" t="s">
        <v>31</v>
      </c>
      <c r="AX1155" s="12" t="s">
        <v>74</v>
      </c>
      <c r="AY1155" s="254" t="s">
        <v>165</v>
      </c>
    </row>
    <row r="1156" s="13" customFormat="1">
      <c r="B1156" s="255"/>
      <c r="C1156" s="256"/>
      <c r="D1156" s="246" t="s">
        <v>175</v>
      </c>
      <c r="E1156" s="257" t="s">
        <v>1</v>
      </c>
      <c r="F1156" s="258" t="s">
        <v>569</v>
      </c>
      <c r="G1156" s="256"/>
      <c r="H1156" s="259">
        <v>1.315</v>
      </c>
      <c r="I1156" s="260"/>
      <c r="J1156" s="256"/>
      <c r="K1156" s="256"/>
      <c r="L1156" s="261"/>
      <c r="M1156" s="262"/>
      <c r="N1156" s="263"/>
      <c r="O1156" s="263"/>
      <c r="P1156" s="263"/>
      <c r="Q1156" s="263"/>
      <c r="R1156" s="263"/>
      <c r="S1156" s="263"/>
      <c r="T1156" s="264"/>
      <c r="AT1156" s="265" t="s">
        <v>175</v>
      </c>
      <c r="AU1156" s="265" t="s">
        <v>107</v>
      </c>
      <c r="AV1156" s="13" t="s">
        <v>107</v>
      </c>
      <c r="AW1156" s="13" t="s">
        <v>31</v>
      </c>
      <c r="AX1156" s="13" t="s">
        <v>74</v>
      </c>
      <c r="AY1156" s="265" t="s">
        <v>165</v>
      </c>
    </row>
    <row r="1157" s="12" customFormat="1">
      <c r="B1157" s="244"/>
      <c r="C1157" s="245"/>
      <c r="D1157" s="246" t="s">
        <v>175</v>
      </c>
      <c r="E1157" s="247" t="s">
        <v>1</v>
      </c>
      <c r="F1157" s="248" t="s">
        <v>182</v>
      </c>
      <c r="G1157" s="245"/>
      <c r="H1157" s="247" t="s">
        <v>1</v>
      </c>
      <c r="I1157" s="249"/>
      <c r="J1157" s="245"/>
      <c r="K1157" s="245"/>
      <c r="L1157" s="250"/>
      <c r="M1157" s="251"/>
      <c r="N1157" s="252"/>
      <c r="O1157" s="252"/>
      <c r="P1157" s="252"/>
      <c r="Q1157" s="252"/>
      <c r="R1157" s="252"/>
      <c r="S1157" s="252"/>
      <c r="T1157" s="253"/>
      <c r="AT1157" s="254" t="s">
        <v>175</v>
      </c>
      <c r="AU1157" s="254" t="s">
        <v>107</v>
      </c>
      <c r="AV1157" s="12" t="s">
        <v>82</v>
      </c>
      <c r="AW1157" s="12" t="s">
        <v>31</v>
      </c>
      <c r="AX1157" s="12" t="s">
        <v>74</v>
      </c>
      <c r="AY1157" s="254" t="s">
        <v>165</v>
      </c>
    </row>
    <row r="1158" s="13" customFormat="1">
      <c r="B1158" s="255"/>
      <c r="C1158" s="256"/>
      <c r="D1158" s="246" t="s">
        <v>175</v>
      </c>
      <c r="E1158" s="257" t="s">
        <v>1</v>
      </c>
      <c r="F1158" s="258" t="s">
        <v>451</v>
      </c>
      <c r="G1158" s="256"/>
      <c r="H1158" s="259">
        <v>4.1600000000000001</v>
      </c>
      <c r="I1158" s="260"/>
      <c r="J1158" s="256"/>
      <c r="K1158" s="256"/>
      <c r="L1158" s="261"/>
      <c r="M1158" s="262"/>
      <c r="N1158" s="263"/>
      <c r="O1158" s="263"/>
      <c r="P1158" s="263"/>
      <c r="Q1158" s="263"/>
      <c r="R1158" s="263"/>
      <c r="S1158" s="263"/>
      <c r="T1158" s="264"/>
      <c r="AT1158" s="265" t="s">
        <v>175</v>
      </c>
      <c r="AU1158" s="265" t="s">
        <v>107</v>
      </c>
      <c r="AV1158" s="13" t="s">
        <v>107</v>
      </c>
      <c r="AW1158" s="13" t="s">
        <v>31</v>
      </c>
      <c r="AX1158" s="13" t="s">
        <v>74</v>
      </c>
      <c r="AY1158" s="265" t="s">
        <v>165</v>
      </c>
    </row>
    <row r="1159" s="13" customFormat="1">
      <c r="B1159" s="255"/>
      <c r="C1159" s="256"/>
      <c r="D1159" s="246" t="s">
        <v>175</v>
      </c>
      <c r="E1159" s="257" t="s">
        <v>1</v>
      </c>
      <c r="F1159" s="258" t="s">
        <v>310</v>
      </c>
      <c r="G1159" s="256"/>
      <c r="H1159" s="259">
        <v>-1.6000000000000001</v>
      </c>
      <c r="I1159" s="260"/>
      <c r="J1159" s="256"/>
      <c r="K1159" s="256"/>
      <c r="L1159" s="261"/>
      <c r="M1159" s="262"/>
      <c r="N1159" s="263"/>
      <c r="O1159" s="263"/>
      <c r="P1159" s="263"/>
      <c r="Q1159" s="263"/>
      <c r="R1159" s="263"/>
      <c r="S1159" s="263"/>
      <c r="T1159" s="264"/>
      <c r="AT1159" s="265" t="s">
        <v>175</v>
      </c>
      <c r="AU1159" s="265" t="s">
        <v>107</v>
      </c>
      <c r="AV1159" s="13" t="s">
        <v>107</v>
      </c>
      <c r="AW1159" s="13" t="s">
        <v>31</v>
      </c>
      <c r="AX1159" s="13" t="s">
        <v>74</v>
      </c>
      <c r="AY1159" s="265" t="s">
        <v>165</v>
      </c>
    </row>
    <row r="1160" s="13" customFormat="1">
      <c r="B1160" s="255"/>
      <c r="C1160" s="256"/>
      <c r="D1160" s="246" t="s">
        <v>175</v>
      </c>
      <c r="E1160" s="257" t="s">
        <v>1</v>
      </c>
      <c r="F1160" s="258" t="s">
        <v>452</v>
      </c>
      <c r="G1160" s="256"/>
      <c r="H1160" s="259">
        <v>1.2</v>
      </c>
      <c r="I1160" s="260"/>
      <c r="J1160" s="256"/>
      <c r="K1160" s="256"/>
      <c r="L1160" s="261"/>
      <c r="M1160" s="262"/>
      <c r="N1160" s="263"/>
      <c r="O1160" s="263"/>
      <c r="P1160" s="263"/>
      <c r="Q1160" s="263"/>
      <c r="R1160" s="263"/>
      <c r="S1160" s="263"/>
      <c r="T1160" s="264"/>
      <c r="AT1160" s="265" t="s">
        <v>175</v>
      </c>
      <c r="AU1160" s="265" t="s">
        <v>107</v>
      </c>
      <c r="AV1160" s="13" t="s">
        <v>107</v>
      </c>
      <c r="AW1160" s="13" t="s">
        <v>31</v>
      </c>
      <c r="AX1160" s="13" t="s">
        <v>74</v>
      </c>
      <c r="AY1160" s="265" t="s">
        <v>165</v>
      </c>
    </row>
    <row r="1161" s="12" customFormat="1">
      <c r="B1161" s="244"/>
      <c r="C1161" s="245"/>
      <c r="D1161" s="246" t="s">
        <v>175</v>
      </c>
      <c r="E1161" s="247" t="s">
        <v>1</v>
      </c>
      <c r="F1161" s="248" t="s">
        <v>453</v>
      </c>
      <c r="G1161" s="245"/>
      <c r="H1161" s="247" t="s">
        <v>1</v>
      </c>
      <c r="I1161" s="249"/>
      <c r="J1161" s="245"/>
      <c r="K1161" s="245"/>
      <c r="L1161" s="250"/>
      <c r="M1161" s="251"/>
      <c r="N1161" s="252"/>
      <c r="O1161" s="252"/>
      <c r="P1161" s="252"/>
      <c r="Q1161" s="252"/>
      <c r="R1161" s="252"/>
      <c r="S1161" s="252"/>
      <c r="T1161" s="253"/>
      <c r="AT1161" s="254" t="s">
        <v>175</v>
      </c>
      <c r="AU1161" s="254" t="s">
        <v>107</v>
      </c>
      <c r="AV1161" s="12" t="s">
        <v>82</v>
      </c>
      <c r="AW1161" s="12" t="s">
        <v>31</v>
      </c>
      <c r="AX1161" s="12" t="s">
        <v>74</v>
      </c>
      <c r="AY1161" s="254" t="s">
        <v>165</v>
      </c>
    </row>
    <row r="1162" s="13" customFormat="1">
      <c r="B1162" s="255"/>
      <c r="C1162" s="256"/>
      <c r="D1162" s="246" t="s">
        <v>175</v>
      </c>
      <c r="E1162" s="257" t="s">
        <v>1</v>
      </c>
      <c r="F1162" s="258" t="s">
        <v>454</v>
      </c>
      <c r="G1162" s="256"/>
      <c r="H1162" s="259">
        <v>11.310000000000001</v>
      </c>
      <c r="I1162" s="260"/>
      <c r="J1162" s="256"/>
      <c r="K1162" s="256"/>
      <c r="L1162" s="261"/>
      <c r="M1162" s="262"/>
      <c r="N1162" s="263"/>
      <c r="O1162" s="263"/>
      <c r="P1162" s="263"/>
      <c r="Q1162" s="263"/>
      <c r="R1162" s="263"/>
      <c r="S1162" s="263"/>
      <c r="T1162" s="264"/>
      <c r="AT1162" s="265" t="s">
        <v>175</v>
      </c>
      <c r="AU1162" s="265" t="s">
        <v>107</v>
      </c>
      <c r="AV1162" s="13" t="s">
        <v>107</v>
      </c>
      <c r="AW1162" s="13" t="s">
        <v>31</v>
      </c>
      <c r="AX1162" s="13" t="s">
        <v>74</v>
      </c>
      <c r="AY1162" s="265" t="s">
        <v>165</v>
      </c>
    </row>
    <row r="1163" s="13" customFormat="1">
      <c r="B1163" s="255"/>
      <c r="C1163" s="256"/>
      <c r="D1163" s="246" t="s">
        <v>175</v>
      </c>
      <c r="E1163" s="257" t="s">
        <v>1</v>
      </c>
      <c r="F1163" s="258" t="s">
        <v>384</v>
      </c>
      <c r="G1163" s="256"/>
      <c r="H1163" s="259">
        <v>-2.5790000000000002</v>
      </c>
      <c r="I1163" s="260"/>
      <c r="J1163" s="256"/>
      <c r="K1163" s="256"/>
      <c r="L1163" s="261"/>
      <c r="M1163" s="262"/>
      <c r="N1163" s="263"/>
      <c r="O1163" s="263"/>
      <c r="P1163" s="263"/>
      <c r="Q1163" s="263"/>
      <c r="R1163" s="263"/>
      <c r="S1163" s="263"/>
      <c r="T1163" s="264"/>
      <c r="AT1163" s="265" t="s">
        <v>175</v>
      </c>
      <c r="AU1163" s="265" t="s">
        <v>107</v>
      </c>
      <c r="AV1163" s="13" t="s">
        <v>107</v>
      </c>
      <c r="AW1163" s="13" t="s">
        <v>31</v>
      </c>
      <c r="AX1163" s="13" t="s">
        <v>74</v>
      </c>
      <c r="AY1163" s="265" t="s">
        <v>165</v>
      </c>
    </row>
    <row r="1164" s="13" customFormat="1">
      <c r="B1164" s="255"/>
      <c r="C1164" s="256"/>
      <c r="D1164" s="246" t="s">
        <v>175</v>
      </c>
      <c r="E1164" s="257" t="s">
        <v>1</v>
      </c>
      <c r="F1164" s="258" t="s">
        <v>385</v>
      </c>
      <c r="G1164" s="256"/>
      <c r="H1164" s="259">
        <v>1.383</v>
      </c>
      <c r="I1164" s="260"/>
      <c r="J1164" s="256"/>
      <c r="K1164" s="256"/>
      <c r="L1164" s="261"/>
      <c r="M1164" s="262"/>
      <c r="N1164" s="263"/>
      <c r="O1164" s="263"/>
      <c r="P1164" s="263"/>
      <c r="Q1164" s="263"/>
      <c r="R1164" s="263"/>
      <c r="S1164" s="263"/>
      <c r="T1164" s="264"/>
      <c r="AT1164" s="265" t="s">
        <v>175</v>
      </c>
      <c r="AU1164" s="265" t="s">
        <v>107</v>
      </c>
      <c r="AV1164" s="13" t="s">
        <v>107</v>
      </c>
      <c r="AW1164" s="13" t="s">
        <v>31</v>
      </c>
      <c r="AX1164" s="13" t="s">
        <v>74</v>
      </c>
      <c r="AY1164" s="265" t="s">
        <v>165</v>
      </c>
    </row>
    <row r="1165" s="12" customFormat="1">
      <c r="B1165" s="244"/>
      <c r="C1165" s="245"/>
      <c r="D1165" s="246" t="s">
        <v>175</v>
      </c>
      <c r="E1165" s="247" t="s">
        <v>1</v>
      </c>
      <c r="F1165" s="248" t="s">
        <v>205</v>
      </c>
      <c r="G1165" s="245"/>
      <c r="H1165" s="247" t="s">
        <v>1</v>
      </c>
      <c r="I1165" s="249"/>
      <c r="J1165" s="245"/>
      <c r="K1165" s="245"/>
      <c r="L1165" s="250"/>
      <c r="M1165" s="251"/>
      <c r="N1165" s="252"/>
      <c r="O1165" s="252"/>
      <c r="P1165" s="252"/>
      <c r="Q1165" s="252"/>
      <c r="R1165" s="252"/>
      <c r="S1165" s="252"/>
      <c r="T1165" s="253"/>
      <c r="AT1165" s="254" t="s">
        <v>175</v>
      </c>
      <c r="AU1165" s="254" t="s">
        <v>107</v>
      </c>
      <c r="AV1165" s="12" t="s">
        <v>82</v>
      </c>
      <c r="AW1165" s="12" t="s">
        <v>31</v>
      </c>
      <c r="AX1165" s="12" t="s">
        <v>74</v>
      </c>
      <c r="AY1165" s="254" t="s">
        <v>165</v>
      </c>
    </row>
    <row r="1166" s="13" customFormat="1">
      <c r="B1166" s="255"/>
      <c r="C1166" s="256"/>
      <c r="D1166" s="246" t="s">
        <v>175</v>
      </c>
      <c r="E1166" s="257" t="s">
        <v>1</v>
      </c>
      <c r="F1166" s="258" t="s">
        <v>455</v>
      </c>
      <c r="G1166" s="256"/>
      <c r="H1166" s="259">
        <v>20.436</v>
      </c>
      <c r="I1166" s="260"/>
      <c r="J1166" s="256"/>
      <c r="K1166" s="256"/>
      <c r="L1166" s="261"/>
      <c r="M1166" s="262"/>
      <c r="N1166" s="263"/>
      <c r="O1166" s="263"/>
      <c r="P1166" s="263"/>
      <c r="Q1166" s="263"/>
      <c r="R1166" s="263"/>
      <c r="S1166" s="263"/>
      <c r="T1166" s="264"/>
      <c r="AT1166" s="265" t="s">
        <v>175</v>
      </c>
      <c r="AU1166" s="265" t="s">
        <v>107</v>
      </c>
      <c r="AV1166" s="13" t="s">
        <v>107</v>
      </c>
      <c r="AW1166" s="13" t="s">
        <v>31</v>
      </c>
      <c r="AX1166" s="13" t="s">
        <v>74</v>
      </c>
      <c r="AY1166" s="265" t="s">
        <v>165</v>
      </c>
    </row>
    <row r="1167" s="13" customFormat="1">
      <c r="B1167" s="255"/>
      <c r="C1167" s="256"/>
      <c r="D1167" s="246" t="s">
        <v>175</v>
      </c>
      <c r="E1167" s="257" t="s">
        <v>1</v>
      </c>
      <c r="F1167" s="258" t="s">
        <v>384</v>
      </c>
      <c r="G1167" s="256"/>
      <c r="H1167" s="259">
        <v>-2.5790000000000002</v>
      </c>
      <c r="I1167" s="260"/>
      <c r="J1167" s="256"/>
      <c r="K1167" s="256"/>
      <c r="L1167" s="261"/>
      <c r="M1167" s="262"/>
      <c r="N1167" s="263"/>
      <c r="O1167" s="263"/>
      <c r="P1167" s="263"/>
      <c r="Q1167" s="263"/>
      <c r="R1167" s="263"/>
      <c r="S1167" s="263"/>
      <c r="T1167" s="264"/>
      <c r="AT1167" s="265" t="s">
        <v>175</v>
      </c>
      <c r="AU1167" s="265" t="s">
        <v>107</v>
      </c>
      <c r="AV1167" s="13" t="s">
        <v>107</v>
      </c>
      <c r="AW1167" s="13" t="s">
        <v>31</v>
      </c>
      <c r="AX1167" s="13" t="s">
        <v>74</v>
      </c>
      <c r="AY1167" s="265" t="s">
        <v>165</v>
      </c>
    </row>
    <row r="1168" s="13" customFormat="1">
      <c r="B1168" s="255"/>
      <c r="C1168" s="256"/>
      <c r="D1168" s="246" t="s">
        <v>175</v>
      </c>
      <c r="E1168" s="257" t="s">
        <v>1</v>
      </c>
      <c r="F1168" s="258" t="s">
        <v>385</v>
      </c>
      <c r="G1168" s="256"/>
      <c r="H1168" s="259">
        <v>1.383</v>
      </c>
      <c r="I1168" s="260"/>
      <c r="J1168" s="256"/>
      <c r="K1168" s="256"/>
      <c r="L1168" s="261"/>
      <c r="M1168" s="262"/>
      <c r="N1168" s="263"/>
      <c r="O1168" s="263"/>
      <c r="P1168" s="263"/>
      <c r="Q1168" s="263"/>
      <c r="R1168" s="263"/>
      <c r="S1168" s="263"/>
      <c r="T1168" s="264"/>
      <c r="AT1168" s="265" t="s">
        <v>175</v>
      </c>
      <c r="AU1168" s="265" t="s">
        <v>107</v>
      </c>
      <c r="AV1168" s="13" t="s">
        <v>107</v>
      </c>
      <c r="AW1168" s="13" t="s">
        <v>31</v>
      </c>
      <c r="AX1168" s="13" t="s">
        <v>74</v>
      </c>
      <c r="AY1168" s="265" t="s">
        <v>165</v>
      </c>
    </row>
    <row r="1169" s="12" customFormat="1">
      <c r="B1169" s="244"/>
      <c r="C1169" s="245"/>
      <c r="D1169" s="246" t="s">
        <v>175</v>
      </c>
      <c r="E1169" s="247" t="s">
        <v>1</v>
      </c>
      <c r="F1169" s="248" t="s">
        <v>456</v>
      </c>
      <c r="G1169" s="245"/>
      <c r="H1169" s="247" t="s">
        <v>1</v>
      </c>
      <c r="I1169" s="249"/>
      <c r="J1169" s="245"/>
      <c r="K1169" s="245"/>
      <c r="L1169" s="250"/>
      <c r="M1169" s="251"/>
      <c r="N1169" s="252"/>
      <c r="O1169" s="252"/>
      <c r="P1169" s="252"/>
      <c r="Q1169" s="252"/>
      <c r="R1169" s="252"/>
      <c r="S1169" s="252"/>
      <c r="T1169" s="253"/>
      <c r="AT1169" s="254" t="s">
        <v>175</v>
      </c>
      <c r="AU1169" s="254" t="s">
        <v>107</v>
      </c>
      <c r="AV1169" s="12" t="s">
        <v>82</v>
      </c>
      <c r="AW1169" s="12" t="s">
        <v>31</v>
      </c>
      <c r="AX1169" s="12" t="s">
        <v>74</v>
      </c>
      <c r="AY1169" s="254" t="s">
        <v>165</v>
      </c>
    </row>
    <row r="1170" s="13" customFormat="1">
      <c r="B1170" s="255"/>
      <c r="C1170" s="256"/>
      <c r="D1170" s="246" t="s">
        <v>175</v>
      </c>
      <c r="E1170" s="257" t="s">
        <v>1</v>
      </c>
      <c r="F1170" s="258" t="s">
        <v>457</v>
      </c>
      <c r="G1170" s="256"/>
      <c r="H1170" s="259">
        <v>25.516999999999999</v>
      </c>
      <c r="I1170" s="260"/>
      <c r="J1170" s="256"/>
      <c r="K1170" s="256"/>
      <c r="L1170" s="261"/>
      <c r="M1170" s="262"/>
      <c r="N1170" s="263"/>
      <c r="O1170" s="263"/>
      <c r="P1170" s="263"/>
      <c r="Q1170" s="263"/>
      <c r="R1170" s="263"/>
      <c r="S1170" s="263"/>
      <c r="T1170" s="264"/>
      <c r="AT1170" s="265" t="s">
        <v>175</v>
      </c>
      <c r="AU1170" s="265" t="s">
        <v>107</v>
      </c>
      <c r="AV1170" s="13" t="s">
        <v>107</v>
      </c>
      <c r="AW1170" s="13" t="s">
        <v>31</v>
      </c>
      <c r="AX1170" s="13" t="s">
        <v>74</v>
      </c>
      <c r="AY1170" s="265" t="s">
        <v>165</v>
      </c>
    </row>
    <row r="1171" s="13" customFormat="1">
      <c r="B1171" s="255"/>
      <c r="C1171" s="256"/>
      <c r="D1171" s="246" t="s">
        <v>175</v>
      </c>
      <c r="E1171" s="257" t="s">
        <v>1</v>
      </c>
      <c r="F1171" s="258" t="s">
        <v>458</v>
      </c>
      <c r="G1171" s="256"/>
      <c r="H1171" s="259">
        <v>-0.874</v>
      </c>
      <c r="I1171" s="260"/>
      <c r="J1171" s="256"/>
      <c r="K1171" s="256"/>
      <c r="L1171" s="261"/>
      <c r="M1171" s="262"/>
      <c r="N1171" s="263"/>
      <c r="O1171" s="263"/>
      <c r="P1171" s="263"/>
      <c r="Q1171" s="263"/>
      <c r="R1171" s="263"/>
      <c r="S1171" s="263"/>
      <c r="T1171" s="264"/>
      <c r="AT1171" s="265" t="s">
        <v>175</v>
      </c>
      <c r="AU1171" s="265" t="s">
        <v>107</v>
      </c>
      <c r="AV1171" s="13" t="s">
        <v>107</v>
      </c>
      <c r="AW1171" s="13" t="s">
        <v>31</v>
      </c>
      <c r="AX1171" s="13" t="s">
        <v>74</v>
      </c>
      <c r="AY1171" s="265" t="s">
        <v>165</v>
      </c>
    </row>
    <row r="1172" s="13" customFormat="1">
      <c r="B1172" s="255"/>
      <c r="C1172" s="256"/>
      <c r="D1172" s="246" t="s">
        <v>175</v>
      </c>
      <c r="E1172" s="257" t="s">
        <v>1</v>
      </c>
      <c r="F1172" s="258" t="s">
        <v>459</v>
      </c>
      <c r="G1172" s="256"/>
      <c r="H1172" s="259">
        <v>0.55600000000000005</v>
      </c>
      <c r="I1172" s="260"/>
      <c r="J1172" s="256"/>
      <c r="K1172" s="256"/>
      <c r="L1172" s="261"/>
      <c r="M1172" s="262"/>
      <c r="N1172" s="263"/>
      <c r="O1172" s="263"/>
      <c r="P1172" s="263"/>
      <c r="Q1172" s="263"/>
      <c r="R1172" s="263"/>
      <c r="S1172" s="263"/>
      <c r="T1172" s="264"/>
      <c r="AT1172" s="265" t="s">
        <v>175</v>
      </c>
      <c r="AU1172" s="265" t="s">
        <v>107</v>
      </c>
      <c r="AV1172" s="13" t="s">
        <v>107</v>
      </c>
      <c r="AW1172" s="13" t="s">
        <v>31</v>
      </c>
      <c r="AX1172" s="13" t="s">
        <v>74</v>
      </c>
      <c r="AY1172" s="265" t="s">
        <v>165</v>
      </c>
    </row>
    <row r="1173" s="13" customFormat="1">
      <c r="B1173" s="255"/>
      <c r="C1173" s="256"/>
      <c r="D1173" s="246" t="s">
        <v>175</v>
      </c>
      <c r="E1173" s="257" t="s">
        <v>1</v>
      </c>
      <c r="F1173" s="258" t="s">
        <v>310</v>
      </c>
      <c r="G1173" s="256"/>
      <c r="H1173" s="259">
        <v>-1.6000000000000001</v>
      </c>
      <c r="I1173" s="260"/>
      <c r="J1173" s="256"/>
      <c r="K1173" s="256"/>
      <c r="L1173" s="261"/>
      <c r="M1173" s="262"/>
      <c r="N1173" s="263"/>
      <c r="O1173" s="263"/>
      <c r="P1173" s="263"/>
      <c r="Q1173" s="263"/>
      <c r="R1173" s="263"/>
      <c r="S1173" s="263"/>
      <c r="T1173" s="264"/>
      <c r="AT1173" s="265" t="s">
        <v>175</v>
      </c>
      <c r="AU1173" s="265" t="s">
        <v>107</v>
      </c>
      <c r="AV1173" s="13" t="s">
        <v>107</v>
      </c>
      <c r="AW1173" s="13" t="s">
        <v>31</v>
      </c>
      <c r="AX1173" s="13" t="s">
        <v>74</v>
      </c>
      <c r="AY1173" s="265" t="s">
        <v>165</v>
      </c>
    </row>
    <row r="1174" s="13" customFormat="1">
      <c r="B1174" s="255"/>
      <c r="C1174" s="256"/>
      <c r="D1174" s="246" t="s">
        <v>175</v>
      </c>
      <c r="E1174" s="257" t="s">
        <v>1</v>
      </c>
      <c r="F1174" s="258" t="s">
        <v>460</v>
      </c>
      <c r="G1174" s="256"/>
      <c r="H1174" s="259">
        <v>1.8400000000000001</v>
      </c>
      <c r="I1174" s="260"/>
      <c r="J1174" s="256"/>
      <c r="K1174" s="256"/>
      <c r="L1174" s="261"/>
      <c r="M1174" s="262"/>
      <c r="N1174" s="263"/>
      <c r="O1174" s="263"/>
      <c r="P1174" s="263"/>
      <c r="Q1174" s="263"/>
      <c r="R1174" s="263"/>
      <c r="S1174" s="263"/>
      <c r="T1174" s="264"/>
      <c r="AT1174" s="265" t="s">
        <v>175</v>
      </c>
      <c r="AU1174" s="265" t="s">
        <v>107</v>
      </c>
      <c r="AV1174" s="13" t="s">
        <v>107</v>
      </c>
      <c r="AW1174" s="13" t="s">
        <v>31</v>
      </c>
      <c r="AX1174" s="13" t="s">
        <v>74</v>
      </c>
      <c r="AY1174" s="265" t="s">
        <v>165</v>
      </c>
    </row>
    <row r="1175" s="12" customFormat="1">
      <c r="B1175" s="244"/>
      <c r="C1175" s="245"/>
      <c r="D1175" s="246" t="s">
        <v>175</v>
      </c>
      <c r="E1175" s="247" t="s">
        <v>1</v>
      </c>
      <c r="F1175" s="248" t="s">
        <v>461</v>
      </c>
      <c r="G1175" s="245"/>
      <c r="H1175" s="247" t="s">
        <v>1</v>
      </c>
      <c r="I1175" s="249"/>
      <c r="J1175" s="245"/>
      <c r="K1175" s="245"/>
      <c r="L1175" s="250"/>
      <c r="M1175" s="251"/>
      <c r="N1175" s="252"/>
      <c r="O1175" s="252"/>
      <c r="P1175" s="252"/>
      <c r="Q1175" s="252"/>
      <c r="R1175" s="252"/>
      <c r="S1175" s="252"/>
      <c r="T1175" s="253"/>
      <c r="AT1175" s="254" t="s">
        <v>175</v>
      </c>
      <c r="AU1175" s="254" t="s">
        <v>107</v>
      </c>
      <c r="AV1175" s="12" t="s">
        <v>82</v>
      </c>
      <c r="AW1175" s="12" t="s">
        <v>31</v>
      </c>
      <c r="AX1175" s="12" t="s">
        <v>74</v>
      </c>
      <c r="AY1175" s="254" t="s">
        <v>165</v>
      </c>
    </row>
    <row r="1176" s="13" customFormat="1">
      <c r="B1176" s="255"/>
      <c r="C1176" s="256"/>
      <c r="D1176" s="246" t="s">
        <v>175</v>
      </c>
      <c r="E1176" s="257" t="s">
        <v>1</v>
      </c>
      <c r="F1176" s="258" t="s">
        <v>570</v>
      </c>
      <c r="G1176" s="256"/>
      <c r="H1176" s="259">
        <v>3.6549999999999998</v>
      </c>
      <c r="I1176" s="260"/>
      <c r="J1176" s="256"/>
      <c r="K1176" s="256"/>
      <c r="L1176" s="261"/>
      <c r="M1176" s="262"/>
      <c r="N1176" s="263"/>
      <c r="O1176" s="263"/>
      <c r="P1176" s="263"/>
      <c r="Q1176" s="263"/>
      <c r="R1176" s="263"/>
      <c r="S1176" s="263"/>
      <c r="T1176" s="264"/>
      <c r="AT1176" s="265" t="s">
        <v>175</v>
      </c>
      <c r="AU1176" s="265" t="s">
        <v>107</v>
      </c>
      <c r="AV1176" s="13" t="s">
        <v>107</v>
      </c>
      <c r="AW1176" s="13" t="s">
        <v>31</v>
      </c>
      <c r="AX1176" s="13" t="s">
        <v>74</v>
      </c>
      <c r="AY1176" s="265" t="s">
        <v>165</v>
      </c>
    </row>
    <row r="1177" s="13" customFormat="1">
      <c r="B1177" s="255"/>
      <c r="C1177" s="256"/>
      <c r="D1177" s="246" t="s">
        <v>175</v>
      </c>
      <c r="E1177" s="257" t="s">
        <v>1</v>
      </c>
      <c r="F1177" s="258" t="s">
        <v>571</v>
      </c>
      <c r="G1177" s="256"/>
      <c r="H1177" s="259">
        <v>-0.14399999999999999</v>
      </c>
      <c r="I1177" s="260"/>
      <c r="J1177" s="256"/>
      <c r="K1177" s="256"/>
      <c r="L1177" s="261"/>
      <c r="M1177" s="262"/>
      <c r="N1177" s="263"/>
      <c r="O1177" s="263"/>
      <c r="P1177" s="263"/>
      <c r="Q1177" s="263"/>
      <c r="R1177" s="263"/>
      <c r="S1177" s="263"/>
      <c r="T1177" s="264"/>
      <c r="AT1177" s="265" t="s">
        <v>175</v>
      </c>
      <c r="AU1177" s="265" t="s">
        <v>107</v>
      </c>
      <c r="AV1177" s="13" t="s">
        <v>107</v>
      </c>
      <c r="AW1177" s="13" t="s">
        <v>31</v>
      </c>
      <c r="AX1177" s="13" t="s">
        <v>74</v>
      </c>
      <c r="AY1177" s="265" t="s">
        <v>165</v>
      </c>
    </row>
    <row r="1178" s="13" customFormat="1">
      <c r="B1178" s="255"/>
      <c r="C1178" s="256"/>
      <c r="D1178" s="246" t="s">
        <v>175</v>
      </c>
      <c r="E1178" s="257" t="s">
        <v>1</v>
      </c>
      <c r="F1178" s="258" t="s">
        <v>572</v>
      </c>
      <c r="G1178" s="256"/>
      <c r="H1178" s="259">
        <v>0.45900000000000002</v>
      </c>
      <c r="I1178" s="260"/>
      <c r="J1178" s="256"/>
      <c r="K1178" s="256"/>
      <c r="L1178" s="261"/>
      <c r="M1178" s="262"/>
      <c r="N1178" s="263"/>
      <c r="O1178" s="263"/>
      <c r="P1178" s="263"/>
      <c r="Q1178" s="263"/>
      <c r="R1178" s="263"/>
      <c r="S1178" s="263"/>
      <c r="T1178" s="264"/>
      <c r="AT1178" s="265" t="s">
        <v>175</v>
      </c>
      <c r="AU1178" s="265" t="s">
        <v>107</v>
      </c>
      <c r="AV1178" s="13" t="s">
        <v>107</v>
      </c>
      <c r="AW1178" s="13" t="s">
        <v>31</v>
      </c>
      <c r="AX1178" s="13" t="s">
        <v>74</v>
      </c>
      <c r="AY1178" s="265" t="s">
        <v>165</v>
      </c>
    </row>
    <row r="1179" s="12" customFormat="1">
      <c r="B1179" s="244"/>
      <c r="C1179" s="245"/>
      <c r="D1179" s="246" t="s">
        <v>175</v>
      </c>
      <c r="E1179" s="247" t="s">
        <v>1</v>
      </c>
      <c r="F1179" s="248" t="s">
        <v>262</v>
      </c>
      <c r="G1179" s="245"/>
      <c r="H1179" s="247" t="s">
        <v>1</v>
      </c>
      <c r="I1179" s="249"/>
      <c r="J1179" s="245"/>
      <c r="K1179" s="245"/>
      <c r="L1179" s="250"/>
      <c r="M1179" s="251"/>
      <c r="N1179" s="252"/>
      <c r="O1179" s="252"/>
      <c r="P1179" s="252"/>
      <c r="Q1179" s="252"/>
      <c r="R1179" s="252"/>
      <c r="S1179" s="252"/>
      <c r="T1179" s="253"/>
      <c r="AT1179" s="254" t="s">
        <v>175</v>
      </c>
      <c r="AU1179" s="254" t="s">
        <v>107</v>
      </c>
      <c r="AV1179" s="12" t="s">
        <v>82</v>
      </c>
      <c r="AW1179" s="12" t="s">
        <v>31</v>
      </c>
      <c r="AX1179" s="12" t="s">
        <v>74</v>
      </c>
      <c r="AY1179" s="254" t="s">
        <v>165</v>
      </c>
    </row>
    <row r="1180" s="13" customFormat="1">
      <c r="B1180" s="255"/>
      <c r="C1180" s="256"/>
      <c r="D1180" s="246" t="s">
        <v>175</v>
      </c>
      <c r="E1180" s="257" t="s">
        <v>1</v>
      </c>
      <c r="F1180" s="258" t="s">
        <v>465</v>
      </c>
      <c r="G1180" s="256"/>
      <c r="H1180" s="259">
        <v>15.938000000000001</v>
      </c>
      <c r="I1180" s="260"/>
      <c r="J1180" s="256"/>
      <c r="K1180" s="256"/>
      <c r="L1180" s="261"/>
      <c r="M1180" s="262"/>
      <c r="N1180" s="263"/>
      <c r="O1180" s="263"/>
      <c r="P1180" s="263"/>
      <c r="Q1180" s="263"/>
      <c r="R1180" s="263"/>
      <c r="S1180" s="263"/>
      <c r="T1180" s="264"/>
      <c r="AT1180" s="265" t="s">
        <v>175</v>
      </c>
      <c r="AU1180" s="265" t="s">
        <v>107</v>
      </c>
      <c r="AV1180" s="13" t="s">
        <v>107</v>
      </c>
      <c r="AW1180" s="13" t="s">
        <v>31</v>
      </c>
      <c r="AX1180" s="13" t="s">
        <v>74</v>
      </c>
      <c r="AY1180" s="265" t="s">
        <v>165</v>
      </c>
    </row>
    <row r="1181" s="13" customFormat="1">
      <c r="B1181" s="255"/>
      <c r="C1181" s="256"/>
      <c r="D1181" s="246" t="s">
        <v>175</v>
      </c>
      <c r="E1181" s="257" t="s">
        <v>1</v>
      </c>
      <c r="F1181" s="258" t="s">
        <v>410</v>
      </c>
      <c r="G1181" s="256"/>
      <c r="H1181" s="259">
        <v>-4.7999999999999998</v>
      </c>
      <c r="I1181" s="260"/>
      <c r="J1181" s="256"/>
      <c r="K1181" s="256"/>
      <c r="L1181" s="261"/>
      <c r="M1181" s="262"/>
      <c r="N1181" s="263"/>
      <c r="O1181" s="263"/>
      <c r="P1181" s="263"/>
      <c r="Q1181" s="263"/>
      <c r="R1181" s="263"/>
      <c r="S1181" s="263"/>
      <c r="T1181" s="264"/>
      <c r="AT1181" s="265" t="s">
        <v>175</v>
      </c>
      <c r="AU1181" s="265" t="s">
        <v>107</v>
      </c>
      <c r="AV1181" s="13" t="s">
        <v>107</v>
      </c>
      <c r="AW1181" s="13" t="s">
        <v>31</v>
      </c>
      <c r="AX1181" s="13" t="s">
        <v>74</v>
      </c>
      <c r="AY1181" s="265" t="s">
        <v>165</v>
      </c>
    </row>
    <row r="1182" s="13" customFormat="1">
      <c r="B1182" s="255"/>
      <c r="C1182" s="256"/>
      <c r="D1182" s="246" t="s">
        <v>175</v>
      </c>
      <c r="E1182" s="257" t="s">
        <v>1</v>
      </c>
      <c r="F1182" s="258" t="s">
        <v>424</v>
      </c>
      <c r="G1182" s="256"/>
      <c r="H1182" s="259">
        <v>1.6799999999999999</v>
      </c>
      <c r="I1182" s="260"/>
      <c r="J1182" s="256"/>
      <c r="K1182" s="256"/>
      <c r="L1182" s="261"/>
      <c r="M1182" s="262"/>
      <c r="N1182" s="263"/>
      <c r="O1182" s="263"/>
      <c r="P1182" s="263"/>
      <c r="Q1182" s="263"/>
      <c r="R1182" s="263"/>
      <c r="S1182" s="263"/>
      <c r="T1182" s="264"/>
      <c r="AT1182" s="265" t="s">
        <v>175</v>
      </c>
      <c r="AU1182" s="265" t="s">
        <v>107</v>
      </c>
      <c r="AV1182" s="13" t="s">
        <v>107</v>
      </c>
      <c r="AW1182" s="13" t="s">
        <v>31</v>
      </c>
      <c r="AX1182" s="13" t="s">
        <v>74</v>
      </c>
      <c r="AY1182" s="265" t="s">
        <v>165</v>
      </c>
    </row>
    <row r="1183" s="13" customFormat="1">
      <c r="B1183" s="255"/>
      <c r="C1183" s="256"/>
      <c r="D1183" s="246" t="s">
        <v>175</v>
      </c>
      <c r="E1183" s="257" t="s">
        <v>1</v>
      </c>
      <c r="F1183" s="258" t="s">
        <v>466</v>
      </c>
      <c r="G1183" s="256"/>
      <c r="H1183" s="259">
        <v>1.075</v>
      </c>
      <c r="I1183" s="260"/>
      <c r="J1183" s="256"/>
      <c r="K1183" s="256"/>
      <c r="L1183" s="261"/>
      <c r="M1183" s="262"/>
      <c r="N1183" s="263"/>
      <c r="O1183" s="263"/>
      <c r="P1183" s="263"/>
      <c r="Q1183" s="263"/>
      <c r="R1183" s="263"/>
      <c r="S1183" s="263"/>
      <c r="T1183" s="264"/>
      <c r="AT1183" s="265" t="s">
        <v>175</v>
      </c>
      <c r="AU1183" s="265" t="s">
        <v>107</v>
      </c>
      <c r="AV1183" s="13" t="s">
        <v>107</v>
      </c>
      <c r="AW1183" s="13" t="s">
        <v>31</v>
      </c>
      <c r="AX1183" s="13" t="s">
        <v>74</v>
      </c>
      <c r="AY1183" s="265" t="s">
        <v>165</v>
      </c>
    </row>
    <row r="1184" s="12" customFormat="1">
      <c r="B1184" s="244"/>
      <c r="C1184" s="245"/>
      <c r="D1184" s="246" t="s">
        <v>175</v>
      </c>
      <c r="E1184" s="247" t="s">
        <v>1</v>
      </c>
      <c r="F1184" s="248" t="s">
        <v>467</v>
      </c>
      <c r="G1184" s="245"/>
      <c r="H1184" s="247" t="s">
        <v>1</v>
      </c>
      <c r="I1184" s="249"/>
      <c r="J1184" s="245"/>
      <c r="K1184" s="245"/>
      <c r="L1184" s="250"/>
      <c r="M1184" s="251"/>
      <c r="N1184" s="252"/>
      <c r="O1184" s="252"/>
      <c r="P1184" s="252"/>
      <c r="Q1184" s="252"/>
      <c r="R1184" s="252"/>
      <c r="S1184" s="252"/>
      <c r="T1184" s="253"/>
      <c r="AT1184" s="254" t="s">
        <v>175</v>
      </c>
      <c r="AU1184" s="254" t="s">
        <v>107</v>
      </c>
      <c r="AV1184" s="12" t="s">
        <v>82</v>
      </c>
      <c r="AW1184" s="12" t="s">
        <v>31</v>
      </c>
      <c r="AX1184" s="12" t="s">
        <v>74</v>
      </c>
      <c r="AY1184" s="254" t="s">
        <v>165</v>
      </c>
    </row>
    <row r="1185" s="13" customFormat="1">
      <c r="B1185" s="255"/>
      <c r="C1185" s="256"/>
      <c r="D1185" s="246" t="s">
        <v>175</v>
      </c>
      <c r="E1185" s="257" t="s">
        <v>1</v>
      </c>
      <c r="F1185" s="258" t="s">
        <v>573</v>
      </c>
      <c r="G1185" s="256"/>
      <c r="H1185" s="259">
        <v>0.71999999999999997</v>
      </c>
      <c r="I1185" s="260"/>
      <c r="J1185" s="256"/>
      <c r="K1185" s="256"/>
      <c r="L1185" s="261"/>
      <c r="M1185" s="262"/>
      <c r="N1185" s="263"/>
      <c r="O1185" s="263"/>
      <c r="P1185" s="263"/>
      <c r="Q1185" s="263"/>
      <c r="R1185" s="263"/>
      <c r="S1185" s="263"/>
      <c r="T1185" s="264"/>
      <c r="AT1185" s="265" t="s">
        <v>175</v>
      </c>
      <c r="AU1185" s="265" t="s">
        <v>107</v>
      </c>
      <c r="AV1185" s="13" t="s">
        <v>107</v>
      </c>
      <c r="AW1185" s="13" t="s">
        <v>31</v>
      </c>
      <c r="AX1185" s="13" t="s">
        <v>74</v>
      </c>
      <c r="AY1185" s="265" t="s">
        <v>165</v>
      </c>
    </row>
    <row r="1186" s="12" customFormat="1">
      <c r="B1186" s="244"/>
      <c r="C1186" s="245"/>
      <c r="D1186" s="246" t="s">
        <v>175</v>
      </c>
      <c r="E1186" s="247" t="s">
        <v>1</v>
      </c>
      <c r="F1186" s="248" t="s">
        <v>274</v>
      </c>
      <c r="G1186" s="245"/>
      <c r="H1186" s="247" t="s">
        <v>1</v>
      </c>
      <c r="I1186" s="249"/>
      <c r="J1186" s="245"/>
      <c r="K1186" s="245"/>
      <c r="L1186" s="250"/>
      <c r="M1186" s="251"/>
      <c r="N1186" s="252"/>
      <c r="O1186" s="252"/>
      <c r="P1186" s="252"/>
      <c r="Q1186" s="252"/>
      <c r="R1186" s="252"/>
      <c r="S1186" s="252"/>
      <c r="T1186" s="253"/>
      <c r="AT1186" s="254" t="s">
        <v>175</v>
      </c>
      <c r="AU1186" s="254" t="s">
        <v>107</v>
      </c>
      <c r="AV1186" s="12" t="s">
        <v>82</v>
      </c>
      <c r="AW1186" s="12" t="s">
        <v>31</v>
      </c>
      <c r="AX1186" s="12" t="s">
        <v>74</v>
      </c>
      <c r="AY1186" s="254" t="s">
        <v>165</v>
      </c>
    </row>
    <row r="1187" s="13" customFormat="1">
      <c r="B1187" s="255"/>
      <c r="C1187" s="256"/>
      <c r="D1187" s="246" t="s">
        <v>175</v>
      </c>
      <c r="E1187" s="257" t="s">
        <v>1</v>
      </c>
      <c r="F1187" s="258" t="s">
        <v>469</v>
      </c>
      <c r="G1187" s="256"/>
      <c r="H1187" s="259">
        <v>25.792000000000002</v>
      </c>
      <c r="I1187" s="260"/>
      <c r="J1187" s="256"/>
      <c r="K1187" s="256"/>
      <c r="L1187" s="261"/>
      <c r="M1187" s="262"/>
      <c r="N1187" s="263"/>
      <c r="O1187" s="263"/>
      <c r="P1187" s="263"/>
      <c r="Q1187" s="263"/>
      <c r="R1187" s="263"/>
      <c r="S1187" s="263"/>
      <c r="T1187" s="264"/>
      <c r="AT1187" s="265" t="s">
        <v>175</v>
      </c>
      <c r="AU1187" s="265" t="s">
        <v>107</v>
      </c>
      <c r="AV1187" s="13" t="s">
        <v>107</v>
      </c>
      <c r="AW1187" s="13" t="s">
        <v>31</v>
      </c>
      <c r="AX1187" s="13" t="s">
        <v>74</v>
      </c>
      <c r="AY1187" s="265" t="s">
        <v>165</v>
      </c>
    </row>
    <row r="1188" s="13" customFormat="1">
      <c r="B1188" s="255"/>
      <c r="C1188" s="256"/>
      <c r="D1188" s="246" t="s">
        <v>175</v>
      </c>
      <c r="E1188" s="257" t="s">
        <v>1</v>
      </c>
      <c r="F1188" s="258" t="s">
        <v>384</v>
      </c>
      <c r="G1188" s="256"/>
      <c r="H1188" s="259">
        <v>-2.5790000000000002</v>
      </c>
      <c r="I1188" s="260"/>
      <c r="J1188" s="256"/>
      <c r="K1188" s="256"/>
      <c r="L1188" s="261"/>
      <c r="M1188" s="262"/>
      <c r="N1188" s="263"/>
      <c r="O1188" s="263"/>
      <c r="P1188" s="263"/>
      <c r="Q1188" s="263"/>
      <c r="R1188" s="263"/>
      <c r="S1188" s="263"/>
      <c r="T1188" s="264"/>
      <c r="AT1188" s="265" t="s">
        <v>175</v>
      </c>
      <c r="AU1188" s="265" t="s">
        <v>107</v>
      </c>
      <c r="AV1188" s="13" t="s">
        <v>107</v>
      </c>
      <c r="AW1188" s="13" t="s">
        <v>31</v>
      </c>
      <c r="AX1188" s="13" t="s">
        <v>74</v>
      </c>
      <c r="AY1188" s="265" t="s">
        <v>165</v>
      </c>
    </row>
    <row r="1189" s="13" customFormat="1">
      <c r="B1189" s="255"/>
      <c r="C1189" s="256"/>
      <c r="D1189" s="246" t="s">
        <v>175</v>
      </c>
      <c r="E1189" s="257" t="s">
        <v>1</v>
      </c>
      <c r="F1189" s="258" t="s">
        <v>385</v>
      </c>
      <c r="G1189" s="256"/>
      <c r="H1189" s="259">
        <v>1.383</v>
      </c>
      <c r="I1189" s="260"/>
      <c r="J1189" s="256"/>
      <c r="K1189" s="256"/>
      <c r="L1189" s="261"/>
      <c r="M1189" s="262"/>
      <c r="N1189" s="263"/>
      <c r="O1189" s="263"/>
      <c r="P1189" s="263"/>
      <c r="Q1189" s="263"/>
      <c r="R1189" s="263"/>
      <c r="S1189" s="263"/>
      <c r="T1189" s="264"/>
      <c r="AT1189" s="265" t="s">
        <v>175</v>
      </c>
      <c r="AU1189" s="265" t="s">
        <v>107</v>
      </c>
      <c r="AV1189" s="13" t="s">
        <v>107</v>
      </c>
      <c r="AW1189" s="13" t="s">
        <v>31</v>
      </c>
      <c r="AX1189" s="13" t="s">
        <v>74</v>
      </c>
      <c r="AY1189" s="265" t="s">
        <v>165</v>
      </c>
    </row>
    <row r="1190" s="13" customFormat="1">
      <c r="B1190" s="255"/>
      <c r="C1190" s="256"/>
      <c r="D1190" s="246" t="s">
        <v>175</v>
      </c>
      <c r="E1190" s="257" t="s">
        <v>1</v>
      </c>
      <c r="F1190" s="258" t="s">
        <v>310</v>
      </c>
      <c r="G1190" s="256"/>
      <c r="H1190" s="259">
        <v>-1.6000000000000001</v>
      </c>
      <c r="I1190" s="260"/>
      <c r="J1190" s="256"/>
      <c r="K1190" s="256"/>
      <c r="L1190" s="261"/>
      <c r="M1190" s="262"/>
      <c r="N1190" s="263"/>
      <c r="O1190" s="263"/>
      <c r="P1190" s="263"/>
      <c r="Q1190" s="263"/>
      <c r="R1190" s="263"/>
      <c r="S1190" s="263"/>
      <c r="T1190" s="264"/>
      <c r="AT1190" s="265" t="s">
        <v>175</v>
      </c>
      <c r="AU1190" s="265" t="s">
        <v>107</v>
      </c>
      <c r="AV1190" s="13" t="s">
        <v>107</v>
      </c>
      <c r="AW1190" s="13" t="s">
        <v>31</v>
      </c>
      <c r="AX1190" s="13" t="s">
        <v>74</v>
      </c>
      <c r="AY1190" s="265" t="s">
        <v>165</v>
      </c>
    </row>
    <row r="1191" s="13" customFormat="1">
      <c r="B1191" s="255"/>
      <c r="C1191" s="256"/>
      <c r="D1191" s="246" t="s">
        <v>175</v>
      </c>
      <c r="E1191" s="257" t="s">
        <v>1</v>
      </c>
      <c r="F1191" s="258" t="s">
        <v>452</v>
      </c>
      <c r="G1191" s="256"/>
      <c r="H1191" s="259">
        <v>1.2</v>
      </c>
      <c r="I1191" s="260"/>
      <c r="J1191" s="256"/>
      <c r="K1191" s="256"/>
      <c r="L1191" s="261"/>
      <c r="M1191" s="262"/>
      <c r="N1191" s="263"/>
      <c r="O1191" s="263"/>
      <c r="P1191" s="263"/>
      <c r="Q1191" s="263"/>
      <c r="R1191" s="263"/>
      <c r="S1191" s="263"/>
      <c r="T1191" s="264"/>
      <c r="AT1191" s="265" t="s">
        <v>175</v>
      </c>
      <c r="AU1191" s="265" t="s">
        <v>107</v>
      </c>
      <c r="AV1191" s="13" t="s">
        <v>107</v>
      </c>
      <c r="AW1191" s="13" t="s">
        <v>31</v>
      </c>
      <c r="AX1191" s="13" t="s">
        <v>74</v>
      </c>
      <c r="AY1191" s="265" t="s">
        <v>165</v>
      </c>
    </row>
    <row r="1192" s="12" customFormat="1">
      <c r="B1192" s="244"/>
      <c r="C1192" s="245"/>
      <c r="D1192" s="246" t="s">
        <v>175</v>
      </c>
      <c r="E1192" s="247" t="s">
        <v>1</v>
      </c>
      <c r="F1192" s="248" t="s">
        <v>237</v>
      </c>
      <c r="G1192" s="245"/>
      <c r="H1192" s="247" t="s">
        <v>1</v>
      </c>
      <c r="I1192" s="249"/>
      <c r="J1192" s="245"/>
      <c r="K1192" s="245"/>
      <c r="L1192" s="250"/>
      <c r="M1192" s="251"/>
      <c r="N1192" s="252"/>
      <c r="O1192" s="252"/>
      <c r="P1192" s="252"/>
      <c r="Q1192" s="252"/>
      <c r="R1192" s="252"/>
      <c r="S1192" s="252"/>
      <c r="T1192" s="253"/>
      <c r="AT1192" s="254" t="s">
        <v>175</v>
      </c>
      <c r="AU1192" s="254" t="s">
        <v>107</v>
      </c>
      <c r="AV1192" s="12" t="s">
        <v>82</v>
      </c>
      <c r="AW1192" s="12" t="s">
        <v>31</v>
      </c>
      <c r="AX1192" s="12" t="s">
        <v>74</v>
      </c>
      <c r="AY1192" s="254" t="s">
        <v>165</v>
      </c>
    </row>
    <row r="1193" s="13" customFormat="1">
      <c r="B1193" s="255"/>
      <c r="C1193" s="256"/>
      <c r="D1193" s="246" t="s">
        <v>175</v>
      </c>
      <c r="E1193" s="257" t="s">
        <v>1</v>
      </c>
      <c r="F1193" s="258" t="s">
        <v>470</v>
      </c>
      <c r="G1193" s="256"/>
      <c r="H1193" s="259">
        <v>46.228000000000002</v>
      </c>
      <c r="I1193" s="260"/>
      <c r="J1193" s="256"/>
      <c r="K1193" s="256"/>
      <c r="L1193" s="261"/>
      <c r="M1193" s="262"/>
      <c r="N1193" s="263"/>
      <c r="O1193" s="263"/>
      <c r="P1193" s="263"/>
      <c r="Q1193" s="263"/>
      <c r="R1193" s="263"/>
      <c r="S1193" s="263"/>
      <c r="T1193" s="264"/>
      <c r="AT1193" s="265" t="s">
        <v>175</v>
      </c>
      <c r="AU1193" s="265" t="s">
        <v>107</v>
      </c>
      <c r="AV1193" s="13" t="s">
        <v>107</v>
      </c>
      <c r="AW1193" s="13" t="s">
        <v>31</v>
      </c>
      <c r="AX1193" s="13" t="s">
        <v>74</v>
      </c>
      <c r="AY1193" s="265" t="s">
        <v>165</v>
      </c>
    </row>
    <row r="1194" s="13" customFormat="1">
      <c r="B1194" s="255"/>
      <c r="C1194" s="256"/>
      <c r="D1194" s="246" t="s">
        <v>175</v>
      </c>
      <c r="E1194" s="257" t="s">
        <v>1</v>
      </c>
      <c r="F1194" s="258" t="s">
        <v>384</v>
      </c>
      <c r="G1194" s="256"/>
      <c r="H1194" s="259">
        <v>-2.5790000000000002</v>
      </c>
      <c r="I1194" s="260"/>
      <c r="J1194" s="256"/>
      <c r="K1194" s="256"/>
      <c r="L1194" s="261"/>
      <c r="M1194" s="262"/>
      <c r="N1194" s="263"/>
      <c r="O1194" s="263"/>
      <c r="P1194" s="263"/>
      <c r="Q1194" s="263"/>
      <c r="R1194" s="263"/>
      <c r="S1194" s="263"/>
      <c r="T1194" s="264"/>
      <c r="AT1194" s="265" t="s">
        <v>175</v>
      </c>
      <c r="AU1194" s="265" t="s">
        <v>107</v>
      </c>
      <c r="AV1194" s="13" t="s">
        <v>107</v>
      </c>
      <c r="AW1194" s="13" t="s">
        <v>31</v>
      </c>
      <c r="AX1194" s="13" t="s">
        <v>74</v>
      </c>
      <c r="AY1194" s="265" t="s">
        <v>165</v>
      </c>
    </row>
    <row r="1195" s="13" customFormat="1">
      <c r="B1195" s="255"/>
      <c r="C1195" s="256"/>
      <c r="D1195" s="246" t="s">
        <v>175</v>
      </c>
      <c r="E1195" s="257" t="s">
        <v>1</v>
      </c>
      <c r="F1195" s="258" t="s">
        <v>385</v>
      </c>
      <c r="G1195" s="256"/>
      <c r="H1195" s="259">
        <v>1.383</v>
      </c>
      <c r="I1195" s="260"/>
      <c r="J1195" s="256"/>
      <c r="K1195" s="256"/>
      <c r="L1195" s="261"/>
      <c r="M1195" s="262"/>
      <c r="N1195" s="263"/>
      <c r="O1195" s="263"/>
      <c r="P1195" s="263"/>
      <c r="Q1195" s="263"/>
      <c r="R1195" s="263"/>
      <c r="S1195" s="263"/>
      <c r="T1195" s="264"/>
      <c r="AT1195" s="265" t="s">
        <v>175</v>
      </c>
      <c r="AU1195" s="265" t="s">
        <v>107</v>
      </c>
      <c r="AV1195" s="13" t="s">
        <v>107</v>
      </c>
      <c r="AW1195" s="13" t="s">
        <v>31</v>
      </c>
      <c r="AX1195" s="13" t="s">
        <v>74</v>
      </c>
      <c r="AY1195" s="265" t="s">
        <v>165</v>
      </c>
    </row>
    <row r="1196" s="13" customFormat="1">
      <c r="B1196" s="255"/>
      <c r="C1196" s="256"/>
      <c r="D1196" s="246" t="s">
        <v>175</v>
      </c>
      <c r="E1196" s="257" t="s">
        <v>1</v>
      </c>
      <c r="F1196" s="258" t="s">
        <v>326</v>
      </c>
      <c r="G1196" s="256"/>
      <c r="H1196" s="259">
        <v>-3.2000000000000002</v>
      </c>
      <c r="I1196" s="260"/>
      <c r="J1196" s="256"/>
      <c r="K1196" s="256"/>
      <c r="L1196" s="261"/>
      <c r="M1196" s="262"/>
      <c r="N1196" s="263"/>
      <c r="O1196" s="263"/>
      <c r="P1196" s="263"/>
      <c r="Q1196" s="263"/>
      <c r="R1196" s="263"/>
      <c r="S1196" s="263"/>
      <c r="T1196" s="264"/>
      <c r="AT1196" s="265" t="s">
        <v>175</v>
      </c>
      <c r="AU1196" s="265" t="s">
        <v>107</v>
      </c>
      <c r="AV1196" s="13" t="s">
        <v>107</v>
      </c>
      <c r="AW1196" s="13" t="s">
        <v>31</v>
      </c>
      <c r="AX1196" s="13" t="s">
        <v>74</v>
      </c>
      <c r="AY1196" s="265" t="s">
        <v>165</v>
      </c>
    </row>
    <row r="1197" s="13" customFormat="1">
      <c r="B1197" s="255"/>
      <c r="C1197" s="256"/>
      <c r="D1197" s="246" t="s">
        <v>175</v>
      </c>
      <c r="E1197" s="257" t="s">
        <v>1</v>
      </c>
      <c r="F1197" s="258" t="s">
        <v>471</v>
      </c>
      <c r="G1197" s="256"/>
      <c r="H1197" s="259">
        <v>1.44</v>
      </c>
      <c r="I1197" s="260"/>
      <c r="J1197" s="256"/>
      <c r="K1197" s="256"/>
      <c r="L1197" s="261"/>
      <c r="M1197" s="262"/>
      <c r="N1197" s="263"/>
      <c r="O1197" s="263"/>
      <c r="P1197" s="263"/>
      <c r="Q1197" s="263"/>
      <c r="R1197" s="263"/>
      <c r="S1197" s="263"/>
      <c r="T1197" s="264"/>
      <c r="AT1197" s="265" t="s">
        <v>175</v>
      </c>
      <c r="AU1197" s="265" t="s">
        <v>107</v>
      </c>
      <c r="AV1197" s="13" t="s">
        <v>107</v>
      </c>
      <c r="AW1197" s="13" t="s">
        <v>31</v>
      </c>
      <c r="AX1197" s="13" t="s">
        <v>74</v>
      </c>
      <c r="AY1197" s="265" t="s">
        <v>165</v>
      </c>
    </row>
    <row r="1198" s="12" customFormat="1">
      <c r="B1198" s="244"/>
      <c r="C1198" s="245"/>
      <c r="D1198" s="246" t="s">
        <v>175</v>
      </c>
      <c r="E1198" s="247" t="s">
        <v>1</v>
      </c>
      <c r="F1198" s="248" t="s">
        <v>472</v>
      </c>
      <c r="G1198" s="245"/>
      <c r="H1198" s="247" t="s">
        <v>1</v>
      </c>
      <c r="I1198" s="249"/>
      <c r="J1198" s="245"/>
      <c r="K1198" s="245"/>
      <c r="L1198" s="250"/>
      <c r="M1198" s="251"/>
      <c r="N1198" s="252"/>
      <c r="O1198" s="252"/>
      <c r="P1198" s="252"/>
      <c r="Q1198" s="252"/>
      <c r="R1198" s="252"/>
      <c r="S1198" s="252"/>
      <c r="T1198" s="253"/>
      <c r="AT1198" s="254" t="s">
        <v>175</v>
      </c>
      <c r="AU1198" s="254" t="s">
        <v>107</v>
      </c>
      <c r="AV1198" s="12" t="s">
        <v>82</v>
      </c>
      <c r="AW1198" s="12" t="s">
        <v>31</v>
      </c>
      <c r="AX1198" s="12" t="s">
        <v>74</v>
      </c>
      <c r="AY1198" s="254" t="s">
        <v>165</v>
      </c>
    </row>
    <row r="1199" s="13" customFormat="1">
      <c r="B1199" s="255"/>
      <c r="C1199" s="256"/>
      <c r="D1199" s="246" t="s">
        <v>175</v>
      </c>
      <c r="E1199" s="257" t="s">
        <v>1</v>
      </c>
      <c r="F1199" s="258" t="s">
        <v>473</v>
      </c>
      <c r="G1199" s="256"/>
      <c r="H1199" s="259">
        <v>45.5</v>
      </c>
      <c r="I1199" s="260"/>
      <c r="J1199" s="256"/>
      <c r="K1199" s="256"/>
      <c r="L1199" s="261"/>
      <c r="M1199" s="262"/>
      <c r="N1199" s="263"/>
      <c r="O1199" s="263"/>
      <c r="P1199" s="263"/>
      <c r="Q1199" s="263"/>
      <c r="R1199" s="263"/>
      <c r="S1199" s="263"/>
      <c r="T1199" s="264"/>
      <c r="AT1199" s="265" t="s">
        <v>175</v>
      </c>
      <c r="AU1199" s="265" t="s">
        <v>107</v>
      </c>
      <c r="AV1199" s="13" t="s">
        <v>107</v>
      </c>
      <c r="AW1199" s="13" t="s">
        <v>31</v>
      </c>
      <c r="AX1199" s="13" t="s">
        <v>74</v>
      </c>
      <c r="AY1199" s="265" t="s">
        <v>165</v>
      </c>
    </row>
    <row r="1200" s="13" customFormat="1">
      <c r="B1200" s="255"/>
      <c r="C1200" s="256"/>
      <c r="D1200" s="246" t="s">
        <v>175</v>
      </c>
      <c r="E1200" s="257" t="s">
        <v>1</v>
      </c>
      <c r="F1200" s="258" t="s">
        <v>384</v>
      </c>
      <c r="G1200" s="256"/>
      <c r="H1200" s="259">
        <v>-2.5790000000000002</v>
      </c>
      <c r="I1200" s="260"/>
      <c r="J1200" s="256"/>
      <c r="K1200" s="256"/>
      <c r="L1200" s="261"/>
      <c r="M1200" s="262"/>
      <c r="N1200" s="263"/>
      <c r="O1200" s="263"/>
      <c r="P1200" s="263"/>
      <c r="Q1200" s="263"/>
      <c r="R1200" s="263"/>
      <c r="S1200" s="263"/>
      <c r="T1200" s="264"/>
      <c r="AT1200" s="265" t="s">
        <v>175</v>
      </c>
      <c r="AU1200" s="265" t="s">
        <v>107</v>
      </c>
      <c r="AV1200" s="13" t="s">
        <v>107</v>
      </c>
      <c r="AW1200" s="13" t="s">
        <v>31</v>
      </c>
      <c r="AX1200" s="13" t="s">
        <v>74</v>
      </c>
      <c r="AY1200" s="265" t="s">
        <v>165</v>
      </c>
    </row>
    <row r="1201" s="13" customFormat="1">
      <c r="B1201" s="255"/>
      <c r="C1201" s="256"/>
      <c r="D1201" s="246" t="s">
        <v>175</v>
      </c>
      <c r="E1201" s="257" t="s">
        <v>1</v>
      </c>
      <c r="F1201" s="258" t="s">
        <v>385</v>
      </c>
      <c r="G1201" s="256"/>
      <c r="H1201" s="259">
        <v>1.383</v>
      </c>
      <c r="I1201" s="260"/>
      <c r="J1201" s="256"/>
      <c r="K1201" s="256"/>
      <c r="L1201" s="261"/>
      <c r="M1201" s="262"/>
      <c r="N1201" s="263"/>
      <c r="O1201" s="263"/>
      <c r="P1201" s="263"/>
      <c r="Q1201" s="263"/>
      <c r="R1201" s="263"/>
      <c r="S1201" s="263"/>
      <c r="T1201" s="264"/>
      <c r="AT1201" s="265" t="s">
        <v>175</v>
      </c>
      <c r="AU1201" s="265" t="s">
        <v>107</v>
      </c>
      <c r="AV1201" s="13" t="s">
        <v>107</v>
      </c>
      <c r="AW1201" s="13" t="s">
        <v>31</v>
      </c>
      <c r="AX1201" s="13" t="s">
        <v>74</v>
      </c>
      <c r="AY1201" s="265" t="s">
        <v>165</v>
      </c>
    </row>
    <row r="1202" s="13" customFormat="1">
      <c r="B1202" s="255"/>
      <c r="C1202" s="256"/>
      <c r="D1202" s="246" t="s">
        <v>175</v>
      </c>
      <c r="E1202" s="257" t="s">
        <v>1</v>
      </c>
      <c r="F1202" s="258" t="s">
        <v>310</v>
      </c>
      <c r="G1202" s="256"/>
      <c r="H1202" s="259">
        <v>-1.6000000000000001</v>
      </c>
      <c r="I1202" s="260"/>
      <c r="J1202" s="256"/>
      <c r="K1202" s="256"/>
      <c r="L1202" s="261"/>
      <c r="M1202" s="262"/>
      <c r="N1202" s="263"/>
      <c r="O1202" s="263"/>
      <c r="P1202" s="263"/>
      <c r="Q1202" s="263"/>
      <c r="R1202" s="263"/>
      <c r="S1202" s="263"/>
      <c r="T1202" s="264"/>
      <c r="AT1202" s="265" t="s">
        <v>175</v>
      </c>
      <c r="AU1202" s="265" t="s">
        <v>107</v>
      </c>
      <c r="AV1202" s="13" t="s">
        <v>107</v>
      </c>
      <c r="AW1202" s="13" t="s">
        <v>31</v>
      </c>
      <c r="AX1202" s="13" t="s">
        <v>74</v>
      </c>
      <c r="AY1202" s="265" t="s">
        <v>165</v>
      </c>
    </row>
    <row r="1203" s="13" customFormat="1">
      <c r="B1203" s="255"/>
      <c r="C1203" s="256"/>
      <c r="D1203" s="246" t="s">
        <v>175</v>
      </c>
      <c r="E1203" s="257" t="s">
        <v>1</v>
      </c>
      <c r="F1203" s="258" t="s">
        <v>471</v>
      </c>
      <c r="G1203" s="256"/>
      <c r="H1203" s="259">
        <v>1.44</v>
      </c>
      <c r="I1203" s="260"/>
      <c r="J1203" s="256"/>
      <c r="K1203" s="256"/>
      <c r="L1203" s="261"/>
      <c r="M1203" s="262"/>
      <c r="N1203" s="263"/>
      <c r="O1203" s="263"/>
      <c r="P1203" s="263"/>
      <c r="Q1203" s="263"/>
      <c r="R1203" s="263"/>
      <c r="S1203" s="263"/>
      <c r="T1203" s="264"/>
      <c r="AT1203" s="265" t="s">
        <v>175</v>
      </c>
      <c r="AU1203" s="265" t="s">
        <v>107</v>
      </c>
      <c r="AV1203" s="13" t="s">
        <v>107</v>
      </c>
      <c r="AW1203" s="13" t="s">
        <v>31</v>
      </c>
      <c r="AX1203" s="13" t="s">
        <v>74</v>
      </c>
      <c r="AY1203" s="265" t="s">
        <v>165</v>
      </c>
    </row>
    <row r="1204" s="14" customFormat="1">
      <c r="B1204" s="266"/>
      <c r="C1204" s="267"/>
      <c r="D1204" s="246" t="s">
        <v>175</v>
      </c>
      <c r="E1204" s="268" t="s">
        <v>1</v>
      </c>
      <c r="F1204" s="269" t="s">
        <v>179</v>
      </c>
      <c r="G1204" s="267"/>
      <c r="H1204" s="270">
        <v>379.52199999999988</v>
      </c>
      <c r="I1204" s="271"/>
      <c r="J1204" s="267"/>
      <c r="K1204" s="267"/>
      <c r="L1204" s="272"/>
      <c r="M1204" s="273"/>
      <c r="N1204" s="274"/>
      <c r="O1204" s="274"/>
      <c r="P1204" s="274"/>
      <c r="Q1204" s="274"/>
      <c r="R1204" s="274"/>
      <c r="S1204" s="274"/>
      <c r="T1204" s="275"/>
      <c r="AT1204" s="276" t="s">
        <v>175</v>
      </c>
      <c r="AU1204" s="276" t="s">
        <v>107</v>
      </c>
      <c r="AV1204" s="14" t="s">
        <v>166</v>
      </c>
      <c r="AW1204" s="14" t="s">
        <v>31</v>
      </c>
      <c r="AX1204" s="14" t="s">
        <v>74</v>
      </c>
      <c r="AY1204" s="276" t="s">
        <v>165</v>
      </c>
    </row>
    <row r="1205" s="12" customFormat="1">
      <c r="B1205" s="244"/>
      <c r="C1205" s="245"/>
      <c r="D1205" s="246" t="s">
        <v>175</v>
      </c>
      <c r="E1205" s="247" t="s">
        <v>1</v>
      </c>
      <c r="F1205" s="248" t="s">
        <v>207</v>
      </c>
      <c r="G1205" s="245"/>
      <c r="H1205" s="247" t="s">
        <v>1</v>
      </c>
      <c r="I1205" s="249"/>
      <c r="J1205" s="245"/>
      <c r="K1205" s="245"/>
      <c r="L1205" s="250"/>
      <c r="M1205" s="251"/>
      <c r="N1205" s="252"/>
      <c r="O1205" s="252"/>
      <c r="P1205" s="252"/>
      <c r="Q1205" s="252"/>
      <c r="R1205" s="252"/>
      <c r="S1205" s="252"/>
      <c r="T1205" s="253"/>
      <c r="AT1205" s="254" t="s">
        <v>175</v>
      </c>
      <c r="AU1205" s="254" t="s">
        <v>107</v>
      </c>
      <c r="AV1205" s="12" t="s">
        <v>82</v>
      </c>
      <c r="AW1205" s="12" t="s">
        <v>31</v>
      </c>
      <c r="AX1205" s="12" t="s">
        <v>74</v>
      </c>
      <c r="AY1205" s="254" t="s">
        <v>165</v>
      </c>
    </row>
    <row r="1206" s="12" customFormat="1">
      <c r="B1206" s="244"/>
      <c r="C1206" s="245"/>
      <c r="D1206" s="246" t="s">
        <v>175</v>
      </c>
      <c r="E1206" s="247" t="s">
        <v>1</v>
      </c>
      <c r="F1206" s="248" t="s">
        <v>474</v>
      </c>
      <c r="G1206" s="245"/>
      <c r="H1206" s="247" t="s">
        <v>1</v>
      </c>
      <c r="I1206" s="249"/>
      <c r="J1206" s="245"/>
      <c r="K1206" s="245"/>
      <c r="L1206" s="250"/>
      <c r="M1206" s="251"/>
      <c r="N1206" s="252"/>
      <c r="O1206" s="252"/>
      <c r="P1206" s="252"/>
      <c r="Q1206" s="252"/>
      <c r="R1206" s="252"/>
      <c r="S1206" s="252"/>
      <c r="T1206" s="253"/>
      <c r="AT1206" s="254" t="s">
        <v>175</v>
      </c>
      <c r="AU1206" s="254" t="s">
        <v>107</v>
      </c>
      <c r="AV1206" s="12" t="s">
        <v>82</v>
      </c>
      <c r="AW1206" s="12" t="s">
        <v>31</v>
      </c>
      <c r="AX1206" s="12" t="s">
        <v>74</v>
      </c>
      <c r="AY1206" s="254" t="s">
        <v>165</v>
      </c>
    </row>
    <row r="1207" s="13" customFormat="1">
      <c r="B1207" s="255"/>
      <c r="C1207" s="256"/>
      <c r="D1207" s="246" t="s">
        <v>175</v>
      </c>
      <c r="E1207" s="257" t="s">
        <v>1</v>
      </c>
      <c r="F1207" s="258" t="s">
        <v>475</v>
      </c>
      <c r="G1207" s="256"/>
      <c r="H1207" s="259">
        <v>47.450000000000003</v>
      </c>
      <c r="I1207" s="260"/>
      <c r="J1207" s="256"/>
      <c r="K1207" s="256"/>
      <c r="L1207" s="261"/>
      <c r="M1207" s="262"/>
      <c r="N1207" s="263"/>
      <c r="O1207" s="263"/>
      <c r="P1207" s="263"/>
      <c r="Q1207" s="263"/>
      <c r="R1207" s="263"/>
      <c r="S1207" s="263"/>
      <c r="T1207" s="264"/>
      <c r="AT1207" s="265" t="s">
        <v>175</v>
      </c>
      <c r="AU1207" s="265" t="s">
        <v>107</v>
      </c>
      <c r="AV1207" s="13" t="s">
        <v>107</v>
      </c>
      <c r="AW1207" s="13" t="s">
        <v>31</v>
      </c>
      <c r="AX1207" s="13" t="s">
        <v>74</v>
      </c>
      <c r="AY1207" s="265" t="s">
        <v>165</v>
      </c>
    </row>
    <row r="1208" s="13" customFormat="1">
      <c r="B1208" s="255"/>
      <c r="C1208" s="256"/>
      <c r="D1208" s="246" t="s">
        <v>175</v>
      </c>
      <c r="E1208" s="257" t="s">
        <v>1</v>
      </c>
      <c r="F1208" s="258" t="s">
        <v>381</v>
      </c>
      <c r="G1208" s="256"/>
      <c r="H1208" s="259">
        <v>-2.4300000000000002</v>
      </c>
      <c r="I1208" s="260"/>
      <c r="J1208" s="256"/>
      <c r="K1208" s="256"/>
      <c r="L1208" s="261"/>
      <c r="M1208" s="262"/>
      <c r="N1208" s="263"/>
      <c r="O1208" s="263"/>
      <c r="P1208" s="263"/>
      <c r="Q1208" s="263"/>
      <c r="R1208" s="263"/>
      <c r="S1208" s="263"/>
      <c r="T1208" s="264"/>
      <c r="AT1208" s="265" t="s">
        <v>175</v>
      </c>
      <c r="AU1208" s="265" t="s">
        <v>107</v>
      </c>
      <c r="AV1208" s="13" t="s">
        <v>107</v>
      </c>
      <c r="AW1208" s="13" t="s">
        <v>31</v>
      </c>
      <c r="AX1208" s="13" t="s">
        <v>74</v>
      </c>
      <c r="AY1208" s="265" t="s">
        <v>165</v>
      </c>
    </row>
    <row r="1209" s="13" customFormat="1">
      <c r="B1209" s="255"/>
      <c r="C1209" s="256"/>
      <c r="D1209" s="246" t="s">
        <v>175</v>
      </c>
      <c r="E1209" s="257" t="s">
        <v>1</v>
      </c>
      <c r="F1209" s="258" t="s">
        <v>382</v>
      </c>
      <c r="G1209" s="256"/>
      <c r="H1209" s="259">
        <v>1.3500000000000001</v>
      </c>
      <c r="I1209" s="260"/>
      <c r="J1209" s="256"/>
      <c r="K1209" s="256"/>
      <c r="L1209" s="261"/>
      <c r="M1209" s="262"/>
      <c r="N1209" s="263"/>
      <c r="O1209" s="263"/>
      <c r="P1209" s="263"/>
      <c r="Q1209" s="263"/>
      <c r="R1209" s="263"/>
      <c r="S1209" s="263"/>
      <c r="T1209" s="264"/>
      <c r="AT1209" s="265" t="s">
        <v>175</v>
      </c>
      <c r="AU1209" s="265" t="s">
        <v>107</v>
      </c>
      <c r="AV1209" s="13" t="s">
        <v>107</v>
      </c>
      <c r="AW1209" s="13" t="s">
        <v>31</v>
      </c>
      <c r="AX1209" s="13" t="s">
        <v>74</v>
      </c>
      <c r="AY1209" s="265" t="s">
        <v>165</v>
      </c>
    </row>
    <row r="1210" s="13" customFormat="1">
      <c r="B1210" s="255"/>
      <c r="C1210" s="256"/>
      <c r="D1210" s="246" t="s">
        <v>175</v>
      </c>
      <c r="E1210" s="257" t="s">
        <v>1</v>
      </c>
      <c r="F1210" s="258" t="s">
        <v>310</v>
      </c>
      <c r="G1210" s="256"/>
      <c r="H1210" s="259">
        <v>-1.6000000000000001</v>
      </c>
      <c r="I1210" s="260"/>
      <c r="J1210" s="256"/>
      <c r="K1210" s="256"/>
      <c r="L1210" s="261"/>
      <c r="M1210" s="262"/>
      <c r="N1210" s="263"/>
      <c r="O1210" s="263"/>
      <c r="P1210" s="263"/>
      <c r="Q1210" s="263"/>
      <c r="R1210" s="263"/>
      <c r="S1210" s="263"/>
      <c r="T1210" s="264"/>
      <c r="AT1210" s="265" t="s">
        <v>175</v>
      </c>
      <c r="AU1210" s="265" t="s">
        <v>107</v>
      </c>
      <c r="AV1210" s="13" t="s">
        <v>107</v>
      </c>
      <c r="AW1210" s="13" t="s">
        <v>31</v>
      </c>
      <c r="AX1210" s="13" t="s">
        <v>74</v>
      </c>
      <c r="AY1210" s="265" t="s">
        <v>165</v>
      </c>
    </row>
    <row r="1211" s="12" customFormat="1">
      <c r="B1211" s="244"/>
      <c r="C1211" s="245"/>
      <c r="D1211" s="246" t="s">
        <v>175</v>
      </c>
      <c r="E1211" s="247" t="s">
        <v>1</v>
      </c>
      <c r="F1211" s="248" t="s">
        <v>476</v>
      </c>
      <c r="G1211" s="245"/>
      <c r="H1211" s="247" t="s">
        <v>1</v>
      </c>
      <c r="I1211" s="249"/>
      <c r="J1211" s="245"/>
      <c r="K1211" s="245"/>
      <c r="L1211" s="250"/>
      <c r="M1211" s="251"/>
      <c r="N1211" s="252"/>
      <c r="O1211" s="252"/>
      <c r="P1211" s="252"/>
      <c r="Q1211" s="252"/>
      <c r="R1211" s="252"/>
      <c r="S1211" s="252"/>
      <c r="T1211" s="253"/>
      <c r="AT1211" s="254" t="s">
        <v>175</v>
      </c>
      <c r="AU1211" s="254" t="s">
        <v>107</v>
      </c>
      <c r="AV1211" s="12" t="s">
        <v>82</v>
      </c>
      <c r="AW1211" s="12" t="s">
        <v>31</v>
      </c>
      <c r="AX1211" s="12" t="s">
        <v>74</v>
      </c>
      <c r="AY1211" s="254" t="s">
        <v>165</v>
      </c>
    </row>
    <row r="1212" s="13" customFormat="1">
      <c r="B1212" s="255"/>
      <c r="C1212" s="256"/>
      <c r="D1212" s="246" t="s">
        <v>175</v>
      </c>
      <c r="E1212" s="257" t="s">
        <v>1</v>
      </c>
      <c r="F1212" s="258" t="s">
        <v>477</v>
      </c>
      <c r="G1212" s="256"/>
      <c r="H1212" s="259">
        <v>50.219999999999999</v>
      </c>
      <c r="I1212" s="260"/>
      <c r="J1212" s="256"/>
      <c r="K1212" s="256"/>
      <c r="L1212" s="261"/>
      <c r="M1212" s="262"/>
      <c r="N1212" s="263"/>
      <c r="O1212" s="263"/>
      <c r="P1212" s="263"/>
      <c r="Q1212" s="263"/>
      <c r="R1212" s="263"/>
      <c r="S1212" s="263"/>
      <c r="T1212" s="264"/>
      <c r="AT1212" s="265" t="s">
        <v>175</v>
      </c>
      <c r="AU1212" s="265" t="s">
        <v>107</v>
      </c>
      <c r="AV1212" s="13" t="s">
        <v>107</v>
      </c>
      <c r="AW1212" s="13" t="s">
        <v>31</v>
      </c>
      <c r="AX1212" s="13" t="s">
        <v>74</v>
      </c>
      <c r="AY1212" s="265" t="s">
        <v>165</v>
      </c>
    </row>
    <row r="1213" s="13" customFormat="1">
      <c r="B1213" s="255"/>
      <c r="C1213" s="256"/>
      <c r="D1213" s="246" t="s">
        <v>175</v>
      </c>
      <c r="E1213" s="257" t="s">
        <v>1</v>
      </c>
      <c r="F1213" s="258" t="s">
        <v>478</v>
      </c>
      <c r="G1213" s="256"/>
      <c r="H1213" s="259">
        <v>-2.5649999999999999</v>
      </c>
      <c r="I1213" s="260"/>
      <c r="J1213" s="256"/>
      <c r="K1213" s="256"/>
      <c r="L1213" s="261"/>
      <c r="M1213" s="262"/>
      <c r="N1213" s="263"/>
      <c r="O1213" s="263"/>
      <c r="P1213" s="263"/>
      <c r="Q1213" s="263"/>
      <c r="R1213" s="263"/>
      <c r="S1213" s="263"/>
      <c r="T1213" s="264"/>
      <c r="AT1213" s="265" t="s">
        <v>175</v>
      </c>
      <c r="AU1213" s="265" t="s">
        <v>107</v>
      </c>
      <c r="AV1213" s="13" t="s">
        <v>107</v>
      </c>
      <c r="AW1213" s="13" t="s">
        <v>31</v>
      </c>
      <c r="AX1213" s="13" t="s">
        <v>74</v>
      </c>
      <c r="AY1213" s="265" t="s">
        <v>165</v>
      </c>
    </row>
    <row r="1214" s="13" customFormat="1">
      <c r="B1214" s="255"/>
      <c r="C1214" s="256"/>
      <c r="D1214" s="246" t="s">
        <v>175</v>
      </c>
      <c r="E1214" s="257" t="s">
        <v>1</v>
      </c>
      <c r="F1214" s="258" t="s">
        <v>479</v>
      </c>
      <c r="G1214" s="256"/>
      <c r="H1214" s="259">
        <v>1.3799999999999999</v>
      </c>
      <c r="I1214" s="260"/>
      <c r="J1214" s="256"/>
      <c r="K1214" s="256"/>
      <c r="L1214" s="261"/>
      <c r="M1214" s="262"/>
      <c r="N1214" s="263"/>
      <c r="O1214" s="263"/>
      <c r="P1214" s="263"/>
      <c r="Q1214" s="263"/>
      <c r="R1214" s="263"/>
      <c r="S1214" s="263"/>
      <c r="T1214" s="264"/>
      <c r="AT1214" s="265" t="s">
        <v>175</v>
      </c>
      <c r="AU1214" s="265" t="s">
        <v>107</v>
      </c>
      <c r="AV1214" s="13" t="s">
        <v>107</v>
      </c>
      <c r="AW1214" s="13" t="s">
        <v>31</v>
      </c>
      <c r="AX1214" s="13" t="s">
        <v>74</v>
      </c>
      <c r="AY1214" s="265" t="s">
        <v>165</v>
      </c>
    </row>
    <row r="1215" s="13" customFormat="1">
      <c r="B1215" s="255"/>
      <c r="C1215" s="256"/>
      <c r="D1215" s="246" t="s">
        <v>175</v>
      </c>
      <c r="E1215" s="257" t="s">
        <v>1</v>
      </c>
      <c r="F1215" s="258" t="s">
        <v>326</v>
      </c>
      <c r="G1215" s="256"/>
      <c r="H1215" s="259">
        <v>-3.2000000000000002</v>
      </c>
      <c r="I1215" s="260"/>
      <c r="J1215" s="256"/>
      <c r="K1215" s="256"/>
      <c r="L1215" s="261"/>
      <c r="M1215" s="262"/>
      <c r="N1215" s="263"/>
      <c r="O1215" s="263"/>
      <c r="P1215" s="263"/>
      <c r="Q1215" s="263"/>
      <c r="R1215" s="263"/>
      <c r="S1215" s="263"/>
      <c r="T1215" s="264"/>
      <c r="AT1215" s="265" t="s">
        <v>175</v>
      </c>
      <c r="AU1215" s="265" t="s">
        <v>107</v>
      </c>
      <c r="AV1215" s="13" t="s">
        <v>107</v>
      </c>
      <c r="AW1215" s="13" t="s">
        <v>31</v>
      </c>
      <c r="AX1215" s="13" t="s">
        <v>74</v>
      </c>
      <c r="AY1215" s="265" t="s">
        <v>165</v>
      </c>
    </row>
    <row r="1216" s="13" customFormat="1">
      <c r="B1216" s="255"/>
      <c r="C1216" s="256"/>
      <c r="D1216" s="246" t="s">
        <v>175</v>
      </c>
      <c r="E1216" s="257" t="s">
        <v>1</v>
      </c>
      <c r="F1216" s="258" t="s">
        <v>452</v>
      </c>
      <c r="G1216" s="256"/>
      <c r="H1216" s="259">
        <v>1.2</v>
      </c>
      <c r="I1216" s="260"/>
      <c r="J1216" s="256"/>
      <c r="K1216" s="256"/>
      <c r="L1216" s="261"/>
      <c r="M1216" s="262"/>
      <c r="N1216" s="263"/>
      <c r="O1216" s="263"/>
      <c r="P1216" s="263"/>
      <c r="Q1216" s="263"/>
      <c r="R1216" s="263"/>
      <c r="S1216" s="263"/>
      <c r="T1216" s="264"/>
      <c r="AT1216" s="265" t="s">
        <v>175</v>
      </c>
      <c r="AU1216" s="265" t="s">
        <v>107</v>
      </c>
      <c r="AV1216" s="13" t="s">
        <v>107</v>
      </c>
      <c r="AW1216" s="13" t="s">
        <v>31</v>
      </c>
      <c r="AX1216" s="13" t="s">
        <v>74</v>
      </c>
      <c r="AY1216" s="265" t="s">
        <v>165</v>
      </c>
    </row>
    <row r="1217" s="12" customFormat="1">
      <c r="B1217" s="244"/>
      <c r="C1217" s="245"/>
      <c r="D1217" s="246" t="s">
        <v>175</v>
      </c>
      <c r="E1217" s="247" t="s">
        <v>1</v>
      </c>
      <c r="F1217" s="248" t="s">
        <v>480</v>
      </c>
      <c r="G1217" s="245"/>
      <c r="H1217" s="247" t="s">
        <v>1</v>
      </c>
      <c r="I1217" s="249"/>
      <c r="J1217" s="245"/>
      <c r="K1217" s="245"/>
      <c r="L1217" s="250"/>
      <c r="M1217" s="251"/>
      <c r="N1217" s="252"/>
      <c r="O1217" s="252"/>
      <c r="P1217" s="252"/>
      <c r="Q1217" s="252"/>
      <c r="R1217" s="252"/>
      <c r="S1217" s="252"/>
      <c r="T1217" s="253"/>
      <c r="AT1217" s="254" t="s">
        <v>175</v>
      </c>
      <c r="AU1217" s="254" t="s">
        <v>107</v>
      </c>
      <c r="AV1217" s="12" t="s">
        <v>82</v>
      </c>
      <c r="AW1217" s="12" t="s">
        <v>31</v>
      </c>
      <c r="AX1217" s="12" t="s">
        <v>74</v>
      </c>
      <c r="AY1217" s="254" t="s">
        <v>165</v>
      </c>
    </row>
    <row r="1218" s="13" customFormat="1">
      <c r="B1218" s="255"/>
      <c r="C1218" s="256"/>
      <c r="D1218" s="246" t="s">
        <v>175</v>
      </c>
      <c r="E1218" s="257" t="s">
        <v>1</v>
      </c>
      <c r="F1218" s="258" t="s">
        <v>481</v>
      </c>
      <c r="G1218" s="256"/>
      <c r="H1218" s="259">
        <v>24.672000000000001</v>
      </c>
      <c r="I1218" s="260"/>
      <c r="J1218" s="256"/>
      <c r="K1218" s="256"/>
      <c r="L1218" s="261"/>
      <c r="M1218" s="262"/>
      <c r="N1218" s="263"/>
      <c r="O1218" s="263"/>
      <c r="P1218" s="263"/>
      <c r="Q1218" s="263"/>
      <c r="R1218" s="263"/>
      <c r="S1218" s="263"/>
      <c r="T1218" s="264"/>
      <c r="AT1218" s="265" t="s">
        <v>175</v>
      </c>
      <c r="AU1218" s="265" t="s">
        <v>107</v>
      </c>
      <c r="AV1218" s="13" t="s">
        <v>107</v>
      </c>
      <c r="AW1218" s="13" t="s">
        <v>31</v>
      </c>
      <c r="AX1218" s="13" t="s">
        <v>74</v>
      </c>
      <c r="AY1218" s="265" t="s">
        <v>165</v>
      </c>
    </row>
    <row r="1219" s="13" customFormat="1">
      <c r="B1219" s="255"/>
      <c r="C1219" s="256"/>
      <c r="D1219" s="246" t="s">
        <v>175</v>
      </c>
      <c r="E1219" s="257" t="s">
        <v>1</v>
      </c>
      <c r="F1219" s="258" t="s">
        <v>410</v>
      </c>
      <c r="G1219" s="256"/>
      <c r="H1219" s="259">
        <v>-4.7999999999999998</v>
      </c>
      <c r="I1219" s="260"/>
      <c r="J1219" s="256"/>
      <c r="K1219" s="256"/>
      <c r="L1219" s="261"/>
      <c r="M1219" s="262"/>
      <c r="N1219" s="263"/>
      <c r="O1219" s="263"/>
      <c r="P1219" s="263"/>
      <c r="Q1219" s="263"/>
      <c r="R1219" s="263"/>
      <c r="S1219" s="263"/>
      <c r="T1219" s="264"/>
      <c r="AT1219" s="265" t="s">
        <v>175</v>
      </c>
      <c r="AU1219" s="265" t="s">
        <v>107</v>
      </c>
      <c r="AV1219" s="13" t="s">
        <v>107</v>
      </c>
      <c r="AW1219" s="13" t="s">
        <v>31</v>
      </c>
      <c r="AX1219" s="13" t="s">
        <v>74</v>
      </c>
      <c r="AY1219" s="265" t="s">
        <v>165</v>
      </c>
    </row>
    <row r="1220" s="13" customFormat="1">
      <c r="B1220" s="255"/>
      <c r="C1220" s="256"/>
      <c r="D1220" s="246" t="s">
        <v>175</v>
      </c>
      <c r="E1220" s="257" t="s">
        <v>1</v>
      </c>
      <c r="F1220" s="258" t="s">
        <v>482</v>
      </c>
      <c r="G1220" s="256"/>
      <c r="H1220" s="259">
        <v>-2.3999999999999999</v>
      </c>
      <c r="I1220" s="260"/>
      <c r="J1220" s="256"/>
      <c r="K1220" s="256"/>
      <c r="L1220" s="261"/>
      <c r="M1220" s="262"/>
      <c r="N1220" s="263"/>
      <c r="O1220" s="263"/>
      <c r="P1220" s="263"/>
      <c r="Q1220" s="263"/>
      <c r="R1220" s="263"/>
      <c r="S1220" s="263"/>
      <c r="T1220" s="264"/>
      <c r="AT1220" s="265" t="s">
        <v>175</v>
      </c>
      <c r="AU1220" s="265" t="s">
        <v>107</v>
      </c>
      <c r="AV1220" s="13" t="s">
        <v>107</v>
      </c>
      <c r="AW1220" s="13" t="s">
        <v>31</v>
      </c>
      <c r="AX1220" s="13" t="s">
        <v>74</v>
      </c>
      <c r="AY1220" s="265" t="s">
        <v>165</v>
      </c>
    </row>
    <row r="1221" s="13" customFormat="1">
      <c r="B1221" s="255"/>
      <c r="C1221" s="256"/>
      <c r="D1221" s="246" t="s">
        <v>175</v>
      </c>
      <c r="E1221" s="257" t="s">
        <v>1</v>
      </c>
      <c r="F1221" s="258" t="s">
        <v>471</v>
      </c>
      <c r="G1221" s="256"/>
      <c r="H1221" s="259">
        <v>1.44</v>
      </c>
      <c r="I1221" s="260"/>
      <c r="J1221" s="256"/>
      <c r="K1221" s="256"/>
      <c r="L1221" s="261"/>
      <c r="M1221" s="262"/>
      <c r="N1221" s="263"/>
      <c r="O1221" s="263"/>
      <c r="P1221" s="263"/>
      <c r="Q1221" s="263"/>
      <c r="R1221" s="263"/>
      <c r="S1221" s="263"/>
      <c r="T1221" s="264"/>
      <c r="AT1221" s="265" t="s">
        <v>175</v>
      </c>
      <c r="AU1221" s="265" t="s">
        <v>107</v>
      </c>
      <c r="AV1221" s="13" t="s">
        <v>107</v>
      </c>
      <c r="AW1221" s="13" t="s">
        <v>31</v>
      </c>
      <c r="AX1221" s="13" t="s">
        <v>74</v>
      </c>
      <c r="AY1221" s="265" t="s">
        <v>165</v>
      </c>
    </row>
    <row r="1222" s="12" customFormat="1">
      <c r="B1222" s="244"/>
      <c r="C1222" s="245"/>
      <c r="D1222" s="246" t="s">
        <v>175</v>
      </c>
      <c r="E1222" s="247" t="s">
        <v>1</v>
      </c>
      <c r="F1222" s="248" t="s">
        <v>491</v>
      </c>
      <c r="G1222" s="245"/>
      <c r="H1222" s="247" t="s">
        <v>1</v>
      </c>
      <c r="I1222" s="249"/>
      <c r="J1222" s="245"/>
      <c r="K1222" s="245"/>
      <c r="L1222" s="250"/>
      <c r="M1222" s="251"/>
      <c r="N1222" s="252"/>
      <c r="O1222" s="252"/>
      <c r="P1222" s="252"/>
      <c r="Q1222" s="252"/>
      <c r="R1222" s="252"/>
      <c r="S1222" s="252"/>
      <c r="T1222" s="253"/>
      <c r="AT1222" s="254" t="s">
        <v>175</v>
      </c>
      <c r="AU1222" s="254" t="s">
        <v>107</v>
      </c>
      <c r="AV1222" s="12" t="s">
        <v>82</v>
      </c>
      <c r="AW1222" s="12" t="s">
        <v>31</v>
      </c>
      <c r="AX1222" s="12" t="s">
        <v>74</v>
      </c>
      <c r="AY1222" s="254" t="s">
        <v>165</v>
      </c>
    </row>
    <row r="1223" s="13" customFormat="1">
      <c r="B1223" s="255"/>
      <c r="C1223" s="256"/>
      <c r="D1223" s="246" t="s">
        <v>175</v>
      </c>
      <c r="E1223" s="257" t="s">
        <v>1</v>
      </c>
      <c r="F1223" s="258" t="s">
        <v>492</v>
      </c>
      <c r="G1223" s="256"/>
      <c r="H1223" s="259">
        <v>9.8879999999999999</v>
      </c>
      <c r="I1223" s="260"/>
      <c r="J1223" s="256"/>
      <c r="K1223" s="256"/>
      <c r="L1223" s="261"/>
      <c r="M1223" s="262"/>
      <c r="N1223" s="263"/>
      <c r="O1223" s="263"/>
      <c r="P1223" s="263"/>
      <c r="Q1223" s="263"/>
      <c r="R1223" s="263"/>
      <c r="S1223" s="263"/>
      <c r="T1223" s="264"/>
      <c r="AT1223" s="265" t="s">
        <v>175</v>
      </c>
      <c r="AU1223" s="265" t="s">
        <v>107</v>
      </c>
      <c r="AV1223" s="13" t="s">
        <v>107</v>
      </c>
      <c r="AW1223" s="13" t="s">
        <v>31</v>
      </c>
      <c r="AX1223" s="13" t="s">
        <v>74</v>
      </c>
      <c r="AY1223" s="265" t="s">
        <v>165</v>
      </c>
    </row>
    <row r="1224" s="13" customFormat="1">
      <c r="B1224" s="255"/>
      <c r="C1224" s="256"/>
      <c r="D1224" s="246" t="s">
        <v>175</v>
      </c>
      <c r="E1224" s="257" t="s">
        <v>1</v>
      </c>
      <c r="F1224" s="258" t="s">
        <v>493</v>
      </c>
      <c r="G1224" s="256"/>
      <c r="H1224" s="259">
        <v>-2.2000000000000002</v>
      </c>
      <c r="I1224" s="260"/>
      <c r="J1224" s="256"/>
      <c r="K1224" s="256"/>
      <c r="L1224" s="261"/>
      <c r="M1224" s="262"/>
      <c r="N1224" s="263"/>
      <c r="O1224" s="263"/>
      <c r="P1224" s="263"/>
      <c r="Q1224" s="263"/>
      <c r="R1224" s="263"/>
      <c r="S1224" s="263"/>
      <c r="T1224" s="264"/>
      <c r="AT1224" s="265" t="s">
        <v>175</v>
      </c>
      <c r="AU1224" s="265" t="s">
        <v>107</v>
      </c>
      <c r="AV1224" s="13" t="s">
        <v>107</v>
      </c>
      <c r="AW1224" s="13" t="s">
        <v>31</v>
      </c>
      <c r="AX1224" s="13" t="s">
        <v>74</v>
      </c>
      <c r="AY1224" s="265" t="s">
        <v>165</v>
      </c>
    </row>
    <row r="1225" s="13" customFormat="1">
      <c r="B1225" s="255"/>
      <c r="C1225" s="256"/>
      <c r="D1225" s="246" t="s">
        <v>175</v>
      </c>
      <c r="E1225" s="257" t="s">
        <v>1</v>
      </c>
      <c r="F1225" s="258" t="s">
        <v>494</v>
      </c>
      <c r="G1225" s="256"/>
      <c r="H1225" s="259">
        <v>1.53</v>
      </c>
      <c r="I1225" s="260"/>
      <c r="J1225" s="256"/>
      <c r="K1225" s="256"/>
      <c r="L1225" s="261"/>
      <c r="M1225" s="262"/>
      <c r="N1225" s="263"/>
      <c r="O1225" s="263"/>
      <c r="P1225" s="263"/>
      <c r="Q1225" s="263"/>
      <c r="R1225" s="263"/>
      <c r="S1225" s="263"/>
      <c r="T1225" s="264"/>
      <c r="AT1225" s="265" t="s">
        <v>175</v>
      </c>
      <c r="AU1225" s="265" t="s">
        <v>107</v>
      </c>
      <c r="AV1225" s="13" t="s">
        <v>107</v>
      </c>
      <c r="AW1225" s="13" t="s">
        <v>31</v>
      </c>
      <c r="AX1225" s="13" t="s">
        <v>74</v>
      </c>
      <c r="AY1225" s="265" t="s">
        <v>165</v>
      </c>
    </row>
    <row r="1226" s="13" customFormat="1">
      <c r="B1226" s="255"/>
      <c r="C1226" s="256"/>
      <c r="D1226" s="246" t="s">
        <v>175</v>
      </c>
      <c r="E1226" s="257" t="s">
        <v>1</v>
      </c>
      <c r="F1226" s="258" t="s">
        <v>310</v>
      </c>
      <c r="G1226" s="256"/>
      <c r="H1226" s="259">
        <v>-1.6000000000000001</v>
      </c>
      <c r="I1226" s="260"/>
      <c r="J1226" s="256"/>
      <c r="K1226" s="256"/>
      <c r="L1226" s="261"/>
      <c r="M1226" s="262"/>
      <c r="N1226" s="263"/>
      <c r="O1226" s="263"/>
      <c r="P1226" s="263"/>
      <c r="Q1226" s="263"/>
      <c r="R1226" s="263"/>
      <c r="S1226" s="263"/>
      <c r="T1226" s="264"/>
      <c r="AT1226" s="265" t="s">
        <v>175</v>
      </c>
      <c r="AU1226" s="265" t="s">
        <v>107</v>
      </c>
      <c r="AV1226" s="13" t="s">
        <v>107</v>
      </c>
      <c r="AW1226" s="13" t="s">
        <v>31</v>
      </c>
      <c r="AX1226" s="13" t="s">
        <v>74</v>
      </c>
      <c r="AY1226" s="265" t="s">
        <v>165</v>
      </c>
    </row>
    <row r="1227" s="12" customFormat="1">
      <c r="B1227" s="244"/>
      <c r="C1227" s="245"/>
      <c r="D1227" s="246" t="s">
        <v>175</v>
      </c>
      <c r="E1227" s="247" t="s">
        <v>1</v>
      </c>
      <c r="F1227" s="248" t="s">
        <v>495</v>
      </c>
      <c r="G1227" s="245"/>
      <c r="H1227" s="247" t="s">
        <v>1</v>
      </c>
      <c r="I1227" s="249"/>
      <c r="J1227" s="245"/>
      <c r="K1227" s="245"/>
      <c r="L1227" s="250"/>
      <c r="M1227" s="251"/>
      <c r="N1227" s="252"/>
      <c r="O1227" s="252"/>
      <c r="P1227" s="252"/>
      <c r="Q1227" s="252"/>
      <c r="R1227" s="252"/>
      <c r="S1227" s="252"/>
      <c r="T1227" s="253"/>
      <c r="AT1227" s="254" t="s">
        <v>175</v>
      </c>
      <c r="AU1227" s="254" t="s">
        <v>107</v>
      </c>
      <c r="AV1227" s="12" t="s">
        <v>82</v>
      </c>
      <c r="AW1227" s="12" t="s">
        <v>31</v>
      </c>
      <c r="AX1227" s="12" t="s">
        <v>74</v>
      </c>
      <c r="AY1227" s="254" t="s">
        <v>165</v>
      </c>
    </row>
    <row r="1228" s="13" customFormat="1">
      <c r="B1228" s="255"/>
      <c r="C1228" s="256"/>
      <c r="D1228" s="246" t="s">
        <v>175</v>
      </c>
      <c r="E1228" s="257" t="s">
        <v>1</v>
      </c>
      <c r="F1228" s="258" t="s">
        <v>496</v>
      </c>
      <c r="G1228" s="256"/>
      <c r="H1228" s="259">
        <v>33</v>
      </c>
      <c r="I1228" s="260"/>
      <c r="J1228" s="256"/>
      <c r="K1228" s="256"/>
      <c r="L1228" s="261"/>
      <c r="M1228" s="262"/>
      <c r="N1228" s="263"/>
      <c r="O1228" s="263"/>
      <c r="P1228" s="263"/>
      <c r="Q1228" s="263"/>
      <c r="R1228" s="263"/>
      <c r="S1228" s="263"/>
      <c r="T1228" s="264"/>
      <c r="AT1228" s="265" t="s">
        <v>175</v>
      </c>
      <c r="AU1228" s="265" t="s">
        <v>107</v>
      </c>
      <c r="AV1228" s="13" t="s">
        <v>107</v>
      </c>
      <c r="AW1228" s="13" t="s">
        <v>31</v>
      </c>
      <c r="AX1228" s="13" t="s">
        <v>74</v>
      </c>
      <c r="AY1228" s="265" t="s">
        <v>165</v>
      </c>
    </row>
    <row r="1229" s="13" customFormat="1">
      <c r="B1229" s="255"/>
      <c r="C1229" s="256"/>
      <c r="D1229" s="246" t="s">
        <v>175</v>
      </c>
      <c r="E1229" s="257" t="s">
        <v>1</v>
      </c>
      <c r="F1229" s="258" t="s">
        <v>497</v>
      </c>
      <c r="G1229" s="256"/>
      <c r="H1229" s="259">
        <v>-2.3999999999999999</v>
      </c>
      <c r="I1229" s="260"/>
      <c r="J1229" s="256"/>
      <c r="K1229" s="256"/>
      <c r="L1229" s="261"/>
      <c r="M1229" s="262"/>
      <c r="N1229" s="263"/>
      <c r="O1229" s="263"/>
      <c r="P1229" s="263"/>
      <c r="Q1229" s="263"/>
      <c r="R1229" s="263"/>
      <c r="S1229" s="263"/>
      <c r="T1229" s="264"/>
      <c r="AT1229" s="265" t="s">
        <v>175</v>
      </c>
      <c r="AU1229" s="265" t="s">
        <v>107</v>
      </c>
      <c r="AV1229" s="13" t="s">
        <v>107</v>
      </c>
      <c r="AW1229" s="13" t="s">
        <v>31</v>
      </c>
      <c r="AX1229" s="13" t="s">
        <v>74</v>
      </c>
      <c r="AY1229" s="265" t="s">
        <v>165</v>
      </c>
    </row>
    <row r="1230" s="13" customFormat="1">
      <c r="B1230" s="255"/>
      <c r="C1230" s="256"/>
      <c r="D1230" s="246" t="s">
        <v>175</v>
      </c>
      <c r="E1230" s="257" t="s">
        <v>1</v>
      </c>
      <c r="F1230" s="258" t="s">
        <v>498</v>
      </c>
      <c r="G1230" s="256"/>
      <c r="H1230" s="259">
        <v>-0.51300000000000001</v>
      </c>
      <c r="I1230" s="260"/>
      <c r="J1230" s="256"/>
      <c r="K1230" s="256"/>
      <c r="L1230" s="261"/>
      <c r="M1230" s="262"/>
      <c r="N1230" s="263"/>
      <c r="O1230" s="263"/>
      <c r="P1230" s="263"/>
      <c r="Q1230" s="263"/>
      <c r="R1230" s="263"/>
      <c r="S1230" s="263"/>
      <c r="T1230" s="264"/>
      <c r="AT1230" s="265" t="s">
        <v>175</v>
      </c>
      <c r="AU1230" s="265" t="s">
        <v>107</v>
      </c>
      <c r="AV1230" s="13" t="s">
        <v>107</v>
      </c>
      <c r="AW1230" s="13" t="s">
        <v>31</v>
      </c>
      <c r="AX1230" s="13" t="s">
        <v>74</v>
      </c>
      <c r="AY1230" s="265" t="s">
        <v>165</v>
      </c>
    </row>
    <row r="1231" s="13" customFormat="1">
      <c r="B1231" s="255"/>
      <c r="C1231" s="256"/>
      <c r="D1231" s="246" t="s">
        <v>175</v>
      </c>
      <c r="E1231" s="257" t="s">
        <v>1</v>
      </c>
      <c r="F1231" s="258" t="s">
        <v>322</v>
      </c>
      <c r="G1231" s="256"/>
      <c r="H1231" s="259">
        <v>-1.3999999999999999</v>
      </c>
      <c r="I1231" s="260"/>
      <c r="J1231" s="256"/>
      <c r="K1231" s="256"/>
      <c r="L1231" s="261"/>
      <c r="M1231" s="262"/>
      <c r="N1231" s="263"/>
      <c r="O1231" s="263"/>
      <c r="P1231" s="263"/>
      <c r="Q1231" s="263"/>
      <c r="R1231" s="263"/>
      <c r="S1231" s="263"/>
      <c r="T1231" s="264"/>
      <c r="AT1231" s="265" t="s">
        <v>175</v>
      </c>
      <c r="AU1231" s="265" t="s">
        <v>107</v>
      </c>
      <c r="AV1231" s="13" t="s">
        <v>107</v>
      </c>
      <c r="AW1231" s="13" t="s">
        <v>31</v>
      </c>
      <c r="AX1231" s="13" t="s">
        <v>74</v>
      </c>
      <c r="AY1231" s="265" t="s">
        <v>165</v>
      </c>
    </row>
    <row r="1232" s="13" customFormat="1">
      <c r="B1232" s="255"/>
      <c r="C1232" s="256"/>
      <c r="D1232" s="246" t="s">
        <v>175</v>
      </c>
      <c r="E1232" s="257" t="s">
        <v>1</v>
      </c>
      <c r="F1232" s="258" t="s">
        <v>499</v>
      </c>
      <c r="G1232" s="256"/>
      <c r="H1232" s="259">
        <v>0.61499999999999999</v>
      </c>
      <c r="I1232" s="260"/>
      <c r="J1232" s="256"/>
      <c r="K1232" s="256"/>
      <c r="L1232" s="261"/>
      <c r="M1232" s="262"/>
      <c r="N1232" s="263"/>
      <c r="O1232" s="263"/>
      <c r="P1232" s="263"/>
      <c r="Q1232" s="263"/>
      <c r="R1232" s="263"/>
      <c r="S1232" s="263"/>
      <c r="T1232" s="264"/>
      <c r="AT1232" s="265" t="s">
        <v>175</v>
      </c>
      <c r="AU1232" s="265" t="s">
        <v>107</v>
      </c>
      <c r="AV1232" s="13" t="s">
        <v>107</v>
      </c>
      <c r="AW1232" s="13" t="s">
        <v>31</v>
      </c>
      <c r="AX1232" s="13" t="s">
        <v>74</v>
      </c>
      <c r="AY1232" s="265" t="s">
        <v>165</v>
      </c>
    </row>
    <row r="1233" s="13" customFormat="1">
      <c r="B1233" s="255"/>
      <c r="C1233" s="256"/>
      <c r="D1233" s="246" t="s">
        <v>175</v>
      </c>
      <c r="E1233" s="257" t="s">
        <v>1</v>
      </c>
      <c r="F1233" s="258" t="s">
        <v>500</v>
      </c>
      <c r="G1233" s="256"/>
      <c r="H1233" s="259">
        <v>1.4099999999999999</v>
      </c>
      <c r="I1233" s="260"/>
      <c r="J1233" s="256"/>
      <c r="K1233" s="256"/>
      <c r="L1233" s="261"/>
      <c r="M1233" s="262"/>
      <c r="N1233" s="263"/>
      <c r="O1233" s="263"/>
      <c r="P1233" s="263"/>
      <c r="Q1233" s="263"/>
      <c r="R1233" s="263"/>
      <c r="S1233" s="263"/>
      <c r="T1233" s="264"/>
      <c r="AT1233" s="265" t="s">
        <v>175</v>
      </c>
      <c r="AU1233" s="265" t="s">
        <v>107</v>
      </c>
      <c r="AV1233" s="13" t="s">
        <v>107</v>
      </c>
      <c r="AW1233" s="13" t="s">
        <v>31</v>
      </c>
      <c r="AX1233" s="13" t="s">
        <v>74</v>
      </c>
      <c r="AY1233" s="265" t="s">
        <v>165</v>
      </c>
    </row>
    <row r="1234" s="12" customFormat="1">
      <c r="B1234" s="244"/>
      <c r="C1234" s="245"/>
      <c r="D1234" s="246" t="s">
        <v>175</v>
      </c>
      <c r="E1234" s="247" t="s">
        <v>1</v>
      </c>
      <c r="F1234" s="248" t="s">
        <v>501</v>
      </c>
      <c r="G1234" s="245"/>
      <c r="H1234" s="247" t="s">
        <v>1</v>
      </c>
      <c r="I1234" s="249"/>
      <c r="J1234" s="245"/>
      <c r="K1234" s="245"/>
      <c r="L1234" s="250"/>
      <c r="M1234" s="251"/>
      <c r="N1234" s="252"/>
      <c r="O1234" s="252"/>
      <c r="P1234" s="252"/>
      <c r="Q1234" s="252"/>
      <c r="R1234" s="252"/>
      <c r="S1234" s="252"/>
      <c r="T1234" s="253"/>
      <c r="AT1234" s="254" t="s">
        <v>175</v>
      </c>
      <c r="AU1234" s="254" t="s">
        <v>107</v>
      </c>
      <c r="AV1234" s="12" t="s">
        <v>82</v>
      </c>
      <c r="AW1234" s="12" t="s">
        <v>31</v>
      </c>
      <c r="AX1234" s="12" t="s">
        <v>74</v>
      </c>
      <c r="AY1234" s="254" t="s">
        <v>165</v>
      </c>
    </row>
    <row r="1235" s="13" customFormat="1">
      <c r="B1235" s="255"/>
      <c r="C1235" s="256"/>
      <c r="D1235" s="246" t="s">
        <v>175</v>
      </c>
      <c r="E1235" s="257" t="s">
        <v>1</v>
      </c>
      <c r="F1235" s="258" t="s">
        <v>502</v>
      </c>
      <c r="G1235" s="256"/>
      <c r="H1235" s="259">
        <v>26.66</v>
      </c>
      <c r="I1235" s="260"/>
      <c r="J1235" s="256"/>
      <c r="K1235" s="256"/>
      <c r="L1235" s="261"/>
      <c r="M1235" s="262"/>
      <c r="N1235" s="263"/>
      <c r="O1235" s="263"/>
      <c r="P1235" s="263"/>
      <c r="Q1235" s="263"/>
      <c r="R1235" s="263"/>
      <c r="S1235" s="263"/>
      <c r="T1235" s="264"/>
      <c r="AT1235" s="265" t="s">
        <v>175</v>
      </c>
      <c r="AU1235" s="265" t="s">
        <v>107</v>
      </c>
      <c r="AV1235" s="13" t="s">
        <v>107</v>
      </c>
      <c r="AW1235" s="13" t="s">
        <v>31</v>
      </c>
      <c r="AX1235" s="13" t="s">
        <v>74</v>
      </c>
      <c r="AY1235" s="265" t="s">
        <v>165</v>
      </c>
    </row>
    <row r="1236" s="13" customFormat="1">
      <c r="B1236" s="255"/>
      <c r="C1236" s="256"/>
      <c r="D1236" s="246" t="s">
        <v>175</v>
      </c>
      <c r="E1236" s="257" t="s">
        <v>1</v>
      </c>
      <c r="F1236" s="258" t="s">
        <v>503</v>
      </c>
      <c r="G1236" s="256"/>
      <c r="H1236" s="259">
        <v>-0.50700000000000001</v>
      </c>
      <c r="I1236" s="260"/>
      <c r="J1236" s="256"/>
      <c r="K1236" s="256"/>
      <c r="L1236" s="261"/>
      <c r="M1236" s="262"/>
      <c r="N1236" s="263"/>
      <c r="O1236" s="263"/>
      <c r="P1236" s="263"/>
      <c r="Q1236" s="263"/>
      <c r="R1236" s="263"/>
      <c r="S1236" s="263"/>
      <c r="T1236" s="264"/>
      <c r="AT1236" s="265" t="s">
        <v>175</v>
      </c>
      <c r="AU1236" s="265" t="s">
        <v>107</v>
      </c>
      <c r="AV1236" s="13" t="s">
        <v>107</v>
      </c>
      <c r="AW1236" s="13" t="s">
        <v>31</v>
      </c>
      <c r="AX1236" s="13" t="s">
        <v>74</v>
      </c>
      <c r="AY1236" s="265" t="s">
        <v>165</v>
      </c>
    </row>
    <row r="1237" s="13" customFormat="1">
      <c r="B1237" s="255"/>
      <c r="C1237" s="256"/>
      <c r="D1237" s="246" t="s">
        <v>175</v>
      </c>
      <c r="E1237" s="257" t="s">
        <v>1</v>
      </c>
      <c r="F1237" s="258" t="s">
        <v>322</v>
      </c>
      <c r="G1237" s="256"/>
      <c r="H1237" s="259">
        <v>-1.3999999999999999</v>
      </c>
      <c r="I1237" s="260"/>
      <c r="J1237" s="256"/>
      <c r="K1237" s="256"/>
      <c r="L1237" s="261"/>
      <c r="M1237" s="262"/>
      <c r="N1237" s="263"/>
      <c r="O1237" s="263"/>
      <c r="P1237" s="263"/>
      <c r="Q1237" s="263"/>
      <c r="R1237" s="263"/>
      <c r="S1237" s="263"/>
      <c r="T1237" s="264"/>
      <c r="AT1237" s="265" t="s">
        <v>175</v>
      </c>
      <c r="AU1237" s="265" t="s">
        <v>107</v>
      </c>
      <c r="AV1237" s="13" t="s">
        <v>107</v>
      </c>
      <c r="AW1237" s="13" t="s">
        <v>31</v>
      </c>
      <c r="AX1237" s="13" t="s">
        <v>74</v>
      </c>
      <c r="AY1237" s="265" t="s">
        <v>165</v>
      </c>
    </row>
    <row r="1238" s="13" customFormat="1">
      <c r="B1238" s="255"/>
      <c r="C1238" s="256"/>
      <c r="D1238" s="246" t="s">
        <v>175</v>
      </c>
      <c r="E1238" s="257" t="s">
        <v>1</v>
      </c>
      <c r="F1238" s="258" t="s">
        <v>504</v>
      </c>
      <c r="G1238" s="256"/>
      <c r="H1238" s="259">
        <v>0.252</v>
      </c>
      <c r="I1238" s="260"/>
      <c r="J1238" s="256"/>
      <c r="K1238" s="256"/>
      <c r="L1238" s="261"/>
      <c r="M1238" s="262"/>
      <c r="N1238" s="263"/>
      <c r="O1238" s="263"/>
      <c r="P1238" s="263"/>
      <c r="Q1238" s="263"/>
      <c r="R1238" s="263"/>
      <c r="S1238" s="263"/>
      <c r="T1238" s="264"/>
      <c r="AT1238" s="265" t="s">
        <v>175</v>
      </c>
      <c r="AU1238" s="265" t="s">
        <v>107</v>
      </c>
      <c r="AV1238" s="13" t="s">
        <v>107</v>
      </c>
      <c r="AW1238" s="13" t="s">
        <v>31</v>
      </c>
      <c r="AX1238" s="13" t="s">
        <v>74</v>
      </c>
      <c r="AY1238" s="265" t="s">
        <v>165</v>
      </c>
    </row>
    <row r="1239" s="12" customFormat="1">
      <c r="B1239" s="244"/>
      <c r="C1239" s="245"/>
      <c r="D1239" s="246" t="s">
        <v>175</v>
      </c>
      <c r="E1239" s="247" t="s">
        <v>1</v>
      </c>
      <c r="F1239" s="248" t="s">
        <v>505</v>
      </c>
      <c r="G1239" s="245"/>
      <c r="H1239" s="247" t="s">
        <v>1</v>
      </c>
      <c r="I1239" s="249"/>
      <c r="J1239" s="245"/>
      <c r="K1239" s="245"/>
      <c r="L1239" s="250"/>
      <c r="M1239" s="251"/>
      <c r="N1239" s="252"/>
      <c r="O1239" s="252"/>
      <c r="P1239" s="252"/>
      <c r="Q1239" s="252"/>
      <c r="R1239" s="252"/>
      <c r="S1239" s="252"/>
      <c r="T1239" s="253"/>
      <c r="AT1239" s="254" t="s">
        <v>175</v>
      </c>
      <c r="AU1239" s="254" t="s">
        <v>107</v>
      </c>
      <c r="AV1239" s="12" t="s">
        <v>82</v>
      </c>
      <c r="AW1239" s="12" t="s">
        <v>31</v>
      </c>
      <c r="AX1239" s="12" t="s">
        <v>74</v>
      </c>
      <c r="AY1239" s="254" t="s">
        <v>165</v>
      </c>
    </row>
    <row r="1240" s="13" customFormat="1">
      <c r="B1240" s="255"/>
      <c r="C1240" s="256"/>
      <c r="D1240" s="246" t="s">
        <v>175</v>
      </c>
      <c r="E1240" s="257" t="s">
        <v>1</v>
      </c>
      <c r="F1240" s="258" t="s">
        <v>506</v>
      </c>
      <c r="G1240" s="256"/>
      <c r="H1240" s="259">
        <v>25.568999999999999</v>
      </c>
      <c r="I1240" s="260"/>
      <c r="J1240" s="256"/>
      <c r="K1240" s="256"/>
      <c r="L1240" s="261"/>
      <c r="M1240" s="262"/>
      <c r="N1240" s="263"/>
      <c r="O1240" s="263"/>
      <c r="P1240" s="263"/>
      <c r="Q1240" s="263"/>
      <c r="R1240" s="263"/>
      <c r="S1240" s="263"/>
      <c r="T1240" s="264"/>
      <c r="AT1240" s="265" t="s">
        <v>175</v>
      </c>
      <c r="AU1240" s="265" t="s">
        <v>107</v>
      </c>
      <c r="AV1240" s="13" t="s">
        <v>107</v>
      </c>
      <c r="AW1240" s="13" t="s">
        <v>31</v>
      </c>
      <c r="AX1240" s="13" t="s">
        <v>74</v>
      </c>
      <c r="AY1240" s="265" t="s">
        <v>165</v>
      </c>
    </row>
    <row r="1241" s="13" customFormat="1">
      <c r="B1241" s="255"/>
      <c r="C1241" s="256"/>
      <c r="D1241" s="246" t="s">
        <v>175</v>
      </c>
      <c r="E1241" s="257" t="s">
        <v>1</v>
      </c>
      <c r="F1241" s="258" t="s">
        <v>310</v>
      </c>
      <c r="G1241" s="256"/>
      <c r="H1241" s="259">
        <v>-1.6000000000000001</v>
      </c>
      <c r="I1241" s="260"/>
      <c r="J1241" s="256"/>
      <c r="K1241" s="256"/>
      <c r="L1241" s="261"/>
      <c r="M1241" s="262"/>
      <c r="N1241" s="263"/>
      <c r="O1241" s="263"/>
      <c r="P1241" s="263"/>
      <c r="Q1241" s="263"/>
      <c r="R1241" s="263"/>
      <c r="S1241" s="263"/>
      <c r="T1241" s="264"/>
      <c r="AT1241" s="265" t="s">
        <v>175</v>
      </c>
      <c r="AU1241" s="265" t="s">
        <v>107</v>
      </c>
      <c r="AV1241" s="13" t="s">
        <v>107</v>
      </c>
      <c r="AW1241" s="13" t="s">
        <v>31</v>
      </c>
      <c r="AX1241" s="13" t="s">
        <v>74</v>
      </c>
      <c r="AY1241" s="265" t="s">
        <v>165</v>
      </c>
    </row>
    <row r="1242" s="13" customFormat="1">
      <c r="B1242" s="255"/>
      <c r="C1242" s="256"/>
      <c r="D1242" s="246" t="s">
        <v>175</v>
      </c>
      <c r="E1242" s="257" t="s">
        <v>1</v>
      </c>
      <c r="F1242" s="258" t="s">
        <v>478</v>
      </c>
      <c r="G1242" s="256"/>
      <c r="H1242" s="259">
        <v>-2.5649999999999999</v>
      </c>
      <c r="I1242" s="260"/>
      <c r="J1242" s="256"/>
      <c r="K1242" s="256"/>
      <c r="L1242" s="261"/>
      <c r="M1242" s="262"/>
      <c r="N1242" s="263"/>
      <c r="O1242" s="263"/>
      <c r="P1242" s="263"/>
      <c r="Q1242" s="263"/>
      <c r="R1242" s="263"/>
      <c r="S1242" s="263"/>
      <c r="T1242" s="264"/>
      <c r="AT1242" s="265" t="s">
        <v>175</v>
      </c>
      <c r="AU1242" s="265" t="s">
        <v>107</v>
      </c>
      <c r="AV1242" s="13" t="s">
        <v>107</v>
      </c>
      <c r="AW1242" s="13" t="s">
        <v>31</v>
      </c>
      <c r="AX1242" s="13" t="s">
        <v>74</v>
      </c>
      <c r="AY1242" s="265" t="s">
        <v>165</v>
      </c>
    </row>
    <row r="1243" s="13" customFormat="1">
      <c r="B1243" s="255"/>
      <c r="C1243" s="256"/>
      <c r="D1243" s="246" t="s">
        <v>175</v>
      </c>
      <c r="E1243" s="257" t="s">
        <v>1</v>
      </c>
      <c r="F1243" s="258" t="s">
        <v>479</v>
      </c>
      <c r="G1243" s="256"/>
      <c r="H1243" s="259">
        <v>1.3799999999999999</v>
      </c>
      <c r="I1243" s="260"/>
      <c r="J1243" s="256"/>
      <c r="K1243" s="256"/>
      <c r="L1243" s="261"/>
      <c r="M1243" s="262"/>
      <c r="N1243" s="263"/>
      <c r="O1243" s="263"/>
      <c r="P1243" s="263"/>
      <c r="Q1243" s="263"/>
      <c r="R1243" s="263"/>
      <c r="S1243" s="263"/>
      <c r="T1243" s="264"/>
      <c r="AT1243" s="265" t="s">
        <v>175</v>
      </c>
      <c r="AU1243" s="265" t="s">
        <v>107</v>
      </c>
      <c r="AV1243" s="13" t="s">
        <v>107</v>
      </c>
      <c r="AW1243" s="13" t="s">
        <v>31</v>
      </c>
      <c r="AX1243" s="13" t="s">
        <v>74</v>
      </c>
      <c r="AY1243" s="265" t="s">
        <v>165</v>
      </c>
    </row>
    <row r="1244" s="13" customFormat="1">
      <c r="B1244" s="255"/>
      <c r="C1244" s="256"/>
      <c r="D1244" s="246" t="s">
        <v>175</v>
      </c>
      <c r="E1244" s="257" t="s">
        <v>1</v>
      </c>
      <c r="F1244" s="258" t="s">
        <v>322</v>
      </c>
      <c r="G1244" s="256"/>
      <c r="H1244" s="259">
        <v>-1.3999999999999999</v>
      </c>
      <c r="I1244" s="260"/>
      <c r="J1244" s="256"/>
      <c r="K1244" s="256"/>
      <c r="L1244" s="261"/>
      <c r="M1244" s="262"/>
      <c r="N1244" s="263"/>
      <c r="O1244" s="263"/>
      <c r="P1244" s="263"/>
      <c r="Q1244" s="263"/>
      <c r="R1244" s="263"/>
      <c r="S1244" s="263"/>
      <c r="T1244" s="264"/>
      <c r="AT1244" s="265" t="s">
        <v>175</v>
      </c>
      <c r="AU1244" s="265" t="s">
        <v>107</v>
      </c>
      <c r="AV1244" s="13" t="s">
        <v>107</v>
      </c>
      <c r="AW1244" s="13" t="s">
        <v>31</v>
      </c>
      <c r="AX1244" s="13" t="s">
        <v>74</v>
      </c>
      <c r="AY1244" s="265" t="s">
        <v>165</v>
      </c>
    </row>
    <row r="1245" s="12" customFormat="1">
      <c r="B1245" s="244"/>
      <c r="C1245" s="245"/>
      <c r="D1245" s="246" t="s">
        <v>175</v>
      </c>
      <c r="E1245" s="247" t="s">
        <v>1</v>
      </c>
      <c r="F1245" s="248" t="s">
        <v>210</v>
      </c>
      <c r="G1245" s="245"/>
      <c r="H1245" s="247" t="s">
        <v>1</v>
      </c>
      <c r="I1245" s="249"/>
      <c r="J1245" s="245"/>
      <c r="K1245" s="245"/>
      <c r="L1245" s="250"/>
      <c r="M1245" s="251"/>
      <c r="N1245" s="252"/>
      <c r="O1245" s="252"/>
      <c r="P1245" s="252"/>
      <c r="Q1245" s="252"/>
      <c r="R1245" s="252"/>
      <c r="S1245" s="252"/>
      <c r="T1245" s="253"/>
      <c r="AT1245" s="254" t="s">
        <v>175</v>
      </c>
      <c r="AU1245" s="254" t="s">
        <v>107</v>
      </c>
      <c r="AV1245" s="12" t="s">
        <v>82</v>
      </c>
      <c r="AW1245" s="12" t="s">
        <v>31</v>
      </c>
      <c r="AX1245" s="12" t="s">
        <v>74</v>
      </c>
      <c r="AY1245" s="254" t="s">
        <v>165</v>
      </c>
    </row>
    <row r="1246" s="13" customFormat="1">
      <c r="B1246" s="255"/>
      <c r="C1246" s="256"/>
      <c r="D1246" s="246" t="s">
        <v>175</v>
      </c>
      <c r="E1246" s="257" t="s">
        <v>1</v>
      </c>
      <c r="F1246" s="258" t="s">
        <v>509</v>
      </c>
      <c r="G1246" s="256"/>
      <c r="H1246" s="259">
        <v>26.16</v>
      </c>
      <c r="I1246" s="260"/>
      <c r="J1246" s="256"/>
      <c r="K1246" s="256"/>
      <c r="L1246" s="261"/>
      <c r="M1246" s="262"/>
      <c r="N1246" s="263"/>
      <c r="O1246" s="263"/>
      <c r="P1246" s="263"/>
      <c r="Q1246" s="263"/>
      <c r="R1246" s="263"/>
      <c r="S1246" s="263"/>
      <c r="T1246" s="264"/>
      <c r="AT1246" s="265" t="s">
        <v>175</v>
      </c>
      <c r="AU1246" s="265" t="s">
        <v>107</v>
      </c>
      <c r="AV1246" s="13" t="s">
        <v>107</v>
      </c>
      <c r="AW1246" s="13" t="s">
        <v>31</v>
      </c>
      <c r="AX1246" s="13" t="s">
        <v>74</v>
      </c>
      <c r="AY1246" s="265" t="s">
        <v>165</v>
      </c>
    </row>
    <row r="1247" s="13" customFormat="1">
      <c r="B1247" s="255"/>
      <c r="C1247" s="256"/>
      <c r="D1247" s="246" t="s">
        <v>175</v>
      </c>
      <c r="E1247" s="257" t="s">
        <v>1</v>
      </c>
      <c r="F1247" s="258" t="s">
        <v>487</v>
      </c>
      <c r="G1247" s="256"/>
      <c r="H1247" s="259">
        <v>-1.2</v>
      </c>
      <c r="I1247" s="260"/>
      <c r="J1247" s="256"/>
      <c r="K1247" s="256"/>
      <c r="L1247" s="261"/>
      <c r="M1247" s="262"/>
      <c r="N1247" s="263"/>
      <c r="O1247" s="263"/>
      <c r="P1247" s="263"/>
      <c r="Q1247" s="263"/>
      <c r="R1247" s="263"/>
      <c r="S1247" s="263"/>
      <c r="T1247" s="264"/>
      <c r="AT1247" s="265" t="s">
        <v>175</v>
      </c>
      <c r="AU1247" s="265" t="s">
        <v>107</v>
      </c>
      <c r="AV1247" s="13" t="s">
        <v>107</v>
      </c>
      <c r="AW1247" s="13" t="s">
        <v>31</v>
      </c>
      <c r="AX1247" s="13" t="s">
        <v>74</v>
      </c>
      <c r="AY1247" s="265" t="s">
        <v>165</v>
      </c>
    </row>
    <row r="1248" s="13" customFormat="1">
      <c r="B1248" s="255"/>
      <c r="C1248" s="256"/>
      <c r="D1248" s="246" t="s">
        <v>175</v>
      </c>
      <c r="E1248" s="257" t="s">
        <v>1</v>
      </c>
      <c r="F1248" s="258" t="s">
        <v>321</v>
      </c>
      <c r="G1248" s="256"/>
      <c r="H1248" s="259">
        <v>-2.7999999999999998</v>
      </c>
      <c r="I1248" s="260"/>
      <c r="J1248" s="256"/>
      <c r="K1248" s="256"/>
      <c r="L1248" s="261"/>
      <c r="M1248" s="262"/>
      <c r="N1248" s="263"/>
      <c r="O1248" s="263"/>
      <c r="P1248" s="263"/>
      <c r="Q1248" s="263"/>
      <c r="R1248" s="263"/>
      <c r="S1248" s="263"/>
      <c r="T1248" s="264"/>
      <c r="AT1248" s="265" t="s">
        <v>175</v>
      </c>
      <c r="AU1248" s="265" t="s">
        <v>107</v>
      </c>
      <c r="AV1248" s="13" t="s">
        <v>107</v>
      </c>
      <c r="AW1248" s="13" t="s">
        <v>31</v>
      </c>
      <c r="AX1248" s="13" t="s">
        <v>74</v>
      </c>
      <c r="AY1248" s="265" t="s">
        <v>165</v>
      </c>
    </row>
    <row r="1249" s="13" customFormat="1">
      <c r="B1249" s="255"/>
      <c r="C1249" s="256"/>
      <c r="D1249" s="246" t="s">
        <v>175</v>
      </c>
      <c r="E1249" s="257" t="s">
        <v>1</v>
      </c>
      <c r="F1249" s="258" t="s">
        <v>326</v>
      </c>
      <c r="G1249" s="256"/>
      <c r="H1249" s="259">
        <v>-3.2000000000000002</v>
      </c>
      <c r="I1249" s="260"/>
      <c r="J1249" s="256"/>
      <c r="K1249" s="256"/>
      <c r="L1249" s="261"/>
      <c r="M1249" s="262"/>
      <c r="N1249" s="263"/>
      <c r="O1249" s="263"/>
      <c r="P1249" s="263"/>
      <c r="Q1249" s="263"/>
      <c r="R1249" s="263"/>
      <c r="S1249" s="263"/>
      <c r="T1249" s="264"/>
      <c r="AT1249" s="265" t="s">
        <v>175</v>
      </c>
      <c r="AU1249" s="265" t="s">
        <v>107</v>
      </c>
      <c r="AV1249" s="13" t="s">
        <v>107</v>
      </c>
      <c r="AW1249" s="13" t="s">
        <v>31</v>
      </c>
      <c r="AX1249" s="13" t="s">
        <v>74</v>
      </c>
      <c r="AY1249" s="265" t="s">
        <v>165</v>
      </c>
    </row>
    <row r="1250" s="12" customFormat="1">
      <c r="B1250" s="244"/>
      <c r="C1250" s="245"/>
      <c r="D1250" s="246" t="s">
        <v>175</v>
      </c>
      <c r="E1250" s="247" t="s">
        <v>1</v>
      </c>
      <c r="F1250" s="248" t="s">
        <v>512</v>
      </c>
      <c r="G1250" s="245"/>
      <c r="H1250" s="247" t="s">
        <v>1</v>
      </c>
      <c r="I1250" s="249"/>
      <c r="J1250" s="245"/>
      <c r="K1250" s="245"/>
      <c r="L1250" s="250"/>
      <c r="M1250" s="251"/>
      <c r="N1250" s="252"/>
      <c r="O1250" s="252"/>
      <c r="P1250" s="252"/>
      <c r="Q1250" s="252"/>
      <c r="R1250" s="252"/>
      <c r="S1250" s="252"/>
      <c r="T1250" s="253"/>
      <c r="AT1250" s="254" t="s">
        <v>175</v>
      </c>
      <c r="AU1250" s="254" t="s">
        <v>107</v>
      </c>
      <c r="AV1250" s="12" t="s">
        <v>82</v>
      </c>
      <c r="AW1250" s="12" t="s">
        <v>31</v>
      </c>
      <c r="AX1250" s="12" t="s">
        <v>74</v>
      </c>
      <c r="AY1250" s="254" t="s">
        <v>165</v>
      </c>
    </row>
    <row r="1251" s="13" customFormat="1">
      <c r="B1251" s="255"/>
      <c r="C1251" s="256"/>
      <c r="D1251" s="246" t="s">
        <v>175</v>
      </c>
      <c r="E1251" s="257" t="s">
        <v>1</v>
      </c>
      <c r="F1251" s="258" t="s">
        <v>513</v>
      </c>
      <c r="G1251" s="256"/>
      <c r="H1251" s="259">
        <v>50.975999999999999</v>
      </c>
      <c r="I1251" s="260"/>
      <c r="J1251" s="256"/>
      <c r="K1251" s="256"/>
      <c r="L1251" s="261"/>
      <c r="M1251" s="262"/>
      <c r="N1251" s="263"/>
      <c r="O1251" s="263"/>
      <c r="P1251" s="263"/>
      <c r="Q1251" s="263"/>
      <c r="R1251" s="263"/>
      <c r="S1251" s="263"/>
      <c r="T1251" s="264"/>
      <c r="AT1251" s="265" t="s">
        <v>175</v>
      </c>
      <c r="AU1251" s="265" t="s">
        <v>107</v>
      </c>
      <c r="AV1251" s="13" t="s">
        <v>107</v>
      </c>
      <c r="AW1251" s="13" t="s">
        <v>31</v>
      </c>
      <c r="AX1251" s="13" t="s">
        <v>74</v>
      </c>
      <c r="AY1251" s="265" t="s">
        <v>165</v>
      </c>
    </row>
    <row r="1252" s="13" customFormat="1">
      <c r="B1252" s="255"/>
      <c r="C1252" s="256"/>
      <c r="D1252" s="246" t="s">
        <v>175</v>
      </c>
      <c r="E1252" s="257" t="s">
        <v>1</v>
      </c>
      <c r="F1252" s="258" t="s">
        <v>478</v>
      </c>
      <c r="G1252" s="256"/>
      <c r="H1252" s="259">
        <v>-2.5649999999999999</v>
      </c>
      <c r="I1252" s="260"/>
      <c r="J1252" s="256"/>
      <c r="K1252" s="256"/>
      <c r="L1252" s="261"/>
      <c r="M1252" s="262"/>
      <c r="N1252" s="263"/>
      <c r="O1252" s="263"/>
      <c r="P1252" s="263"/>
      <c r="Q1252" s="263"/>
      <c r="R1252" s="263"/>
      <c r="S1252" s="263"/>
      <c r="T1252" s="264"/>
      <c r="AT1252" s="265" t="s">
        <v>175</v>
      </c>
      <c r="AU1252" s="265" t="s">
        <v>107</v>
      </c>
      <c r="AV1252" s="13" t="s">
        <v>107</v>
      </c>
      <c r="AW1252" s="13" t="s">
        <v>31</v>
      </c>
      <c r="AX1252" s="13" t="s">
        <v>74</v>
      </c>
      <c r="AY1252" s="265" t="s">
        <v>165</v>
      </c>
    </row>
    <row r="1253" s="13" customFormat="1">
      <c r="B1253" s="255"/>
      <c r="C1253" s="256"/>
      <c r="D1253" s="246" t="s">
        <v>175</v>
      </c>
      <c r="E1253" s="257" t="s">
        <v>1</v>
      </c>
      <c r="F1253" s="258" t="s">
        <v>479</v>
      </c>
      <c r="G1253" s="256"/>
      <c r="H1253" s="259">
        <v>1.3799999999999999</v>
      </c>
      <c r="I1253" s="260"/>
      <c r="J1253" s="256"/>
      <c r="K1253" s="256"/>
      <c r="L1253" s="261"/>
      <c r="M1253" s="262"/>
      <c r="N1253" s="263"/>
      <c r="O1253" s="263"/>
      <c r="P1253" s="263"/>
      <c r="Q1253" s="263"/>
      <c r="R1253" s="263"/>
      <c r="S1253" s="263"/>
      <c r="T1253" s="264"/>
      <c r="AT1253" s="265" t="s">
        <v>175</v>
      </c>
      <c r="AU1253" s="265" t="s">
        <v>107</v>
      </c>
      <c r="AV1253" s="13" t="s">
        <v>107</v>
      </c>
      <c r="AW1253" s="13" t="s">
        <v>31</v>
      </c>
      <c r="AX1253" s="13" t="s">
        <v>74</v>
      </c>
      <c r="AY1253" s="265" t="s">
        <v>165</v>
      </c>
    </row>
    <row r="1254" s="13" customFormat="1">
      <c r="B1254" s="255"/>
      <c r="C1254" s="256"/>
      <c r="D1254" s="246" t="s">
        <v>175</v>
      </c>
      <c r="E1254" s="257" t="s">
        <v>1</v>
      </c>
      <c r="F1254" s="258" t="s">
        <v>310</v>
      </c>
      <c r="G1254" s="256"/>
      <c r="H1254" s="259">
        <v>-1.6000000000000001</v>
      </c>
      <c r="I1254" s="260"/>
      <c r="J1254" s="256"/>
      <c r="K1254" s="256"/>
      <c r="L1254" s="261"/>
      <c r="M1254" s="262"/>
      <c r="N1254" s="263"/>
      <c r="O1254" s="263"/>
      <c r="P1254" s="263"/>
      <c r="Q1254" s="263"/>
      <c r="R1254" s="263"/>
      <c r="S1254" s="263"/>
      <c r="T1254" s="264"/>
      <c r="AT1254" s="265" t="s">
        <v>175</v>
      </c>
      <c r="AU1254" s="265" t="s">
        <v>107</v>
      </c>
      <c r="AV1254" s="13" t="s">
        <v>107</v>
      </c>
      <c r="AW1254" s="13" t="s">
        <v>31</v>
      </c>
      <c r="AX1254" s="13" t="s">
        <v>74</v>
      </c>
      <c r="AY1254" s="265" t="s">
        <v>165</v>
      </c>
    </row>
    <row r="1255" s="14" customFormat="1">
      <c r="B1255" s="266"/>
      <c r="C1255" s="267"/>
      <c r="D1255" s="246" t="s">
        <v>175</v>
      </c>
      <c r="E1255" s="268" t="s">
        <v>1</v>
      </c>
      <c r="F1255" s="269" t="s">
        <v>179</v>
      </c>
      <c r="G1255" s="267"/>
      <c r="H1255" s="270">
        <v>262.58699999999993</v>
      </c>
      <c r="I1255" s="271"/>
      <c r="J1255" s="267"/>
      <c r="K1255" s="267"/>
      <c r="L1255" s="272"/>
      <c r="M1255" s="273"/>
      <c r="N1255" s="274"/>
      <c r="O1255" s="274"/>
      <c r="P1255" s="274"/>
      <c r="Q1255" s="274"/>
      <c r="R1255" s="274"/>
      <c r="S1255" s="274"/>
      <c r="T1255" s="275"/>
      <c r="AT1255" s="276" t="s">
        <v>175</v>
      </c>
      <c r="AU1255" s="276" t="s">
        <v>107</v>
      </c>
      <c r="AV1255" s="14" t="s">
        <v>166</v>
      </c>
      <c r="AW1255" s="14" t="s">
        <v>31</v>
      </c>
      <c r="AX1255" s="14" t="s">
        <v>74</v>
      </c>
      <c r="AY1255" s="276" t="s">
        <v>165</v>
      </c>
    </row>
    <row r="1256" s="15" customFormat="1">
      <c r="B1256" s="277"/>
      <c r="C1256" s="278"/>
      <c r="D1256" s="246" t="s">
        <v>175</v>
      </c>
      <c r="E1256" s="279" t="s">
        <v>1</v>
      </c>
      <c r="F1256" s="280" t="s">
        <v>186</v>
      </c>
      <c r="G1256" s="278"/>
      <c r="H1256" s="281">
        <v>1139.6510000000008</v>
      </c>
      <c r="I1256" s="282"/>
      <c r="J1256" s="278"/>
      <c r="K1256" s="278"/>
      <c r="L1256" s="283"/>
      <c r="M1256" s="284"/>
      <c r="N1256" s="285"/>
      <c r="O1256" s="285"/>
      <c r="P1256" s="285"/>
      <c r="Q1256" s="285"/>
      <c r="R1256" s="285"/>
      <c r="S1256" s="285"/>
      <c r="T1256" s="286"/>
      <c r="AT1256" s="287" t="s">
        <v>175</v>
      </c>
      <c r="AU1256" s="287" t="s">
        <v>107</v>
      </c>
      <c r="AV1256" s="15" t="s">
        <v>173</v>
      </c>
      <c r="AW1256" s="15" t="s">
        <v>31</v>
      </c>
      <c r="AX1256" s="15" t="s">
        <v>82</v>
      </c>
      <c r="AY1256" s="287" t="s">
        <v>165</v>
      </c>
    </row>
    <row r="1257" s="1" customFormat="1" ht="24" customHeight="1">
      <c r="B1257" s="38"/>
      <c r="C1257" s="231" t="s">
        <v>574</v>
      </c>
      <c r="D1257" s="231" t="s">
        <v>168</v>
      </c>
      <c r="E1257" s="232" t="s">
        <v>575</v>
      </c>
      <c r="F1257" s="233" t="s">
        <v>576</v>
      </c>
      <c r="G1257" s="234" t="s">
        <v>296</v>
      </c>
      <c r="H1257" s="235">
        <v>65</v>
      </c>
      <c r="I1257" s="236"/>
      <c r="J1257" s="237">
        <f>ROUND(I1257*H1257,2)</f>
        <v>0</v>
      </c>
      <c r="K1257" s="233" t="s">
        <v>172</v>
      </c>
      <c r="L1257" s="43"/>
      <c r="M1257" s="238" t="s">
        <v>1</v>
      </c>
      <c r="N1257" s="239" t="s">
        <v>40</v>
      </c>
      <c r="O1257" s="86"/>
      <c r="P1257" s="240">
        <f>O1257*H1257</f>
        <v>0</v>
      </c>
      <c r="Q1257" s="240">
        <v>0.041529999999999997</v>
      </c>
      <c r="R1257" s="240">
        <f>Q1257*H1257</f>
        <v>2.6994499999999997</v>
      </c>
      <c r="S1257" s="240">
        <v>0</v>
      </c>
      <c r="T1257" s="241">
        <f>S1257*H1257</f>
        <v>0</v>
      </c>
      <c r="AR1257" s="242" t="s">
        <v>173</v>
      </c>
      <c r="AT1257" s="242" t="s">
        <v>168</v>
      </c>
      <c r="AU1257" s="242" t="s">
        <v>107</v>
      </c>
      <c r="AY1257" s="17" t="s">
        <v>165</v>
      </c>
      <c r="BE1257" s="243">
        <f>IF(N1257="základní",J1257,0)</f>
        <v>0</v>
      </c>
      <c r="BF1257" s="243">
        <f>IF(N1257="snížená",J1257,0)</f>
        <v>0</v>
      </c>
      <c r="BG1257" s="243">
        <f>IF(N1257="zákl. přenesená",J1257,0)</f>
        <v>0</v>
      </c>
      <c r="BH1257" s="243">
        <f>IF(N1257="sníž. přenesená",J1257,0)</f>
        <v>0</v>
      </c>
      <c r="BI1257" s="243">
        <f>IF(N1257="nulová",J1257,0)</f>
        <v>0</v>
      </c>
      <c r="BJ1257" s="17" t="s">
        <v>107</v>
      </c>
      <c r="BK1257" s="243">
        <f>ROUND(I1257*H1257,2)</f>
        <v>0</v>
      </c>
      <c r="BL1257" s="17" t="s">
        <v>173</v>
      </c>
      <c r="BM1257" s="242" t="s">
        <v>577</v>
      </c>
    </row>
    <row r="1258" s="12" customFormat="1">
      <c r="B1258" s="244"/>
      <c r="C1258" s="245"/>
      <c r="D1258" s="246" t="s">
        <v>175</v>
      </c>
      <c r="E1258" s="247" t="s">
        <v>1</v>
      </c>
      <c r="F1258" s="248" t="s">
        <v>578</v>
      </c>
      <c r="G1258" s="245"/>
      <c r="H1258" s="247" t="s">
        <v>1</v>
      </c>
      <c r="I1258" s="249"/>
      <c r="J1258" s="245"/>
      <c r="K1258" s="245"/>
      <c r="L1258" s="250"/>
      <c r="M1258" s="251"/>
      <c r="N1258" s="252"/>
      <c r="O1258" s="252"/>
      <c r="P1258" s="252"/>
      <c r="Q1258" s="252"/>
      <c r="R1258" s="252"/>
      <c r="S1258" s="252"/>
      <c r="T1258" s="253"/>
      <c r="AT1258" s="254" t="s">
        <v>175</v>
      </c>
      <c r="AU1258" s="254" t="s">
        <v>107</v>
      </c>
      <c r="AV1258" s="12" t="s">
        <v>82</v>
      </c>
      <c r="AW1258" s="12" t="s">
        <v>31</v>
      </c>
      <c r="AX1258" s="12" t="s">
        <v>74</v>
      </c>
      <c r="AY1258" s="254" t="s">
        <v>165</v>
      </c>
    </row>
    <row r="1259" s="13" customFormat="1">
      <c r="B1259" s="255"/>
      <c r="C1259" s="256"/>
      <c r="D1259" s="246" t="s">
        <v>175</v>
      </c>
      <c r="E1259" s="257" t="s">
        <v>1</v>
      </c>
      <c r="F1259" s="258" t="s">
        <v>579</v>
      </c>
      <c r="G1259" s="256"/>
      <c r="H1259" s="259">
        <v>65</v>
      </c>
      <c r="I1259" s="260"/>
      <c r="J1259" s="256"/>
      <c r="K1259" s="256"/>
      <c r="L1259" s="261"/>
      <c r="M1259" s="262"/>
      <c r="N1259" s="263"/>
      <c r="O1259" s="263"/>
      <c r="P1259" s="263"/>
      <c r="Q1259" s="263"/>
      <c r="R1259" s="263"/>
      <c r="S1259" s="263"/>
      <c r="T1259" s="264"/>
      <c r="AT1259" s="265" t="s">
        <v>175</v>
      </c>
      <c r="AU1259" s="265" t="s">
        <v>107</v>
      </c>
      <c r="AV1259" s="13" t="s">
        <v>107</v>
      </c>
      <c r="AW1259" s="13" t="s">
        <v>31</v>
      </c>
      <c r="AX1259" s="13" t="s">
        <v>74</v>
      </c>
      <c r="AY1259" s="265" t="s">
        <v>165</v>
      </c>
    </row>
    <row r="1260" s="15" customFormat="1">
      <c r="B1260" s="277"/>
      <c r="C1260" s="278"/>
      <c r="D1260" s="246" t="s">
        <v>175</v>
      </c>
      <c r="E1260" s="279" t="s">
        <v>1</v>
      </c>
      <c r="F1260" s="280" t="s">
        <v>186</v>
      </c>
      <c r="G1260" s="278"/>
      <c r="H1260" s="281">
        <v>65</v>
      </c>
      <c r="I1260" s="282"/>
      <c r="J1260" s="278"/>
      <c r="K1260" s="278"/>
      <c r="L1260" s="283"/>
      <c r="M1260" s="284"/>
      <c r="N1260" s="285"/>
      <c r="O1260" s="285"/>
      <c r="P1260" s="285"/>
      <c r="Q1260" s="285"/>
      <c r="R1260" s="285"/>
      <c r="S1260" s="285"/>
      <c r="T1260" s="286"/>
      <c r="AT1260" s="287" t="s">
        <v>175</v>
      </c>
      <c r="AU1260" s="287" t="s">
        <v>107</v>
      </c>
      <c r="AV1260" s="15" t="s">
        <v>173</v>
      </c>
      <c r="AW1260" s="15" t="s">
        <v>31</v>
      </c>
      <c r="AX1260" s="15" t="s">
        <v>82</v>
      </c>
      <c r="AY1260" s="287" t="s">
        <v>165</v>
      </c>
    </row>
    <row r="1261" s="1" customFormat="1" ht="24" customHeight="1">
      <c r="B1261" s="38"/>
      <c r="C1261" s="231" t="s">
        <v>580</v>
      </c>
      <c r="D1261" s="231" t="s">
        <v>168</v>
      </c>
      <c r="E1261" s="232" t="s">
        <v>581</v>
      </c>
      <c r="F1261" s="233" t="s">
        <v>582</v>
      </c>
      <c r="G1261" s="234" t="s">
        <v>296</v>
      </c>
      <c r="H1261" s="235">
        <v>66.734999999999999</v>
      </c>
      <c r="I1261" s="236"/>
      <c r="J1261" s="237">
        <f>ROUND(I1261*H1261,2)</f>
        <v>0</v>
      </c>
      <c r="K1261" s="233" t="s">
        <v>1</v>
      </c>
      <c r="L1261" s="43"/>
      <c r="M1261" s="238" t="s">
        <v>1</v>
      </c>
      <c r="N1261" s="239" t="s">
        <v>40</v>
      </c>
      <c r="O1261" s="86"/>
      <c r="P1261" s="240">
        <f>O1261*H1261</f>
        <v>0</v>
      </c>
      <c r="Q1261" s="240">
        <v>0.00024000000000000001</v>
      </c>
      <c r="R1261" s="240">
        <f>Q1261*H1261</f>
        <v>0.0160164</v>
      </c>
      <c r="S1261" s="240">
        <v>0</v>
      </c>
      <c r="T1261" s="241">
        <f>S1261*H1261</f>
        <v>0</v>
      </c>
      <c r="AR1261" s="242" t="s">
        <v>173</v>
      </c>
      <c r="AT1261" s="242" t="s">
        <v>168</v>
      </c>
      <c r="AU1261" s="242" t="s">
        <v>107</v>
      </c>
      <c r="AY1261" s="17" t="s">
        <v>165</v>
      </c>
      <c r="BE1261" s="243">
        <f>IF(N1261="základní",J1261,0)</f>
        <v>0</v>
      </c>
      <c r="BF1261" s="243">
        <f>IF(N1261="snížená",J1261,0)</f>
        <v>0</v>
      </c>
      <c r="BG1261" s="243">
        <f>IF(N1261="zákl. přenesená",J1261,0)</f>
        <v>0</v>
      </c>
      <c r="BH1261" s="243">
        <f>IF(N1261="sníž. přenesená",J1261,0)</f>
        <v>0</v>
      </c>
      <c r="BI1261" s="243">
        <f>IF(N1261="nulová",J1261,0)</f>
        <v>0</v>
      </c>
      <c r="BJ1261" s="17" t="s">
        <v>107</v>
      </c>
      <c r="BK1261" s="243">
        <f>ROUND(I1261*H1261,2)</f>
        <v>0</v>
      </c>
      <c r="BL1261" s="17" t="s">
        <v>173</v>
      </c>
      <c r="BM1261" s="242" t="s">
        <v>583</v>
      </c>
    </row>
    <row r="1262" s="12" customFormat="1">
      <c r="B1262" s="244"/>
      <c r="C1262" s="245"/>
      <c r="D1262" s="246" t="s">
        <v>175</v>
      </c>
      <c r="E1262" s="247" t="s">
        <v>1</v>
      </c>
      <c r="F1262" s="248" t="s">
        <v>176</v>
      </c>
      <c r="G1262" s="245"/>
      <c r="H1262" s="247" t="s">
        <v>1</v>
      </c>
      <c r="I1262" s="249"/>
      <c r="J1262" s="245"/>
      <c r="K1262" s="245"/>
      <c r="L1262" s="250"/>
      <c r="M1262" s="251"/>
      <c r="N1262" s="252"/>
      <c r="O1262" s="252"/>
      <c r="P1262" s="252"/>
      <c r="Q1262" s="252"/>
      <c r="R1262" s="252"/>
      <c r="S1262" s="252"/>
      <c r="T1262" s="253"/>
      <c r="AT1262" s="254" t="s">
        <v>175</v>
      </c>
      <c r="AU1262" s="254" t="s">
        <v>107</v>
      </c>
      <c r="AV1262" s="12" t="s">
        <v>82</v>
      </c>
      <c r="AW1262" s="12" t="s">
        <v>31</v>
      </c>
      <c r="AX1262" s="12" t="s">
        <v>74</v>
      </c>
      <c r="AY1262" s="254" t="s">
        <v>165</v>
      </c>
    </row>
    <row r="1263" s="12" customFormat="1">
      <c r="B1263" s="244"/>
      <c r="C1263" s="245"/>
      <c r="D1263" s="246" t="s">
        <v>175</v>
      </c>
      <c r="E1263" s="247" t="s">
        <v>1</v>
      </c>
      <c r="F1263" s="248" t="s">
        <v>379</v>
      </c>
      <c r="G1263" s="245"/>
      <c r="H1263" s="247" t="s">
        <v>1</v>
      </c>
      <c r="I1263" s="249"/>
      <c r="J1263" s="245"/>
      <c r="K1263" s="245"/>
      <c r="L1263" s="250"/>
      <c r="M1263" s="251"/>
      <c r="N1263" s="252"/>
      <c r="O1263" s="252"/>
      <c r="P1263" s="252"/>
      <c r="Q1263" s="252"/>
      <c r="R1263" s="252"/>
      <c r="S1263" s="252"/>
      <c r="T1263" s="253"/>
      <c r="AT1263" s="254" t="s">
        <v>175</v>
      </c>
      <c r="AU1263" s="254" t="s">
        <v>107</v>
      </c>
      <c r="AV1263" s="12" t="s">
        <v>82</v>
      </c>
      <c r="AW1263" s="12" t="s">
        <v>31</v>
      </c>
      <c r="AX1263" s="12" t="s">
        <v>74</v>
      </c>
      <c r="AY1263" s="254" t="s">
        <v>165</v>
      </c>
    </row>
    <row r="1264" s="13" customFormat="1">
      <c r="B1264" s="255"/>
      <c r="C1264" s="256"/>
      <c r="D1264" s="246" t="s">
        <v>175</v>
      </c>
      <c r="E1264" s="257" t="s">
        <v>1</v>
      </c>
      <c r="F1264" s="258" t="s">
        <v>584</v>
      </c>
      <c r="G1264" s="256"/>
      <c r="H1264" s="259">
        <v>2.4300000000000002</v>
      </c>
      <c r="I1264" s="260"/>
      <c r="J1264" s="256"/>
      <c r="K1264" s="256"/>
      <c r="L1264" s="261"/>
      <c r="M1264" s="262"/>
      <c r="N1264" s="263"/>
      <c r="O1264" s="263"/>
      <c r="P1264" s="263"/>
      <c r="Q1264" s="263"/>
      <c r="R1264" s="263"/>
      <c r="S1264" s="263"/>
      <c r="T1264" s="264"/>
      <c r="AT1264" s="265" t="s">
        <v>175</v>
      </c>
      <c r="AU1264" s="265" t="s">
        <v>107</v>
      </c>
      <c r="AV1264" s="13" t="s">
        <v>107</v>
      </c>
      <c r="AW1264" s="13" t="s">
        <v>31</v>
      </c>
      <c r="AX1264" s="13" t="s">
        <v>74</v>
      </c>
      <c r="AY1264" s="265" t="s">
        <v>165</v>
      </c>
    </row>
    <row r="1265" s="12" customFormat="1">
      <c r="B1265" s="244"/>
      <c r="C1265" s="245"/>
      <c r="D1265" s="246" t="s">
        <v>175</v>
      </c>
      <c r="E1265" s="247" t="s">
        <v>1</v>
      </c>
      <c r="F1265" s="248" t="s">
        <v>242</v>
      </c>
      <c r="G1265" s="245"/>
      <c r="H1265" s="247" t="s">
        <v>1</v>
      </c>
      <c r="I1265" s="249"/>
      <c r="J1265" s="245"/>
      <c r="K1265" s="245"/>
      <c r="L1265" s="250"/>
      <c r="M1265" s="251"/>
      <c r="N1265" s="252"/>
      <c r="O1265" s="252"/>
      <c r="P1265" s="252"/>
      <c r="Q1265" s="252"/>
      <c r="R1265" s="252"/>
      <c r="S1265" s="252"/>
      <c r="T1265" s="253"/>
      <c r="AT1265" s="254" t="s">
        <v>175</v>
      </c>
      <c r="AU1265" s="254" t="s">
        <v>107</v>
      </c>
      <c r="AV1265" s="12" t="s">
        <v>82</v>
      </c>
      <c r="AW1265" s="12" t="s">
        <v>31</v>
      </c>
      <c r="AX1265" s="12" t="s">
        <v>74</v>
      </c>
      <c r="AY1265" s="254" t="s">
        <v>165</v>
      </c>
    </row>
    <row r="1266" s="13" customFormat="1">
      <c r="B1266" s="255"/>
      <c r="C1266" s="256"/>
      <c r="D1266" s="246" t="s">
        <v>175</v>
      </c>
      <c r="E1266" s="257" t="s">
        <v>1</v>
      </c>
      <c r="F1266" s="258" t="s">
        <v>585</v>
      </c>
      <c r="G1266" s="256"/>
      <c r="H1266" s="259">
        <v>0.81000000000000005</v>
      </c>
      <c r="I1266" s="260"/>
      <c r="J1266" s="256"/>
      <c r="K1266" s="256"/>
      <c r="L1266" s="261"/>
      <c r="M1266" s="262"/>
      <c r="N1266" s="263"/>
      <c r="O1266" s="263"/>
      <c r="P1266" s="263"/>
      <c r="Q1266" s="263"/>
      <c r="R1266" s="263"/>
      <c r="S1266" s="263"/>
      <c r="T1266" s="264"/>
      <c r="AT1266" s="265" t="s">
        <v>175</v>
      </c>
      <c r="AU1266" s="265" t="s">
        <v>107</v>
      </c>
      <c r="AV1266" s="13" t="s">
        <v>107</v>
      </c>
      <c r="AW1266" s="13" t="s">
        <v>31</v>
      </c>
      <c r="AX1266" s="13" t="s">
        <v>74</v>
      </c>
      <c r="AY1266" s="265" t="s">
        <v>165</v>
      </c>
    </row>
    <row r="1267" s="12" customFormat="1">
      <c r="B1267" s="244"/>
      <c r="C1267" s="245"/>
      <c r="D1267" s="246" t="s">
        <v>175</v>
      </c>
      <c r="E1267" s="247" t="s">
        <v>1</v>
      </c>
      <c r="F1267" s="248" t="s">
        <v>177</v>
      </c>
      <c r="G1267" s="245"/>
      <c r="H1267" s="247" t="s">
        <v>1</v>
      </c>
      <c r="I1267" s="249"/>
      <c r="J1267" s="245"/>
      <c r="K1267" s="245"/>
      <c r="L1267" s="250"/>
      <c r="M1267" s="251"/>
      <c r="N1267" s="252"/>
      <c r="O1267" s="252"/>
      <c r="P1267" s="252"/>
      <c r="Q1267" s="252"/>
      <c r="R1267" s="252"/>
      <c r="S1267" s="252"/>
      <c r="T1267" s="253"/>
      <c r="AT1267" s="254" t="s">
        <v>175</v>
      </c>
      <c r="AU1267" s="254" t="s">
        <v>107</v>
      </c>
      <c r="AV1267" s="12" t="s">
        <v>82</v>
      </c>
      <c r="AW1267" s="12" t="s">
        <v>31</v>
      </c>
      <c r="AX1267" s="12" t="s">
        <v>74</v>
      </c>
      <c r="AY1267" s="254" t="s">
        <v>165</v>
      </c>
    </row>
    <row r="1268" s="13" customFormat="1">
      <c r="B1268" s="255"/>
      <c r="C1268" s="256"/>
      <c r="D1268" s="246" t="s">
        <v>175</v>
      </c>
      <c r="E1268" s="257" t="s">
        <v>1</v>
      </c>
      <c r="F1268" s="258" t="s">
        <v>584</v>
      </c>
      <c r="G1268" s="256"/>
      <c r="H1268" s="259">
        <v>2.4300000000000002</v>
      </c>
      <c r="I1268" s="260"/>
      <c r="J1268" s="256"/>
      <c r="K1268" s="256"/>
      <c r="L1268" s="261"/>
      <c r="M1268" s="262"/>
      <c r="N1268" s="263"/>
      <c r="O1268" s="263"/>
      <c r="P1268" s="263"/>
      <c r="Q1268" s="263"/>
      <c r="R1268" s="263"/>
      <c r="S1268" s="263"/>
      <c r="T1268" s="264"/>
      <c r="AT1268" s="265" t="s">
        <v>175</v>
      </c>
      <c r="AU1268" s="265" t="s">
        <v>107</v>
      </c>
      <c r="AV1268" s="13" t="s">
        <v>107</v>
      </c>
      <c r="AW1268" s="13" t="s">
        <v>31</v>
      </c>
      <c r="AX1268" s="13" t="s">
        <v>74</v>
      </c>
      <c r="AY1268" s="265" t="s">
        <v>165</v>
      </c>
    </row>
    <row r="1269" s="12" customFormat="1">
      <c r="B1269" s="244"/>
      <c r="C1269" s="245"/>
      <c r="D1269" s="246" t="s">
        <v>175</v>
      </c>
      <c r="E1269" s="247" t="s">
        <v>1</v>
      </c>
      <c r="F1269" s="248" t="s">
        <v>586</v>
      </c>
      <c r="G1269" s="245"/>
      <c r="H1269" s="247" t="s">
        <v>1</v>
      </c>
      <c r="I1269" s="249"/>
      <c r="J1269" s="245"/>
      <c r="K1269" s="245"/>
      <c r="L1269" s="250"/>
      <c r="M1269" s="251"/>
      <c r="N1269" s="252"/>
      <c r="O1269" s="252"/>
      <c r="P1269" s="252"/>
      <c r="Q1269" s="252"/>
      <c r="R1269" s="252"/>
      <c r="S1269" s="252"/>
      <c r="T1269" s="253"/>
      <c r="AT1269" s="254" t="s">
        <v>175</v>
      </c>
      <c r="AU1269" s="254" t="s">
        <v>107</v>
      </c>
      <c r="AV1269" s="12" t="s">
        <v>82</v>
      </c>
      <c r="AW1269" s="12" t="s">
        <v>31</v>
      </c>
      <c r="AX1269" s="12" t="s">
        <v>74</v>
      </c>
      <c r="AY1269" s="254" t="s">
        <v>165</v>
      </c>
    </row>
    <row r="1270" s="13" customFormat="1">
      <c r="B1270" s="255"/>
      <c r="C1270" s="256"/>
      <c r="D1270" s="246" t="s">
        <v>175</v>
      </c>
      <c r="E1270" s="257" t="s">
        <v>1</v>
      </c>
      <c r="F1270" s="258" t="s">
        <v>587</v>
      </c>
      <c r="G1270" s="256"/>
      <c r="H1270" s="259">
        <v>1.7669999999999999</v>
      </c>
      <c r="I1270" s="260"/>
      <c r="J1270" s="256"/>
      <c r="K1270" s="256"/>
      <c r="L1270" s="261"/>
      <c r="M1270" s="262"/>
      <c r="N1270" s="263"/>
      <c r="O1270" s="263"/>
      <c r="P1270" s="263"/>
      <c r="Q1270" s="263"/>
      <c r="R1270" s="263"/>
      <c r="S1270" s="263"/>
      <c r="T1270" s="264"/>
      <c r="AT1270" s="265" t="s">
        <v>175</v>
      </c>
      <c r="AU1270" s="265" t="s">
        <v>107</v>
      </c>
      <c r="AV1270" s="13" t="s">
        <v>107</v>
      </c>
      <c r="AW1270" s="13" t="s">
        <v>31</v>
      </c>
      <c r="AX1270" s="13" t="s">
        <v>74</v>
      </c>
      <c r="AY1270" s="265" t="s">
        <v>165</v>
      </c>
    </row>
    <row r="1271" s="12" customFormat="1">
      <c r="B1271" s="244"/>
      <c r="C1271" s="245"/>
      <c r="D1271" s="246" t="s">
        <v>175</v>
      </c>
      <c r="E1271" s="247" t="s">
        <v>1</v>
      </c>
      <c r="F1271" s="248" t="s">
        <v>416</v>
      </c>
      <c r="G1271" s="245"/>
      <c r="H1271" s="247" t="s">
        <v>1</v>
      </c>
      <c r="I1271" s="249"/>
      <c r="J1271" s="245"/>
      <c r="K1271" s="245"/>
      <c r="L1271" s="250"/>
      <c r="M1271" s="251"/>
      <c r="N1271" s="252"/>
      <c r="O1271" s="252"/>
      <c r="P1271" s="252"/>
      <c r="Q1271" s="252"/>
      <c r="R1271" s="252"/>
      <c r="S1271" s="252"/>
      <c r="T1271" s="253"/>
      <c r="AT1271" s="254" t="s">
        <v>175</v>
      </c>
      <c r="AU1271" s="254" t="s">
        <v>107</v>
      </c>
      <c r="AV1271" s="12" t="s">
        <v>82</v>
      </c>
      <c r="AW1271" s="12" t="s">
        <v>31</v>
      </c>
      <c r="AX1271" s="12" t="s">
        <v>74</v>
      </c>
      <c r="AY1271" s="254" t="s">
        <v>165</v>
      </c>
    </row>
    <row r="1272" s="13" customFormat="1">
      <c r="B1272" s="255"/>
      <c r="C1272" s="256"/>
      <c r="D1272" s="246" t="s">
        <v>175</v>
      </c>
      <c r="E1272" s="257" t="s">
        <v>1</v>
      </c>
      <c r="F1272" s="258" t="s">
        <v>588</v>
      </c>
      <c r="G1272" s="256"/>
      <c r="H1272" s="259">
        <v>0.73899999999999999</v>
      </c>
      <c r="I1272" s="260"/>
      <c r="J1272" s="256"/>
      <c r="K1272" s="256"/>
      <c r="L1272" s="261"/>
      <c r="M1272" s="262"/>
      <c r="N1272" s="263"/>
      <c r="O1272" s="263"/>
      <c r="P1272" s="263"/>
      <c r="Q1272" s="263"/>
      <c r="R1272" s="263"/>
      <c r="S1272" s="263"/>
      <c r="T1272" s="264"/>
      <c r="AT1272" s="265" t="s">
        <v>175</v>
      </c>
      <c r="AU1272" s="265" t="s">
        <v>107</v>
      </c>
      <c r="AV1272" s="13" t="s">
        <v>107</v>
      </c>
      <c r="AW1272" s="13" t="s">
        <v>31</v>
      </c>
      <c r="AX1272" s="13" t="s">
        <v>74</v>
      </c>
      <c r="AY1272" s="265" t="s">
        <v>165</v>
      </c>
    </row>
    <row r="1273" s="12" customFormat="1">
      <c r="B1273" s="244"/>
      <c r="C1273" s="245"/>
      <c r="D1273" s="246" t="s">
        <v>175</v>
      </c>
      <c r="E1273" s="247" t="s">
        <v>1</v>
      </c>
      <c r="F1273" s="248" t="s">
        <v>420</v>
      </c>
      <c r="G1273" s="245"/>
      <c r="H1273" s="247" t="s">
        <v>1</v>
      </c>
      <c r="I1273" s="249"/>
      <c r="J1273" s="245"/>
      <c r="K1273" s="245"/>
      <c r="L1273" s="250"/>
      <c r="M1273" s="251"/>
      <c r="N1273" s="252"/>
      <c r="O1273" s="252"/>
      <c r="P1273" s="252"/>
      <c r="Q1273" s="252"/>
      <c r="R1273" s="252"/>
      <c r="S1273" s="252"/>
      <c r="T1273" s="253"/>
      <c r="AT1273" s="254" t="s">
        <v>175</v>
      </c>
      <c r="AU1273" s="254" t="s">
        <v>107</v>
      </c>
      <c r="AV1273" s="12" t="s">
        <v>82</v>
      </c>
      <c r="AW1273" s="12" t="s">
        <v>31</v>
      </c>
      <c r="AX1273" s="12" t="s">
        <v>74</v>
      </c>
      <c r="AY1273" s="254" t="s">
        <v>165</v>
      </c>
    </row>
    <row r="1274" s="13" customFormat="1">
      <c r="B1274" s="255"/>
      <c r="C1274" s="256"/>
      <c r="D1274" s="246" t="s">
        <v>175</v>
      </c>
      <c r="E1274" s="257" t="s">
        <v>1</v>
      </c>
      <c r="F1274" s="258" t="s">
        <v>589</v>
      </c>
      <c r="G1274" s="256"/>
      <c r="H1274" s="259">
        <v>1.0800000000000001</v>
      </c>
      <c r="I1274" s="260"/>
      <c r="J1274" s="256"/>
      <c r="K1274" s="256"/>
      <c r="L1274" s="261"/>
      <c r="M1274" s="262"/>
      <c r="N1274" s="263"/>
      <c r="O1274" s="263"/>
      <c r="P1274" s="263"/>
      <c r="Q1274" s="263"/>
      <c r="R1274" s="263"/>
      <c r="S1274" s="263"/>
      <c r="T1274" s="264"/>
      <c r="AT1274" s="265" t="s">
        <v>175</v>
      </c>
      <c r="AU1274" s="265" t="s">
        <v>107</v>
      </c>
      <c r="AV1274" s="13" t="s">
        <v>107</v>
      </c>
      <c r="AW1274" s="13" t="s">
        <v>31</v>
      </c>
      <c r="AX1274" s="13" t="s">
        <v>74</v>
      </c>
      <c r="AY1274" s="265" t="s">
        <v>165</v>
      </c>
    </row>
    <row r="1275" s="12" customFormat="1">
      <c r="B1275" s="244"/>
      <c r="C1275" s="245"/>
      <c r="D1275" s="246" t="s">
        <v>175</v>
      </c>
      <c r="E1275" s="247" t="s">
        <v>1</v>
      </c>
      <c r="F1275" s="248" t="s">
        <v>198</v>
      </c>
      <c r="G1275" s="245"/>
      <c r="H1275" s="247" t="s">
        <v>1</v>
      </c>
      <c r="I1275" s="249"/>
      <c r="J1275" s="245"/>
      <c r="K1275" s="245"/>
      <c r="L1275" s="250"/>
      <c r="M1275" s="251"/>
      <c r="N1275" s="252"/>
      <c r="O1275" s="252"/>
      <c r="P1275" s="252"/>
      <c r="Q1275" s="252"/>
      <c r="R1275" s="252"/>
      <c r="S1275" s="252"/>
      <c r="T1275" s="253"/>
      <c r="AT1275" s="254" t="s">
        <v>175</v>
      </c>
      <c r="AU1275" s="254" t="s">
        <v>107</v>
      </c>
      <c r="AV1275" s="12" t="s">
        <v>82</v>
      </c>
      <c r="AW1275" s="12" t="s">
        <v>31</v>
      </c>
      <c r="AX1275" s="12" t="s">
        <v>74</v>
      </c>
      <c r="AY1275" s="254" t="s">
        <v>165</v>
      </c>
    </row>
    <row r="1276" s="13" customFormat="1">
      <c r="B1276" s="255"/>
      <c r="C1276" s="256"/>
      <c r="D1276" s="246" t="s">
        <v>175</v>
      </c>
      <c r="E1276" s="257" t="s">
        <v>1</v>
      </c>
      <c r="F1276" s="258" t="s">
        <v>590</v>
      </c>
      <c r="G1276" s="256"/>
      <c r="H1276" s="259">
        <v>2.5790000000000002</v>
      </c>
      <c r="I1276" s="260"/>
      <c r="J1276" s="256"/>
      <c r="K1276" s="256"/>
      <c r="L1276" s="261"/>
      <c r="M1276" s="262"/>
      <c r="N1276" s="263"/>
      <c r="O1276" s="263"/>
      <c r="P1276" s="263"/>
      <c r="Q1276" s="263"/>
      <c r="R1276" s="263"/>
      <c r="S1276" s="263"/>
      <c r="T1276" s="264"/>
      <c r="AT1276" s="265" t="s">
        <v>175</v>
      </c>
      <c r="AU1276" s="265" t="s">
        <v>107</v>
      </c>
      <c r="AV1276" s="13" t="s">
        <v>107</v>
      </c>
      <c r="AW1276" s="13" t="s">
        <v>31</v>
      </c>
      <c r="AX1276" s="13" t="s">
        <v>74</v>
      </c>
      <c r="AY1276" s="265" t="s">
        <v>165</v>
      </c>
    </row>
    <row r="1277" s="12" customFormat="1">
      <c r="B1277" s="244"/>
      <c r="C1277" s="245"/>
      <c r="D1277" s="246" t="s">
        <v>175</v>
      </c>
      <c r="E1277" s="247" t="s">
        <v>1</v>
      </c>
      <c r="F1277" s="248" t="s">
        <v>200</v>
      </c>
      <c r="G1277" s="245"/>
      <c r="H1277" s="247" t="s">
        <v>1</v>
      </c>
      <c r="I1277" s="249"/>
      <c r="J1277" s="245"/>
      <c r="K1277" s="245"/>
      <c r="L1277" s="250"/>
      <c r="M1277" s="251"/>
      <c r="N1277" s="252"/>
      <c r="O1277" s="252"/>
      <c r="P1277" s="252"/>
      <c r="Q1277" s="252"/>
      <c r="R1277" s="252"/>
      <c r="S1277" s="252"/>
      <c r="T1277" s="253"/>
      <c r="AT1277" s="254" t="s">
        <v>175</v>
      </c>
      <c r="AU1277" s="254" t="s">
        <v>107</v>
      </c>
      <c r="AV1277" s="12" t="s">
        <v>82</v>
      </c>
      <c r="AW1277" s="12" t="s">
        <v>31</v>
      </c>
      <c r="AX1277" s="12" t="s">
        <v>74</v>
      </c>
      <c r="AY1277" s="254" t="s">
        <v>165</v>
      </c>
    </row>
    <row r="1278" s="13" customFormat="1">
      <c r="B1278" s="255"/>
      <c r="C1278" s="256"/>
      <c r="D1278" s="246" t="s">
        <v>175</v>
      </c>
      <c r="E1278" s="257" t="s">
        <v>1</v>
      </c>
      <c r="F1278" s="258" t="s">
        <v>590</v>
      </c>
      <c r="G1278" s="256"/>
      <c r="H1278" s="259">
        <v>2.5790000000000002</v>
      </c>
      <c r="I1278" s="260"/>
      <c r="J1278" s="256"/>
      <c r="K1278" s="256"/>
      <c r="L1278" s="261"/>
      <c r="M1278" s="262"/>
      <c r="N1278" s="263"/>
      <c r="O1278" s="263"/>
      <c r="P1278" s="263"/>
      <c r="Q1278" s="263"/>
      <c r="R1278" s="263"/>
      <c r="S1278" s="263"/>
      <c r="T1278" s="264"/>
      <c r="AT1278" s="265" t="s">
        <v>175</v>
      </c>
      <c r="AU1278" s="265" t="s">
        <v>107</v>
      </c>
      <c r="AV1278" s="13" t="s">
        <v>107</v>
      </c>
      <c r="AW1278" s="13" t="s">
        <v>31</v>
      </c>
      <c r="AX1278" s="13" t="s">
        <v>74</v>
      </c>
      <c r="AY1278" s="265" t="s">
        <v>165</v>
      </c>
    </row>
    <row r="1279" s="12" customFormat="1">
      <c r="B1279" s="244"/>
      <c r="C1279" s="245"/>
      <c r="D1279" s="246" t="s">
        <v>175</v>
      </c>
      <c r="E1279" s="247" t="s">
        <v>1</v>
      </c>
      <c r="F1279" s="248" t="s">
        <v>246</v>
      </c>
      <c r="G1279" s="245"/>
      <c r="H1279" s="247" t="s">
        <v>1</v>
      </c>
      <c r="I1279" s="249"/>
      <c r="J1279" s="245"/>
      <c r="K1279" s="245"/>
      <c r="L1279" s="250"/>
      <c r="M1279" s="251"/>
      <c r="N1279" s="252"/>
      <c r="O1279" s="252"/>
      <c r="P1279" s="252"/>
      <c r="Q1279" s="252"/>
      <c r="R1279" s="252"/>
      <c r="S1279" s="252"/>
      <c r="T1279" s="253"/>
      <c r="AT1279" s="254" t="s">
        <v>175</v>
      </c>
      <c r="AU1279" s="254" t="s">
        <v>107</v>
      </c>
      <c r="AV1279" s="12" t="s">
        <v>82</v>
      </c>
      <c r="AW1279" s="12" t="s">
        <v>31</v>
      </c>
      <c r="AX1279" s="12" t="s">
        <v>74</v>
      </c>
      <c r="AY1279" s="254" t="s">
        <v>165</v>
      </c>
    </row>
    <row r="1280" s="13" customFormat="1">
      <c r="B1280" s="255"/>
      <c r="C1280" s="256"/>
      <c r="D1280" s="246" t="s">
        <v>175</v>
      </c>
      <c r="E1280" s="257" t="s">
        <v>1</v>
      </c>
      <c r="F1280" s="258" t="s">
        <v>590</v>
      </c>
      <c r="G1280" s="256"/>
      <c r="H1280" s="259">
        <v>2.5790000000000002</v>
      </c>
      <c r="I1280" s="260"/>
      <c r="J1280" s="256"/>
      <c r="K1280" s="256"/>
      <c r="L1280" s="261"/>
      <c r="M1280" s="262"/>
      <c r="N1280" s="263"/>
      <c r="O1280" s="263"/>
      <c r="P1280" s="263"/>
      <c r="Q1280" s="263"/>
      <c r="R1280" s="263"/>
      <c r="S1280" s="263"/>
      <c r="T1280" s="264"/>
      <c r="AT1280" s="265" t="s">
        <v>175</v>
      </c>
      <c r="AU1280" s="265" t="s">
        <v>107</v>
      </c>
      <c r="AV1280" s="13" t="s">
        <v>107</v>
      </c>
      <c r="AW1280" s="13" t="s">
        <v>31</v>
      </c>
      <c r="AX1280" s="13" t="s">
        <v>74</v>
      </c>
      <c r="AY1280" s="265" t="s">
        <v>165</v>
      </c>
    </row>
    <row r="1281" s="12" customFormat="1">
      <c r="B1281" s="244"/>
      <c r="C1281" s="245"/>
      <c r="D1281" s="246" t="s">
        <v>175</v>
      </c>
      <c r="E1281" s="247" t="s">
        <v>1</v>
      </c>
      <c r="F1281" s="248" t="s">
        <v>586</v>
      </c>
      <c r="G1281" s="245"/>
      <c r="H1281" s="247" t="s">
        <v>1</v>
      </c>
      <c r="I1281" s="249"/>
      <c r="J1281" s="245"/>
      <c r="K1281" s="245"/>
      <c r="L1281" s="250"/>
      <c r="M1281" s="251"/>
      <c r="N1281" s="252"/>
      <c r="O1281" s="252"/>
      <c r="P1281" s="252"/>
      <c r="Q1281" s="252"/>
      <c r="R1281" s="252"/>
      <c r="S1281" s="252"/>
      <c r="T1281" s="253"/>
      <c r="AT1281" s="254" t="s">
        <v>175</v>
      </c>
      <c r="AU1281" s="254" t="s">
        <v>107</v>
      </c>
      <c r="AV1281" s="12" t="s">
        <v>82</v>
      </c>
      <c r="AW1281" s="12" t="s">
        <v>31</v>
      </c>
      <c r="AX1281" s="12" t="s">
        <v>74</v>
      </c>
      <c r="AY1281" s="254" t="s">
        <v>165</v>
      </c>
    </row>
    <row r="1282" s="13" customFormat="1">
      <c r="B1282" s="255"/>
      <c r="C1282" s="256"/>
      <c r="D1282" s="246" t="s">
        <v>175</v>
      </c>
      <c r="E1282" s="257" t="s">
        <v>1</v>
      </c>
      <c r="F1282" s="258" t="s">
        <v>591</v>
      </c>
      <c r="G1282" s="256"/>
      <c r="H1282" s="259">
        <v>3.1829999999999998</v>
      </c>
      <c r="I1282" s="260"/>
      <c r="J1282" s="256"/>
      <c r="K1282" s="256"/>
      <c r="L1282" s="261"/>
      <c r="M1282" s="262"/>
      <c r="N1282" s="263"/>
      <c r="O1282" s="263"/>
      <c r="P1282" s="263"/>
      <c r="Q1282" s="263"/>
      <c r="R1282" s="263"/>
      <c r="S1282" s="263"/>
      <c r="T1282" s="264"/>
      <c r="AT1282" s="265" t="s">
        <v>175</v>
      </c>
      <c r="AU1282" s="265" t="s">
        <v>107</v>
      </c>
      <c r="AV1282" s="13" t="s">
        <v>107</v>
      </c>
      <c r="AW1282" s="13" t="s">
        <v>31</v>
      </c>
      <c r="AX1282" s="13" t="s">
        <v>74</v>
      </c>
      <c r="AY1282" s="265" t="s">
        <v>165</v>
      </c>
    </row>
    <row r="1283" s="12" customFormat="1">
      <c r="B1283" s="244"/>
      <c r="C1283" s="245"/>
      <c r="D1283" s="246" t="s">
        <v>175</v>
      </c>
      <c r="E1283" s="247" t="s">
        <v>1</v>
      </c>
      <c r="F1283" s="248" t="s">
        <v>194</v>
      </c>
      <c r="G1283" s="245"/>
      <c r="H1283" s="247" t="s">
        <v>1</v>
      </c>
      <c r="I1283" s="249"/>
      <c r="J1283" s="245"/>
      <c r="K1283" s="245"/>
      <c r="L1283" s="250"/>
      <c r="M1283" s="251"/>
      <c r="N1283" s="252"/>
      <c r="O1283" s="252"/>
      <c r="P1283" s="252"/>
      <c r="Q1283" s="252"/>
      <c r="R1283" s="252"/>
      <c r="S1283" s="252"/>
      <c r="T1283" s="253"/>
      <c r="AT1283" s="254" t="s">
        <v>175</v>
      </c>
      <c r="AU1283" s="254" t="s">
        <v>107</v>
      </c>
      <c r="AV1283" s="12" t="s">
        <v>82</v>
      </c>
      <c r="AW1283" s="12" t="s">
        <v>31</v>
      </c>
      <c r="AX1283" s="12" t="s">
        <v>74</v>
      </c>
      <c r="AY1283" s="254" t="s">
        <v>165</v>
      </c>
    </row>
    <row r="1284" s="13" customFormat="1">
      <c r="B1284" s="255"/>
      <c r="C1284" s="256"/>
      <c r="D1284" s="246" t="s">
        <v>175</v>
      </c>
      <c r="E1284" s="257" t="s">
        <v>1</v>
      </c>
      <c r="F1284" s="258" t="s">
        <v>590</v>
      </c>
      <c r="G1284" s="256"/>
      <c r="H1284" s="259">
        <v>2.5790000000000002</v>
      </c>
      <c r="I1284" s="260"/>
      <c r="J1284" s="256"/>
      <c r="K1284" s="256"/>
      <c r="L1284" s="261"/>
      <c r="M1284" s="262"/>
      <c r="N1284" s="263"/>
      <c r="O1284" s="263"/>
      <c r="P1284" s="263"/>
      <c r="Q1284" s="263"/>
      <c r="R1284" s="263"/>
      <c r="S1284" s="263"/>
      <c r="T1284" s="264"/>
      <c r="AT1284" s="265" t="s">
        <v>175</v>
      </c>
      <c r="AU1284" s="265" t="s">
        <v>107</v>
      </c>
      <c r="AV1284" s="13" t="s">
        <v>107</v>
      </c>
      <c r="AW1284" s="13" t="s">
        <v>31</v>
      </c>
      <c r="AX1284" s="13" t="s">
        <v>74</v>
      </c>
      <c r="AY1284" s="265" t="s">
        <v>165</v>
      </c>
    </row>
    <row r="1285" s="12" customFormat="1">
      <c r="B1285" s="244"/>
      <c r="C1285" s="245"/>
      <c r="D1285" s="246" t="s">
        <v>175</v>
      </c>
      <c r="E1285" s="247" t="s">
        <v>1</v>
      </c>
      <c r="F1285" s="248" t="s">
        <v>401</v>
      </c>
      <c r="G1285" s="245"/>
      <c r="H1285" s="247" t="s">
        <v>1</v>
      </c>
      <c r="I1285" s="249"/>
      <c r="J1285" s="245"/>
      <c r="K1285" s="245"/>
      <c r="L1285" s="250"/>
      <c r="M1285" s="251"/>
      <c r="N1285" s="252"/>
      <c r="O1285" s="252"/>
      <c r="P1285" s="252"/>
      <c r="Q1285" s="252"/>
      <c r="R1285" s="252"/>
      <c r="S1285" s="252"/>
      <c r="T1285" s="253"/>
      <c r="AT1285" s="254" t="s">
        <v>175</v>
      </c>
      <c r="AU1285" s="254" t="s">
        <v>107</v>
      </c>
      <c r="AV1285" s="12" t="s">
        <v>82</v>
      </c>
      <c r="AW1285" s="12" t="s">
        <v>31</v>
      </c>
      <c r="AX1285" s="12" t="s">
        <v>74</v>
      </c>
      <c r="AY1285" s="254" t="s">
        <v>165</v>
      </c>
    </row>
    <row r="1286" s="13" customFormat="1">
      <c r="B1286" s="255"/>
      <c r="C1286" s="256"/>
      <c r="D1286" s="246" t="s">
        <v>175</v>
      </c>
      <c r="E1286" s="257" t="s">
        <v>1</v>
      </c>
      <c r="F1286" s="258" t="s">
        <v>590</v>
      </c>
      <c r="G1286" s="256"/>
      <c r="H1286" s="259">
        <v>2.5790000000000002</v>
      </c>
      <c r="I1286" s="260"/>
      <c r="J1286" s="256"/>
      <c r="K1286" s="256"/>
      <c r="L1286" s="261"/>
      <c r="M1286" s="262"/>
      <c r="N1286" s="263"/>
      <c r="O1286" s="263"/>
      <c r="P1286" s="263"/>
      <c r="Q1286" s="263"/>
      <c r="R1286" s="263"/>
      <c r="S1286" s="263"/>
      <c r="T1286" s="264"/>
      <c r="AT1286" s="265" t="s">
        <v>175</v>
      </c>
      <c r="AU1286" s="265" t="s">
        <v>107</v>
      </c>
      <c r="AV1286" s="13" t="s">
        <v>107</v>
      </c>
      <c r="AW1286" s="13" t="s">
        <v>31</v>
      </c>
      <c r="AX1286" s="13" t="s">
        <v>74</v>
      </c>
      <c r="AY1286" s="265" t="s">
        <v>165</v>
      </c>
    </row>
    <row r="1287" s="12" customFormat="1">
      <c r="B1287" s="244"/>
      <c r="C1287" s="245"/>
      <c r="D1287" s="246" t="s">
        <v>175</v>
      </c>
      <c r="E1287" s="247" t="s">
        <v>1</v>
      </c>
      <c r="F1287" s="248" t="s">
        <v>218</v>
      </c>
      <c r="G1287" s="245"/>
      <c r="H1287" s="247" t="s">
        <v>1</v>
      </c>
      <c r="I1287" s="249"/>
      <c r="J1287" s="245"/>
      <c r="K1287" s="245"/>
      <c r="L1287" s="250"/>
      <c r="M1287" s="251"/>
      <c r="N1287" s="252"/>
      <c r="O1287" s="252"/>
      <c r="P1287" s="252"/>
      <c r="Q1287" s="252"/>
      <c r="R1287" s="252"/>
      <c r="S1287" s="252"/>
      <c r="T1287" s="253"/>
      <c r="AT1287" s="254" t="s">
        <v>175</v>
      </c>
      <c r="AU1287" s="254" t="s">
        <v>107</v>
      </c>
      <c r="AV1287" s="12" t="s">
        <v>82</v>
      </c>
      <c r="AW1287" s="12" t="s">
        <v>31</v>
      </c>
      <c r="AX1287" s="12" t="s">
        <v>74</v>
      </c>
      <c r="AY1287" s="254" t="s">
        <v>165</v>
      </c>
    </row>
    <row r="1288" s="13" customFormat="1">
      <c r="B1288" s="255"/>
      <c r="C1288" s="256"/>
      <c r="D1288" s="246" t="s">
        <v>175</v>
      </c>
      <c r="E1288" s="257" t="s">
        <v>1</v>
      </c>
      <c r="F1288" s="258" t="s">
        <v>590</v>
      </c>
      <c r="G1288" s="256"/>
      <c r="H1288" s="259">
        <v>2.5790000000000002</v>
      </c>
      <c r="I1288" s="260"/>
      <c r="J1288" s="256"/>
      <c r="K1288" s="256"/>
      <c r="L1288" s="261"/>
      <c r="M1288" s="262"/>
      <c r="N1288" s="263"/>
      <c r="O1288" s="263"/>
      <c r="P1288" s="263"/>
      <c r="Q1288" s="263"/>
      <c r="R1288" s="263"/>
      <c r="S1288" s="263"/>
      <c r="T1288" s="264"/>
      <c r="AT1288" s="265" t="s">
        <v>175</v>
      </c>
      <c r="AU1288" s="265" t="s">
        <v>107</v>
      </c>
      <c r="AV1288" s="13" t="s">
        <v>107</v>
      </c>
      <c r="AW1288" s="13" t="s">
        <v>31</v>
      </c>
      <c r="AX1288" s="13" t="s">
        <v>74</v>
      </c>
      <c r="AY1288" s="265" t="s">
        <v>165</v>
      </c>
    </row>
    <row r="1289" s="14" customFormat="1">
      <c r="B1289" s="266"/>
      <c r="C1289" s="267"/>
      <c r="D1289" s="246" t="s">
        <v>175</v>
      </c>
      <c r="E1289" s="268" t="s">
        <v>1</v>
      </c>
      <c r="F1289" s="269" t="s">
        <v>179</v>
      </c>
      <c r="G1289" s="267"/>
      <c r="H1289" s="270">
        <v>27.913000000000004</v>
      </c>
      <c r="I1289" s="271"/>
      <c r="J1289" s="267"/>
      <c r="K1289" s="267"/>
      <c r="L1289" s="272"/>
      <c r="M1289" s="273"/>
      <c r="N1289" s="274"/>
      <c r="O1289" s="274"/>
      <c r="P1289" s="274"/>
      <c r="Q1289" s="274"/>
      <c r="R1289" s="274"/>
      <c r="S1289" s="274"/>
      <c r="T1289" s="275"/>
      <c r="AT1289" s="276" t="s">
        <v>175</v>
      </c>
      <c r="AU1289" s="276" t="s">
        <v>107</v>
      </c>
      <c r="AV1289" s="14" t="s">
        <v>166</v>
      </c>
      <c r="AW1289" s="14" t="s">
        <v>31</v>
      </c>
      <c r="AX1289" s="14" t="s">
        <v>74</v>
      </c>
      <c r="AY1289" s="276" t="s">
        <v>165</v>
      </c>
    </row>
    <row r="1290" s="12" customFormat="1">
      <c r="B1290" s="244"/>
      <c r="C1290" s="245"/>
      <c r="D1290" s="246" t="s">
        <v>175</v>
      </c>
      <c r="E1290" s="247" t="s">
        <v>1</v>
      </c>
      <c r="F1290" s="248" t="s">
        <v>180</v>
      </c>
      <c r="G1290" s="245"/>
      <c r="H1290" s="247" t="s">
        <v>1</v>
      </c>
      <c r="I1290" s="249"/>
      <c r="J1290" s="245"/>
      <c r="K1290" s="245"/>
      <c r="L1290" s="250"/>
      <c r="M1290" s="251"/>
      <c r="N1290" s="252"/>
      <c r="O1290" s="252"/>
      <c r="P1290" s="252"/>
      <c r="Q1290" s="252"/>
      <c r="R1290" s="252"/>
      <c r="S1290" s="252"/>
      <c r="T1290" s="253"/>
      <c r="AT1290" s="254" t="s">
        <v>175</v>
      </c>
      <c r="AU1290" s="254" t="s">
        <v>107</v>
      </c>
      <c r="AV1290" s="12" t="s">
        <v>82</v>
      </c>
      <c r="AW1290" s="12" t="s">
        <v>31</v>
      </c>
      <c r="AX1290" s="12" t="s">
        <v>74</v>
      </c>
      <c r="AY1290" s="254" t="s">
        <v>165</v>
      </c>
    </row>
    <row r="1291" s="12" customFormat="1">
      <c r="B1291" s="244"/>
      <c r="C1291" s="245"/>
      <c r="D1291" s="246" t="s">
        <v>175</v>
      </c>
      <c r="E1291" s="247" t="s">
        <v>1</v>
      </c>
      <c r="F1291" s="248" t="s">
        <v>219</v>
      </c>
      <c r="G1291" s="245"/>
      <c r="H1291" s="247" t="s">
        <v>1</v>
      </c>
      <c r="I1291" s="249"/>
      <c r="J1291" s="245"/>
      <c r="K1291" s="245"/>
      <c r="L1291" s="250"/>
      <c r="M1291" s="251"/>
      <c r="N1291" s="252"/>
      <c r="O1291" s="252"/>
      <c r="P1291" s="252"/>
      <c r="Q1291" s="252"/>
      <c r="R1291" s="252"/>
      <c r="S1291" s="252"/>
      <c r="T1291" s="253"/>
      <c r="AT1291" s="254" t="s">
        <v>175</v>
      </c>
      <c r="AU1291" s="254" t="s">
        <v>107</v>
      </c>
      <c r="AV1291" s="12" t="s">
        <v>82</v>
      </c>
      <c r="AW1291" s="12" t="s">
        <v>31</v>
      </c>
      <c r="AX1291" s="12" t="s">
        <v>74</v>
      </c>
      <c r="AY1291" s="254" t="s">
        <v>165</v>
      </c>
    </row>
    <row r="1292" s="13" customFormat="1">
      <c r="B1292" s="255"/>
      <c r="C1292" s="256"/>
      <c r="D1292" s="246" t="s">
        <v>175</v>
      </c>
      <c r="E1292" s="257" t="s">
        <v>1</v>
      </c>
      <c r="F1292" s="258" t="s">
        <v>592</v>
      </c>
      <c r="G1292" s="256"/>
      <c r="H1292" s="259">
        <v>2.4300000000000002</v>
      </c>
      <c r="I1292" s="260"/>
      <c r="J1292" s="256"/>
      <c r="K1292" s="256"/>
      <c r="L1292" s="261"/>
      <c r="M1292" s="262"/>
      <c r="N1292" s="263"/>
      <c r="O1292" s="263"/>
      <c r="P1292" s="263"/>
      <c r="Q1292" s="263"/>
      <c r="R1292" s="263"/>
      <c r="S1292" s="263"/>
      <c r="T1292" s="264"/>
      <c r="AT1292" s="265" t="s">
        <v>175</v>
      </c>
      <c r="AU1292" s="265" t="s">
        <v>107</v>
      </c>
      <c r="AV1292" s="13" t="s">
        <v>107</v>
      </c>
      <c r="AW1292" s="13" t="s">
        <v>31</v>
      </c>
      <c r="AX1292" s="13" t="s">
        <v>74</v>
      </c>
      <c r="AY1292" s="265" t="s">
        <v>165</v>
      </c>
    </row>
    <row r="1293" s="12" customFormat="1">
      <c r="B1293" s="244"/>
      <c r="C1293" s="245"/>
      <c r="D1293" s="246" t="s">
        <v>175</v>
      </c>
      <c r="E1293" s="247" t="s">
        <v>1</v>
      </c>
      <c r="F1293" s="248" t="s">
        <v>436</v>
      </c>
      <c r="G1293" s="245"/>
      <c r="H1293" s="247" t="s">
        <v>1</v>
      </c>
      <c r="I1293" s="249"/>
      <c r="J1293" s="245"/>
      <c r="K1293" s="245"/>
      <c r="L1293" s="250"/>
      <c r="M1293" s="251"/>
      <c r="N1293" s="252"/>
      <c r="O1293" s="252"/>
      <c r="P1293" s="252"/>
      <c r="Q1293" s="252"/>
      <c r="R1293" s="252"/>
      <c r="S1293" s="252"/>
      <c r="T1293" s="253"/>
      <c r="AT1293" s="254" t="s">
        <v>175</v>
      </c>
      <c r="AU1293" s="254" t="s">
        <v>107</v>
      </c>
      <c r="AV1293" s="12" t="s">
        <v>82</v>
      </c>
      <c r="AW1293" s="12" t="s">
        <v>31</v>
      </c>
      <c r="AX1293" s="12" t="s">
        <v>74</v>
      </c>
      <c r="AY1293" s="254" t="s">
        <v>165</v>
      </c>
    </row>
    <row r="1294" s="13" customFormat="1">
      <c r="B1294" s="255"/>
      <c r="C1294" s="256"/>
      <c r="D1294" s="246" t="s">
        <v>175</v>
      </c>
      <c r="E1294" s="257" t="s">
        <v>1</v>
      </c>
      <c r="F1294" s="258" t="s">
        <v>593</v>
      </c>
      <c r="G1294" s="256"/>
      <c r="H1294" s="259">
        <v>2.5790000000000002</v>
      </c>
      <c r="I1294" s="260"/>
      <c r="J1294" s="256"/>
      <c r="K1294" s="256"/>
      <c r="L1294" s="261"/>
      <c r="M1294" s="262"/>
      <c r="N1294" s="263"/>
      <c r="O1294" s="263"/>
      <c r="P1294" s="263"/>
      <c r="Q1294" s="263"/>
      <c r="R1294" s="263"/>
      <c r="S1294" s="263"/>
      <c r="T1294" s="264"/>
      <c r="AT1294" s="265" t="s">
        <v>175</v>
      </c>
      <c r="AU1294" s="265" t="s">
        <v>107</v>
      </c>
      <c r="AV1294" s="13" t="s">
        <v>107</v>
      </c>
      <c r="AW1294" s="13" t="s">
        <v>31</v>
      </c>
      <c r="AX1294" s="13" t="s">
        <v>74</v>
      </c>
      <c r="AY1294" s="265" t="s">
        <v>165</v>
      </c>
    </row>
    <row r="1295" s="12" customFormat="1">
      <c r="B1295" s="244"/>
      <c r="C1295" s="245"/>
      <c r="D1295" s="246" t="s">
        <v>175</v>
      </c>
      <c r="E1295" s="247" t="s">
        <v>1</v>
      </c>
      <c r="F1295" s="248" t="s">
        <v>439</v>
      </c>
      <c r="G1295" s="245"/>
      <c r="H1295" s="247" t="s">
        <v>1</v>
      </c>
      <c r="I1295" s="249"/>
      <c r="J1295" s="245"/>
      <c r="K1295" s="245"/>
      <c r="L1295" s="250"/>
      <c r="M1295" s="251"/>
      <c r="N1295" s="252"/>
      <c r="O1295" s="252"/>
      <c r="P1295" s="252"/>
      <c r="Q1295" s="252"/>
      <c r="R1295" s="252"/>
      <c r="S1295" s="252"/>
      <c r="T1295" s="253"/>
      <c r="AT1295" s="254" t="s">
        <v>175</v>
      </c>
      <c r="AU1295" s="254" t="s">
        <v>107</v>
      </c>
      <c r="AV1295" s="12" t="s">
        <v>82</v>
      </c>
      <c r="AW1295" s="12" t="s">
        <v>31</v>
      </c>
      <c r="AX1295" s="12" t="s">
        <v>74</v>
      </c>
      <c r="AY1295" s="254" t="s">
        <v>165</v>
      </c>
    </row>
    <row r="1296" s="13" customFormat="1">
      <c r="B1296" s="255"/>
      <c r="C1296" s="256"/>
      <c r="D1296" s="246" t="s">
        <v>175</v>
      </c>
      <c r="E1296" s="257" t="s">
        <v>1</v>
      </c>
      <c r="F1296" s="258" t="s">
        <v>594</v>
      </c>
      <c r="G1296" s="256"/>
      <c r="H1296" s="259">
        <v>0.81000000000000005</v>
      </c>
      <c r="I1296" s="260"/>
      <c r="J1296" s="256"/>
      <c r="K1296" s="256"/>
      <c r="L1296" s="261"/>
      <c r="M1296" s="262"/>
      <c r="N1296" s="263"/>
      <c r="O1296" s="263"/>
      <c r="P1296" s="263"/>
      <c r="Q1296" s="263"/>
      <c r="R1296" s="263"/>
      <c r="S1296" s="263"/>
      <c r="T1296" s="264"/>
      <c r="AT1296" s="265" t="s">
        <v>175</v>
      </c>
      <c r="AU1296" s="265" t="s">
        <v>107</v>
      </c>
      <c r="AV1296" s="13" t="s">
        <v>107</v>
      </c>
      <c r="AW1296" s="13" t="s">
        <v>31</v>
      </c>
      <c r="AX1296" s="13" t="s">
        <v>74</v>
      </c>
      <c r="AY1296" s="265" t="s">
        <v>165</v>
      </c>
    </row>
    <row r="1297" s="12" customFormat="1">
      <c r="B1297" s="244"/>
      <c r="C1297" s="245"/>
      <c r="D1297" s="246" t="s">
        <v>175</v>
      </c>
      <c r="E1297" s="247" t="s">
        <v>1</v>
      </c>
      <c r="F1297" s="248" t="s">
        <v>443</v>
      </c>
      <c r="G1297" s="245"/>
      <c r="H1297" s="247" t="s">
        <v>1</v>
      </c>
      <c r="I1297" s="249"/>
      <c r="J1297" s="245"/>
      <c r="K1297" s="245"/>
      <c r="L1297" s="250"/>
      <c r="M1297" s="251"/>
      <c r="N1297" s="252"/>
      <c r="O1297" s="252"/>
      <c r="P1297" s="252"/>
      <c r="Q1297" s="252"/>
      <c r="R1297" s="252"/>
      <c r="S1297" s="252"/>
      <c r="T1297" s="253"/>
      <c r="AT1297" s="254" t="s">
        <v>175</v>
      </c>
      <c r="AU1297" s="254" t="s">
        <v>107</v>
      </c>
      <c r="AV1297" s="12" t="s">
        <v>82</v>
      </c>
      <c r="AW1297" s="12" t="s">
        <v>31</v>
      </c>
      <c r="AX1297" s="12" t="s">
        <v>74</v>
      </c>
      <c r="AY1297" s="254" t="s">
        <v>165</v>
      </c>
    </row>
    <row r="1298" s="13" customFormat="1">
      <c r="B1298" s="255"/>
      <c r="C1298" s="256"/>
      <c r="D1298" s="246" t="s">
        <v>175</v>
      </c>
      <c r="E1298" s="257" t="s">
        <v>1</v>
      </c>
      <c r="F1298" s="258" t="s">
        <v>593</v>
      </c>
      <c r="G1298" s="256"/>
      <c r="H1298" s="259">
        <v>2.5790000000000002</v>
      </c>
      <c r="I1298" s="260"/>
      <c r="J1298" s="256"/>
      <c r="K1298" s="256"/>
      <c r="L1298" s="261"/>
      <c r="M1298" s="262"/>
      <c r="N1298" s="263"/>
      <c r="O1298" s="263"/>
      <c r="P1298" s="263"/>
      <c r="Q1298" s="263"/>
      <c r="R1298" s="263"/>
      <c r="S1298" s="263"/>
      <c r="T1298" s="264"/>
      <c r="AT1298" s="265" t="s">
        <v>175</v>
      </c>
      <c r="AU1298" s="265" t="s">
        <v>107</v>
      </c>
      <c r="AV1298" s="13" t="s">
        <v>107</v>
      </c>
      <c r="AW1298" s="13" t="s">
        <v>31</v>
      </c>
      <c r="AX1298" s="13" t="s">
        <v>74</v>
      </c>
      <c r="AY1298" s="265" t="s">
        <v>165</v>
      </c>
    </row>
    <row r="1299" s="12" customFormat="1">
      <c r="B1299" s="244"/>
      <c r="C1299" s="245"/>
      <c r="D1299" s="246" t="s">
        <v>175</v>
      </c>
      <c r="E1299" s="247" t="s">
        <v>1</v>
      </c>
      <c r="F1299" s="248" t="s">
        <v>453</v>
      </c>
      <c r="G1299" s="245"/>
      <c r="H1299" s="247" t="s">
        <v>1</v>
      </c>
      <c r="I1299" s="249"/>
      <c r="J1299" s="245"/>
      <c r="K1299" s="245"/>
      <c r="L1299" s="250"/>
      <c r="M1299" s="251"/>
      <c r="N1299" s="252"/>
      <c r="O1299" s="252"/>
      <c r="P1299" s="252"/>
      <c r="Q1299" s="252"/>
      <c r="R1299" s="252"/>
      <c r="S1299" s="252"/>
      <c r="T1299" s="253"/>
      <c r="AT1299" s="254" t="s">
        <v>175</v>
      </c>
      <c r="AU1299" s="254" t="s">
        <v>107</v>
      </c>
      <c r="AV1299" s="12" t="s">
        <v>82</v>
      </c>
      <c r="AW1299" s="12" t="s">
        <v>31</v>
      </c>
      <c r="AX1299" s="12" t="s">
        <v>74</v>
      </c>
      <c r="AY1299" s="254" t="s">
        <v>165</v>
      </c>
    </row>
    <row r="1300" s="13" customFormat="1">
      <c r="B1300" s="255"/>
      <c r="C1300" s="256"/>
      <c r="D1300" s="246" t="s">
        <v>175</v>
      </c>
      <c r="E1300" s="257" t="s">
        <v>1</v>
      </c>
      <c r="F1300" s="258" t="s">
        <v>593</v>
      </c>
      <c r="G1300" s="256"/>
      <c r="H1300" s="259">
        <v>2.5790000000000002</v>
      </c>
      <c r="I1300" s="260"/>
      <c r="J1300" s="256"/>
      <c r="K1300" s="256"/>
      <c r="L1300" s="261"/>
      <c r="M1300" s="262"/>
      <c r="N1300" s="263"/>
      <c r="O1300" s="263"/>
      <c r="P1300" s="263"/>
      <c r="Q1300" s="263"/>
      <c r="R1300" s="263"/>
      <c r="S1300" s="263"/>
      <c r="T1300" s="264"/>
      <c r="AT1300" s="265" t="s">
        <v>175</v>
      </c>
      <c r="AU1300" s="265" t="s">
        <v>107</v>
      </c>
      <c r="AV1300" s="13" t="s">
        <v>107</v>
      </c>
      <c r="AW1300" s="13" t="s">
        <v>31</v>
      </c>
      <c r="AX1300" s="13" t="s">
        <v>74</v>
      </c>
      <c r="AY1300" s="265" t="s">
        <v>165</v>
      </c>
    </row>
    <row r="1301" s="12" customFormat="1">
      <c r="B1301" s="244"/>
      <c r="C1301" s="245"/>
      <c r="D1301" s="246" t="s">
        <v>175</v>
      </c>
      <c r="E1301" s="247" t="s">
        <v>1</v>
      </c>
      <c r="F1301" s="248" t="s">
        <v>181</v>
      </c>
      <c r="G1301" s="245"/>
      <c r="H1301" s="247" t="s">
        <v>1</v>
      </c>
      <c r="I1301" s="249"/>
      <c r="J1301" s="245"/>
      <c r="K1301" s="245"/>
      <c r="L1301" s="250"/>
      <c r="M1301" s="251"/>
      <c r="N1301" s="252"/>
      <c r="O1301" s="252"/>
      <c r="P1301" s="252"/>
      <c r="Q1301" s="252"/>
      <c r="R1301" s="252"/>
      <c r="S1301" s="252"/>
      <c r="T1301" s="253"/>
      <c r="AT1301" s="254" t="s">
        <v>175</v>
      </c>
      <c r="AU1301" s="254" t="s">
        <v>107</v>
      </c>
      <c r="AV1301" s="12" t="s">
        <v>82</v>
      </c>
      <c r="AW1301" s="12" t="s">
        <v>31</v>
      </c>
      <c r="AX1301" s="12" t="s">
        <v>74</v>
      </c>
      <c r="AY1301" s="254" t="s">
        <v>165</v>
      </c>
    </row>
    <row r="1302" s="13" customFormat="1">
      <c r="B1302" s="255"/>
      <c r="C1302" s="256"/>
      <c r="D1302" s="246" t="s">
        <v>175</v>
      </c>
      <c r="E1302" s="257" t="s">
        <v>1</v>
      </c>
      <c r="F1302" s="258" t="s">
        <v>592</v>
      </c>
      <c r="G1302" s="256"/>
      <c r="H1302" s="259">
        <v>2.4300000000000002</v>
      </c>
      <c r="I1302" s="260"/>
      <c r="J1302" s="256"/>
      <c r="K1302" s="256"/>
      <c r="L1302" s="261"/>
      <c r="M1302" s="262"/>
      <c r="N1302" s="263"/>
      <c r="O1302" s="263"/>
      <c r="P1302" s="263"/>
      <c r="Q1302" s="263"/>
      <c r="R1302" s="263"/>
      <c r="S1302" s="263"/>
      <c r="T1302" s="264"/>
      <c r="AT1302" s="265" t="s">
        <v>175</v>
      </c>
      <c r="AU1302" s="265" t="s">
        <v>107</v>
      </c>
      <c r="AV1302" s="13" t="s">
        <v>107</v>
      </c>
      <c r="AW1302" s="13" t="s">
        <v>31</v>
      </c>
      <c r="AX1302" s="13" t="s">
        <v>74</v>
      </c>
      <c r="AY1302" s="265" t="s">
        <v>165</v>
      </c>
    </row>
    <row r="1303" s="12" customFormat="1">
      <c r="B1303" s="244"/>
      <c r="C1303" s="245"/>
      <c r="D1303" s="246" t="s">
        <v>175</v>
      </c>
      <c r="E1303" s="247" t="s">
        <v>1</v>
      </c>
      <c r="F1303" s="248" t="s">
        <v>446</v>
      </c>
      <c r="G1303" s="245"/>
      <c r="H1303" s="247" t="s">
        <v>1</v>
      </c>
      <c r="I1303" s="249"/>
      <c r="J1303" s="245"/>
      <c r="K1303" s="245"/>
      <c r="L1303" s="250"/>
      <c r="M1303" s="251"/>
      <c r="N1303" s="252"/>
      <c r="O1303" s="252"/>
      <c r="P1303" s="252"/>
      <c r="Q1303" s="252"/>
      <c r="R1303" s="252"/>
      <c r="S1303" s="252"/>
      <c r="T1303" s="253"/>
      <c r="AT1303" s="254" t="s">
        <v>175</v>
      </c>
      <c r="AU1303" s="254" t="s">
        <v>107</v>
      </c>
      <c r="AV1303" s="12" t="s">
        <v>82</v>
      </c>
      <c r="AW1303" s="12" t="s">
        <v>31</v>
      </c>
      <c r="AX1303" s="12" t="s">
        <v>74</v>
      </c>
      <c r="AY1303" s="254" t="s">
        <v>165</v>
      </c>
    </row>
    <row r="1304" s="13" customFormat="1">
      <c r="B1304" s="255"/>
      <c r="C1304" s="256"/>
      <c r="D1304" s="246" t="s">
        <v>175</v>
      </c>
      <c r="E1304" s="257" t="s">
        <v>1</v>
      </c>
      <c r="F1304" s="258" t="s">
        <v>595</v>
      </c>
      <c r="G1304" s="256"/>
      <c r="H1304" s="259">
        <v>1.1639999999999999</v>
      </c>
      <c r="I1304" s="260"/>
      <c r="J1304" s="256"/>
      <c r="K1304" s="256"/>
      <c r="L1304" s="261"/>
      <c r="M1304" s="262"/>
      <c r="N1304" s="263"/>
      <c r="O1304" s="263"/>
      <c r="P1304" s="263"/>
      <c r="Q1304" s="263"/>
      <c r="R1304" s="263"/>
      <c r="S1304" s="263"/>
      <c r="T1304" s="264"/>
      <c r="AT1304" s="265" t="s">
        <v>175</v>
      </c>
      <c r="AU1304" s="265" t="s">
        <v>107</v>
      </c>
      <c r="AV1304" s="13" t="s">
        <v>107</v>
      </c>
      <c r="AW1304" s="13" t="s">
        <v>31</v>
      </c>
      <c r="AX1304" s="13" t="s">
        <v>74</v>
      </c>
      <c r="AY1304" s="265" t="s">
        <v>165</v>
      </c>
    </row>
    <row r="1305" s="12" customFormat="1">
      <c r="B1305" s="244"/>
      <c r="C1305" s="245"/>
      <c r="D1305" s="246" t="s">
        <v>175</v>
      </c>
      <c r="E1305" s="247" t="s">
        <v>1</v>
      </c>
      <c r="F1305" s="248" t="s">
        <v>205</v>
      </c>
      <c r="G1305" s="245"/>
      <c r="H1305" s="247" t="s">
        <v>1</v>
      </c>
      <c r="I1305" s="249"/>
      <c r="J1305" s="245"/>
      <c r="K1305" s="245"/>
      <c r="L1305" s="250"/>
      <c r="M1305" s="251"/>
      <c r="N1305" s="252"/>
      <c r="O1305" s="252"/>
      <c r="P1305" s="252"/>
      <c r="Q1305" s="252"/>
      <c r="R1305" s="252"/>
      <c r="S1305" s="252"/>
      <c r="T1305" s="253"/>
      <c r="AT1305" s="254" t="s">
        <v>175</v>
      </c>
      <c r="AU1305" s="254" t="s">
        <v>107</v>
      </c>
      <c r="AV1305" s="12" t="s">
        <v>82</v>
      </c>
      <c r="AW1305" s="12" t="s">
        <v>31</v>
      </c>
      <c r="AX1305" s="12" t="s">
        <v>74</v>
      </c>
      <c r="AY1305" s="254" t="s">
        <v>165</v>
      </c>
    </row>
    <row r="1306" s="13" customFormat="1">
      <c r="B1306" s="255"/>
      <c r="C1306" s="256"/>
      <c r="D1306" s="246" t="s">
        <v>175</v>
      </c>
      <c r="E1306" s="257" t="s">
        <v>1</v>
      </c>
      <c r="F1306" s="258" t="s">
        <v>593</v>
      </c>
      <c r="G1306" s="256"/>
      <c r="H1306" s="259">
        <v>2.5790000000000002</v>
      </c>
      <c r="I1306" s="260"/>
      <c r="J1306" s="256"/>
      <c r="K1306" s="256"/>
      <c r="L1306" s="261"/>
      <c r="M1306" s="262"/>
      <c r="N1306" s="263"/>
      <c r="O1306" s="263"/>
      <c r="P1306" s="263"/>
      <c r="Q1306" s="263"/>
      <c r="R1306" s="263"/>
      <c r="S1306" s="263"/>
      <c r="T1306" s="264"/>
      <c r="AT1306" s="265" t="s">
        <v>175</v>
      </c>
      <c r="AU1306" s="265" t="s">
        <v>107</v>
      </c>
      <c r="AV1306" s="13" t="s">
        <v>107</v>
      </c>
      <c r="AW1306" s="13" t="s">
        <v>31</v>
      </c>
      <c r="AX1306" s="13" t="s">
        <v>74</v>
      </c>
      <c r="AY1306" s="265" t="s">
        <v>165</v>
      </c>
    </row>
    <row r="1307" s="12" customFormat="1">
      <c r="B1307" s="244"/>
      <c r="C1307" s="245"/>
      <c r="D1307" s="246" t="s">
        <v>175</v>
      </c>
      <c r="E1307" s="247" t="s">
        <v>1</v>
      </c>
      <c r="F1307" s="248" t="s">
        <v>456</v>
      </c>
      <c r="G1307" s="245"/>
      <c r="H1307" s="247" t="s">
        <v>1</v>
      </c>
      <c r="I1307" s="249"/>
      <c r="J1307" s="245"/>
      <c r="K1307" s="245"/>
      <c r="L1307" s="250"/>
      <c r="M1307" s="251"/>
      <c r="N1307" s="252"/>
      <c r="O1307" s="252"/>
      <c r="P1307" s="252"/>
      <c r="Q1307" s="252"/>
      <c r="R1307" s="252"/>
      <c r="S1307" s="252"/>
      <c r="T1307" s="253"/>
      <c r="AT1307" s="254" t="s">
        <v>175</v>
      </c>
      <c r="AU1307" s="254" t="s">
        <v>107</v>
      </c>
      <c r="AV1307" s="12" t="s">
        <v>82</v>
      </c>
      <c r="AW1307" s="12" t="s">
        <v>31</v>
      </c>
      <c r="AX1307" s="12" t="s">
        <v>74</v>
      </c>
      <c r="AY1307" s="254" t="s">
        <v>165</v>
      </c>
    </row>
    <row r="1308" s="13" customFormat="1">
      <c r="B1308" s="255"/>
      <c r="C1308" s="256"/>
      <c r="D1308" s="246" t="s">
        <v>175</v>
      </c>
      <c r="E1308" s="257" t="s">
        <v>1</v>
      </c>
      <c r="F1308" s="258" t="s">
        <v>596</v>
      </c>
      <c r="G1308" s="256"/>
      <c r="H1308" s="259">
        <v>0.874</v>
      </c>
      <c r="I1308" s="260"/>
      <c r="J1308" s="256"/>
      <c r="K1308" s="256"/>
      <c r="L1308" s="261"/>
      <c r="M1308" s="262"/>
      <c r="N1308" s="263"/>
      <c r="O1308" s="263"/>
      <c r="P1308" s="263"/>
      <c r="Q1308" s="263"/>
      <c r="R1308" s="263"/>
      <c r="S1308" s="263"/>
      <c r="T1308" s="264"/>
      <c r="AT1308" s="265" t="s">
        <v>175</v>
      </c>
      <c r="AU1308" s="265" t="s">
        <v>107</v>
      </c>
      <c r="AV1308" s="13" t="s">
        <v>107</v>
      </c>
      <c r="AW1308" s="13" t="s">
        <v>31</v>
      </c>
      <c r="AX1308" s="13" t="s">
        <v>74</v>
      </c>
      <c r="AY1308" s="265" t="s">
        <v>165</v>
      </c>
    </row>
    <row r="1309" s="12" customFormat="1">
      <c r="B1309" s="244"/>
      <c r="C1309" s="245"/>
      <c r="D1309" s="246" t="s">
        <v>175</v>
      </c>
      <c r="E1309" s="247" t="s">
        <v>1</v>
      </c>
      <c r="F1309" s="248" t="s">
        <v>461</v>
      </c>
      <c r="G1309" s="245"/>
      <c r="H1309" s="247" t="s">
        <v>1</v>
      </c>
      <c r="I1309" s="249"/>
      <c r="J1309" s="245"/>
      <c r="K1309" s="245"/>
      <c r="L1309" s="250"/>
      <c r="M1309" s="251"/>
      <c r="N1309" s="252"/>
      <c r="O1309" s="252"/>
      <c r="P1309" s="252"/>
      <c r="Q1309" s="252"/>
      <c r="R1309" s="252"/>
      <c r="S1309" s="252"/>
      <c r="T1309" s="253"/>
      <c r="AT1309" s="254" t="s">
        <v>175</v>
      </c>
      <c r="AU1309" s="254" t="s">
        <v>107</v>
      </c>
      <c r="AV1309" s="12" t="s">
        <v>82</v>
      </c>
      <c r="AW1309" s="12" t="s">
        <v>31</v>
      </c>
      <c r="AX1309" s="12" t="s">
        <v>74</v>
      </c>
      <c r="AY1309" s="254" t="s">
        <v>165</v>
      </c>
    </row>
    <row r="1310" s="13" customFormat="1">
      <c r="B1310" s="255"/>
      <c r="C1310" s="256"/>
      <c r="D1310" s="246" t="s">
        <v>175</v>
      </c>
      <c r="E1310" s="257" t="s">
        <v>1</v>
      </c>
      <c r="F1310" s="258" t="s">
        <v>597</v>
      </c>
      <c r="G1310" s="256"/>
      <c r="H1310" s="259">
        <v>1.7689999999999999</v>
      </c>
      <c r="I1310" s="260"/>
      <c r="J1310" s="256"/>
      <c r="K1310" s="256"/>
      <c r="L1310" s="261"/>
      <c r="M1310" s="262"/>
      <c r="N1310" s="263"/>
      <c r="O1310" s="263"/>
      <c r="P1310" s="263"/>
      <c r="Q1310" s="263"/>
      <c r="R1310" s="263"/>
      <c r="S1310" s="263"/>
      <c r="T1310" s="264"/>
      <c r="AT1310" s="265" t="s">
        <v>175</v>
      </c>
      <c r="AU1310" s="265" t="s">
        <v>107</v>
      </c>
      <c r="AV1310" s="13" t="s">
        <v>107</v>
      </c>
      <c r="AW1310" s="13" t="s">
        <v>31</v>
      </c>
      <c r="AX1310" s="13" t="s">
        <v>74</v>
      </c>
      <c r="AY1310" s="265" t="s">
        <v>165</v>
      </c>
    </row>
    <row r="1311" s="12" customFormat="1">
      <c r="B1311" s="244"/>
      <c r="C1311" s="245"/>
      <c r="D1311" s="246" t="s">
        <v>175</v>
      </c>
      <c r="E1311" s="247" t="s">
        <v>1</v>
      </c>
      <c r="F1311" s="248" t="s">
        <v>274</v>
      </c>
      <c r="G1311" s="245"/>
      <c r="H1311" s="247" t="s">
        <v>1</v>
      </c>
      <c r="I1311" s="249"/>
      <c r="J1311" s="245"/>
      <c r="K1311" s="245"/>
      <c r="L1311" s="250"/>
      <c r="M1311" s="251"/>
      <c r="N1311" s="252"/>
      <c r="O1311" s="252"/>
      <c r="P1311" s="252"/>
      <c r="Q1311" s="252"/>
      <c r="R1311" s="252"/>
      <c r="S1311" s="252"/>
      <c r="T1311" s="253"/>
      <c r="AT1311" s="254" t="s">
        <v>175</v>
      </c>
      <c r="AU1311" s="254" t="s">
        <v>107</v>
      </c>
      <c r="AV1311" s="12" t="s">
        <v>82</v>
      </c>
      <c r="AW1311" s="12" t="s">
        <v>31</v>
      </c>
      <c r="AX1311" s="12" t="s">
        <v>74</v>
      </c>
      <c r="AY1311" s="254" t="s">
        <v>165</v>
      </c>
    </row>
    <row r="1312" s="13" customFormat="1">
      <c r="B1312" s="255"/>
      <c r="C1312" s="256"/>
      <c r="D1312" s="246" t="s">
        <v>175</v>
      </c>
      <c r="E1312" s="257" t="s">
        <v>1</v>
      </c>
      <c r="F1312" s="258" t="s">
        <v>593</v>
      </c>
      <c r="G1312" s="256"/>
      <c r="H1312" s="259">
        <v>2.5790000000000002</v>
      </c>
      <c r="I1312" s="260"/>
      <c r="J1312" s="256"/>
      <c r="K1312" s="256"/>
      <c r="L1312" s="261"/>
      <c r="M1312" s="262"/>
      <c r="N1312" s="263"/>
      <c r="O1312" s="263"/>
      <c r="P1312" s="263"/>
      <c r="Q1312" s="263"/>
      <c r="R1312" s="263"/>
      <c r="S1312" s="263"/>
      <c r="T1312" s="264"/>
      <c r="AT1312" s="265" t="s">
        <v>175</v>
      </c>
      <c r="AU1312" s="265" t="s">
        <v>107</v>
      </c>
      <c r="AV1312" s="13" t="s">
        <v>107</v>
      </c>
      <c r="AW1312" s="13" t="s">
        <v>31</v>
      </c>
      <c r="AX1312" s="13" t="s">
        <v>74</v>
      </c>
      <c r="AY1312" s="265" t="s">
        <v>165</v>
      </c>
    </row>
    <row r="1313" s="12" customFormat="1">
      <c r="B1313" s="244"/>
      <c r="C1313" s="245"/>
      <c r="D1313" s="246" t="s">
        <v>175</v>
      </c>
      <c r="E1313" s="247" t="s">
        <v>1</v>
      </c>
      <c r="F1313" s="248" t="s">
        <v>237</v>
      </c>
      <c r="G1313" s="245"/>
      <c r="H1313" s="247" t="s">
        <v>1</v>
      </c>
      <c r="I1313" s="249"/>
      <c r="J1313" s="245"/>
      <c r="K1313" s="245"/>
      <c r="L1313" s="250"/>
      <c r="M1313" s="251"/>
      <c r="N1313" s="252"/>
      <c r="O1313" s="252"/>
      <c r="P1313" s="252"/>
      <c r="Q1313" s="252"/>
      <c r="R1313" s="252"/>
      <c r="S1313" s="252"/>
      <c r="T1313" s="253"/>
      <c r="AT1313" s="254" t="s">
        <v>175</v>
      </c>
      <c r="AU1313" s="254" t="s">
        <v>107</v>
      </c>
      <c r="AV1313" s="12" t="s">
        <v>82</v>
      </c>
      <c r="AW1313" s="12" t="s">
        <v>31</v>
      </c>
      <c r="AX1313" s="12" t="s">
        <v>74</v>
      </c>
      <c r="AY1313" s="254" t="s">
        <v>165</v>
      </c>
    </row>
    <row r="1314" s="13" customFormat="1">
      <c r="B1314" s="255"/>
      <c r="C1314" s="256"/>
      <c r="D1314" s="246" t="s">
        <v>175</v>
      </c>
      <c r="E1314" s="257" t="s">
        <v>1</v>
      </c>
      <c r="F1314" s="258" t="s">
        <v>593</v>
      </c>
      <c r="G1314" s="256"/>
      <c r="H1314" s="259">
        <v>2.5790000000000002</v>
      </c>
      <c r="I1314" s="260"/>
      <c r="J1314" s="256"/>
      <c r="K1314" s="256"/>
      <c r="L1314" s="261"/>
      <c r="M1314" s="262"/>
      <c r="N1314" s="263"/>
      <c r="O1314" s="263"/>
      <c r="P1314" s="263"/>
      <c r="Q1314" s="263"/>
      <c r="R1314" s="263"/>
      <c r="S1314" s="263"/>
      <c r="T1314" s="264"/>
      <c r="AT1314" s="265" t="s">
        <v>175</v>
      </c>
      <c r="AU1314" s="265" t="s">
        <v>107</v>
      </c>
      <c r="AV1314" s="13" t="s">
        <v>107</v>
      </c>
      <c r="AW1314" s="13" t="s">
        <v>31</v>
      </c>
      <c r="AX1314" s="13" t="s">
        <v>74</v>
      </c>
      <c r="AY1314" s="265" t="s">
        <v>165</v>
      </c>
    </row>
    <row r="1315" s="12" customFormat="1">
      <c r="B1315" s="244"/>
      <c r="C1315" s="245"/>
      <c r="D1315" s="246" t="s">
        <v>175</v>
      </c>
      <c r="E1315" s="247" t="s">
        <v>1</v>
      </c>
      <c r="F1315" s="248" t="s">
        <v>472</v>
      </c>
      <c r="G1315" s="245"/>
      <c r="H1315" s="247" t="s">
        <v>1</v>
      </c>
      <c r="I1315" s="249"/>
      <c r="J1315" s="245"/>
      <c r="K1315" s="245"/>
      <c r="L1315" s="250"/>
      <c r="M1315" s="251"/>
      <c r="N1315" s="252"/>
      <c r="O1315" s="252"/>
      <c r="P1315" s="252"/>
      <c r="Q1315" s="252"/>
      <c r="R1315" s="252"/>
      <c r="S1315" s="252"/>
      <c r="T1315" s="253"/>
      <c r="AT1315" s="254" t="s">
        <v>175</v>
      </c>
      <c r="AU1315" s="254" t="s">
        <v>107</v>
      </c>
      <c r="AV1315" s="12" t="s">
        <v>82</v>
      </c>
      <c r="AW1315" s="12" t="s">
        <v>31</v>
      </c>
      <c r="AX1315" s="12" t="s">
        <v>74</v>
      </c>
      <c r="AY1315" s="254" t="s">
        <v>165</v>
      </c>
    </row>
    <row r="1316" s="13" customFormat="1">
      <c r="B1316" s="255"/>
      <c r="C1316" s="256"/>
      <c r="D1316" s="246" t="s">
        <v>175</v>
      </c>
      <c r="E1316" s="257" t="s">
        <v>1</v>
      </c>
      <c r="F1316" s="258" t="s">
        <v>593</v>
      </c>
      <c r="G1316" s="256"/>
      <c r="H1316" s="259">
        <v>2.5790000000000002</v>
      </c>
      <c r="I1316" s="260"/>
      <c r="J1316" s="256"/>
      <c r="K1316" s="256"/>
      <c r="L1316" s="261"/>
      <c r="M1316" s="262"/>
      <c r="N1316" s="263"/>
      <c r="O1316" s="263"/>
      <c r="P1316" s="263"/>
      <c r="Q1316" s="263"/>
      <c r="R1316" s="263"/>
      <c r="S1316" s="263"/>
      <c r="T1316" s="264"/>
      <c r="AT1316" s="265" t="s">
        <v>175</v>
      </c>
      <c r="AU1316" s="265" t="s">
        <v>107</v>
      </c>
      <c r="AV1316" s="13" t="s">
        <v>107</v>
      </c>
      <c r="AW1316" s="13" t="s">
        <v>31</v>
      </c>
      <c r="AX1316" s="13" t="s">
        <v>74</v>
      </c>
      <c r="AY1316" s="265" t="s">
        <v>165</v>
      </c>
    </row>
    <row r="1317" s="14" customFormat="1">
      <c r="B1317" s="266"/>
      <c r="C1317" s="267"/>
      <c r="D1317" s="246" t="s">
        <v>175</v>
      </c>
      <c r="E1317" s="268" t="s">
        <v>1</v>
      </c>
      <c r="F1317" s="269" t="s">
        <v>179</v>
      </c>
      <c r="G1317" s="267"/>
      <c r="H1317" s="270">
        <v>27.530000000000001</v>
      </c>
      <c r="I1317" s="271"/>
      <c r="J1317" s="267"/>
      <c r="K1317" s="267"/>
      <c r="L1317" s="272"/>
      <c r="M1317" s="273"/>
      <c r="N1317" s="274"/>
      <c r="O1317" s="274"/>
      <c r="P1317" s="274"/>
      <c r="Q1317" s="274"/>
      <c r="R1317" s="274"/>
      <c r="S1317" s="274"/>
      <c r="T1317" s="275"/>
      <c r="AT1317" s="276" t="s">
        <v>175</v>
      </c>
      <c r="AU1317" s="276" t="s">
        <v>107</v>
      </c>
      <c r="AV1317" s="14" t="s">
        <v>166</v>
      </c>
      <c r="AW1317" s="14" t="s">
        <v>31</v>
      </c>
      <c r="AX1317" s="14" t="s">
        <v>74</v>
      </c>
      <c r="AY1317" s="276" t="s">
        <v>165</v>
      </c>
    </row>
    <row r="1318" s="12" customFormat="1">
      <c r="B1318" s="244"/>
      <c r="C1318" s="245"/>
      <c r="D1318" s="246" t="s">
        <v>175</v>
      </c>
      <c r="E1318" s="247" t="s">
        <v>1</v>
      </c>
      <c r="F1318" s="248" t="s">
        <v>207</v>
      </c>
      <c r="G1318" s="245"/>
      <c r="H1318" s="247" t="s">
        <v>1</v>
      </c>
      <c r="I1318" s="249"/>
      <c r="J1318" s="245"/>
      <c r="K1318" s="245"/>
      <c r="L1318" s="250"/>
      <c r="M1318" s="251"/>
      <c r="N1318" s="252"/>
      <c r="O1318" s="252"/>
      <c r="P1318" s="252"/>
      <c r="Q1318" s="252"/>
      <c r="R1318" s="252"/>
      <c r="S1318" s="252"/>
      <c r="T1318" s="253"/>
      <c r="AT1318" s="254" t="s">
        <v>175</v>
      </c>
      <c r="AU1318" s="254" t="s">
        <v>107</v>
      </c>
      <c r="AV1318" s="12" t="s">
        <v>82</v>
      </c>
      <c r="AW1318" s="12" t="s">
        <v>31</v>
      </c>
      <c r="AX1318" s="12" t="s">
        <v>74</v>
      </c>
      <c r="AY1318" s="254" t="s">
        <v>165</v>
      </c>
    </row>
    <row r="1319" s="12" customFormat="1">
      <c r="B1319" s="244"/>
      <c r="C1319" s="245"/>
      <c r="D1319" s="246" t="s">
        <v>175</v>
      </c>
      <c r="E1319" s="247" t="s">
        <v>1</v>
      </c>
      <c r="F1319" s="248" t="s">
        <v>474</v>
      </c>
      <c r="G1319" s="245"/>
      <c r="H1319" s="247" t="s">
        <v>1</v>
      </c>
      <c r="I1319" s="249"/>
      <c r="J1319" s="245"/>
      <c r="K1319" s="245"/>
      <c r="L1319" s="250"/>
      <c r="M1319" s="251"/>
      <c r="N1319" s="252"/>
      <c r="O1319" s="252"/>
      <c r="P1319" s="252"/>
      <c r="Q1319" s="252"/>
      <c r="R1319" s="252"/>
      <c r="S1319" s="252"/>
      <c r="T1319" s="253"/>
      <c r="AT1319" s="254" t="s">
        <v>175</v>
      </c>
      <c r="AU1319" s="254" t="s">
        <v>107</v>
      </c>
      <c r="AV1319" s="12" t="s">
        <v>82</v>
      </c>
      <c r="AW1319" s="12" t="s">
        <v>31</v>
      </c>
      <c r="AX1319" s="12" t="s">
        <v>74</v>
      </c>
      <c r="AY1319" s="254" t="s">
        <v>165</v>
      </c>
    </row>
    <row r="1320" s="13" customFormat="1">
      <c r="B1320" s="255"/>
      <c r="C1320" s="256"/>
      <c r="D1320" s="246" t="s">
        <v>175</v>
      </c>
      <c r="E1320" s="257" t="s">
        <v>1</v>
      </c>
      <c r="F1320" s="258" t="s">
        <v>592</v>
      </c>
      <c r="G1320" s="256"/>
      <c r="H1320" s="259">
        <v>2.4300000000000002</v>
      </c>
      <c r="I1320" s="260"/>
      <c r="J1320" s="256"/>
      <c r="K1320" s="256"/>
      <c r="L1320" s="261"/>
      <c r="M1320" s="262"/>
      <c r="N1320" s="263"/>
      <c r="O1320" s="263"/>
      <c r="P1320" s="263"/>
      <c r="Q1320" s="263"/>
      <c r="R1320" s="263"/>
      <c r="S1320" s="263"/>
      <c r="T1320" s="264"/>
      <c r="AT1320" s="265" t="s">
        <v>175</v>
      </c>
      <c r="AU1320" s="265" t="s">
        <v>107</v>
      </c>
      <c r="AV1320" s="13" t="s">
        <v>107</v>
      </c>
      <c r="AW1320" s="13" t="s">
        <v>31</v>
      </c>
      <c r="AX1320" s="13" t="s">
        <v>74</v>
      </c>
      <c r="AY1320" s="265" t="s">
        <v>165</v>
      </c>
    </row>
    <row r="1321" s="12" customFormat="1">
      <c r="B1321" s="244"/>
      <c r="C1321" s="245"/>
      <c r="D1321" s="246" t="s">
        <v>175</v>
      </c>
      <c r="E1321" s="247" t="s">
        <v>1</v>
      </c>
      <c r="F1321" s="248" t="s">
        <v>476</v>
      </c>
      <c r="G1321" s="245"/>
      <c r="H1321" s="247" t="s">
        <v>1</v>
      </c>
      <c r="I1321" s="249"/>
      <c r="J1321" s="245"/>
      <c r="K1321" s="245"/>
      <c r="L1321" s="250"/>
      <c r="M1321" s="251"/>
      <c r="N1321" s="252"/>
      <c r="O1321" s="252"/>
      <c r="P1321" s="252"/>
      <c r="Q1321" s="252"/>
      <c r="R1321" s="252"/>
      <c r="S1321" s="252"/>
      <c r="T1321" s="253"/>
      <c r="AT1321" s="254" t="s">
        <v>175</v>
      </c>
      <c r="AU1321" s="254" t="s">
        <v>107</v>
      </c>
      <c r="AV1321" s="12" t="s">
        <v>82</v>
      </c>
      <c r="AW1321" s="12" t="s">
        <v>31</v>
      </c>
      <c r="AX1321" s="12" t="s">
        <v>74</v>
      </c>
      <c r="AY1321" s="254" t="s">
        <v>165</v>
      </c>
    </row>
    <row r="1322" s="13" customFormat="1">
      <c r="B1322" s="255"/>
      <c r="C1322" s="256"/>
      <c r="D1322" s="246" t="s">
        <v>175</v>
      </c>
      <c r="E1322" s="257" t="s">
        <v>1</v>
      </c>
      <c r="F1322" s="258" t="s">
        <v>598</v>
      </c>
      <c r="G1322" s="256"/>
      <c r="H1322" s="259">
        <v>2.5649999999999999</v>
      </c>
      <c r="I1322" s="260"/>
      <c r="J1322" s="256"/>
      <c r="K1322" s="256"/>
      <c r="L1322" s="261"/>
      <c r="M1322" s="262"/>
      <c r="N1322" s="263"/>
      <c r="O1322" s="263"/>
      <c r="P1322" s="263"/>
      <c r="Q1322" s="263"/>
      <c r="R1322" s="263"/>
      <c r="S1322" s="263"/>
      <c r="T1322" s="264"/>
      <c r="AT1322" s="265" t="s">
        <v>175</v>
      </c>
      <c r="AU1322" s="265" t="s">
        <v>107</v>
      </c>
      <c r="AV1322" s="13" t="s">
        <v>107</v>
      </c>
      <c r="AW1322" s="13" t="s">
        <v>31</v>
      </c>
      <c r="AX1322" s="13" t="s">
        <v>74</v>
      </c>
      <c r="AY1322" s="265" t="s">
        <v>165</v>
      </c>
    </row>
    <row r="1323" s="12" customFormat="1">
      <c r="B1323" s="244"/>
      <c r="C1323" s="245"/>
      <c r="D1323" s="246" t="s">
        <v>175</v>
      </c>
      <c r="E1323" s="247" t="s">
        <v>1</v>
      </c>
      <c r="F1323" s="248" t="s">
        <v>495</v>
      </c>
      <c r="G1323" s="245"/>
      <c r="H1323" s="247" t="s">
        <v>1</v>
      </c>
      <c r="I1323" s="249"/>
      <c r="J1323" s="245"/>
      <c r="K1323" s="245"/>
      <c r="L1323" s="250"/>
      <c r="M1323" s="251"/>
      <c r="N1323" s="252"/>
      <c r="O1323" s="252"/>
      <c r="P1323" s="252"/>
      <c r="Q1323" s="252"/>
      <c r="R1323" s="252"/>
      <c r="S1323" s="252"/>
      <c r="T1323" s="253"/>
      <c r="AT1323" s="254" t="s">
        <v>175</v>
      </c>
      <c r="AU1323" s="254" t="s">
        <v>107</v>
      </c>
      <c r="AV1323" s="12" t="s">
        <v>82</v>
      </c>
      <c r="AW1323" s="12" t="s">
        <v>31</v>
      </c>
      <c r="AX1323" s="12" t="s">
        <v>74</v>
      </c>
      <c r="AY1323" s="254" t="s">
        <v>165</v>
      </c>
    </row>
    <row r="1324" s="13" customFormat="1">
      <c r="B1324" s="255"/>
      <c r="C1324" s="256"/>
      <c r="D1324" s="246" t="s">
        <v>175</v>
      </c>
      <c r="E1324" s="257" t="s">
        <v>1</v>
      </c>
      <c r="F1324" s="258" t="s">
        <v>599</v>
      </c>
      <c r="G1324" s="256"/>
      <c r="H1324" s="259">
        <v>0.51300000000000001</v>
      </c>
      <c r="I1324" s="260"/>
      <c r="J1324" s="256"/>
      <c r="K1324" s="256"/>
      <c r="L1324" s="261"/>
      <c r="M1324" s="262"/>
      <c r="N1324" s="263"/>
      <c r="O1324" s="263"/>
      <c r="P1324" s="263"/>
      <c r="Q1324" s="263"/>
      <c r="R1324" s="263"/>
      <c r="S1324" s="263"/>
      <c r="T1324" s="264"/>
      <c r="AT1324" s="265" t="s">
        <v>175</v>
      </c>
      <c r="AU1324" s="265" t="s">
        <v>107</v>
      </c>
      <c r="AV1324" s="13" t="s">
        <v>107</v>
      </c>
      <c r="AW1324" s="13" t="s">
        <v>31</v>
      </c>
      <c r="AX1324" s="13" t="s">
        <v>74</v>
      </c>
      <c r="AY1324" s="265" t="s">
        <v>165</v>
      </c>
    </row>
    <row r="1325" s="12" customFormat="1">
      <c r="B1325" s="244"/>
      <c r="C1325" s="245"/>
      <c r="D1325" s="246" t="s">
        <v>175</v>
      </c>
      <c r="E1325" s="247" t="s">
        <v>1</v>
      </c>
      <c r="F1325" s="248" t="s">
        <v>501</v>
      </c>
      <c r="G1325" s="245"/>
      <c r="H1325" s="247" t="s">
        <v>1</v>
      </c>
      <c r="I1325" s="249"/>
      <c r="J1325" s="245"/>
      <c r="K1325" s="245"/>
      <c r="L1325" s="250"/>
      <c r="M1325" s="251"/>
      <c r="N1325" s="252"/>
      <c r="O1325" s="252"/>
      <c r="P1325" s="252"/>
      <c r="Q1325" s="252"/>
      <c r="R1325" s="252"/>
      <c r="S1325" s="252"/>
      <c r="T1325" s="253"/>
      <c r="AT1325" s="254" t="s">
        <v>175</v>
      </c>
      <c r="AU1325" s="254" t="s">
        <v>107</v>
      </c>
      <c r="AV1325" s="12" t="s">
        <v>82</v>
      </c>
      <c r="AW1325" s="12" t="s">
        <v>31</v>
      </c>
      <c r="AX1325" s="12" t="s">
        <v>74</v>
      </c>
      <c r="AY1325" s="254" t="s">
        <v>165</v>
      </c>
    </row>
    <row r="1326" s="13" customFormat="1">
      <c r="B1326" s="255"/>
      <c r="C1326" s="256"/>
      <c r="D1326" s="246" t="s">
        <v>175</v>
      </c>
      <c r="E1326" s="257" t="s">
        <v>1</v>
      </c>
      <c r="F1326" s="258" t="s">
        <v>600</v>
      </c>
      <c r="G1326" s="256"/>
      <c r="H1326" s="259">
        <v>0.65400000000000003</v>
      </c>
      <c r="I1326" s="260"/>
      <c r="J1326" s="256"/>
      <c r="K1326" s="256"/>
      <c r="L1326" s="261"/>
      <c r="M1326" s="262"/>
      <c r="N1326" s="263"/>
      <c r="O1326" s="263"/>
      <c r="P1326" s="263"/>
      <c r="Q1326" s="263"/>
      <c r="R1326" s="263"/>
      <c r="S1326" s="263"/>
      <c r="T1326" s="264"/>
      <c r="AT1326" s="265" t="s">
        <v>175</v>
      </c>
      <c r="AU1326" s="265" t="s">
        <v>107</v>
      </c>
      <c r="AV1326" s="13" t="s">
        <v>107</v>
      </c>
      <c r="AW1326" s="13" t="s">
        <v>31</v>
      </c>
      <c r="AX1326" s="13" t="s">
        <v>74</v>
      </c>
      <c r="AY1326" s="265" t="s">
        <v>165</v>
      </c>
    </row>
    <row r="1327" s="12" customFormat="1">
      <c r="B1327" s="244"/>
      <c r="C1327" s="245"/>
      <c r="D1327" s="246" t="s">
        <v>175</v>
      </c>
      <c r="E1327" s="247" t="s">
        <v>1</v>
      </c>
      <c r="F1327" s="248" t="s">
        <v>505</v>
      </c>
      <c r="G1327" s="245"/>
      <c r="H1327" s="247" t="s">
        <v>1</v>
      </c>
      <c r="I1327" s="249"/>
      <c r="J1327" s="245"/>
      <c r="K1327" s="245"/>
      <c r="L1327" s="250"/>
      <c r="M1327" s="251"/>
      <c r="N1327" s="252"/>
      <c r="O1327" s="252"/>
      <c r="P1327" s="252"/>
      <c r="Q1327" s="252"/>
      <c r="R1327" s="252"/>
      <c r="S1327" s="252"/>
      <c r="T1327" s="253"/>
      <c r="AT1327" s="254" t="s">
        <v>175</v>
      </c>
      <c r="AU1327" s="254" t="s">
        <v>107</v>
      </c>
      <c r="AV1327" s="12" t="s">
        <v>82</v>
      </c>
      <c r="AW1327" s="12" t="s">
        <v>31</v>
      </c>
      <c r="AX1327" s="12" t="s">
        <v>74</v>
      </c>
      <c r="AY1327" s="254" t="s">
        <v>165</v>
      </c>
    </row>
    <row r="1328" s="13" customFormat="1">
      <c r="B1328" s="255"/>
      <c r="C1328" s="256"/>
      <c r="D1328" s="246" t="s">
        <v>175</v>
      </c>
      <c r="E1328" s="257" t="s">
        <v>1</v>
      </c>
      <c r="F1328" s="258" t="s">
        <v>598</v>
      </c>
      <c r="G1328" s="256"/>
      <c r="H1328" s="259">
        <v>2.5649999999999999</v>
      </c>
      <c r="I1328" s="260"/>
      <c r="J1328" s="256"/>
      <c r="K1328" s="256"/>
      <c r="L1328" s="261"/>
      <c r="M1328" s="262"/>
      <c r="N1328" s="263"/>
      <c r="O1328" s="263"/>
      <c r="P1328" s="263"/>
      <c r="Q1328" s="263"/>
      <c r="R1328" s="263"/>
      <c r="S1328" s="263"/>
      <c r="T1328" s="264"/>
      <c r="AT1328" s="265" t="s">
        <v>175</v>
      </c>
      <c r="AU1328" s="265" t="s">
        <v>107</v>
      </c>
      <c r="AV1328" s="13" t="s">
        <v>107</v>
      </c>
      <c r="AW1328" s="13" t="s">
        <v>31</v>
      </c>
      <c r="AX1328" s="13" t="s">
        <v>74</v>
      </c>
      <c r="AY1328" s="265" t="s">
        <v>165</v>
      </c>
    </row>
    <row r="1329" s="12" customFormat="1">
      <c r="B1329" s="244"/>
      <c r="C1329" s="245"/>
      <c r="D1329" s="246" t="s">
        <v>175</v>
      </c>
      <c r="E1329" s="247" t="s">
        <v>1</v>
      </c>
      <c r="F1329" s="248" t="s">
        <v>512</v>
      </c>
      <c r="G1329" s="245"/>
      <c r="H1329" s="247" t="s">
        <v>1</v>
      </c>
      <c r="I1329" s="249"/>
      <c r="J1329" s="245"/>
      <c r="K1329" s="245"/>
      <c r="L1329" s="250"/>
      <c r="M1329" s="251"/>
      <c r="N1329" s="252"/>
      <c r="O1329" s="252"/>
      <c r="P1329" s="252"/>
      <c r="Q1329" s="252"/>
      <c r="R1329" s="252"/>
      <c r="S1329" s="252"/>
      <c r="T1329" s="253"/>
      <c r="AT1329" s="254" t="s">
        <v>175</v>
      </c>
      <c r="AU1329" s="254" t="s">
        <v>107</v>
      </c>
      <c r="AV1329" s="12" t="s">
        <v>82</v>
      </c>
      <c r="AW1329" s="12" t="s">
        <v>31</v>
      </c>
      <c r="AX1329" s="12" t="s">
        <v>74</v>
      </c>
      <c r="AY1329" s="254" t="s">
        <v>165</v>
      </c>
    </row>
    <row r="1330" s="13" customFormat="1">
      <c r="B1330" s="255"/>
      <c r="C1330" s="256"/>
      <c r="D1330" s="246" t="s">
        <v>175</v>
      </c>
      <c r="E1330" s="257" t="s">
        <v>1</v>
      </c>
      <c r="F1330" s="258" t="s">
        <v>598</v>
      </c>
      <c r="G1330" s="256"/>
      <c r="H1330" s="259">
        <v>2.5649999999999999</v>
      </c>
      <c r="I1330" s="260"/>
      <c r="J1330" s="256"/>
      <c r="K1330" s="256"/>
      <c r="L1330" s="261"/>
      <c r="M1330" s="262"/>
      <c r="N1330" s="263"/>
      <c r="O1330" s="263"/>
      <c r="P1330" s="263"/>
      <c r="Q1330" s="263"/>
      <c r="R1330" s="263"/>
      <c r="S1330" s="263"/>
      <c r="T1330" s="264"/>
      <c r="AT1330" s="265" t="s">
        <v>175</v>
      </c>
      <c r="AU1330" s="265" t="s">
        <v>107</v>
      </c>
      <c r="AV1330" s="13" t="s">
        <v>107</v>
      </c>
      <c r="AW1330" s="13" t="s">
        <v>31</v>
      </c>
      <c r="AX1330" s="13" t="s">
        <v>74</v>
      </c>
      <c r="AY1330" s="265" t="s">
        <v>165</v>
      </c>
    </row>
    <row r="1331" s="14" customFormat="1">
      <c r="B1331" s="266"/>
      <c r="C1331" s="267"/>
      <c r="D1331" s="246" t="s">
        <v>175</v>
      </c>
      <c r="E1331" s="268" t="s">
        <v>1</v>
      </c>
      <c r="F1331" s="269" t="s">
        <v>179</v>
      </c>
      <c r="G1331" s="267"/>
      <c r="H1331" s="270">
        <v>11.292</v>
      </c>
      <c r="I1331" s="271"/>
      <c r="J1331" s="267"/>
      <c r="K1331" s="267"/>
      <c r="L1331" s="272"/>
      <c r="M1331" s="273"/>
      <c r="N1331" s="274"/>
      <c r="O1331" s="274"/>
      <c r="P1331" s="274"/>
      <c r="Q1331" s="274"/>
      <c r="R1331" s="274"/>
      <c r="S1331" s="274"/>
      <c r="T1331" s="275"/>
      <c r="AT1331" s="276" t="s">
        <v>175</v>
      </c>
      <c r="AU1331" s="276" t="s">
        <v>107</v>
      </c>
      <c r="AV1331" s="14" t="s">
        <v>166</v>
      </c>
      <c r="AW1331" s="14" t="s">
        <v>31</v>
      </c>
      <c r="AX1331" s="14" t="s">
        <v>74</v>
      </c>
      <c r="AY1331" s="276" t="s">
        <v>165</v>
      </c>
    </row>
    <row r="1332" s="15" customFormat="1">
      <c r="B1332" s="277"/>
      <c r="C1332" s="278"/>
      <c r="D1332" s="246" t="s">
        <v>175</v>
      </c>
      <c r="E1332" s="279" t="s">
        <v>1</v>
      </c>
      <c r="F1332" s="280" t="s">
        <v>186</v>
      </c>
      <c r="G1332" s="278"/>
      <c r="H1332" s="281">
        <v>66.735000000000014</v>
      </c>
      <c r="I1332" s="282"/>
      <c r="J1332" s="278"/>
      <c r="K1332" s="278"/>
      <c r="L1332" s="283"/>
      <c r="M1332" s="284"/>
      <c r="N1332" s="285"/>
      <c r="O1332" s="285"/>
      <c r="P1332" s="285"/>
      <c r="Q1332" s="285"/>
      <c r="R1332" s="285"/>
      <c r="S1332" s="285"/>
      <c r="T1332" s="286"/>
      <c r="AT1332" s="287" t="s">
        <v>175</v>
      </c>
      <c r="AU1332" s="287" t="s">
        <v>107</v>
      </c>
      <c r="AV1332" s="15" t="s">
        <v>173</v>
      </c>
      <c r="AW1332" s="15" t="s">
        <v>31</v>
      </c>
      <c r="AX1332" s="15" t="s">
        <v>82</v>
      </c>
      <c r="AY1332" s="287" t="s">
        <v>165</v>
      </c>
    </row>
    <row r="1333" s="1" customFormat="1" ht="24" customHeight="1">
      <c r="B1333" s="38"/>
      <c r="C1333" s="231" t="s">
        <v>601</v>
      </c>
      <c r="D1333" s="231" t="s">
        <v>168</v>
      </c>
      <c r="E1333" s="232" t="s">
        <v>602</v>
      </c>
      <c r="F1333" s="233" t="s">
        <v>603</v>
      </c>
      <c r="G1333" s="234" t="s">
        <v>171</v>
      </c>
      <c r="H1333" s="235">
        <v>2.7999999999999998</v>
      </c>
      <c r="I1333" s="236"/>
      <c r="J1333" s="237">
        <f>ROUND(I1333*H1333,2)</f>
        <v>0</v>
      </c>
      <c r="K1333" s="233" t="s">
        <v>172</v>
      </c>
      <c r="L1333" s="43"/>
      <c r="M1333" s="238" t="s">
        <v>1</v>
      </c>
      <c r="N1333" s="239" t="s">
        <v>40</v>
      </c>
      <c r="O1333" s="86"/>
      <c r="P1333" s="240">
        <f>O1333*H1333</f>
        <v>0</v>
      </c>
      <c r="Q1333" s="240">
        <v>2.2563399999999998</v>
      </c>
      <c r="R1333" s="240">
        <f>Q1333*H1333</f>
        <v>6.3177519999999987</v>
      </c>
      <c r="S1333" s="240">
        <v>0</v>
      </c>
      <c r="T1333" s="241">
        <f>S1333*H1333</f>
        <v>0</v>
      </c>
      <c r="AR1333" s="242" t="s">
        <v>173</v>
      </c>
      <c r="AT1333" s="242" t="s">
        <v>168</v>
      </c>
      <c r="AU1333" s="242" t="s">
        <v>107</v>
      </c>
      <c r="AY1333" s="17" t="s">
        <v>165</v>
      </c>
      <c r="BE1333" s="243">
        <f>IF(N1333="základní",J1333,0)</f>
        <v>0</v>
      </c>
      <c r="BF1333" s="243">
        <f>IF(N1333="snížená",J1333,0)</f>
        <v>0</v>
      </c>
      <c r="BG1333" s="243">
        <f>IF(N1333="zákl. přenesená",J1333,0)</f>
        <v>0</v>
      </c>
      <c r="BH1333" s="243">
        <f>IF(N1333="sníž. přenesená",J1333,0)</f>
        <v>0</v>
      </c>
      <c r="BI1333" s="243">
        <f>IF(N1333="nulová",J1333,0)</f>
        <v>0</v>
      </c>
      <c r="BJ1333" s="17" t="s">
        <v>107</v>
      </c>
      <c r="BK1333" s="243">
        <f>ROUND(I1333*H1333,2)</f>
        <v>0</v>
      </c>
      <c r="BL1333" s="17" t="s">
        <v>173</v>
      </c>
      <c r="BM1333" s="242" t="s">
        <v>604</v>
      </c>
    </row>
    <row r="1334" s="12" customFormat="1">
      <c r="B1334" s="244"/>
      <c r="C1334" s="245"/>
      <c r="D1334" s="246" t="s">
        <v>175</v>
      </c>
      <c r="E1334" s="247" t="s">
        <v>1</v>
      </c>
      <c r="F1334" s="248" t="s">
        <v>176</v>
      </c>
      <c r="G1334" s="245"/>
      <c r="H1334" s="247" t="s">
        <v>1</v>
      </c>
      <c r="I1334" s="249"/>
      <c r="J1334" s="245"/>
      <c r="K1334" s="245"/>
      <c r="L1334" s="250"/>
      <c r="M1334" s="251"/>
      <c r="N1334" s="252"/>
      <c r="O1334" s="252"/>
      <c r="P1334" s="252"/>
      <c r="Q1334" s="252"/>
      <c r="R1334" s="252"/>
      <c r="S1334" s="252"/>
      <c r="T1334" s="253"/>
      <c r="AT1334" s="254" t="s">
        <v>175</v>
      </c>
      <c r="AU1334" s="254" t="s">
        <v>107</v>
      </c>
      <c r="AV1334" s="12" t="s">
        <v>82</v>
      </c>
      <c r="AW1334" s="12" t="s">
        <v>31</v>
      </c>
      <c r="AX1334" s="12" t="s">
        <v>74</v>
      </c>
      <c r="AY1334" s="254" t="s">
        <v>165</v>
      </c>
    </row>
    <row r="1335" s="12" customFormat="1">
      <c r="B1335" s="244"/>
      <c r="C1335" s="245"/>
      <c r="D1335" s="246" t="s">
        <v>175</v>
      </c>
      <c r="E1335" s="247" t="s">
        <v>1</v>
      </c>
      <c r="F1335" s="248" t="s">
        <v>605</v>
      </c>
      <c r="G1335" s="245"/>
      <c r="H1335" s="247" t="s">
        <v>1</v>
      </c>
      <c r="I1335" s="249"/>
      <c r="J1335" s="245"/>
      <c r="K1335" s="245"/>
      <c r="L1335" s="250"/>
      <c r="M1335" s="251"/>
      <c r="N1335" s="252"/>
      <c r="O1335" s="252"/>
      <c r="P1335" s="252"/>
      <c r="Q1335" s="252"/>
      <c r="R1335" s="252"/>
      <c r="S1335" s="252"/>
      <c r="T1335" s="253"/>
      <c r="AT1335" s="254" t="s">
        <v>175</v>
      </c>
      <c r="AU1335" s="254" t="s">
        <v>107</v>
      </c>
      <c r="AV1335" s="12" t="s">
        <v>82</v>
      </c>
      <c r="AW1335" s="12" t="s">
        <v>31</v>
      </c>
      <c r="AX1335" s="12" t="s">
        <v>74</v>
      </c>
      <c r="AY1335" s="254" t="s">
        <v>165</v>
      </c>
    </row>
    <row r="1336" s="13" customFormat="1">
      <c r="B1336" s="255"/>
      <c r="C1336" s="256"/>
      <c r="D1336" s="246" t="s">
        <v>175</v>
      </c>
      <c r="E1336" s="257" t="s">
        <v>1</v>
      </c>
      <c r="F1336" s="258" t="s">
        <v>606</v>
      </c>
      <c r="G1336" s="256"/>
      <c r="H1336" s="259">
        <v>2.7999999999999998</v>
      </c>
      <c r="I1336" s="260"/>
      <c r="J1336" s="256"/>
      <c r="K1336" s="256"/>
      <c r="L1336" s="261"/>
      <c r="M1336" s="262"/>
      <c r="N1336" s="263"/>
      <c r="O1336" s="263"/>
      <c r="P1336" s="263"/>
      <c r="Q1336" s="263"/>
      <c r="R1336" s="263"/>
      <c r="S1336" s="263"/>
      <c r="T1336" s="264"/>
      <c r="AT1336" s="265" t="s">
        <v>175</v>
      </c>
      <c r="AU1336" s="265" t="s">
        <v>107</v>
      </c>
      <c r="AV1336" s="13" t="s">
        <v>107</v>
      </c>
      <c r="AW1336" s="13" t="s">
        <v>31</v>
      </c>
      <c r="AX1336" s="13" t="s">
        <v>74</v>
      </c>
      <c r="AY1336" s="265" t="s">
        <v>165</v>
      </c>
    </row>
    <row r="1337" s="15" customFormat="1">
      <c r="B1337" s="277"/>
      <c r="C1337" s="278"/>
      <c r="D1337" s="246" t="s">
        <v>175</v>
      </c>
      <c r="E1337" s="279" t="s">
        <v>1</v>
      </c>
      <c r="F1337" s="280" t="s">
        <v>186</v>
      </c>
      <c r="G1337" s="278"/>
      <c r="H1337" s="281">
        <v>2.7999999999999998</v>
      </c>
      <c r="I1337" s="282"/>
      <c r="J1337" s="278"/>
      <c r="K1337" s="278"/>
      <c r="L1337" s="283"/>
      <c r="M1337" s="284"/>
      <c r="N1337" s="285"/>
      <c r="O1337" s="285"/>
      <c r="P1337" s="285"/>
      <c r="Q1337" s="285"/>
      <c r="R1337" s="285"/>
      <c r="S1337" s="285"/>
      <c r="T1337" s="286"/>
      <c r="AT1337" s="287" t="s">
        <v>175</v>
      </c>
      <c r="AU1337" s="287" t="s">
        <v>107</v>
      </c>
      <c r="AV1337" s="15" t="s">
        <v>173</v>
      </c>
      <c r="AW1337" s="15" t="s">
        <v>31</v>
      </c>
      <c r="AX1337" s="15" t="s">
        <v>82</v>
      </c>
      <c r="AY1337" s="287" t="s">
        <v>165</v>
      </c>
    </row>
    <row r="1338" s="1" customFormat="1" ht="24" customHeight="1">
      <c r="B1338" s="38"/>
      <c r="C1338" s="231" t="s">
        <v>607</v>
      </c>
      <c r="D1338" s="231" t="s">
        <v>168</v>
      </c>
      <c r="E1338" s="232" t="s">
        <v>608</v>
      </c>
      <c r="F1338" s="233" t="s">
        <v>609</v>
      </c>
      <c r="G1338" s="234" t="s">
        <v>296</v>
      </c>
      <c r="H1338" s="235">
        <v>14</v>
      </c>
      <c r="I1338" s="236"/>
      <c r="J1338" s="237">
        <f>ROUND(I1338*H1338,2)</f>
        <v>0</v>
      </c>
      <c r="K1338" s="233" t="s">
        <v>172</v>
      </c>
      <c r="L1338" s="43"/>
      <c r="M1338" s="238" t="s">
        <v>1</v>
      </c>
      <c r="N1338" s="239" t="s">
        <v>40</v>
      </c>
      <c r="O1338" s="86"/>
      <c r="P1338" s="240">
        <f>O1338*H1338</f>
        <v>0</v>
      </c>
      <c r="Q1338" s="240">
        <v>0.093359999999999999</v>
      </c>
      <c r="R1338" s="240">
        <f>Q1338*H1338</f>
        <v>1.30704</v>
      </c>
      <c r="S1338" s="240">
        <v>0</v>
      </c>
      <c r="T1338" s="241">
        <f>S1338*H1338</f>
        <v>0</v>
      </c>
      <c r="AR1338" s="242" t="s">
        <v>173</v>
      </c>
      <c r="AT1338" s="242" t="s">
        <v>168</v>
      </c>
      <c r="AU1338" s="242" t="s">
        <v>107</v>
      </c>
      <c r="AY1338" s="17" t="s">
        <v>165</v>
      </c>
      <c r="BE1338" s="243">
        <f>IF(N1338="základní",J1338,0)</f>
        <v>0</v>
      </c>
      <c r="BF1338" s="243">
        <f>IF(N1338="snížená",J1338,0)</f>
        <v>0</v>
      </c>
      <c r="BG1338" s="243">
        <f>IF(N1338="zákl. přenesená",J1338,0)</f>
        <v>0</v>
      </c>
      <c r="BH1338" s="243">
        <f>IF(N1338="sníž. přenesená",J1338,0)</f>
        <v>0</v>
      </c>
      <c r="BI1338" s="243">
        <f>IF(N1338="nulová",J1338,0)</f>
        <v>0</v>
      </c>
      <c r="BJ1338" s="17" t="s">
        <v>107</v>
      </c>
      <c r="BK1338" s="243">
        <f>ROUND(I1338*H1338,2)</f>
        <v>0</v>
      </c>
      <c r="BL1338" s="17" t="s">
        <v>173</v>
      </c>
      <c r="BM1338" s="242" t="s">
        <v>610</v>
      </c>
    </row>
    <row r="1339" s="12" customFormat="1">
      <c r="B1339" s="244"/>
      <c r="C1339" s="245"/>
      <c r="D1339" s="246" t="s">
        <v>175</v>
      </c>
      <c r="E1339" s="247" t="s">
        <v>1</v>
      </c>
      <c r="F1339" s="248" t="s">
        <v>176</v>
      </c>
      <c r="G1339" s="245"/>
      <c r="H1339" s="247" t="s">
        <v>1</v>
      </c>
      <c r="I1339" s="249"/>
      <c r="J1339" s="245"/>
      <c r="K1339" s="245"/>
      <c r="L1339" s="250"/>
      <c r="M1339" s="251"/>
      <c r="N1339" s="252"/>
      <c r="O1339" s="252"/>
      <c r="P1339" s="252"/>
      <c r="Q1339" s="252"/>
      <c r="R1339" s="252"/>
      <c r="S1339" s="252"/>
      <c r="T1339" s="253"/>
      <c r="AT1339" s="254" t="s">
        <v>175</v>
      </c>
      <c r="AU1339" s="254" t="s">
        <v>107</v>
      </c>
      <c r="AV1339" s="12" t="s">
        <v>82</v>
      </c>
      <c r="AW1339" s="12" t="s">
        <v>31</v>
      </c>
      <c r="AX1339" s="12" t="s">
        <v>74</v>
      </c>
      <c r="AY1339" s="254" t="s">
        <v>165</v>
      </c>
    </row>
    <row r="1340" s="12" customFormat="1">
      <c r="B1340" s="244"/>
      <c r="C1340" s="245"/>
      <c r="D1340" s="246" t="s">
        <v>175</v>
      </c>
      <c r="E1340" s="247" t="s">
        <v>1</v>
      </c>
      <c r="F1340" s="248" t="s">
        <v>605</v>
      </c>
      <c r="G1340" s="245"/>
      <c r="H1340" s="247" t="s">
        <v>1</v>
      </c>
      <c r="I1340" s="249"/>
      <c r="J1340" s="245"/>
      <c r="K1340" s="245"/>
      <c r="L1340" s="250"/>
      <c r="M1340" s="251"/>
      <c r="N1340" s="252"/>
      <c r="O1340" s="252"/>
      <c r="P1340" s="252"/>
      <c r="Q1340" s="252"/>
      <c r="R1340" s="252"/>
      <c r="S1340" s="252"/>
      <c r="T1340" s="253"/>
      <c r="AT1340" s="254" t="s">
        <v>175</v>
      </c>
      <c r="AU1340" s="254" t="s">
        <v>107</v>
      </c>
      <c r="AV1340" s="12" t="s">
        <v>82</v>
      </c>
      <c r="AW1340" s="12" t="s">
        <v>31</v>
      </c>
      <c r="AX1340" s="12" t="s">
        <v>74</v>
      </c>
      <c r="AY1340" s="254" t="s">
        <v>165</v>
      </c>
    </row>
    <row r="1341" s="13" customFormat="1">
      <c r="B1341" s="255"/>
      <c r="C1341" s="256"/>
      <c r="D1341" s="246" t="s">
        <v>175</v>
      </c>
      <c r="E1341" s="257" t="s">
        <v>1</v>
      </c>
      <c r="F1341" s="258" t="s">
        <v>611</v>
      </c>
      <c r="G1341" s="256"/>
      <c r="H1341" s="259">
        <v>14</v>
      </c>
      <c r="I1341" s="260"/>
      <c r="J1341" s="256"/>
      <c r="K1341" s="256"/>
      <c r="L1341" s="261"/>
      <c r="M1341" s="262"/>
      <c r="N1341" s="263"/>
      <c r="O1341" s="263"/>
      <c r="P1341" s="263"/>
      <c r="Q1341" s="263"/>
      <c r="R1341" s="263"/>
      <c r="S1341" s="263"/>
      <c r="T1341" s="264"/>
      <c r="AT1341" s="265" t="s">
        <v>175</v>
      </c>
      <c r="AU1341" s="265" t="s">
        <v>107</v>
      </c>
      <c r="AV1341" s="13" t="s">
        <v>107</v>
      </c>
      <c r="AW1341" s="13" t="s">
        <v>31</v>
      </c>
      <c r="AX1341" s="13" t="s">
        <v>74</v>
      </c>
      <c r="AY1341" s="265" t="s">
        <v>165</v>
      </c>
    </row>
    <row r="1342" s="15" customFormat="1">
      <c r="B1342" s="277"/>
      <c r="C1342" s="278"/>
      <c r="D1342" s="246" t="s">
        <v>175</v>
      </c>
      <c r="E1342" s="279" t="s">
        <v>1</v>
      </c>
      <c r="F1342" s="280" t="s">
        <v>186</v>
      </c>
      <c r="G1342" s="278"/>
      <c r="H1342" s="281">
        <v>14</v>
      </c>
      <c r="I1342" s="282"/>
      <c r="J1342" s="278"/>
      <c r="K1342" s="278"/>
      <c r="L1342" s="283"/>
      <c r="M1342" s="284"/>
      <c r="N1342" s="285"/>
      <c r="O1342" s="285"/>
      <c r="P1342" s="285"/>
      <c r="Q1342" s="285"/>
      <c r="R1342" s="285"/>
      <c r="S1342" s="285"/>
      <c r="T1342" s="286"/>
      <c r="AT1342" s="287" t="s">
        <v>175</v>
      </c>
      <c r="AU1342" s="287" t="s">
        <v>107</v>
      </c>
      <c r="AV1342" s="15" t="s">
        <v>173</v>
      </c>
      <c r="AW1342" s="15" t="s">
        <v>31</v>
      </c>
      <c r="AX1342" s="15" t="s">
        <v>82</v>
      </c>
      <c r="AY1342" s="287" t="s">
        <v>165</v>
      </c>
    </row>
    <row r="1343" s="1" customFormat="1" ht="24" customHeight="1">
      <c r="B1343" s="38"/>
      <c r="C1343" s="231" t="s">
        <v>612</v>
      </c>
      <c r="D1343" s="231" t="s">
        <v>168</v>
      </c>
      <c r="E1343" s="232" t="s">
        <v>613</v>
      </c>
      <c r="F1343" s="233" t="s">
        <v>614</v>
      </c>
      <c r="G1343" s="234" t="s">
        <v>296</v>
      </c>
      <c r="H1343" s="235">
        <v>14</v>
      </c>
      <c r="I1343" s="236"/>
      <c r="J1343" s="237">
        <f>ROUND(I1343*H1343,2)</f>
        <v>0</v>
      </c>
      <c r="K1343" s="233" t="s">
        <v>172</v>
      </c>
      <c r="L1343" s="43"/>
      <c r="M1343" s="238" t="s">
        <v>1</v>
      </c>
      <c r="N1343" s="239" t="s">
        <v>40</v>
      </c>
      <c r="O1343" s="86"/>
      <c r="P1343" s="240">
        <f>O1343*H1343</f>
        <v>0</v>
      </c>
      <c r="Q1343" s="240">
        <v>0.0040000000000000001</v>
      </c>
      <c r="R1343" s="240">
        <f>Q1343*H1343</f>
        <v>0.056000000000000001</v>
      </c>
      <c r="S1343" s="240">
        <v>0</v>
      </c>
      <c r="T1343" s="241">
        <f>S1343*H1343</f>
        <v>0</v>
      </c>
      <c r="AR1343" s="242" t="s">
        <v>173</v>
      </c>
      <c r="AT1343" s="242" t="s">
        <v>168</v>
      </c>
      <c r="AU1343" s="242" t="s">
        <v>107</v>
      </c>
      <c r="AY1343" s="17" t="s">
        <v>165</v>
      </c>
      <c r="BE1343" s="243">
        <f>IF(N1343="základní",J1343,0)</f>
        <v>0</v>
      </c>
      <c r="BF1343" s="243">
        <f>IF(N1343="snížená",J1343,0)</f>
        <v>0</v>
      </c>
      <c r="BG1343" s="243">
        <f>IF(N1343="zákl. přenesená",J1343,0)</f>
        <v>0</v>
      </c>
      <c r="BH1343" s="243">
        <f>IF(N1343="sníž. přenesená",J1343,0)</f>
        <v>0</v>
      </c>
      <c r="BI1343" s="243">
        <f>IF(N1343="nulová",J1343,0)</f>
        <v>0</v>
      </c>
      <c r="BJ1343" s="17" t="s">
        <v>107</v>
      </c>
      <c r="BK1343" s="243">
        <f>ROUND(I1343*H1343,2)</f>
        <v>0</v>
      </c>
      <c r="BL1343" s="17" t="s">
        <v>173</v>
      </c>
      <c r="BM1343" s="242" t="s">
        <v>615</v>
      </c>
    </row>
    <row r="1344" s="12" customFormat="1">
      <c r="B1344" s="244"/>
      <c r="C1344" s="245"/>
      <c r="D1344" s="246" t="s">
        <v>175</v>
      </c>
      <c r="E1344" s="247" t="s">
        <v>1</v>
      </c>
      <c r="F1344" s="248" t="s">
        <v>176</v>
      </c>
      <c r="G1344" s="245"/>
      <c r="H1344" s="247" t="s">
        <v>1</v>
      </c>
      <c r="I1344" s="249"/>
      <c r="J1344" s="245"/>
      <c r="K1344" s="245"/>
      <c r="L1344" s="250"/>
      <c r="M1344" s="251"/>
      <c r="N1344" s="252"/>
      <c r="O1344" s="252"/>
      <c r="P1344" s="252"/>
      <c r="Q1344" s="252"/>
      <c r="R1344" s="252"/>
      <c r="S1344" s="252"/>
      <c r="T1344" s="253"/>
      <c r="AT1344" s="254" t="s">
        <v>175</v>
      </c>
      <c r="AU1344" s="254" t="s">
        <v>107</v>
      </c>
      <c r="AV1344" s="12" t="s">
        <v>82</v>
      </c>
      <c r="AW1344" s="12" t="s">
        <v>31</v>
      </c>
      <c r="AX1344" s="12" t="s">
        <v>74</v>
      </c>
      <c r="AY1344" s="254" t="s">
        <v>165</v>
      </c>
    </row>
    <row r="1345" s="12" customFormat="1">
      <c r="B1345" s="244"/>
      <c r="C1345" s="245"/>
      <c r="D1345" s="246" t="s">
        <v>175</v>
      </c>
      <c r="E1345" s="247" t="s">
        <v>1</v>
      </c>
      <c r="F1345" s="248" t="s">
        <v>605</v>
      </c>
      <c r="G1345" s="245"/>
      <c r="H1345" s="247" t="s">
        <v>1</v>
      </c>
      <c r="I1345" s="249"/>
      <c r="J1345" s="245"/>
      <c r="K1345" s="245"/>
      <c r="L1345" s="250"/>
      <c r="M1345" s="251"/>
      <c r="N1345" s="252"/>
      <c r="O1345" s="252"/>
      <c r="P1345" s="252"/>
      <c r="Q1345" s="252"/>
      <c r="R1345" s="252"/>
      <c r="S1345" s="252"/>
      <c r="T1345" s="253"/>
      <c r="AT1345" s="254" t="s">
        <v>175</v>
      </c>
      <c r="AU1345" s="254" t="s">
        <v>107</v>
      </c>
      <c r="AV1345" s="12" t="s">
        <v>82</v>
      </c>
      <c r="AW1345" s="12" t="s">
        <v>31</v>
      </c>
      <c r="AX1345" s="12" t="s">
        <v>74</v>
      </c>
      <c r="AY1345" s="254" t="s">
        <v>165</v>
      </c>
    </row>
    <row r="1346" s="13" customFormat="1">
      <c r="B1346" s="255"/>
      <c r="C1346" s="256"/>
      <c r="D1346" s="246" t="s">
        <v>175</v>
      </c>
      <c r="E1346" s="257" t="s">
        <v>1</v>
      </c>
      <c r="F1346" s="258" t="s">
        <v>611</v>
      </c>
      <c r="G1346" s="256"/>
      <c r="H1346" s="259">
        <v>14</v>
      </c>
      <c r="I1346" s="260"/>
      <c r="J1346" s="256"/>
      <c r="K1346" s="256"/>
      <c r="L1346" s="261"/>
      <c r="M1346" s="262"/>
      <c r="N1346" s="263"/>
      <c r="O1346" s="263"/>
      <c r="P1346" s="263"/>
      <c r="Q1346" s="263"/>
      <c r="R1346" s="263"/>
      <c r="S1346" s="263"/>
      <c r="T1346" s="264"/>
      <c r="AT1346" s="265" t="s">
        <v>175</v>
      </c>
      <c r="AU1346" s="265" t="s">
        <v>107</v>
      </c>
      <c r="AV1346" s="13" t="s">
        <v>107</v>
      </c>
      <c r="AW1346" s="13" t="s">
        <v>31</v>
      </c>
      <c r="AX1346" s="13" t="s">
        <v>74</v>
      </c>
      <c r="AY1346" s="265" t="s">
        <v>165</v>
      </c>
    </row>
    <row r="1347" s="15" customFormat="1">
      <c r="B1347" s="277"/>
      <c r="C1347" s="278"/>
      <c r="D1347" s="246" t="s">
        <v>175</v>
      </c>
      <c r="E1347" s="279" t="s">
        <v>1</v>
      </c>
      <c r="F1347" s="280" t="s">
        <v>186</v>
      </c>
      <c r="G1347" s="278"/>
      <c r="H1347" s="281">
        <v>14</v>
      </c>
      <c r="I1347" s="282"/>
      <c r="J1347" s="278"/>
      <c r="K1347" s="278"/>
      <c r="L1347" s="283"/>
      <c r="M1347" s="284"/>
      <c r="N1347" s="285"/>
      <c r="O1347" s="285"/>
      <c r="P1347" s="285"/>
      <c r="Q1347" s="285"/>
      <c r="R1347" s="285"/>
      <c r="S1347" s="285"/>
      <c r="T1347" s="286"/>
      <c r="AT1347" s="287" t="s">
        <v>175</v>
      </c>
      <c r="AU1347" s="287" t="s">
        <v>107</v>
      </c>
      <c r="AV1347" s="15" t="s">
        <v>173</v>
      </c>
      <c r="AW1347" s="15" t="s">
        <v>31</v>
      </c>
      <c r="AX1347" s="15" t="s">
        <v>82</v>
      </c>
      <c r="AY1347" s="287" t="s">
        <v>165</v>
      </c>
    </row>
    <row r="1348" s="1" customFormat="1" ht="24" customHeight="1">
      <c r="B1348" s="38"/>
      <c r="C1348" s="231" t="s">
        <v>616</v>
      </c>
      <c r="D1348" s="231" t="s">
        <v>168</v>
      </c>
      <c r="E1348" s="232" t="s">
        <v>617</v>
      </c>
      <c r="F1348" s="233" t="s">
        <v>618</v>
      </c>
      <c r="G1348" s="234" t="s">
        <v>214</v>
      </c>
      <c r="H1348" s="235">
        <v>16</v>
      </c>
      <c r="I1348" s="236"/>
      <c r="J1348" s="237">
        <f>ROUND(I1348*H1348,2)</f>
        <v>0</v>
      </c>
      <c r="K1348" s="233" t="s">
        <v>266</v>
      </c>
      <c r="L1348" s="43"/>
      <c r="M1348" s="238" t="s">
        <v>1</v>
      </c>
      <c r="N1348" s="239" t="s">
        <v>40</v>
      </c>
      <c r="O1348" s="86"/>
      <c r="P1348" s="240">
        <f>O1348*H1348</f>
        <v>0</v>
      </c>
      <c r="Q1348" s="240">
        <v>0.00048000000000000001</v>
      </c>
      <c r="R1348" s="240">
        <f>Q1348*H1348</f>
        <v>0.0076800000000000002</v>
      </c>
      <c r="S1348" s="240">
        <v>0</v>
      </c>
      <c r="T1348" s="241">
        <f>S1348*H1348</f>
        <v>0</v>
      </c>
      <c r="AR1348" s="242" t="s">
        <v>173</v>
      </c>
      <c r="AT1348" s="242" t="s">
        <v>168</v>
      </c>
      <c r="AU1348" s="242" t="s">
        <v>107</v>
      </c>
      <c r="AY1348" s="17" t="s">
        <v>165</v>
      </c>
      <c r="BE1348" s="243">
        <f>IF(N1348="základní",J1348,0)</f>
        <v>0</v>
      </c>
      <c r="BF1348" s="243">
        <f>IF(N1348="snížená",J1348,0)</f>
        <v>0</v>
      </c>
      <c r="BG1348" s="243">
        <f>IF(N1348="zákl. přenesená",J1348,0)</f>
        <v>0</v>
      </c>
      <c r="BH1348" s="243">
        <f>IF(N1348="sníž. přenesená",J1348,0)</f>
        <v>0</v>
      </c>
      <c r="BI1348" s="243">
        <f>IF(N1348="nulová",J1348,0)</f>
        <v>0</v>
      </c>
      <c r="BJ1348" s="17" t="s">
        <v>107</v>
      </c>
      <c r="BK1348" s="243">
        <f>ROUND(I1348*H1348,2)</f>
        <v>0</v>
      </c>
      <c r="BL1348" s="17" t="s">
        <v>173</v>
      </c>
      <c r="BM1348" s="242" t="s">
        <v>619</v>
      </c>
    </row>
    <row r="1349" s="12" customFormat="1">
      <c r="B1349" s="244"/>
      <c r="C1349" s="245"/>
      <c r="D1349" s="246" t="s">
        <v>175</v>
      </c>
      <c r="E1349" s="247" t="s">
        <v>1</v>
      </c>
      <c r="F1349" s="248" t="s">
        <v>176</v>
      </c>
      <c r="G1349" s="245"/>
      <c r="H1349" s="247" t="s">
        <v>1</v>
      </c>
      <c r="I1349" s="249"/>
      <c r="J1349" s="245"/>
      <c r="K1349" s="245"/>
      <c r="L1349" s="250"/>
      <c r="M1349" s="251"/>
      <c r="N1349" s="252"/>
      <c r="O1349" s="252"/>
      <c r="P1349" s="252"/>
      <c r="Q1349" s="252"/>
      <c r="R1349" s="252"/>
      <c r="S1349" s="252"/>
      <c r="T1349" s="253"/>
      <c r="AT1349" s="254" t="s">
        <v>175</v>
      </c>
      <c r="AU1349" s="254" t="s">
        <v>107</v>
      </c>
      <c r="AV1349" s="12" t="s">
        <v>82</v>
      </c>
      <c r="AW1349" s="12" t="s">
        <v>31</v>
      </c>
      <c r="AX1349" s="12" t="s">
        <v>74</v>
      </c>
      <c r="AY1349" s="254" t="s">
        <v>165</v>
      </c>
    </row>
    <row r="1350" s="12" customFormat="1">
      <c r="B1350" s="244"/>
      <c r="C1350" s="245"/>
      <c r="D1350" s="246" t="s">
        <v>175</v>
      </c>
      <c r="E1350" s="247" t="s">
        <v>1</v>
      </c>
      <c r="F1350" s="248" t="s">
        <v>242</v>
      </c>
      <c r="G1350" s="245"/>
      <c r="H1350" s="247" t="s">
        <v>1</v>
      </c>
      <c r="I1350" s="249"/>
      <c r="J1350" s="245"/>
      <c r="K1350" s="245"/>
      <c r="L1350" s="250"/>
      <c r="M1350" s="251"/>
      <c r="N1350" s="252"/>
      <c r="O1350" s="252"/>
      <c r="P1350" s="252"/>
      <c r="Q1350" s="252"/>
      <c r="R1350" s="252"/>
      <c r="S1350" s="252"/>
      <c r="T1350" s="253"/>
      <c r="AT1350" s="254" t="s">
        <v>175</v>
      </c>
      <c r="AU1350" s="254" t="s">
        <v>107</v>
      </c>
      <c r="AV1350" s="12" t="s">
        <v>82</v>
      </c>
      <c r="AW1350" s="12" t="s">
        <v>31</v>
      </c>
      <c r="AX1350" s="12" t="s">
        <v>74</v>
      </c>
      <c r="AY1350" s="254" t="s">
        <v>165</v>
      </c>
    </row>
    <row r="1351" s="13" customFormat="1">
      <c r="B1351" s="255"/>
      <c r="C1351" s="256"/>
      <c r="D1351" s="246" t="s">
        <v>175</v>
      </c>
      <c r="E1351" s="257" t="s">
        <v>1</v>
      </c>
      <c r="F1351" s="258" t="s">
        <v>82</v>
      </c>
      <c r="G1351" s="256"/>
      <c r="H1351" s="259">
        <v>1</v>
      </c>
      <c r="I1351" s="260"/>
      <c r="J1351" s="256"/>
      <c r="K1351" s="256"/>
      <c r="L1351" s="261"/>
      <c r="M1351" s="262"/>
      <c r="N1351" s="263"/>
      <c r="O1351" s="263"/>
      <c r="P1351" s="263"/>
      <c r="Q1351" s="263"/>
      <c r="R1351" s="263"/>
      <c r="S1351" s="263"/>
      <c r="T1351" s="264"/>
      <c r="AT1351" s="265" t="s">
        <v>175</v>
      </c>
      <c r="AU1351" s="265" t="s">
        <v>107</v>
      </c>
      <c r="AV1351" s="13" t="s">
        <v>107</v>
      </c>
      <c r="AW1351" s="13" t="s">
        <v>31</v>
      </c>
      <c r="AX1351" s="13" t="s">
        <v>74</v>
      </c>
      <c r="AY1351" s="265" t="s">
        <v>165</v>
      </c>
    </row>
    <row r="1352" s="12" customFormat="1">
      <c r="B1352" s="244"/>
      <c r="C1352" s="245"/>
      <c r="D1352" s="246" t="s">
        <v>175</v>
      </c>
      <c r="E1352" s="247" t="s">
        <v>1</v>
      </c>
      <c r="F1352" s="248" t="s">
        <v>243</v>
      </c>
      <c r="G1352" s="245"/>
      <c r="H1352" s="247" t="s">
        <v>1</v>
      </c>
      <c r="I1352" s="249"/>
      <c r="J1352" s="245"/>
      <c r="K1352" s="245"/>
      <c r="L1352" s="250"/>
      <c r="M1352" s="251"/>
      <c r="N1352" s="252"/>
      <c r="O1352" s="252"/>
      <c r="P1352" s="252"/>
      <c r="Q1352" s="252"/>
      <c r="R1352" s="252"/>
      <c r="S1352" s="252"/>
      <c r="T1352" s="253"/>
      <c r="AT1352" s="254" t="s">
        <v>175</v>
      </c>
      <c r="AU1352" s="254" t="s">
        <v>107</v>
      </c>
      <c r="AV1352" s="12" t="s">
        <v>82</v>
      </c>
      <c r="AW1352" s="12" t="s">
        <v>31</v>
      </c>
      <c r="AX1352" s="12" t="s">
        <v>74</v>
      </c>
      <c r="AY1352" s="254" t="s">
        <v>165</v>
      </c>
    </row>
    <row r="1353" s="13" customFormat="1">
      <c r="B1353" s="255"/>
      <c r="C1353" s="256"/>
      <c r="D1353" s="246" t="s">
        <v>175</v>
      </c>
      <c r="E1353" s="257" t="s">
        <v>1</v>
      </c>
      <c r="F1353" s="258" t="s">
        <v>82</v>
      </c>
      <c r="G1353" s="256"/>
      <c r="H1353" s="259">
        <v>1</v>
      </c>
      <c r="I1353" s="260"/>
      <c r="J1353" s="256"/>
      <c r="K1353" s="256"/>
      <c r="L1353" s="261"/>
      <c r="M1353" s="262"/>
      <c r="N1353" s="263"/>
      <c r="O1353" s="263"/>
      <c r="P1353" s="263"/>
      <c r="Q1353" s="263"/>
      <c r="R1353" s="263"/>
      <c r="S1353" s="263"/>
      <c r="T1353" s="264"/>
      <c r="AT1353" s="265" t="s">
        <v>175</v>
      </c>
      <c r="AU1353" s="265" t="s">
        <v>107</v>
      </c>
      <c r="AV1353" s="13" t="s">
        <v>107</v>
      </c>
      <c r="AW1353" s="13" t="s">
        <v>31</v>
      </c>
      <c r="AX1353" s="13" t="s">
        <v>74</v>
      </c>
      <c r="AY1353" s="265" t="s">
        <v>165</v>
      </c>
    </row>
    <row r="1354" s="12" customFormat="1">
      <c r="B1354" s="244"/>
      <c r="C1354" s="245"/>
      <c r="D1354" s="246" t="s">
        <v>175</v>
      </c>
      <c r="E1354" s="247" t="s">
        <v>1</v>
      </c>
      <c r="F1354" s="248" t="s">
        <v>244</v>
      </c>
      <c r="G1354" s="245"/>
      <c r="H1354" s="247" t="s">
        <v>1</v>
      </c>
      <c r="I1354" s="249"/>
      <c r="J1354" s="245"/>
      <c r="K1354" s="245"/>
      <c r="L1354" s="250"/>
      <c r="M1354" s="251"/>
      <c r="N1354" s="252"/>
      <c r="O1354" s="252"/>
      <c r="P1354" s="252"/>
      <c r="Q1354" s="252"/>
      <c r="R1354" s="252"/>
      <c r="S1354" s="252"/>
      <c r="T1354" s="253"/>
      <c r="AT1354" s="254" t="s">
        <v>175</v>
      </c>
      <c r="AU1354" s="254" t="s">
        <v>107</v>
      </c>
      <c r="AV1354" s="12" t="s">
        <v>82</v>
      </c>
      <c r="AW1354" s="12" t="s">
        <v>31</v>
      </c>
      <c r="AX1354" s="12" t="s">
        <v>74</v>
      </c>
      <c r="AY1354" s="254" t="s">
        <v>165</v>
      </c>
    </row>
    <row r="1355" s="13" customFormat="1">
      <c r="B1355" s="255"/>
      <c r="C1355" s="256"/>
      <c r="D1355" s="246" t="s">
        <v>175</v>
      </c>
      <c r="E1355" s="257" t="s">
        <v>1</v>
      </c>
      <c r="F1355" s="258" t="s">
        <v>82</v>
      </c>
      <c r="G1355" s="256"/>
      <c r="H1355" s="259">
        <v>1</v>
      </c>
      <c r="I1355" s="260"/>
      <c r="J1355" s="256"/>
      <c r="K1355" s="256"/>
      <c r="L1355" s="261"/>
      <c r="M1355" s="262"/>
      <c r="N1355" s="263"/>
      <c r="O1355" s="263"/>
      <c r="P1355" s="263"/>
      <c r="Q1355" s="263"/>
      <c r="R1355" s="263"/>
      <c r="S1355" s="263"/>
      <c r="T1355" s="264"/>
      <c r="AT1355" s="265" t="s">
        <v>175</v>
      </c>
      <c r="AU1355" s="265" t="s">
        <v>107</v>
      </c>
      <c r="AV1355" s="13" t="s">
        <v>107</v>
      </c>
      <c r="AW1355" s="13" t="s">
        <v>31</v>
      </c>
      <c r="AX1355" s="13" t="s">
        <v>74</v>
      </c>
      <c r="AY1355" s="265" t="s">
        <v>165</v>
      </c>
    </row>
    <row r="1356" s="12" customFormat="1">
      <c r="B1356" s="244"/>
      <c r="C1356" s="245"/>
      <c r="D1356" s="246" t="s">
        <v>175</v>
      </c>
      <c r="E1356" s="247" t="s">
        <v>1</v>
      </c>
      <c r="F1356" s="248" t="s">
        <v>260</v>
      </c>
      <c r="G1356" s="245"/>
      <c r="H1356" s="247" t="s">
        <v>1</v>
      </c>
      <c r="I1356" s="249"/>
      <c r="J1356" s="245"/>
      <c r="K1356" s="245"/>
      <c r="L1356" s="250"/>
      <c r="M1356" s="251"/>
      <c r="N1356" s="252"/>
      <c r="O1356" s="252"/>
      <c r="P1356" s="252"/>
      <c r="Q1356" s="252"/>
      <c r="R1356" s="252"/>
      <c r="S1356" s="252"/>
      <c r="T1356" s="253"/>
      <c r="AT1356" s="254" t="s">
        <v>175</v>
      </c>
      <c r="AU1356" s="254" t="s">
        <v>107</v>
      </c>
      <c r="AV1356" s="12" t="s">
        <v>82</v>
      </c>
      <c r="AW1356" s="12" t="s">
        <v>31</v>
      </c>
      <c r="AX1356" s="12" t="s">
        <v>74</v>
      </c>
      <c r="AY1356" s="254" t="s">
        <v>165</v>
      </c>
    </row>
    <row r="1357" s="13" customFormat="1">
      <c r="B1357" s="255"/>
      <c r="C1357" s="256"/>
      <c r="D1357" s="246" t="s">
        <v>175</v>
      </c>
      <c r="E1357" s="257" t="s">
        <v>1</v>
      </c>
      <c r="F1357" s="258" t="s">
        <v>82</v>
      </c>
      <c r="G1357" s="256"/>
      <c r="H1357" s="259">
        <v>1</v>
      </c>
      <c r="I1357" s="260"/>
      <c r="J1357" s="256"/>
      <c r="K1357" s="256"/>
      <c r="L1357" s="261"/>
      <c r="M1357" s="262"/>
      <c r="N1357" s="263"/>
      <c r="O1357" s="263"/>
      <c r="P1357" s="263"/>
      <c r="Q1357" s="263"/>
      <c r="R1357" s="263"/>
      <c r="S1357" s="263"/>
      <c r="T1357" s="264"/>
      <c r="AT1357" s="265" t="s">
        <v>175</v>
      </c>
      <c r="AU1357" s="265" t="s">
        <v>107</v>
      </c>
      <c r="AV1357" s="13" t="s">
        <v>107</v>
      </c>
      <c r="AW1357" s="13" t="s">
        <v>31</v>
      </c>
      <c r="AX1357" s="13" t="s">
        <v>74</v>
      </c>
      <c r="AY1357" s="265" t="s">
        <v>165</v>
      </c>
    </row>
    <row r="1358" s="12" customFormat="1">
      <c r="B1358" s="244"/>
      <c r="C1358" s="245"/>
      <c r="D1358" s="246" t="s">
        <v>175</v>
      </c>
      <c r="E1358" s="247" t="s">
        <v>1</v>
      </c>
      <c r="F1358" s="248" t="s">
        <v>245</v>
      </c>
      <c r="G1358" s="245"/>
      <c r="H1358" s="247" t="s">
        <v>1</v>
      </c>
      <c r="I1358" s="249"/>
      <c r="J1358" s="245"/>
      <c r="K1358" s="245"/>
      <c r="L1358" s="250"/>
      <c r="M1358" s="251"/>
      <c r="N1358" s="252"/>
      <c r="O1358" s="252"/>
      <c r="P1358" s="252"/>
      <c r="Q1358" s="252"/>
      <c r="R1358" s="252"/>
      <c r="S1358" s="252"/>
      <c r="T1358" s="253"/>
      <c r="AT1358" s="254" t="s">
        <v>175</v>
      </c>
      <c r="AU1358" s="254" t="s">
        <v>107</v>
      </c>
      <c r="AV1358" s="12" t="s">
        <v>82</v>
      </c>
      <c r="AW1358" s="12" t="s">
        <v>31</v>
      </c>
      <c r="AX1358" s="12" t="s">
        <v>74</v>
      </c>
      <c r="AY1358" s="254" t="s">
        <v>165</v>
      </c>
    </row>
    <row r="1359" s="13" customFormat="1">
      <c r="B1359" s="255"/>
      <c r="C1359" s="256"/>
      <c r="D1359" s="246" t="s">
        <v>175</v>
      </c>
      <c r="E1359" s="257" t="s">
        <v>1</v>
      </c>
      <c r="F1359" s="258" t="s">
        <v>82</v>
      </c>
      <c r="G1359" s="256"/>
      <c r="H1359" s="259">
        <v>1</v>
      </c>
      <c r="I1359" s="260"/>
      <c r="J1359" s="256"/>
      <c r="K1359" s="256"/>
      <c r="L1359" s="261"/>
      <c r="M1359" s="262"/>
      <c r="N1359" s="263"/>
      <c r="O1359" s="263"/>
      <c r="P1359" s="263"/>
      <c r="Q1359" s="263"/>
      <c r="R1359" s="263"/>
      <c r="S1359" s="263"/>
      <c r="T1359" s="264"/>
      <c r="AT1359" s="265" t="s">
        <v>175</v>
      </c>
      <c r="AU1359" s="265" t="s">
        <v>107</v>
      </c>
      <c r="AV1359" s="13" t="s">
        <v>107</v>
      </c>
      <c r="AW1359" s="13" t="s">
        <v>31</v>
      </c>
      <c r="AX1359" s="13" t="s">
        <v>74</v>
      </c>
      <c r="AY1359" s="265" t="s">
        <v>165</v>
      </c>
    </row>
    <row r="1360" s="12" customFormat="1">
      <c r="B1360" s="244"/>
      <c r="C1360" s="245"/>
      <c r="D1360" s="246" t="s">
        <v>175</v>
      </c>
      <c r="E1360" s="247" t="s">
        <v>1</v>
      </c>
      <c r="F1360" s="248" t="s">
        <v>403</v>
      </c>
      <c r="G1360" s="245"/>
      <c r="H1360" s="247" t="s">
        <v>1</v>
      </c>
      <c r="I1360" s="249"/>
      <c r="J1360" s="245"/>
      <c r="K1360" s="245"/>
      <c r="L1360" s="250"/>
      <c r="M1360" s="251"/>
      <c r="N1360" s="252"/>
      <c r="O1360" s="252"/>
      <c r="P1360" s="252"/>
      <c r="Q1360" s="252"/>
      <c r="R1360" s="252"/>
      <c r="S1360" s="252"/>
      <c r="T1360" s="253"/>
      <c r="AT1360" s="254" t="s">
        <v>175</v>
      </c>
      <c r="AU1360" s="254" t="s">
        <v>107</v>
      </c>
      <c r="AV1360" s="12" t="s">
        <v>82</v>
      </c>
      <c r="AW1360" s="12" t="s">
        <v>31</v>
      </c>
      <c r="AX1360" s="12" t="s">
        <v>74</v>
      </c>
      <c r="AY1360" s="254" t="s">
        <v>165</v>
      </c>
    </row>
    <row r="1361" s="13" customFormat="1">
      <c r="B1361" s="255"/>
      <c r="C1361" s="256"/>
      <c r="D1361" s="246" t="s">
        <v>175</v>
      </c>
      <c r="E1361" s="257" t="s">
        <v>1</v>
      </c>
      <c r="F1361" s="258" t="s">
        <v>82</v>
      </c>
      <c r="G1361" s="256"/>
      <c r="H1361" s="259">
        <v>1</v>
      </c>
      <c r="I1361" s="260"/>
      <c r="J1361" s="256"/>
      <c r="K1361" s="256"/>
      <c r="L1361" s="261"/>
      <c r="M1361" s="262"/>
      <c r="N1361" s="263"/>
      <c r="O1361" s="263"/>
      <c r="P1361" s="263"/>
      <c r="Q1361" s="263"/>
      <c r="R1361" s="263"/>
      <c r="S1361" s="263"/>
      <c r="T1361" s="264"/>
      <c r="AT1361" s="265" t="s">
        <v>175</v>
      </c>
      <c r="AU1361" s="265" t="s">
        <v>107</v>
      </c>
      <c r="AV1361" s="13" t="s">
        <v>107</v>
      </c>
      <c r="AW1361" s="13" t="s">
        <v>31</v>
      </c>
      <c r="AX1361" s="13" t="s">
        <v>74</v>
      </c>
      <c r="AY1361" s="265" t="s">
        <v>165</v>
      </c>
    </row>
    <row r="1362" s="12" customFormat="1">
      <c r="B1362" s="244"/>
      <c r="C1362" s="245"/>
      <c r="D1362" s="246" t="s">
        <v>175</v>
      </c>
      <c r="E1362" s="247" t="s">
        <v>1</v>
      </c>
      <c r="F1362" s="248" t="s">
        <v>401</v>
      </c>
      <c r="G1362" s="245"/>
      <c r="H1362" s="247" t="s">
        <v>1</v>
      </c>
      <c r="I1362" s="249"/>
      <c r="J1362" s="245"/>
      <c r="K1362" s="245"/>
      <c r="L1362" s="250"/>
      <c r="M1362" s="251"/>
      <c r="N1362" s="252"/>
      <c r="O1362" s="252"/>
      <c r="P1362" s="252"/>
      <c r="Q1362" s="252"/>
      <c r="R1362" s="252"/>
      <c r="S1362" s="252"/>
      <c r="T1362" s="253"/>
      <c r="AT1362" s="254" t="s">
        <v>175</v>
      </c>
      <c r="AU1362" s="254" t="s">
        <v>107</v>
      </c>
      <c r="AV1362" s="12" t="s">
        <v>82</v>
      </c>
      <c r="AW1362" s="12" t="s">
        <v>31</v>
      </c>
      <c r="AX1362" s="12" t="s">
        <v>74</v>
      </c>
      <c r="AY1362" s="254" t="s">
        <v>165</v>
      </c>
    </row>
    <row r="1363" s="13" customFormat="1">
      <c r="B1363" s="255"/>
      <c r="C1363" s="256"/>
      <c r="D1363" s="246" t="s">
        <v>175</v>
      </c>
      <c r="E1363" s="257" t="s">
        <v>1</v>
      </c>
      <c r="F1363" s="258" t="s">
        <v>82</v>
      </c>
      <c r="G1363" s="256"/>
      <c r="H1363" s="259">
        <v>1</v>
      </c>
      <c r="I1363" s="260"/>
      <c r="J1363" s="256"/>
      <c r="K1363" s="256"/>
      <c r="L1363" s="261"/>
      <c r="M1363" s="262"/>
      <c r="N1363" s="263"/>
      <c r="O1363" s="263"/>
      <c r="P1363" s="263"/>
      <c r="Q1363" s="263"/>
      <c r="R1363" s="263"/>
      <c r="S1363" s="263"/>
      <c r="T1363" s="264"/>
      <c r="AT1363" s="265" t="s">
        <v>175</v>
      </c>
      <c r="AU1363" s="265" t="s">
        <v>107</v>
      </c>
      <c r="AV1363" s="13" t="s">
        <v>107</v>
      </c>
      <c r="AW1363" s="13" t="s">
        <v>31</v>
      </c>
      <c r="AX1363" s="13" t="s">
        <v>74</v>
      </c>
      <c r="AY1363" s="265" t="s">
        <v>165</v>
      </c>
    </row>
    <row r="1364" s="12" customFormat="1">
      <c r="B1364" s="244"/>
      <c r="C1364" s="245"/>
      <c r="D1364" s="246" t="s">
        <v>175</v>
      </c>
      <c r="E1364" s="247" t="s">
        <v>1</v>
      </c>
      <c r="F1364" s="248" t="s">
        <v>261</v>
      </c>
      <c r="G1364" s="245"/>
      <c r="H1364" s="247" t="s">
        <v>1</v>
      </c>
      <c r="I1364" s="249"/>
      <c r="J1364" s="245"/>
      <c r="K1364" s="245"/>
      <c r="L1364" s="250"/>
      <c r="M1364" s="251"/>
      <c r="N1364" s="252"/>
      <c r="O1364" s="252"/>
      <c r="P1364" s="252"/>
      <c r="Q1364" s="252"/>
      <c r="R1364" s="252"/>
      <c r="S1364" s="252"/>
      <c r="T1364" s="253"/>
      <c r="AT1364" s="254" t="s">
        <v>175</v>
      </c>
      <c r="AU1364" s="254" t="s">
        <v>107</v>
      </c>
      <c r="AV1364" s="12" t="s">
        <v>82</v>
      </c>
      <c r="AW1364" s="12" t="s">
        <v>31</v>
      </c>
      <c r="AX1364" s="12" t="s">
        <v>74</v>
      </c>
      <c r="AY1364" s="254" t="s">
        <v>165</v>
      </c>
    </row>
    <row r="1365" s="13" customFormat="1">
      <c r="B1365" s="255"/>
      <c r="C1365" s="256"/>
      <c r="D1365" s="246" t="s">
        <v>175</v>
      </c>
      <c r="E1365" s="257" t="s">
        <v>1</v>
      </c>
      <c r="F1365" s="258" t="s">
        <v>82</v>
      </c>
      <c r="G1365" s="256"/>
      <c r="H1365" s="259">
        <v>1</v>
      </c>
      <c r="I1365" s="260"/>
      <c r="J1365" s="256"/>
      <c r="K1365" s="256"/>
      <c r="L1365" s="261"/>
      <c r="M1365" s="262"/>
      <c r="N1365" s="263"/>
      <c r="O1365" s="263"/>
      <c r="P1365" s="263"/>
      <c r="Q1365" s="263"/>
      <c r="R1365" s="263"/>
      <c r="S1365" s="263"/>
      <c r="T1365" s="264"/>
      <c r="AT1365" s="265" t="s">
        <v>175</v>
      </c>
      <c r="AU1365" s="265" t="s">
        <v>107</v>
      </c>
      <c r="AV1365" s="13" t="s">
        <v>107</v>
      </c>
      <c r="AW1365" s="13" t="s">
        <v>31</v>
      </c>
      <c r="AX1365" s="13" t="s">
        <v>74</v>
      </c>
      <c r="AY1365" s="265" t="s">
        <v>165</v>
      </c>
    </row>
    <row r="1366" s="12" customFormat="1">
      <c r="B1366" s="244"/>
      <c r="C1366" s="245"/>
      <c r="D1366" s="246" t="s">
        <v>175</v>
      </c>
      <c r="E1366" s="247" t="s">
        <v>1</v>
      </c>
      <c r="F1366" s="248" t="s">
        <v>425</v>
      </c>
      <c r="G1366" s="245"/>
      <c r="H1366" s="247" t="s">
        <v>1</v>
      </c>
      <c r="I1366" s="249"/>
      <c r="J1366" s="245"/>
      <c r="K1366" s="245"/>
      <c r="L1366" s="250"/>
      <c r="M1366" s="251"/>
      <c r="N1366" s="252"/>
      <c r="O1366" s="252"/>
      <c r="P1366" s="252"/>
      <c r="Q1366" s="252"/>
      <c r="R1366" s="252"/>
      <c r="S1366" s="252"/>
      <c r="T1366" s="253"/>
      <c r="AT1366" s="254" t="s">
        <v>175</v>
      </c>
      <c r="AU1366" s="254" t="s">
        <v>107</v>
      </c>
      <c r="AV1366" s="12" t="s">
        <v>82</v>
      </c>
      <c r="AW1366" s="12" t="s">
        <v>31</v>
      </c>
      <c r="AX1366" s="12" t="s">
        <v>74</v>
      </c>
      <c r="AY1366" s="254" t="s">
        <v>165</v>
      </c>
    </row>
    <row r="1367" s="13" customFormat="1">
      <c r="B1367" s="255"/>
      <c r="C1367" s="256"/>
      <c r="D1367" s="246" t="s">
        <v>175</v>
      </c>
      <c r="E1367" s="257" t="s">
        <v>1</v>
      </c>
      <c r="F1367" s="258" t="s">
        <v>82</v>
      </c>
      <c r="G1367" s="256"/>
      <c r="H1367" s="259">
        <v>1</v>
      </c>
      <c r="I1367" s="260"/>
      <c r="J1367" s="256"/>
      <c r="K1367" s="256"/>
      <c r="L1367" s="261"/>
      <c r="M1367" s="262"/>
      <c r="N1367" s="263"/>
      <c r="O1367" s="263"/>
      <c r="P1367" s="263"/>
      <c r="Q1367" s="263"/>
      <c r="R1367" s="263"/>
      <c r="S1367" s="263"/>
      <c r="T1367" s="264"/>
      <c r="AT1367" s="265" t="s">
        <v>175</v>
      </c>
      <c r="AU1367" s="265" t="s">
        <v>107</v>
      </c>
      <c r="AV1367" s="13" t="s">
        <v>107</v>
      </c>
      <c r="AW1367" s="13" t="s">
        <v>31</v>
      </c>
      <c r="AX1367" s="13" t="s">
        <v>74</v>
      </c>
      <c r="AY1367" s="265" t="s">
        <v>165</v>
      </c>
    </row>
    <row r="1368" s="12" customFormat="1">
      <c r="B1368" s="244"/>
      <c r="C1368" s="245"/>
      <c r="D1368" s="246" t="s">
        <v>175</v>
      </c>
      <c r="E1368" s="247" t="s">
        <v>1</v>
      </c>
      <c r="F1368" s="248" t="s">
        <v>196</v>
      </c>
      <c r="G1368" s="245"/>
      <c r="H1368" s="247" t="s">
        <v>1</v>
      </c>
      <c r="I1368" s="249"/>
      <c r="J1368" s="245"/>
      <c r="K1368" s="245"/>
      <c r="L1368" s="250"/>
      <c r="M1368" s="251"/>
      <c r="N1368" s="252"/>
      <c r="O1368" s="252"/>
      <c r="P1368" s="252"/>
      <c r="Q1368" s="252"/>
      <c r="R1368" s="252"/>
      <c r="S1368" s="252"/>
      <c r="T1368" s="253"/>
      <c r="AT1368" s="254" t="s">
        <v>175</v>
      </c>
      <c r="AU1368" s="254" t="s">
        <v>107</v>
      </c>
      <c r="AV1368" s="12" t="s">
        <v>82</v>
      </c>
      <c r="AW1368" s="12" t="s">
        <v>31</v>
      </c>
      <c r="AX1368" s="12" t="s">
        <v>74</v>
      </c>
      <c r="AY1368" s="254" t="s">
        <v>165</v>
      </c>
    </row>
    <row r="1369" s="13" customFormat="1">
      <c r="B1369" s="255"/>
      <c r="C1369" s="256"/>
      <c r="D1369" s="246" t="s">
        <v>175</v>
      </c>
      <c r="E1369" s="257" t="s">
        <v>1</v>
      </c>
      <c r="F1369" s="258" t="s">
        <v>82</v>
      </c>
      <c r="G1369" s="256"/>
      <c r="H1369" s="259">
        <v>1</v>
      </c>
      <c r="I1369" s="260"/>
      <c r="J1369" s="256"/>
      <c r="K1369" s="256"/>
      <c r="L1369" s="261"/>
      <c r="M1369" s="262"/>
      <c r="N1369" s="263"/>
      <c r="O1369" s="263"/>
      <c r="P1369" s="263"/>
      <c r="Q1369" s="263"/>
      <c r="R1369" s="263"/>
      <c r="S1369" s="263"/>
      <c r="T1369" s="264"/>
      <c r="AT1369" s="265" t="s">
        <v>175</v>
      </c>
      <c r="AU1369" s="265" t="s">
        <v>107</v>
      </c>
      <c r="AV1369" s="13" t="s">
        <v>107</v>
      </c>
      <c r="AW1369" s="13" t="s">
        <v>31</v>
      </c>
      <c r="AX1369" s="13" t="s">
        <v>74</v>
      </c>
      <c r="AY1369" s="265" t="s">
        <v>165</v>
      </c>
    </row>
    <row r="1370" s="12" customFormat="1">
      <c r="B1370" s="244"/>
      <c r="C1370" s="245"/>
      <c r="D1370" s="246" t="s">
        <v>175</v>
      </c>
      <c r="E1370" s="247" t="s">
        <v>1</v>
      </c>
      <c r="F1370" s="248" t="s">
        <v>430</v>
      </c>
      <c r="G1370" s="245"/>
      <c r="H1370" s="247" t="s">
        <v>1</v>
      </c>
      <c r="I1370" s="249"/>
      <c r="J1370" s="245"/>
      <c r="K1370" s="245"/>
      <c r="L1370" s="250"/>
      <c r="M1370" s="251"/>
      <c r="N1370" s="252"/>
      <c r="O1370" s="252"/>
      <c r="P1370" s="252"/>
      <c r="Q1370" s="252"/>
      <c r="R1370" s="252"/>
      <c r="S1370" s="252"/>
      <c r="T1370" s="253"/>
      <c r="AT1370" s="254" t="s">
        <v>175</v>
      </c>
      <c r="AU1370" s="254" t="s">
        <v>107</v>
      </c>
      <c r="AV1370" s="12" t="s">
        <v>82</v>
      </c>
      <c r="AW1370" s="12" t="s">
        <v>31</v>
      </c>
      <c r="AX1370" s="12" t="s">
        <v>74</v>
      </c>
      <c r="AY1370" s="254" t="s">
        <v>165</v>
      </c>
    </row>
    <row r="1371" s="13" customFormat="1">
      <c r="B1371" s="255"/>
      <c r="C1371" s="256"/>
      <c r="D1371" s="246" t="s">
        <v>175</v>
      </c>
      <c r="E1371" s="257" t="s">
        <v>1</v>
      </c>
      <c r="F1371" s="258" t="s">
        <v>82</v>
      </c>
      <c r="G1371" s="256"/>
      <c r="H1371" s="259">
        <v>1</v>
      </c>
      <c r="I1371" s="260"/>
      <c r="J1371" s="256"/>
      <c r="K1371" s="256"/>
      <c r="L1371" s="261"/>
      <c r="M1371" s="262"/>
      <c r="N1371" s="263"/>
      <c r="O1371" s="263"/>
      <c r="P1371" s="263"/>
      <c r="Q1371" s="263"/>
      <c r="R1371" s="263"/>
      <c r="S1371" s="263"/>
      <c r="T1371" s="264"/>
      <c r="AT1371" s="265" t="s">
        <v>175</v>
      </c>
      <c r="AU1371" s="265" t="s">
        <v>107</v>
      </c>
      <c r="AV1371" s="13" t="s">
        <v>107</v>
      </c>
      <c r="AW1371" s="13" t="s">
        <v>31</v>
      </c>
      <c r="AX1371" s="13" t="s">
        <v>74</v>
      </c>
      <c r="AY1371" s="265" t="s">
        <v>165</v>
      </c>
    </row>
    <row r="1372" s="12" customFormat="1">
      <c r="B1372" s="244"/>
      <c r="C1372" s="245"/>
      <c r="D1372" s="246" t="s">
        <v>175</v>
      </c>
      <c r="E1372" s="247" t="s">
        <v>1</v>
      </c>
      <c r="F1372" s="248" t="s">
        <v>246</v>
      </c>
      <c r="G1372" s="245"/>
      <c r="H1372" s="247" t="s">
        <v>1</v>
      </c>
      <c r="I1372" s="249"/>
      <c r="J1372" s="245"/>
      <c r="K1372" s="245"/>
      <c r="L1372" s="250"/>
      <c r="M1372" s="251"/>
      <c r="N1372" s="252"/>
      <c r="O1372" s="252"/>
      <c r="P1372" s="252"/>
      <c r="Q1372" s="252"/>
      <c r="R1372" s="252"/>
      <c r="S1372" s="252"/>
      <c r="T1372" s="253"/>
      <c r="AT1372" s="254" t="s">
        <v>175</v>
      </c>
      <c r="AU1372" s="254" t="s">
        <v>107</v>
      </c>
      <c r="AV1372" s="12" t="s">
        <v>82</v>
      </c>
      <c r="AW1372" s="12" t="s">
        <v>31</v>
      </c>
      <c r="AX1372" s="12" t="s">
        <v>74</v>
      </c>
      <c r="AY1372" s="254" t="s">
        <v>165</v>
      </c>
    </row>
    <row r="1373" s="13" customFormat="1">
      <c r="B1373" s="255"/>
      <c r="C1373" s="256"/>
      <c r="D1373" s="246" t="s">
        <v>175</v>
      </c>
      <c r="E1373" s="257" t="s">
        <v>1</v>
      </c>
      <c r="F1373" s="258" t="s">
        <v>82</v>
      </c>
      <c r="G1373" s="256"/>
      <c r="H1373" s="259">
        <v>1</v>
      </c>
      <c r="I1373" s="260"/>
      <c r="J1373" s="256"/>
      <c r="K1373" s="256"/>
      <c r="L1373" s="261"/>
      <c r="M1373" s="262"/>
      <c r="N1373" s="263"/>
      <c r="O1373" s="263"/>
      <c r="P1373" s="263"/>
      <c r="Q1373" s="263"/>
      <c r="R1373" s="263"/>
      <c r="S1373" s="263"/>
      <c r="T1373" s="264"/>
      <c r="AT1373" s="265" t="s">
        <v>175</v>
      </c>
      <c r="AU1373" s="265" t="s">
        <v>107</v>
      </c>
      <c r="AV1373" s="13" t="s">
        <v>107</v>
      </c>
      <c r="AW1373" s="13" t="s">
        <v>31</v>
      </c>
      <c r="AX1373" s="13" t="s">
        <v>74</v>
      </c>
      <c r="AY1373" s="265" t="s">
        <v>165</v>
      </c>
    </row>
    <row r="1374" s="14" customFormat="1">
      <c r="B1374" s="266"/>
      <c r="C1374" s="267"/>
      <c r="D1374" s="246" t="s">
        <v>175</v>
      </c>
      <c r="E1374" s="268" t="s">
        <v>1</v>
      </c>
      <c r="F1374" s="269" t="s">
        <v>179</v>
      </c>
      <c r="G1374" s="267"/>
      <c r="H1374" s="270">
        <v>12</v>
      </c>
      <c r="I1374" s="271"/>
      <c r="J1374" s="267"/>
      <c r="K1374" s="267"/>
      <c r="L1374" s="272"/>
      <c r="M1374" s="273"/>
      <c r="N1374" s="274"/>
      <c r="O1374" s="274"/>
      <c r="P1374" s="274"/>
      <c r="Q1374" s="274"/>
      <c r="R1374" s="274"/>
      <c r="S1374" s="274"/>
      <c r="T1374" s="275"/>
      <c r="AT1374" s="276" t="s">
        <v>175</v>
      </c>
      <c r="AU1374" s="276" t="s">
        <v>107</v>
      </c>
      <c r="AV1374" s="14" t="s">
        <v>166</v>
      </c>
      <c r="AW1374" s="14" t="s">
        <v>31</v>
      </c>
      <c r="AX1374" s="14" t="s">
        <v>74</v>
      </c>
      <c r="AY1374" s="276" t="s">
        <v>165</v>
      </c>
    </row>
    <row r="1375" s="12" customFormat="1">
      <c r="B1375" s="244"/>
      <c r="C1375" s="245"/>
      <c r="D1375" s="246" t="s">
        <v>175</v>
      </c>
      <c r="E1375" s="247" t="s">
        <v>1</v>
      </c>
      <c r="F1375" s="248" t="s">
        <v>180</v>
      </c>
      <c r="G1375" s="245"/>
      <c r="H1375" s="247" t="s">
        <v>1</v>
      </c>
      <c r="I1375" s="249"/>
      <c r="J1375" s="245"/>
      <c r="K1375" s="245"/>
      <c r="L1375" s="250"/>
      <c r="M1375" s="251"/>
      <c r="N1375" s="252"/>
      <c r="O1375" s="252"/>
      <c r="P1375" s="252"/>
      <c r="Q1375" s="252"/>
      <c r="R1375" s="252"/>
      <c r="S1375" s="252"/>
      <c r="T1375" s="253"/>
      <c r="AT1375" s="254" t="s">
        <v>175</v>
      </c>
      <c r="AU1375" s="254" t="s">
        <v>107</v>
      </c>
      <c r="AV1375" s="12" t="s">
        <v>82</v>
      </c>
      <c r="AW1375" s="12" t="s">
        <v>31</v>
      </c>
      <c r="AX1375" s="12" t="s">
        <v>74</v>
      </c>
      <c r="AY1375" s="254" t="s">
        <v>165</v>
      </c>
    </row>
    <row r="1376" s="12" customFormat="1">
      <c r="B1376" s="244"/>
      <c r="C1376" s="245"/>
      <c r="D1376" s="246" t="s">
        <v>175</v>
      </c>
      <c r="E1376" s="247" t="s">
        <v>1</v>
      </c>
      <c r="F1376" s="248" t="s">
        <v>219</v>
      </c>
      <c r="G1376" s="245"/>
      <c r="H1376" s="247" t="s">
        <v>1</v>
      </c>
      <c r="I1376" s="249"/>
      <c r="J1376" s="245"/>
      <c r="K1376" s="245"/>
      <c r="L1376" s="250"/>
      <c r="M1376" s="251"/>
      <c r="N1376" s="252"/>
      <c r="O1376" s="252"/>
      <c r="P1376" s="252"/>
      <c r="Q1376" s="252"/>
      <c r="R1376" s="252"/>
      <c r="S1376" s="252"/>
      <c r="T1376" s="253"/>
      <c r="AT1376" s="254" t="s">
        <v>175</v>
      </c>
      <c r="AU1376" s="254" t="s">
        <v>107</v>
      </c>
      <c r="AV1376" s="12" t="s">
        <v>82</v>
      </c>
      <c r="AW1376" s="12" t="s">
        <v>31</v>
      </c>
      <c r="AX1376" s="12" t="s">
        <v>74</v>
      </c>
      <c r="AY1376" s="254" t="s">
        <v>165</v>
      </c>
    </row>
    <row r="1377" s="13" customFormat="1">
      <c r="B1377" s="255"/>
      <c r="C1377" s="256"/>
      <c r="D1377" s="246" t="s">
        <v>175</v>
      </c>
      <c r="E1377" s="257" t="s">
        <v>1</v>
      </c>
      <c r="F1377" s="258" t="s">
        <v>82</v>
      </c>
      <c r="G1377" s="256"/>
      <c r="H1377" s="259">
        <v>1</v>
      </c>
      <c r="I1377" s="260"/>
      <c r="J1377" s="256"/>
      <c r="K1377" s="256"/>
      <c r="L1377" s="261"/>
      <c r="M1377" s="262"/>
      <c r="N1377" s="263"/>
      <c r="O1377" s="263"/>
      <c r="P1377" s="263"/>
      <c r="Q1377" s="263"/>
      <c r="R1377" s="263"/>
      <c r="S1377" s="263"/>
      <c r="T1377" s="264"/>
      <c r="AT1377" s="265" t="s">
        <v>175</v>
      </c>
      <c r="AU1377" s="265" t="s">
        <v>107</v>
      </c>
      <c r="AV1377" s="13" t="s">
        <v>107</v>
      </c>
      <c r="AW1377" s="13" t="s">
        <v>31</v>
      </c>
      <c r="AX1377" s="13" t="s">
        <v>74</v>
      </c>
      <c r="AY1377" s="265" t="s">
        <v>165</v>
      </c>
    </row>
    <row r="1378" s="12" customFormat="1">
      <c r="B1378" s="244"/>
      <c r="C1378" s="245"/>
      <c r="D1378" s="246" t="s">
        <v>175</v>
      </c>
      <c r="E1378" s="247" t="s">
        <v>1</v>
      </c>
      <c r="F1378" s="248" t="s">
        <v>220</v>
      </c>
      <c r="G1378" s="245"/>
      <c r="H1378" s="247" t="s">
        <v>1</v>
      </c>
      <c r="I1378" s="249"/>
      <c r="J1378" s="245"/>
      <c r="K1378" s="245"/>
      <c r="L1378" s="250"/>
      <c r="M1378" s="251"/>
      <c r="N1378" s="252"/>
      <c r="O1378" s="252"/>
      <c r="P1378" s="252"/>
      <c r="Q1378" s="252"/>
      <c r="R1378" s="252"/>
      <c r="S1378" s="252"/>
      <c r="T1378" s="253"/>
      <c r="AT1378" s="254" t="s">
        <v>175</v>
      </c>
      <c r="AU1378" s="254" t="s">
        <v>107</v>
      </c>
      <c r="AV1378" s="12" t="s">
        <v>82</v>
      </c>
      <c r="AW1378" s="12" t="s">
        <v>31</v>
      </c>
      <c r="AX1378" s="12" t="s">
        <v>74</v>
      </c>
      <c r="AY1378" s="254" t="s">
        <v>165</v>
      </c>
    </row>
    <row r="1379" s="13" customFormat="1">
      <c r="B1379" s="255"/>
      <c r="C1379" s="256"/>
      <c r="D1379" s="246" t="s">
        <v>175</v>
      </c>
      <c r="E1379" s="257" t="s">
        <v>1</v>
      </c>
      <c r="F1379" s="258" t="s">
        <v>82</v>
      </c>
      <c r="G1379" s="256"/>
      <c r="H1379" s="259">
        <v>1</v>
      </c>
      <c r="I1379" s="260"/>
      <c r="J1379" s="256"/>
      <c r="K1379" s="256"/>
      <c r="L1379" s="261"/>
      <c r="M1379" s="262"/>
      <c r="N1379" s="263"/>
      <c r="O1379" s="263"/>
      <c r="P1379" s="263"/>
      <c r="Q1379" s="263"/>
      <c r="R1379" s="263"/>
      <c r="S1379" s="263"/>
      <c r="T1379" s="264"/>
      <c r="AT1379" s="265" t="s">
        <v>175</v>
      </c>
      <c r="AU1379" s="265" t="s">
        <v>107</v>
      </c>
      <c r="AV1379" s="13" t="s">
        <v>107</v>
      </c>
      <c r="AW1379" s="13" t="s">
        <v>31</v>
      </c>
      <c r="AX1379" s="13" t="s">
        <v>74</v>
      </c>
      <c r="AY1379" s="265" t="s">
        <v>165</v>
      </c>
    </row>
    <row r="1380" s="12" customFormat="1">
      <c r="B1380" s="244"/>
      <c r="C1380" s="245"/>
      <c r="D1380" s="246" t="s">
        <v>175</v>
      </c>
      <c r="E1380" s="247" t="s">
        <v>1</v>
      </c>
      <c r="F1380" s="248" t="s">
        <v>262</v>
      </c>
      <c r="G1380" s="245"/>
      <c r="H1380" s="247" t="s">
        <v>1</v>
      </c>
      <c r="I1380" s="249"/>
      <c r="J1380" s="245"/>
      <c r="K1380" s="245"/>
      <c r="L1380" s="250"/>
      <c r="M1380" s="251"/>
      <c r="N1380" s="252"/>
      <c r="O1380" s="252"/>
      <c r="P1380" s="252"/>
      <c r="Q1380" s="252"/>
      <c r="R1380" s="252"/>
      <c r="S1380" s="252"/>
      <c r="T1380" s="253"/>
      <c r="AT1380" s="254" t="s">
        <v>175</v>
      </c>
      <c r="AU1380" s="254" t="s">
        <v>107</v>
      </c>
      <c r="AV1380" s="12" t="s">
        <v>82</v>
      </c>
      <c r="AW1380" s="12" t="s">
        <v>31</v>
      </c>
      <c r="AX1380" s="12" t="s">
        <v>74</v>
      </c>
      <c r="AY1380" s="254" t="s">
        <v>165</v>
      </c>
    </row>
    <row r="1381" s="13" customFormat="1">
      <c r="B1381" s="255"/>
      <c r="C1381" s="256"/>
      <c r="D1381" s="246" t="s">
        <v>175</v>
      </c>
      <c r="E1381" s="257" t="s">
        <v>1</v>
      </c>
      <c r="F1381" s="258" t="s">
        <v>82</v>
      </c>
      <c r="G1381" s="256"/>
      <c r="H1381" s="259">
        <v>1</v>
      </c>
      <c r="I1381" s="260"/>
      <c r="J1381" s="256"/>
      <c r="K1381" s="256"/>
      <c r="L1381" s="261"/>
      <c r="M1381" s="262"/>
      <c r="N1381" s="263"/>
      <c r="O1381" s="263"/>
      <c r="P1381" s="263"/>
      <c r="Q1381" s="263"/>
      <c r="R1381" s="263"/>
      <c r="S1381" s="263"/>
      <c r="T1381" s="264"/>
      <c r="AT1381" s="265" t="s">
        <v>175</v>
      </c>
      <c r="AU1381" s="265" t="s">
        <v>107</v>
      </c>
      <c r="AV1381" s="13" t="s">
        <v>107</v>
      </c>
      <c r="AW1381" s="13" t="s">
        <v>31</v>
      </c>
      <c r="AX1381" s="13" t="s">
        <v>74</v>
      </c>
      <c r="AY1381" s="265" t="s">
        <v>165</v>
      </c>
    </row>
    <row r="1382" s="12" customFormat="1">
      <c r="B1382" s="244"/>
      <c r="C1382" s="245"/>
      <c r="D1382" s="246" t="s">
        <v>175</v>
      </c>
      <c r="E1382" s="247" t="s">
        <v>1</v>
      </c>
      <c r="F1382" s="248" t="s">
        <v>237</v>
      </c>
      <c r="G1382" s="245"/>
      <c r="H1382" s="247" t="s">
        <v>1</v>
      </c>
      <c r="I1382" s="249"/>
      <c r="J1382" s="245"/>
      <c r="K1382" s="245"/>
      <c r="L1382" s="250"/>
      <c r="M1382" s="251"/>
      <c r="N1382" s="252"/>
      <c r="O1382" s="252"/>
      <c r="P1382" s="252"/>
      <c r="Q1382" s="252"/>
      <c r="R1382" s="252"/>
      <c r="S1382" s="252"/>
      <c r="T1382" s="253"/>
      <c r="AT1382" s="254" t="s">
        <v>175</v>
      </c>
      <c r="AU1382" s="254" t="s">
        <v>107</v>
      </c>
      <c r="AV1382" s="12" t="s">
        <v>82</v>
      </c>
      <c r="AW1382" s="12" t="s">
        <v>31</v>
      </c>
      <c r="AX1382" s="12" t="s">
        <v>74</v>
      </c>
      <c r="AY1382" s="254" t="s">
        <v>165</v>
      </c>
    </row>
    <row r="1383" s="13" customFormat="1">
      <c r="B1383" s="255"/>
      <c r="C1383" s="256"/>
      <c r="D1383" s="246" t="s">
        <v>175</v>
      </c>
      <c r="E1383" s="257" t="s">
        <v>1</v>
      </c>
      <c r="F1383" s="258" t="s">
        <v>82</v>
      </c>
      <c r="G1383" s="256"/>
      <c r="H1383" s="259">
        <v>1</v>
      </c>
      <c r="I1383" s="260"/>
      <c r="J1383" s="256"/>
      <c r="K1383" s="256"/>
      <c r="L1383" s="261"/>
      <c r="M1383" s="262"/>
      <c r="N1383" s="263"/>
      <c r="O1383" s="263"/>
      <c r="P1383" s="263"/>
      <c r="Q1383" s="263"/>
      <c r="R1383" s="263"/>
      <c r="S1383" s="263"/>
      <c r="T1383" s="264"/>
      <c r="AT1383" s="265" t="s">
        <v>175</v>
      </c>
      <c r="AU1383" s="265" t="s">
        <v>107</v>
      </c>
      <c r="AV1383" s="13" t="s">
        <v>107</v>
      </c>
      <c r="AW1383" s="13" t="s">
        <v>31</v>
      </c>
      <c r="AX1383" s="13" t="s">
        <v>74</v>
      </c>
      <c r="AY1383" s="265" t="s">
        <v>165</v>
      </c>
    </row>
    <row r="1384" s="14" customFormat="1">
      <c r="B1384" s="266"/>
      <c r="C1384" s="267"/>
      <c r="D1384" s="246" t="s">
        <v>175</v>
      </c>
      <c r="E1384" s="268" t="s">
        <v>1</v>
      </c>
      <c r="F1384" s="269" t="s">
        <v>179</v>
      </c>
      <c r="G1384" s="267"/>
      <c r="H1384" s="270">
        <v>4</v>
      </c>
      <c r="I1384" s="271"/>
      <c r="J1384" s="267"/>
      <c r="K1384" s="267"/>
      <c r="L1384" s="272"/>
      <c r="M1384" s="273"/>
      <c r="N1384" s="274"/>
      <c r="O1384" s="274"/>
      <c r="P1384" s="274"/>
      <c r="Q1384" s="274"/>
      <c r="R1384" s="274"/>
      <c r="S1384" s="274"/>
      <c r="T1384" s="275"/>
      <c r="AT1384" s="276" t="s">
        <v>175</v>
      </c>
      <c r="AU1384" s="276" t="s">
        <v>107</v>
      </c>
      <c r="AV1384" s="14" t="s">
        <v>166</v>
      </c>
      <c r="AW1384" s="14" t="s">
        <v>31</v>
      </c>
      <c r="AX1384" s="14" t="s">
        <v>74</v>
      </c>
      <c r="AY1384" s="276" t="s">
        <v>165</v>
      </c>
    </row>
    <row r="1385" s="15" customFormat="1">
      <c r="B1385" s="277"/>
      <c r="C1385" s="278"/>
      <c r="D1385" s="246" t="s">
        <v>175</v>
      </c>
      <c r="E1385" s="279" t="s">
        <v>1</v>
      </c>
      <c r="F1385" s="280" t="s">
        <v>186</v>
      </c>
      <c r="G1385" s="278"/>
      <c r="H1385" s="281">
        <v>16</v>
      </c>
      <c r="I1385" s="282"/>
      <c r="J1385" s="278"/>
      <c r="K1385" s="278"/>
      <c r="L1385" s="283"/>
      <c r="M1385" s="284"/>
      <c r="N1385" s="285"/>
      <c r="O1385" s="285"/>
      <c r="P1385" s="285"/>
      <c r="Q1385" s="285"/>
      <c r="R1385" s="285"/>
      <c r="S1385" s="285"/>
      <c r="T1385" s="286"/>
      <c r="AT1385" s="287" t="s">
        <v>175</v>
      </c>
      <c r="AU1385" s="287" t="s">
        <v>107</v>
      </c>
      <c r="AV1385" s="15" t="s">
        <v>173</v>
      </c>
      <c r="AW1385" s="15" t="s">
        <v>31</v>
      </c>
      <c r="AX1385" s="15" t="s">
        <v>82</v>
      </c>
      <c r="AY1385" s="287" t="s">
        <v>165</v>
      </c>
    </row>
    <row r="1386" s="1" customFormat="1" ht="16.5" customHeight="1">
      <c r="B1386" s="38"/>
      <c r="C1386" s="288" t="s">
        <v>620</v>
      </c>
      <c r="D1386" s="288" t="s">
        <v>223</v>
      </c>
      <c r="E1386" s="289" t="s">
        <v>621</v>
      </c>
      <c r="F1386" s="290" t="s">
        <v>622</v>
      </c>
      <c r="G1386" s="291" t="s">
        <v>214</v>
      </c>
      <c r="H1386" s="292">
        <v>6</v>
      </c>
      <c r="I1386" s="293"/>
      <c r="J1386" s="294">
        <f>ROUND(I1386*H1386,2)</f>
        <v>0</v>
      </c>
      <c r="K1386" s="290" t="s">
        <v>172</v>
      </c>
      <c r="L1386" s="295"/>
      <c r="M1386" s="296" t="s">
        <v>1</v>
      </c>
      <c r="N1386" s="297" t="s">
        <v>40</v>
      </c>
      <c r="O1386" s="86"/>
      <c r="P1386" s="240">
        <f>O1386*H1386</f>
        <v>0</v>
      </c>
      <c r="Q1386" s="240">
        <v>0.012250000000000001</v>
      </c>
      <c r="R1386" s="240">
        <f>Q1386*H1386</f>
        <v>0.07350000000000001</v>
      </c>
      <c r="S1386" s="240">
        <v>0</v>
      </c>
      <c r="T1386" s="241">
        <f>S1386*H1386</f>
        <v>0</v>
      </c>
      <c r="AR1386" s="242" t="s">
        <v>226</v>
      </c>
      <c r="AT1386" s="242" t="s">
        <v>223</v>
      </c>
      <c r="AU1386" s="242" t="s">
        <v>107</v>
      </c>
      <c r="AY1386" s="17" t="s">
        <v>165</v>
      </c>
      <c r="BE1386" s="243">
        <f>IF(N1386="základní",J1386,0)</f>
        <v>0</v>
      </c>
      <c r="BF1386" s="243">
        <f>IF(N1386="snížená",J1386,0)</f>
        <v>0</v>
      </c>
      <c r="BG1386" s="243">
        <f>IF(N1386="zákl. přenesená",J1386,0)</f>
        <v>0</v>
      </c>
      <c r="BH1386" s="243">
        <f>IF(N1386="sníž. přenesená",J1386,0)</f>
        <v>0</v>
      </c>
      <c r="BI1386" s="243">
        <f>IF(N1386="nulová",J1386,0)</f>
        <v>0</v>
      </c>
      <c r="BJ1386" s="17" t="s">
        <v>107</v>
      </c>
      <c r="BK1386" s="243">
        <f>ROUND(I1386*H1386,2)</f>
        <v>0</v>
      </c>
      <c r="BL1386" s="17" t="s">
        <v>173</v>
      </c>
      <c r="BM1386" s="242" t="s">
        <v>623</v>
      </c>
    </row>
    <row r="1387" s="12" customFormat="1">
      <c r="B1387" s="244"/>
      <c r="C1387" s="245"/>
      <c r="D1387" s="246" t="s">
        <v>175</v>
      </c>
      <c r="E1387" s="247" t="s">
        <v>1</v>
      </c>
      <c r="F1387" s="248" t="s">
        <v>176</v>
      </c>
      <c r="G1387" s="245"/>
      <c r="H1387" s="247" t="s">
        <v>1</v>
      </c>
      <c r="I1387" s="249"/>
      <c r="J1387" s="245"/>
      <c r="K1387" s="245"/>
      <c r="L1387" s="250"/>
      <c r="M1387" s="251"/>
      <c r="N1387" s="252"/>
      <c r="O1387" s="252"/>
      <c r="P1387" s="252"/>
      <c r="Q1387" s="252"/>
      <c r="R1387" s="252"/>
      <c r="S1387" s="252"/>
      <c r="T1387" s="253"/>
      <c r="AT1387" s="254" t="s">
        <v>175</v>
      </c>
      <c r="AU1387" s="254" t="s">
        <v>107</v>
      </c>
      <c r="AV1387" s="12" t="s">
        <v>82</v>
      </c>
      <c r="AW1387" s="12" t="s">
        <v>31</v>
      </c>
      <c r="AX1387" s="12" t="s">
        <v>74</v>
      </c>
      <c r="AY1387" s="254" t="s">
        <v>165</v>
      </c>
    </row>
    <row r="1388" s="12" customFormat="1">
      <c r="B1388" s="244"/>
      <c r="C1388" s="245"/>
      <c r="D1388" s="246" t="s">
        <v>175</v>
      </c>
      <c r="E1388" s="247" t="s">
        <v>1</v>
      </c>
      <c r="F1388" s="248" t="s">
        <v>242</v>
      </c>
      <c r="G1388" s="245"/>
      <c r="H1388" s="247" t="s">
        <v>1</v>
      </c>
      <c r="I1388" s="249"/>
      <c r="J1388" s="245"/>
      <c r="K1388" s="245"/>
      <c r="L1388" s="250"/>
      <c r="M1388" s="251"/>
      <c r="N1388" s="252"/>
      <c r="O1388" s="252"/>
      <c r="P1388" s="252"/>
      <c r="Q1388" s="252"/>
      <c r="R1388" s="252"/>
      <c r="S1388" s="252"/>
      <c r="T1388" s="253"/>
      <c r="AT1388" s="254" t="s">
        <v>175</v>
      </c>
      <c r="AU1388" s="254" t="s">
        <v>107</v>
      </c>
      <c r="AV1388" s="12" t="s">
        <v>82</v>
      </c>
      <c r="AW1388" s="12" t="s">
        <v>31</v>
      </c>
      <c r="AX1388" s="12" t="s">
        <v>74</v>
      </c>
      <c r="AY1388" s="254" t="s">
        <v>165</v>
      </c>
    </row>
    <row r="1389" s="13" customFormat="1">
      <c r="B1389" s="255"/>
      <c r="C1389" s="256"/>
      <c r="D1389" s="246" t="s">
        <v>175</v>
      </c>
      <c r="E1389" s="257" t="s">
        <v>1</v>
      </c>
      <c r="F1389" s="258" t="s">
        <v>82</v>
      </c>
      <c r="G1389" s="256"/>
      <c r="H1389" s="259">
        <v>1</v>
      </c>
      <c r="I1389" s="260"/>
      <c r="J1389" s="256"/>
      <c r="K1389" s="256"/>
      <c r="L1389" s="261"/>
      <c r="M1389" s="262"/>
      <c r="N1389" s="263"/>
      <c r="O1389" s="263"/>
      <c r="P1389" s="263"/>
      <c r="Q1389" s="263"/>
      <c r="R1389" s="263"/>
      <c r="S1389" s="263"/>
      <c r="T1389" s="264"/>
      <c r="AT1389" s="265" t="s">
        <v>175</v>
      </c>
      <c r="AU1389" s="265" t="s">
        <v>107</v>
      </c>
      <c r="AV1389" s="13" t="s">
        <v>107</v>
      </c>
      <c r="AW1389" s="13" t="s">
        <v>31</v>
      </c>
      <c r="AX1389" s="13" t="s">
        <v>74</v>
      </c>
      <c r="AY1389" s="265" t="s">
        <v>165</v>
      </c>
    </row>
    <row r="1390" s="12" customFormat="1">
      <c r="B1390" s="244"/>
      <c r="C1390" s="245"/>
      <c r="D1390" s="246" t="s">
        <v>175</v>
      </c>
      <c r="E1390" s="247" t="s">
        <v>1</v>
      </c>
      <c r="F1390" s="248" t="s">
        <v>243</v>
      </c>
      <c r="G1390" s="245"/>
      <c r="H1390" s="247" t="s">
        <v>1</v>
      </c>
      <c r="I1390" s="249"/>
      <c r="J1390" s="245"/>
      <c r="K1390" s="245"/>
      <c r="L1390" s="250"/>
      <c r="M1390" s="251"/>
      <c r="N1390" s="252"/>
      <c r="O1390" s="252"/>
      <c r="P1390" s="252"/>
      <c r="Q1390" s="252"/>
      <c r="R1390" s="252"/>
      <c r="S1390" s="252"/>
      <c r="T1390" s="253"/>
      <c r="AT1390" s="254" t="s">
        <v>175</v>
      </c>
      <c r="AU1390" s="254" t="s">
        <v>107</v>
      </c>
      <c r="AV1390" s="12" t="s">
        <v>82</v>
      </c>
      <c r="AW1390" s="12" t="s">
        <v>31</v>
      </c>
      <c r="AX1390" s="12" t="s">
        <v>74</v>
      </c>
      <c r="AY1390" s="254" t="s">
        <v>165</v>
      </c>
    </row>
    <row r="1391" s="13" customFormat="1">
      <c r="B1391" s="255"/>
      <c r="C1391" s="256"/>
      <c r="D1391" s="246" t="s">
        <v>175</v>
      </c>
      <c r="E1391" s="257" t="s">
        <v>1</v>
      </c>
      <c r="F1391" s="258" t="s">
        <v>82</v>
      </c>
      <c r="G1391" s="256"/>
      <c r="H1391" s="259">
        <v>1</v>
      </c>
      <c r="I1391" s="260"/>
      <c r="J1391" s="256"/>
      <c r="K1391" s="256"/>
      <c r="L1391" s="261"/>
      <c r="M1391" s="262"/>
      <c r="N1391" s="263"/>
      <c r="O1391" s="263"/>
      <c r="P1391" s="263"/>
      <c r="Q1391" s="263"/>
      <c r="R1391" s="263"/>
      <c r="S1391" s="263"/>
      <c r="T1391" s="264"/>
      <c r="AT1391" s="265" t="s">
        <v>175</v>
      </c>
      <c r="AU1391" s="265" t="s">
        <v>107</v>
      </c>
      <c r="AV1391" s="13" t="s">
        <v>107</v>
      </c>
      <c r="AW1391" s="13" t="s">
        <v>31</v>
      </c>
      <c r="AX1391" s="13" t="s">
        <v>74</v>
      </c>
      <c r="AY1391" s="265" t="s">
        <v>165</v>
      </c>
    </row>
    <row r="1392" s="12" customFormat="1">
      <c r="B1392" s="244"/>
      <c r="C1392" s="245"/>
      <c r="D1392" s="246" t="s">
        <v>175</v>
      </c>
      <c r="E1392" s="247" t="s">
        <v>1</v>
      </c>
      <c r="F1392" s="248" t="s">
        <v>244</v>
      </c>
      <c r="G1392" s="245"/>
      <c r="H1392" s="247" t="s">
        <v>1</v>
      </c>
      <c r="I1392" s="249"/>
      <c r="J1392" s="245"/>
      <c r="K1392" s="245"/>
      <c r="L1392" s="250"/>
      <c r="M1392" s="251"/>
      <c r="N1392" s="252"/>
      <c r="O1392" s="252"/>
      <c r="P1392" s="252"/>
      <c r="Q1392" s="252"/>
      <c r="R1392" s="252"/>
      <c r="S1392" s="252"/>
      <c r="T1392" s="253"/>
      <c r="AT1392" s="254" t="s">
        <v>175</v>
      </c>
      <c r="AU1392" s="254" t="s">
        <v>107</v>
      </c>
      <c r="AV1392" s="12" t="s">
        <v>82</v>
      </c>
      <c r="AW1392" s="12" t="s">
        <v>31</v>
      </c>
      <c r="AX1392" s="12" t="s">
        <v>74</v>
      </c>
      <c r="AY1392" s="254" t="s">
        <v>165</v>
      </c>
    </row>
    <row r="1393" s="13" customFormat="1">
      <c r="B1393" s="255"/>
      <c r="C1393" s="256"/>
      <c r="D1393" s="246" t="s">
        <v>175</v>
      </c>
      <c r="E1393" s="257" t="s">
        <v>1</v>
      </c>
      <c r="F1393" s="258" t="s">
        <v>82</v>
      </c>
      <c r="G1393" s="256"/>
      <c r="H1393" s="259">
        <v>1</v>
      </c>
      <c r="I1393" s="260"/>
      <c r="J1393" s="256"/>
      <c r="K1393" s="256"/>
      <c r="L1393" s="261"/>
      <c r="M1393" s="262"/>
      <c r="N1393" s="263"/>
      <c r="O1393" s="263"/>
      <c r="P1393" s="263"/>
      <c r="Q1393" s="263"/>
      <c r="R1393" s="263"/>
      <c r="S1393" s="263"/>
      <c r="T1393" s="264"/>
      <c r="AT1393" s="265" t="s">
        <v>175</v>
      </c>
      <c r="AU1393" s="265" t="s">
        <v>107</v>
      </c>
      <c r="AV1393" s="13" t="s">
        <v>107</v>
      </c>
      <c r="AW1393" s="13" t="s">
        <v>31</v>
      </c>
      <c r="AX1393" s="13" t="s">
        <v>74</v>
      </c>
      <c r="AY1393" s="265" t="s">
        <v>165</v>
      </c>
    </row>
    <row r="1394" s="12" customFormat="1">
      <c r="B1394" s="244"/>
      <c r="C1394" s="245"/>
      <c r="D1394" s="246" t="s">
        <v>175</v>
      </c>
      <c r="E1394" s="247" t="s">
        <v>1</v>
      </c>
      <c r="F1394" s="248" t="s">
        <v>245</v>
      </c>
      <c r="G1394" s="245"/>
      <c r="H1394" s="247" t="s">
        <v>1</v>
      </c>
      <c r="I1394" s="249"/>
      <c r="J1394" s="245"/>
      <c r="K1394" s="245"/>
      <c r="L1394" s="250"/>
      <c r="M1394" s="251"/>
      <c r="N1394" s="252"/>
      <c r="O1394" s="252"/>
      <c r="P1394" s="252"/>
      <c r="Q1394" s="252"/>
      <c r="R1394" s="252"/>
      <c r="S1394" s="252"/>
      <c r="T1394" s="253"/>
      <c r="AT1394" s="254" t="s">
        <v>175</v>
      </c>
      <c r="AU1394" s="254" t="s">
        <v>107</v>
      </c>
      <c r="AV1394" s="12" t="s">
        <v>82</v>
      </c>
      <c r="AW1394" s="12" t="s">
        <v>31</v>
      </c>
      <c r="AX1394" s="12" t="s">
        <v>74</v>
      </c>
      <c r="AY1394" s="254" t="s">
        <v>165</v>
      </c>
    </row>
    <row r="1395" s="13" customFormat="1">
      <c r="B1395" s="255"/>
      <c r="C1395" s="256"/>
      <c r="D1395" s="246" t="s">
        <v>175</v>
      </c>
      <c r="E1395" s="257" t="s">
        <v>1</v>
      </c>
      <c r="F1395" s="258" t="s">
        <v>82</v>
      </c>
      <c r="G1395" s="256"/>
      <c r="H1395" s="259">
        <v>1</v>
      </c>
      <c r="I1395" s="260"/>
      <c r="J1395" s="256"/>
      <c r="K1395" s="256"/>
      <c r="L1395" s="261"/>
      <c r="M1395" s="262"/>
      <c r="N1395" s="263"/>
      <c r="O1395" s="263"/>
      <c r="P1395" s="263"/>
      <c r="Q1395" s="263"/>
      <c r="R1395" s="263"/>
      <c r="S1395" s="263"/>
      <c r="T1395" s="264"/>
      <c r="AT1395" s="265" t="s">
        <v>175</v>
      </c>
      <c r="AU1395" s="265" t="s">
        <v>107</v>
      </c>
      <c r="AV1395" s="13" t="s">
        <v>107</v>
      </c>
      <c r="AW1395" s="13" t="s">
        <v>31</v>
      </c>
      <c r="AX1395" s="13" t="s">
        <v>74</v>
      </c>
      <c r="AY1395" s="265" t="s">
        <v>165</v>
      </c>
    </row>
    <row r="1396" s="12" customFormat="1">
      <c r="B1396" s="244"/>
      <c r="C1396" s="245"/>
      <c r="D1396" s="246" t="s">
        <v>175</v>
      </c>
      <c r="E1396" s="247" t="s">
        <v>1</v>
      </c>
      <c r="F1396" s="248" t="s">
        <v>403</v>
      </c>
      <c r="G1396" s="245"/>
      <c r="H1396" s="247" t="s">
        <v>1</v>
      </c>
      <c r="I1396" s="249"/>
      <c r="J1396" s="245"/>
      <c r="K1396" s="245"/>
      <c r="L1396" s="250"/>
      <c r="M1396" s="251"/>
      <c r="N1396" s="252"/>
      <c r="O1396" s="252"/>
      <c r="P1396" s="252"/>
      <c r="Q1396" s="252"/>
      <c r="R1396" s="252"/>
      <c r="S1396" s="252"/>
      <c r="T1396" s="253"/>
      <c r="AT1396" s="254" t="s">
        <v>175</v>
      </c>
      <c r="AU1396" s="254" t="s">
        <v>107</v>
      </c>
      <c r="AV1396" s="12" t="s">
        <v>82</v>
      </c>
      <c r="AW1396" s="12" t="s">
        <v>31</v>
      </c>
      <c r="AX1396" s="12" t="s">
        <v>74</v>
      </c>
      <c r="AY1396" s="254" t="s">
        <v>165</v>
      </c>
    </row>
    <row r="1397" s="13" customFormat="1">
      <c r="B1397" s="255"/>
      <c r="C1397" s="256"/>
      <c r="D1397" s="246" t="s">
        <v>175</v>
      </c>
      <c r="E1397" s="257" t="s">
        <v>1</v>
      </c>
      <c r="F1397" s="258" t="s">
        <v>82</v>
      </c>
      <c r="G1397" s="256"/>
      <c r="H1397" s="259">
        <v>1</v>
      </c>
      <c r="I1397" s="260"/>
      <c r="J1397" s="256"/>
      <c r="K1397" s="256"/>
      <c r="L1397" s="261"/>
      <c r="M1397" s="262"/>
      <c r="N1397" s="263"/>
      <c r="O1397" s="263"/>
      <c r="P1397" s="263"/>
      <c r="Q1397" s="263"/>
      <c r="R1397" s="263"/>
      <c r="S1397" s="263"/>
      <c r="T1397" s="264"/>
      <c r="AT1397" s="265" t="s">
        <v>175</v>
      </c>
      <c r="AU1397" s="265" t="s">
        <v>107</v>
      </c>
      <c r="AV1397" s="13" t="s">
        <v>107</v>
      </c>
      <c r="AW1397" s="13" t="s">
        <v>31</v>
      </c>
      <c r="AX1397" s="13" t="s">
        <v>74</v>
      </c>
      <c r="AY1397" s="265" t="s">
        <v>165</v>
      </c>
    </row>
    <row r="1398" s="12" customFormat="1">
      <c r="B1398" s="244"/>
      <c r="C1398" s="245"/>
      <c r="D1398" s="246" t="s">
        <v>175</v>
      </c>
      <c r="E1398" s="247" t="s">
        <v>1</v>
      </c>
      <c r="F1398" s="248" t="s">
        <v>430</v>
      </c>
      <c r="G1398" s="245"/>
      <c r="H1398" s="247" t="s">
        <v>1</v>
      </c>
      <c r="I1398" s="249"/>
      <c r="J1398" s="245"/>
      <c r="K1398" s="245"/>
      <c r="L1398" s="250"/>
      <c r="M1398" s="251"/>
      <c r="N1398" s="252"/>
      <c r="O1398" s="252"/>
      <c r="P1398" s="252"/>
      <c r="Q1398" s="252"/>
      <c r="R1398" s="252"/>
      <c r="S1398" s="252"/>
      <c r="T1398" s="253"/>
      <c r="AT1398" s="254" t="s">
        <v>175</v>
      </c>
      <c r="AU1398" s="254" t="s">
        <v>107</v>
      </c>
      <c r="AV1398" s="12" t="s">
        <v>82</v>
      </c>
      <c r="AW1398" s="12" t="s">
        <v>31</v>
      </c>
      <c r="AX1398" s="12" t="s">
        <v>74</v>
      </c>
      <c r="AY1398" s="254" t="s">
        <v>165</v>
      </c>
    </row>
    <row r="1399" s="13" customFormat="1">
      <c r="B1399" s="255"/>
      <c r="C1399" s="256"/>
      <c r="D1399" s="246" t="s">
        <v>175</v>
      </c>
      <c r="E1399" s="257" t="s">
        <v>1</v>
      </c>
      <c r="F1399" s="258" t="s">
        <v>82</v>
      </c>
      <c r="G1399" s="256"/>
      <c r="H1399" s="259">
        <v>1</v>
      </c>
      <c r="I1399" s="260"/>
      <c r="J1399" s="256"/>
      <c r="K1399" s="256"/>
      <c r="L1399" s="261"/>
      <c r="M1399" s="262"/>
      <c r="N1399" s="263"/>
      <c r="O1399" s="263"/>
      <c r="P1399" s="263"/>
      <c r="Q1399" s="263"/>
      <c r="R1399" s="263"/>
      <c r="S1399" s="263"/>
      <c r="T1399" s="264"/>
      <c r="AT1399" s="265" t="s">
        <v>175</v>
      </c>
      <c r="AU1399" s="265" t="s">
        <v>107</v>
      </c>
      <c r="AV1399" s="13" t="s">
        <v>107</v>
      </c>
      <c r="AW1399" s="13" t="s">
        <v>31</v>
      </c>
      <c r="AX1399" s="13" t="s">
        <v>74</v>
      </c>
      <c r="AY1399" s="265" t="s">
        <v>165</v>
      </c>
    </row>
    <row r="1400" s="14" customFormat="1">
      <c r="B1400" s="266"/>
      <c r="C1400" s="267"/>
      <c r="D1400" s="246" t="s">
        <v>175</v>
      </c>
      <c r="E1400" s="268" t="s">
        <v>1</v>
      </c>
      <c r="F1400" s="269" t="s">
        <v>179</v>
      </c>
      <c r="G1400" s="267"/>
      <c r="H1400" s="270">
        <v>6</v>
      </c>
      <c r="I1400" s="271"/>
      <c r="J1400" s="267"/>
      <c r="K1400" s="267"/>
      <c r="L1400" s="272"/>
      <c r="M1400" s="273"/>
      <c r="N1400" s="274"/>
      <c r="O1400" s="274"/>
      <c r="P1400" s="274"/>
      <c r="Q1400" s="274"/>
      <c r="R1400" s="274"/>
      <c r="S1400" s="274"/>
      <c r="T1400" s="275"/>
      <c r="AT1400" s="276" t="s">
        <v>175</v>
      </c>
      <c r="AU1400" s="276" t="s">
        <v>107</v>
      </c>
      <c r="AV1400" s="14" t="s">
        <v>166</v>
      </c>
      <c r="AW1400" s="14" t="s">
        <v>31</v>
      </c>
      <c r="AX1400" s="14" t="s">
        <v>82</v>
      </c>
      <c r="AY1400" s="276" t="s">
        <v>165</v>
      </c>
    </row>
    <row r="1401" s="1" customFormat="1" ht="16.5" customHeight="1">
      <c r="B1401" s="38"/>
      <c r="C1401" s="288" t="s">
        <v>624</v>
      </c>
      <c r="D1401" s="288" t="s">
        <v>223</v>
      </c>
      <c r="E1401" s="289" t="s">
        <v>625</v>
      </c>
      <c r="F1401" s="290" t="s">
        <v>626</v>
      </c>
      <c r="G1401" s="291" t="s">
        <v>214</v>
      </c>
      <c r="H1401" s="292">
        <v>6</v>
      </c>
      <c r="I1401" s="293"/>
      <c r="J1401" s="294">
        <f>ROUND(I1401*H1401,2)</f>
        <v>0</v>
      </c>
      <c r="K1401" s="290" t="s">
        <v>172</v>
      </c>
      <c r="L1401" s="295"/>
      <c r="M1401" s="296" t="s">
        <v>1</v>
      </c>
      <c r="N1401" s="297" t="s">
        <v>40</v>
      </c>
      <c r="O1401" s="86"/>
      <c r="P1401" s="240">
        <f>O1401*H1401</f>
        <v>0</v>
      </c>
      <c r="Q1401" s="240">
        <v>0.012489999999999999</v>
      </c>
      <c r="R1401" s="240">
        <f>Q1401*H1401</f>
        <v>0.074939999999999993</v>
      </c>
      <c r="S1401" s="240">
        <v>0</v>
      </c>
      <c r="T1401" s="241">
        <f>S1401*H1401</f>
        <v>0</v>
      </c>
      <c r="AR1401" s="242" t="s">
        <v>226</v>
      </c>
      <c r="AT1401" s="242" t="s">
        <v>223</v>
      </c>
      <c r="AU1401" s="242" t="s">
        <v>107</v>
      </c>
      <c r="AY1401" s="17" t="s">
        <v>165</v>
      </c>
      <c r="BE1401" s="243">
        <f>IF(N1401="základní",J1401,0)</f>
        <v>0</v>
      </c>
      <c r="BF1401" s="243">
        <f>IF(N1401="snížená",J1401,0)</f>
        <v>0</v>
      </c>
      <c r="BG1401" s="243">
        <f>IF(N1401="zákl. přenesená",J1401,0)</f>
        <v>0</v>
      </c>
      <c r="BH1401" s="243">
        <f>IF(N1401="sníž. přenesená",J1401,0)</f>
        <v>0</v>
      </c>
      <c r="BI1401" s="243">
        <f>IF(N1401="nulová",J1401,0)</f>
        <v>0</v>
      </c>
      <c r="BJ1401" s="17" t="s">
        <v>107</v>
      </c>
      <c r="BK1401" s="243">
        <f>ROUND(I1401*H1401,2)</f>
        <v>0</v>
      </c>
      <c r="BL1401" s="17" t="s">
        <v>173</v>
      </c>
      <c r="BM1401" s="242" t="s">
        <v>627</v>
      </c>
    </row>
    <row r="1402" s="12" customFormat="1">
      <c r="B1402" s="244"/>
      <c r="C1402" s="245"/>
      <c r="D1402" s="246" t="s">
        <v>175</v>
      </c>
      <c r="E1402" s="247" t="s">
        <v>1</v>
      </c>
      <c r="F1402" s="248" t="s">
        <v>176</v>
      </c>
      <c r="G1402" s="245"/>
      <c r="H1402" s="247" t="s">
        <v>1</v>
      </c>
      <c r="I1402" s="249"/>
      <c r="J1402" s="245"/>
      <c r="K1402" s="245"/>
      <c r="L1402" s="250"/>
      <c r="M1402" s="251"/>
      <c r="N1402" s="252"/>
      <c r="O1402" s="252"/>
      <c r="P1402" s="252"/>
      <c r="Q1402" s="252"/>
      <c r="R1402" s="252"/>
      <c r="S1402" s="252"/>
      <c r="T1402" s="253"/>
      <c r="AT1402" s="254" t="s">
        <v>175</v>
      </c>
      <c r="AU1402" s="254" t="s">
        <v>107</v>
      </c>
      <c r="AV1402" s="12" t="s">
        <v>82</v>
      </c>
      <c r="AW1402" s="12" t="s">
        <v>31</v>
      </c>
      <c r="AX1402" s="12" t="s">
        <v>74</v>
      </c>
      <c r="AY1402" s="254" t="s">
        <v>165</v>
      </c>
    </row>
    <row r="1403" s="12" customFormat="1">
      <c r="B1403" s="244"/>
      <c r="C1403" s="245"/>
      <c r="D1403" s="246" t="s">
        <v>175</v>
      </c>
      <c r="E1403" s="247" t="s">
        <v>1</v>
      </c>
      <c r="F1403" s="248" t="s">
        <v>260</v>
      </c>
      <c r="G1403" s="245"/>
      <c r="H1403" s="247" t="s">
        <v>1</v>
      </c>
      <c r="I1403" s="249"/>
      <c r="J1403" s="245"/>
      <c r="K1403" s="245"/>
      <c r="L1403" s="250"/>
      <c r="M1403" s="251"/>
      <c r="N1403" s="252"/>
      <c r="O1403" s="252"/>
      <c r="P1403" s="252"/>
      <c r="Q1403" s="252"/>
      <c r="R1403" s="252"/>
      <c r="S1403" s="252"/>
      <c r="T1403" s="253"/>
      <c r="AT1403" s="254" t="s">
        <v>175</v>
      </c>
      <c r="AU1403" s="254" t="s">
        <v>107</v>
      </c>
      <c r="AV1403" s="12" t="s">
        <v>82</v>
      </c>
      <c r="AW1403" s="12" t="s">
        <v>31</v>
      </c>
      <c r="AX1403" s="12" t="s">
        <v>74</v>
      </c>
      <c r="AY1403" s="254" t="s">
        <v>165</v>
      </c>
    </row>
    <row r="1404" s="13" customFormat="1">
      <c r="B1404" s="255"/>
      <c r="C1404" s="256"/>
      <c r="D1404" s="246" t="s">
        <v>175</v>
      </c>
      <c r="E1404" s="257" t="s">
        <v>1</v>
      </c>
      <c r="F1404" s="258" t="s">
        <v>82</v>
      </c>
      <c r="G1404" s="256"/>
      <c r="H1404" s="259">
        <v>1</v>
      </c>
      <c r="I1404" s="260"/>
      <c r="J1404" s="256"/>
      <c r="K1404" s="256"/>
      <c r="L1404" s="261"/>
      <c r="M1404" s="262"/>
      <c r="N1404" s="263"/>
      <c r="O1404" s="263"/>
      <c r="P1404" s="263"/>
      <c r="Q1404" s="263"/>
      <c r="R1404" s="263"/>
      <c r="S1404" s="263"/>
      <c r="T1404" s="264"/>
      <c r="AT1404" s="265" t="s">
        <v>175</v>
      </c>
      <c r="AU1404" s="265" t="s">
        <v>107</v>
      </c>
      <c r="AV1404" s="13" t="s">
        <v>107</v>
      </c>
      <c r="AW1404" s="13" t="s">
        <v>31</v>
      </c>
      <c r="AX1404" s="13" t="s">
        <v>74</v>
      </c>
      <c r="AY1404" s="265" t="s">
        <v>165</v>
      </c>
    </row>
    <row r="1405" s="12" customFormat="1">
      <c r="B1405" s="244"/>
      <c r="C1405" s="245"/>
      <c r="D1405" s="246" t="s">
        <v>175</v>
      </c>
      <c r="E1405" s="247" t="s">
        <v>1</v>
      </c>
      <c r="F1405" s="248" t="s">
        <v>401</v>
      </c>
      <c r="G1405" s="245"/>
      <c r="H1405" s="247" t="s">
        <v>1</v>
      </c>
      <c r="I1405" s="249"/>
      <c r="J1405" s="245"/>
      <c r="K1405" s="245"/>
      <c r="L1405" s="250"/>
      <c r="M1405" s="251"/>
      <c r="N1405" s="252"/>
      <c r="O1405" s="252"/>
      <c r="P1405" s="252"/>
      <c r="Q1405" s="252"/>
      <c r="R1405" s="252"/>
      <c r="S1405" s="252"/>
      <c r="T1405" s="253"/>
      <c r="AT1405" s="254" t="s">
        <v>175</v>
      </c>
      <c r="AU1405" s="254" t="s">
        <v>107</v>
      </c>
      <c r="AV1405" s="12" t="s">
        <v>82</v>
      </c>
      <c r="AW1405" s="12" t="s">
        <v>31</v>
      </c>
      <c r="AX1405" s="12" t="s">
        <v>74</v>
      </c>
      <c r="AY1405" s="254" t="s">
        <v>165</v>
      </c>
    </row>
    <row r="1406" s="13" customFormat="1">
      <c r="B1406" s="255"/>
      <c r="C1406" s="256"/>
      <c r="D1406" s="246" t="s">
        <v>175</v>
      </c>
      <c r="E1406" s="257" t="s">
        <v>1</v>
      </c>
      <c r="F1406" s="258" t="s">
        <v>82</v>
      </c>
      <c r="G1406" s="256"/>
      <c r="H1406" s="259">
        <v>1</v>
      </c>
      <c r="I1406" s="260"/>
      <c r="J1406" s="256"/>
      <c r="K1406" s="256"/>
      <c r="L1406" s="261"/>
      <c r="M1406" s="262"/>
      <c r="N1406" s="263"/>
      <c r="O1406" s="263"/>
      <c r="P1406" s="263"/>
      <c r="Q1406" s="263"/>
      <c r="R1406" s="263"/>
      <c r="S1406" s="263"/>
      <c r="T1406" s="264"/>
      <c r="AT1406" s="265" t="s">
        <v>175</v>
      </c>
      <c r="AU1406" s="265" t="s">
        <v>107</v>
      </c>
      <c r="AV1406" s="13" t="s">
        <v>107</v>
      </c>
      <c r="AW1406" s="13" t="s">
        <v>31</v>
      </c>
      <c r="AX1406" s="13" t="s">
        <v>74</v>
      </c>
      <c r="AY1406" s="265" t="s">
        <v>165</v>
      </c>
    </row>
    <row r="1407" s="12" customFormat="1">
      <c r="B1407" s="244"/>
      <c r="C1407" s="245"/>
      <c r="D1407" s="246" t="s">
        <v>175</v>
      </c>
      <c r="E1407" s="247" t="s">
        <v>1</v>
      </c>
      <c r="F1407" s="248" t="s">
        <v>425</v>
      </c>
      <c r="G1407" s="245"/>
      <c r="H1407" s="247" t="s">
        <v>1</v>
      </c>
      <c r="I1407" s="249"/>
      <c r="J1407" s="245"/>
      <c r="K1407" s="245"/>
      <c r="L1407" s="250"/>
      <c r="M1407" s="251"/>
      <c r="N1407" s="252"/>
      <c r="O1407" s="252"/>
      <c r="P1407" s="252"/>
      <c r="Q1407" s="252"/>
      <c r="R1407" s="252"/>
      <c r="S1407" s="252"/>
      <c r="T1407" s="253"/>
      <c r="AT1407" s="254" t="s">
        <v>175</v>
      </c>
      <c r="AU1407" s="254" t="s">
        <v>107</v>
      </c>
      <c r="AV1407" s="12" t="s">
        <v>82</v>
      </c>
      <c r="AW1407" s="12" t="s">
        <v>31</v>
      </c>
      <c r="AX1407" s="12" t="s">
        <v>74</v>
      </c>
      <c r="AY1407" s="254" t="s">
        <v>165</v>
      </c>
    </row>
    <row r="1408" s="13" customFormat="1">
      <c r="B1408" s="255"/>
      <c r="C1408" s="256"/>
      <c r="D1408" s="246" t="s">
        <v>175</v>
      </c>
      <c r="E1408" s="257" t="s">
        <v>1</v>
      </c>
      <c r="F1408" s="258" t="s">
        <v>82</v>
      </c>
      <c r="G1408" s="256"/>
      <c r="H1408" s="259">
        <v>1</v>
      </c>
      <c r="I1408" s="260"/>
      <c r="J1408" s="256"/>
      <c r="K1408" s="256"/>
      <c r="L1408" s="261"/>
      <c r="M1408" s="262"/>
      <c r="N1408" s="263"/>
      <c r="O1408" s="263"/>
      <c r="P1408" s="263"/>
      <c r="Q1408" s="263"/>
      <c r="R1408" s="263"/>
      <c r="S1408" s="263"/>
      <c r="T1408" s="264"/>
      <c r="AT1408" s="265" t="s">
        <v>175</v>
      </c>
      <c r="AU1408" s="265" t="s">
        <v>107</v>
      </c>
      <c r="AV1408" s="13" t="s">
        <v>107</v>
      </c>
      <c r="AW1408" s="13" t="s">
        <v>31</v>
      </c>
      <c r="AX1408" s="13" t="s">
        <v>74</v>
      </c>
      <c r="AY1408" s="265" t="s">
        <v>165</v>
      </c>
    </row>
    <row r="1409" s="12" customFormat="1">
      <c r="B1409" s="244"/>
      <c r="C1409" s="245"/>
      <c r="D1409" s="246" t="s">
        <v>175</v>
      </c>
      <c r="E1409" s="247" t="s">
        <v>1</v>
      </c>
      <c r="F1409" s="248" t="s">
        <v>196</v>
      </c>
      <c r="G1409" s="245"/>
      <c r="H1409" s="247" t="s">
        <v>1</v>
      </c>
      <c r="I1409" s="249"/>
      <c r="J1409" s="245"/>
      <c r="K1409" s="245"/>
      <c r="L1409" s="250"/>
      <c r="M1409" s="251"/>
      <c r="N1409" s="252"/>
      <c r="O1409" s="252"/>
      <c r="P1409" s="252"/>
      <c r="Q1409" s="252"/>
      <c r="R1409" s="252"/>
      <c r="S1409" s="252"/>
      <c r="T1409" s="253"/>
      <c r="AT1409" s="254" t="s">
        <v>175</v>
      </c>
      <c r="AU1409" s="254" t="s">
        <v>107</v>
      </c>
      <c r="AV1409" s="12" t="s">
        <v>82</v>
      </c>
      <c r="AW1409" s="12" t="s">
        <v>31</v>
      </c>
      <c r="AX1409" s="12" t="s">
        <v>74</v>
      </c>
      <c r="AY1409" s="254" t="s">
        <v>165</v>
      </c>
    </row>
    <row r="1410" s="13" customFormat="1">
      <c r="B1410" s="255"/>
      <c r="C1410" s="256"/>
      <c r="D1410" s="246" t="s">
        <v>175</v>
      </c>
      <c r="E1410" s="257" t="s">
        <v>1</v>
      </c>
      <c r="F1410" s="258" t="s">
        <v>82</v>
      </c>
      <c r="G1410" s="256"/>
      <c r="H1410" s="259">
        <v>1</v>
      </c>
      <c r="I1410" s="260"/>
      <c r="J1410" s="256"/>
      <c r="K1410" s="256"/>
      <c r="L1410" s="261"/>
      <c r="M1410" s="262"/>
      <c r="N1410" s="263"/>
      <c r="O1410" s="263"/>
      <c r="P1410" s="263"/>
      <c r="Q1410" s="263"/>
      <c r="R1410" s="263"/>
      <c r="S1410" s="263"/>
      <c r="T1410" s="264"/>
      <c r="AT1410" s="265" t="s">
        <v>175</v>
      </c>
      <c r="AU1410" s="265" t="s">
        <v>107</v>
      </c>
      <c r="AV1410" s="13" t="s">
        <v>107</v>
      </c>
      <c r="AW1410" s="13" t="s">
        <v>31</v>
      </c>
      <c r="AX1410" s="13" t="s">
        <v>74</v>
      </c>
      <c r="AY1410" s="265" t="s">
        <v>165</v>
      </c>
    </row>
    <row r="1411" s="12" customFormat="1">
      <c r="B1411" s="244"/>
      <c r="C1411" s="245"/>
      <c r="D1411" s="246" t="s">
        <v>175</v>
      </c>
      <c r="E1411" s="247" t="s">
        <v>1</v>
      </c>
      <c r="F1411" s="248" t="s">
        <v>246</v>
      </c>
      <c r="G1411" s="245"/>
      <c r="H1411" s="247" t="s">
        <v>1</v>
      </c>
      <c r="I1411" s="249"/>
      <c r="J1411" s="245"/>
      <c r="K1411" s="245"/>
      <c r="L1411" s="250"/>
      <c r="M1411" s="251"/>
      <c r="N1411" s="252"/>
      <c r="O1411" s="252"/>
      <c r="P1411" s="252"/>
      <c r="Q1411" s="252"/>
      <c r="R1411" s="252"/>
      <c r="S1411" s="252"/>
      <c r="T1411" s="253"/>
      <c r="AT1411" s="254" t="s">
        <v>175</v>
      </c>
      <c r="AU1411" s="254" t="s">
        <v>107</v>
      </c>
      <c r="AV1411" s="12" t="s">
        <v>82</v>
      </c>
      <c r="AW1411" s="12" t="s">
        <v>31</v>
      </c>
      <c r="AX1411" s="12" t="s">
        <v>74</v>
      </c>
      <c r="AY1411" s="254" t="s">
        <v>165</v>
      </c>
    </row>
    <row r="1412" s="13" customFormat="1">
      <c r="B1412" s="255"/>
      <c r="C1412" s="256"/>
      <c r="D1412" s="246" t="s">
        <v>175</v>
      </c>
      <c r="E1412" s="257" t="s">
        <v>1</v>
      </c>
      <c r="F1412" s="258" t="s">
        <v>82</v>
      </c>
      <c r="G1412" s="256"/>
      <c r="H1412" s="259">
        <v>1</v>
      </c>
      <c r="I1412" s="260"/>
      <c r="J1412" s="256"/>
      <c r="K1412" s="256"/>
      <c r="L1412" s="261"/>
      <c r="M1412" s="262"/>
      <c r="N1412" s="263"/>
      <c r="O1412" s="263"/>
      <c r="P1412" s="263"/>
      <c r="Q1412" s="263"/>
      <c r="R1412" s="263"/>
      <c r="S1412" s="263"/>
      <c r="T1412" s="264"/>
      <c r="AT1412" s="265" t="s">
        <v>175</v>
      </c>
      <c r="AU1412" s="265" t="s">
        <v>107</v>
      </c>
      <c r="AV1412" s="13" t="s">
        <v>107</v>
      </c>
      <c r="AW1412" s="13" t="s">
        <v>31</v>
      </c>
      <c r="AX1412" s="13" t="s">
        <v>74</v>
      </c>
      <c r="AY1412" s="265" t="s">
        <v>165</v>
      </c>
    </row>
    <row r="1413" s="14" customFormat="1">
      <c r="B1413" s="266"/>
      <c r="C1413" s="267"/>
      <c r="D1413" s="246" t="s">
        <v>175</v>
      </c>
      <c r="E1413" s="268" t="s">
        <v>1</v>
      </c>
      <c r="F1413" s="269" t="s">
        <v>179</v>
      </c>
      <c r="G1413" s="267"/>
      <c r="H1413" s="270">
        <v>5</v>
      </c>
      <c r="I1413" s="271"/>
      <c r="J1413" s="267"/>
      <c r="K1413" s="267"/>
      <c r="L1413" s="272"/>
      <c r="M1413" s="273"/>
      <c r="N1413" s="274"/>
      <c r="O1413" s="274"/>
      <c r="P1413" s="274"/>
      <c r="Q1413" s="274"/>
      <c r="R1413" s="274"/>
      <c r="S1413" s="274"/>
      <c r="T1413" s="275"/>
      <c r="AT1413" s="276" t="s">
        <v>175</v>
      </c>
      <c r="AU1413" s="276" t="s">
        <v>107</v>
      </c>
      <c r="AV1413" s="14" t="s">
        <v>166</v>
      </c>
      <c r="AW1413" s="14" t="s">
        <v>31</v>
      </c>
      <c r="AX1413" s="14" t="s">
        <v>74</v>
      </c>
      <c r="AY1413" s="276" t="s">
        <v>165</v>
      </c>
    </row>
    <row r="1414" s="12" customFormat="1">
      <c r="B1414" s="244"/>
      <c r="C1414" s="245"/>
      <c r="D1414" s="246" t="s">
        <v>175</v>
      </c>
      <c r="E1414" s="247" t="s">
        <v>1</v>
      </c>
      <c r="F1414" s="248" t="s">
        <v>180</v>
      </c>
      <c r="G1414" s="245"/>
      <c r="H1414" s="247" t="s">
        <v>1</v>
      </c>
      <c r="I1414" s="249"/>
      <c r="J1414" s="245"/>
      <c r="K1414" s="245"/>
      <c r="L1414" s="250"/>
      <c r="M1414" s="251"/>
      <c r="N1414" s="252"/>
      <c r="O1414" s="252"/>
      <c r="P1414" s="252"/>
      <c r="Q1414" s="252"/>
      <c r="R1414" s="252"/>
      <c r="S1414" s="252"/>
      <c r="T1414" s="253"/>
      <c r="AT1414" s="254" t="s">
        <v>175</v>
      </c>
      <c r="AU1414" s="254" t="s">
        <v>107</v>
      </c>
      <c r="AV1414" s="12" t="s">
        <v>82</v>
      </c>
      <c r="AW1414" s="12" t="s">
        <v>31</v>
      </c>
      <c r="AX1414" s="12" t="s">
        <v>74</v>
      </c>
      <c r="AY1414" s="254" t="s">
        <v>165</v>
      </c>
    </row>
    <row r="1415" s="12" customFormat="1">
      <c r="B1415" s="244"/>
      <c r="C1415" s="245"/>
      <c r="D1415" s="246" t="s">
        <v>175</v>
      </c>
      <c r="E1415" s="247" t="s">
        <v>1</v>
      </c>
      <c r="F1415" s="248" t="s">
        <v>237</v>
      </c>
      <c r="G1415" s="245"/>
      <c r="H1415" s="247" t="s">
        <v>1</v>
      </c>
      <c r="I1415" s="249"/>
      <c r="J1415" s="245"/>
      <c r="K1415" s="245"/>
      <c r="L1415" s="250"/>
      <c r="M1415" s="251"/>
      <c r="N1415" s="252"/>
      <c r="O1415" s="252"/>
      <c r="P1415" s="252"/>
      <c r="Q1415" s="252"/>
      <c r="R1415" s="252"/>
      <c r="S1415" s="252"/>
      <c r="T1415" s="253"/>
      <c r="AT1415" s="254" t="s">
        <v>175</v>
      </c>
      <c r="AU1415" s="254" t="s">
        <v>107</v>
      </c>
      <c r="AV1415" s="12" t="s">
        <v>82</v>
      </c>
      <c r="AW1415" s="12" t="s">
        <v>31</v>
      </c>
      <c r="AX1415" s="12" t="s">
        <v>74</v>
      </c>
      <c r="AY1415" s="254" t="s">
        <v>165</v>
      </c>
    </row>
    <row r="1416" s="13" customFormat="1">
      <c r="B1416" s="255"/>
      <c r="C1416" s="256"/>
      <c r="D1416" s="246" t="s">
        <v>175</v>
      </c>
      <c r="E1416" s="257" t="s">
        <v>1</v>
      </c>
      <c r="F1416" s="258" t="s">
        <v>82</v>
      </c>
      <c r="G1416" s="256"/>
      <c r="H1416" s="259">
        <v>1</v>
      </c>
      <c r="I1416" s="260"/>
      <c r="J1416" s="256"/>
      <c r="K1416" s="256"/>
      <c r="L1416" s="261"/>
      <c r="M1416" s="262"/>
      <c r="N1416" s="263"/>
      <c r="O1416" s="263"/>
      <c r="P1416" s="263"/>
      <c r="Q1416" s="263"/>
      <c r="R1416" s="263"/>
      <c r="S1416" s="263"/>
      <c r="T1416" s="264"/>
      <c r="AT1416" s="265" t="s">
        <v>175</v>
      </c>
      <c r="AU1416" s="265" t="s">
        <v>107</v>
      </c>
      <c r="AV1416" s="13" t="s">
        <v>107</v>
      </c>
      <c r="AW1416" s="13" t="s">
        <v>31</v>
      </c>
      <c r="AX1416" s="13" t="s">
        <v>74</v>
      </c>
      <c r="AY1416" s="265" t="s">
        <v>165</v>
      </c>
    </row>
    <row r="1417" s="14" customFormat="1">
      <c r="B1417" s="266"/>
      <c r="C1417" s="267"/>
      <c r="D1417" s="246" t="s">
        <v>175</v>
      </c>
      <c r="E1417" s="268" t="s">
        <v>1</v>
      </c>
      <c r="F1417" s="269" t="s">
        <v>179</v>
      </c>
      <c r="G1417" s="267"/>
      <c r="H1417" s="270">
        <v>1</v>
      </c>
      <c r="I1417" s="271"/>
      <c r="J1417" s="267"/>
      <c r="K1417" s="267"/>
      <c r="L1417" s="272"/>
      <c r="M1417" s="273"/>
      <c r="N1417" s="274"/>
      <c r="O1417" s="274"/>
      <c r="P1417" s="274"/>
      <c r="Q1417" s="274"/>
      <c r="R1417" s="274"/>
      <c r="S1417" s="274"/>
      <c r="T1417" s="275"/>
      <c r="AT1417" s="276" t="s">
        <v>175</v>
      </c>
      <c r="AU1417" s="276" t="s">
        <v>107</v>
      </c>
      <c r="AV1417" s="14" t="s">
        <v>166</v>
      </c>
      <c r="AW1417" s="14" t="s">
        <v>31</v>
      </c>
      <c r="AX1417" s="14" t="s">
        <v>74</v>
      </c>
      <c r="AY1417" s="276" t="s">
        <v>165</v>
      </c>
    </row>
    <row r="1418" s="15" customFormat="1">
      <c r="B1418" s="277"/>
      <c r="C1418" s="278"/>
      <c r="D1418" s="246" t="s">
        <v>175</v>
      </c>
      <c r="E1418" s="279" t="s">
        <v>1</v>
      </c>
      <c r="F1418" s="280" t="s">
        <v>186</v>
      </c>
      <c r="G1418" s="278"/>
      <c r="H1418" s="281">
        <v>6</v>
      </c>
      <c r="I1418" s="282"/>
      <c r="J1418" s="278"/>
      <c r="K1418" s="278"/>
      <c r="L1418" s="283"/>
      <c r="M1418" s="284"/>
      <c r="N1418" s="285"/>
      <c r="O1418" s="285"/>
      <c r="P1418" s="285"/>
      <c r="Q1418" s="285"/>
      <c r="R1418" s="285"/>
      <c r="S1418" s="285"/>
      <c r="T1418" s="286"/>
      <c r="AT1418" s="287" t="s">
        <v>175</v>
      </c>
      <c r="AU1418" s="287" t="s">
        <v>107</v>
      </c>
      <c r="AV1418" s="15" t="s">
        <v>173</v>
      </c>
      <c r="AW1418" s="15" t="s">
        <v>31</v>
      </c>
      <c r="AX1418" s="15" t="s">
        <v>82</v>
      </c>
      <c r="AY1418" s="287" t="s">
        <v>165</v>
      </c>
    </row>
    <row r="1419" s="1" customFormat="1" ht="16.5" customHeight="1">
      <c r="B1419" s="38"/>
      <c r="C1419" s="288" t="s">
        <v>628</v>
      </c>
      <c r="D1419" s="288" t="s">
        <v>223</v>
      </c>
      <c r="E1419" s="289" t="s">
        <v>629</v>
      </c>
      <c r="F1419" s="290" t="s">
        <v>630</v>
      </c>
      <c r="G1419" s="291" t="s">
        <v>214</v>
      </c>
      <c r="H1419" s="292">
        <v>4</v>
      </c>
      <c r="I1419" s="293"/>
      <c r="J1419" s="294">
        <f>ROUND(I1419*H1419,2)</f>
        <v>0</v>
      </c>
      <c r="K1419" s="290" t="s">
        <v>172</v>
      </c>
      <c r="L1419" s="295"/>
      <c r="M1419" s="296" t="s">
        <v>1</v>
      </c>
      <c r="N1419" s="297" t="s">
        <v>40</v>
      </c>
      <c r="O1419" s="86"/>
      <c r="P1419" s="240">
        <f>O1419*H1419</f>
        <v>0</v>
      </c>
      <c r="Q1419" s="240">
        <v>0.01521</v>
      </c>
      <c r="R1419" s="240">
        <f>Q1419*H1419</f>
        <v>0.060839999999999998</v>
      </c>
      <c r="S1419" s="240">
        <v>0</v>
      </c>
      <c r="T1419" s="241">
        <f>S1419*H1419</f>
        <v>0</v>
      </c>
      <c r="AR1419" s="242" t="s">
        <v>226</v>
      </c>
      <c r="AT1419" s="242" t="s">
        <v>223</v>
      </c>
      <c r="AU1419" s="242" t="s">
        <v>107</v>
      </c>
      <c r="AY1419" s="17" t="s">
        <v>165</v>
      </c>
      <c r="BE1419" s="243">
        <f>IF(N1419="základní",J1419,0)</f>
        <v>0</v>
      </c>
      <c r="BF1419" s="243">
        <f>IF(N1419="snížená",J1419,0)</f>
        <v>0</v>
      </c>
      <c r="BG1419" s="243">
        <f>IF(N1419="zákl. přenesená",J1419,0)</f>
        <v>0</v>
      </c>
      <c r="BH1419" s="243">
        <f>IF(N1419="sníž. přenesená",J1419,0)</f>
        <v>0</v>
      </c>
      <c r="BI1419" s="243">
        <f>IF(N1419="nulová",J1419,0)</f>
        <v>0</v>
      </c>
      <c r="BJ1419" s="17" t="s">
        <v>107</v>
      </c>
      <c r="BK1419" s="243">
        <f>ROUND(I1419*H1419,2)</f>
        <v>0</v>
      </c>
      <c r="BL1419" s="17" t="s">
        <v>173</v>
      </c>
      <c r="BM1419" s="242" t="s">
        <v>631</v>
      </c>
    </row>
    <row r="1420" s="12" customFormat="1">
      <c r="B1420" s="244"/>
      <c r="C1420" s="245"/>
      <c r="D1420" s="246" t="s">
        <v>175</v>
      </c>
      <c r="E1420" s="247" t="s">
        <v>1</v>
      </c>
      <c r="F1420" s="248" t="s">
        <v>176</v>
      </c>
      <c r="G1420" s="245"/>
      <c r="H1420" s="247" t="s">
        <v>1</v>
      </c>
      <c r="I1420" s="249"/>
      <c r="J1420" s="245"/>
      <c r="K1420" s="245"/>
      <c r="L1420" s="250"/>
      <c r="M1420" s="251"/>
      <c r="N1420" s="252"/>
      <c r="O1420" s="252"/>
      <c r="P1420" s="252"/>
      <c r="Q1420" s="252"/>
      <c r="R1420" s="252"/>
      <c r="S1420" s="252"/>
      <c r="T1420" s="253"/>
      <c r="AT1420" s="254" t="s">
        <v>175</v>
      </c>
      <c r="AU1420" s="254" t="s">
        <v>107</v>
      </c>
      <c r="AV1420" s="12" t="s">
        <v>82</v>
      </c>
      <c r="AW1420" s="12" t="s">
        <v>31</v>
      </c>
      <c r="AX1420" s="12" t="s">
        <v>74</v>
      </c>
      <c r="AY1420" s="254" t="s">
        <v>165</v>
      </c>
    </row>
    <row r="1421" s="12" customFormat="1">
      <c r="B1421" s="244"/>
      <c r="C1421" s="245"/>
      <c r="D1421" s="246" t="s">
        <v>175</v>
      </c>
      <c r="E1421" s="247" t="s">
        <v>1</v>
      </c>
      <c r="F1421" s="248" t="s">
        <v>261</v>
      </c>
      <c r="G1421" s="245"/>
      <c r="H1421" s="247" t="s">
        <v>1</v>
      </c>
      <c r="I1421" s="249"/>
      <c r="J1421" s="245"/>
      <c r="K1421" s="245"/>
      <c r="L1421" s="250"/>
      <c r="M1421" s="251"/>
      <c r="N1421" s="252"/>
      <c r="O1421" s="252"/>
      <c r="P1421" s="252"/>
      <c r="Q1421" s="252"/>
      <c r="R1421" s="252"/>
      <c r="S1421" s="252"/>
      <c r="T1421" s="253"/>
      <c r="AT1421" s="254" t="s">
        <v>175</v>
      </c>
      <c r="AU1421" s="254" t="s">
        <v>107</v>
      </c>
      <c r="AV1421" s="12" t="s">
        <v>82</v>
      </c>
      <c r="AW1421" s="12" t="s">
        <v>31</v>
      </c>
      <c r="AX1421" s="12" t="s">
        <v>74</v>
      </c>
      <c r="AY1421" s="254" t="s">
        <v>165</v>
      </c>
    </row>
    <row r="1422" s="13" customFormat="1">
      <c r="B1422" s="255"/>
      <c r="C1422" s="256"/>
      <c r="D1422" s="246" t="s">
        <v>175</v>
      </c>
      <c r="E1422" s="257" t="s">
        <v>1</v>
      </c>
      <c r="F1422" s="258" t="s">
        <v>82</v>
      </c>
      <c r="G1422" s="256"/>
      <c r="H1422" s="259">
        <v>1</v>
      </c>
      <c r="I1422" s="260"/>
      <c r="J1422" s="256"/>
      <c r="K1422" s="256"/>
      <c r="L1422" s="261"/>
      <c r="M1422" s="262"/>
      <c r="N1422" s="263"/>
      <c r="O1422" s="263"/>
      <c r="P1422" s="263"/>
      <c r="Q1422" s="263"/>
      <c r="R1422" s="263"/>
      <c r="S1422" s="263"/>
      <c r="T1422" s="264"/>
      <c r="AT1422" s="265" t="s">
        <v>175</v>
      </c>
      <c r="AU1422" s="265" t="s">
        <v>107</v>
      </c>
      <c r="AV1422" s="13" t="s">
        <v>107</v>
      </c>
      <c r="AW1422" s="13" t="s">
        <v>31</v>
      </c>
      <c r="AX1422" s="13" t="s">
        <v>74</v>
      </c>
      <c r="AY1422" s="265" t="s">
        <v>165</v>
      </c>
    </row>
    <row r="1423" s="14" customFormat="1">
      <c r="B1423" s="266"/>
      <c r="C1423" s="267"/>
      <c r="D1423" s="246" t="s">
        <v>175</v>
      </c>
      <c r="E1423" s="268" t="s">
        <v>1</v>
      </c>
      <c r="F1423" s="269" t="s">
        <v>179</v>
      </c>
      <c r="G1423" s="267"/>
      <c r="H1423" s="270">
        <v>1</v>
      </c>
      <c r="I1423" s="271"/>
      <c r="J1423" s="267"/>
      <c r="K1423" s="267"/>
      <c r="L1423" s="272"/>
      <c r="M1423" s="273"/>
      <c r="N1423" s="274"/>
      <c r="O1423" s="274"/>
      <c r="P1423" s="274"/>
      <c r="Q1423" s="274"/>
      <c r="R1423" s="274"/>
      <c r="S1423" s="274"/>
      <c r="T1423" s="275"/>
      <c r="AT1423" s="276" t="s">
        <v>175</v>
      </c>
      <c r="AU1423" s="276" t="s">
        <v>107</v>
      </c>
      <c r="AV1423" s="14" t="s">
        <v>166</v>
      </c>
      <c r="AW1423" s="14" t="s">
        <v>31</v>
      </c>
      <c r="AX1423" s="14" t="s">
        <v>74</v>
      </c>
      <c r="AY1423" s="276" t="s">
        <v>165</v>
      </c>
    </row>
    <row r="1424" s="12" customFormat="1">
      <c r="B1424" s="244"/>
      <c r="C1424" s="245"/>
      <c r="D1424" s="246" t="s">
        <v>175</v>
      </c>
      <c r="E1424" s="247" t="s">
        <v>1</v>
      </c>
      <c r="F1424" s="248" t="s">
        <v>180</v>
      </c>
      <c r="G1424" s="245"/>
      <c r="H1424" s="247" t="s">
        <v>1</v>
      </c>
      <c r="I1424" s="249"/>
      <c r="J1424" s="245"/>
      <c r="K1424" s="245"/>
      <c r="L1424" s="250"/>
      <c r="M1424" s="251"/>
      <c r="N1424" s="252"/>
      <c r="O1424" s="252"/>
      <c r="P1424" s="252"/>
      <c r="Q1424" s="252"/>
      <c r="R1424" s="252"/>
      <c r="S1424" s="252"/>
      <c r="T1424" s="253"/>
      <c r="AT1424" s="254" t="s">
        <v>175</v>
      </c>
      <c r="AU1424" s="254" t="s">
        <v>107</v>
      </c>
      <c r="AV1424" s="12" t="s">
        <v>82</v>
      </c>
      <c r="AW1424" s="12" t="s">
        <v>31</v>
      </c>
      <c r="AX1424" s="12" t="s">
        <v>74</v>
      </c>
      <c r="AY1424" s="254" t="s">
        <v>165</v>
      </c>
    </row>
    <row r="1425" s="12" customFormat="1">
      <c r="B1425" s="244"/>
      <c r="C1425" s="245"/>
      <c r="D1425" s="246" t="s">
        <v>175</v>
      </c>
      <c r="E1425" s="247" t="s">
        <v>1</v>
      </c>
      <c r="F1425" s="248" t="s">
        <v>219</v>
      </c>
      <c r="G1425" s="245"/>
      <c r="H1425" s="247" t="s">
        <v>1</v>
      </c>
      <c r="I1425" s="249"/>
      <c r="J1425" s="245"/>
      <c r="K1425" s="245"/>
      <c r="L1425" s="250"/>
      <c r="M1425" s="251"/>
      <c r="N1425" s="252"/>
      <c r="O1425" s="252"/>
      <c r="P1425" s="252"/>
      <c r="Q1425" s="252"/>
      <c r="R1425" s="252"/>
      <c r="S1425" s="252"/>
      <c r="T1425" s="253"/>
      <c r="AT1425" s="254" t="s">
        <v>175</v>
      </c>
      <c r="AU1425" s="254" t="s">
        <v>107</v>
      </c>
      <c r="AV1425" s="12" t="s">
        <v>82</v>
      </c>
      <c r="AW1425" s="12" t="s">
        <v>31</v>
      </c>
      <c r="AX1425" s="12" t="s">
        <v>74</v>
      </c>
      <c r="AY1425" s="254" t="s">
        <v>165</v>
      </c>
    </row>
    <row r="1426" s="13" customFormat="1">
      <c r="B1426" s="255"/>
      <c r="C1426" s="256"/>
      <c r="D1426" s="246" t="s">
        <v>175</v>
      </c>
      <c r="E1426" s="257" t="s">
        <v>1</v>
      </c>
      <c r="F1426" s="258" t="s">
        <v>82</v>
      </c>
      <c r="G1426" s="256"/>
      <c r="H1426" s="259">
        <v>1</v>
      </c>
      <c r="I1426" s="260"/>
      <c r="J1426" s="256"/>
      <c r="K1426" s="256"/>
      <c r="L1426" s="261"/>
      <c r="M1426" s="262"/>
      <c r="N1426" s="263"/>
      <c r="O1426" s="263"/>
      <c r="P1426" s="263"/>
      <c r="Q1426" s="263"/>
      <c r="R1426" s="263"/>
      <c r="S1426" s="263"/>
      <c r="T1426" s="264"/>
      <c r="AT1426" s="265" t="s">
        <v>175</v>
      </c>
      <c r="AU1426" s="265" t="s">
        <v>107</v>
      </c>
      <c r="AV1426" s="13" t="s">
        <v>107</v>
      </c>
      <c r="AW1426" s="13" t="s">
        <v>31</v>
      </c>
      <c r="AX1426" s="13" t="s">
        <v>74</v>
      </c>
      <c r="AY1426" s="265" t="s">
        <v>165</v>
      </c>
    </row>
    <row r="1427" s="12" customFormat="1">
      <c r="B1427" s="244"/>
      <c r="C1427" s="245"/>
      <c r="D1427" s="246" t="s">
        <v>175</v>
      </c>
      <c r="E1427" s="247" t="s">
        <v>1</v>
      </c>
      <c r="F1427" s="248" t="s">
        <v>220</v>
      </c>
      <c r="G1427" s="245"/>
      <c r="H1427" s="247" t="s">
        <v>1</v>
      </c>
      <c r="I1427" s="249"/>
      <c r="J1427" s="245"/>
      <c r="K1427" s="245"/>
      <c r="L1427" s="250"/>
      <c r="M1427" s="251"/>
      <c r="N1427" s="252"/>
      <c r="O1427" s="252"/>
      <c r="P1427" s="252"/>
      <c r="Q1427" s="252"/>
      <c r="R1427" s="252"/>
      <c r="S1427" s="252"/>
      <c r="T1427" s="253"/>
      <c r="AT1427" s="254" t="s">
        <v>175</v>
      </c>
      <c r="AU1427" s="254" t="s">
        <v>107</v>
      </c>
      <c r="AV1427" s="12" t="s">
        <v>82</v>
      </c>
      <c r="AW1427" s="12" t="s">
        <v>31</v>
      </c>
      <c r="AX1427" s="12" t="s">
        <v>74</v>
      </c>
      <c r="AY1427" s="254" t="s">
        <v>165</v>
      </c>
    </row>
    <row r="1428" s="13" customFormat="1">
      <c r="B1428" s="255"/>
      <c r="C1428" s="256"/>
      <c r="D1428" s="246" t="s">
        <v>175</v>
      </c>
      <c r="E1428" s="257" t="s">
        <v>1</v>
      </c>
      <c r="F1428" s="258" t="s">
        <v>82</v>
      </c>
      <c r="G1428" s="256"/>
      <c r="H1428" s="259">
        <v>1</v>
      </c>
      <c r="I1428" s="260"/>
      <c r="J1428" s="256"/>
      <c r="K1428" s="256"/>
      <c r="L1428" s="261"/>
      <c r="M1428" s="262"/>
      <c r="N1428" s="263"/>
      <c r="O1428" s="263"/>
      <c r="P1428" s="263"/>
      <c r="Q1428" s="263"/>
      <c r="R1428" s="263"/>
      <c r="S1428" s="263"/>
      <c r="T1428" s="264"/>
      <c r="AT1428" s="265" t="s">
        <v>175</v>
      </c>
      <c r="AU1428" s="265" t="s">
        <v>107</v>
      </c>
      <c r="AV1428" s="13" t="s">
        <v>107</v>
      </c>
      <c r="AW1428" s="13" t="s">
        <v>31</v>
      </c>
      <c r="AX1428" s="13" t="s">
        <v>74</v>
      </c>
      <c r="AY1428" s="265" t="s">
        <v>165</v>
      </c>
    </row>
    <row r="1429" s="12" customFormat="1">
      <c r="B1429" s="244"/>
      <c r="C1429" s="245"/>
      <c r="D1429" s="246" t="s">
        <v>175</v>
      </c>
      <c r="E1429" s="247" t="s">
        <v>1</v>
      </c>
      <c r="F1429" s="248" t="s">
        <v>262</v>
      </c>
      <c r="G1429" s="245"/>
      <c r="H1429" s="247" t="s">
        <v>1</v>
      </c>
      <c r="I1429" s="249"/>
      <c r="J1429" s="245"/>
      <c r="K1429" s="245"/>
      <c r="L1429" s="250"/>
      <c r="M1429" s="251"/>
      <c r="N1429" s="252"/>
      <c r="O1429" s="252"/>
      <c r="P1429" s="252"/>
      <c r="Q1429" s="252"/>
      <c r="R1429" s="252"/>
      <c r="S1429" s="252"/>
      <c r="T1429" s="253"/>
      <c r="AT1429" s="254" t="s">
        <v>175</v>
      </c>
      <c r="AU1429" s="254" t="s">
        <v>107</v>
      </c>
      <c r="AV1429" s="12" t="s">
        <v>82</v>
      </c>
      <c r="AW1429" s="12" t="s">
        <v>31</v>
      </c>
      <c r="AX1429" s="12" t="s">
        <v>74</v>
      </c>
      <c r="AY1429" s="254" t="s">
        <v>165</v>
      </c>
    </row>
    <row r="1430" s="13" customFormat="1">
      <c r="B1430" s="255"/>
      <c r="C1430" s="256"/>
      <c r="D1430" s="246" t="s">
        <v>175</v>
      </c>
      <c r="E1430" s="257" t="s">
        <v>1</v>
      </c>
      <c r="F1430" s="258" t="s">
        <v>82</v>
      </c>
      <c r="G1430" s="256"/>
      <c r="H1430" s="259">
        <v>1</v>
      </c>
      <c r="I1430" s="260"/>
      <c r="J1430" s="256"/>
      <c r="K1430" s="256"/>
      <c r="L1430" s="261"/>
      <c r="M1430" s="262"/>
      <c r="N1430" s="263"/>
      <c r="O1430" s="263"/>
      <c r="P1430" s="263"/>
      <c r="Q1430" s="263"/>
      <c r="R1430" s="263"/>
      <c r="S1430" s="263"/>
      <c r="T1430" s="264"/>
      <c r="AT1430" s="265" t="s">
        <v>175</v>
      </c>
      <c r="AU1430" s="265" t="s">
        <v>107</v>
      </c>
      <c r="AV1430" s="13" t="s">
        <v>107</v>
      </c>
      <c r="AW1430" s="13" t="s">
        <v>31</v>
      </c>
      <c r="AX1430" s="13" t="s">
        <v>74</v>
      </c>
      <c r="AY1430" s="265" t="s">
        <v>165</v>
      </c>
    </row>
    <row r="1431" s="14" customFormat="1">
      <c r="B1431" s="266"/>
      <c r="C1431" s="267"/>
      <c r="D1431" s="246" t="s">
        <v>175</v>
      </c>
      <c r="E1431" s="268" t="s">
        <v>1</v>
      </c>
      <c r="F1431" s="269" t="s">
        <v>179</v>
      </c>
      <c r="G1431" s="267"/>
      <c r="H1431" s="270">
        <v>3</v>
      </c>
      <c r="I1431" s="271"/>
      <c r="J1431" s="267"/>
      <c r="K1431" s="267"/>
      <c r="L1431" s="272"/>
      <c r="M1431" s="273"/>
      <c r="N1431" s="274"/>
      <c r="O1431" s="274"/>
      <c r="P1431" s="274"/>
      <c r="Q1431" s="274"/>
      <c r="R1431" s="274"/>
      <c r="S1431" s="274"/>
      <c r="T1431" s="275"/>
      <c r="AT1431" s="276" t="s">
        <v>175</v>
      </c>
      <c r="AU1431" s="276" t="s">
        <v>107</v>
      </c>
      <c r="AV1431" s="14" t="s">
        <v>166</v>
      </c>
      <c r="AW1431" s="14" t="s">
        <v>31</v>
      </c>
      <c r="AX1431" s="14" t="s">
        <v>74</v>
      </c>
      <c r="AY1431" s="276" t="s">
        <v>165</v>
      </c>
    </row>
    <row r="1432" s="15" customFormat="1">
      <c r="B1432" s="277"/>
      <c r="C1432" s="278"/>
      <c r="D1432" s="246" t="s">
        <v>175</v>
      </c>
      <c r="E1432" s="279" t="s">
        <v>1</v>
      </c>
      <c r="F1432" s="280" t="s">
        <v>186</v>
      </c>
      <c r="G1432" s="278"/>
      <c r="H1432" s="281">
        <v>4</v>
      </c>
      <c r="I1432" s="282"/>
      <c r="J1432" s="278"/>
      <c r="K1432" s="278"/>
      <c r="L1432" s="283"/>
      <c r="M1432" s="284"/>
      <c r="N1432" s="285"/>
      <c r="O1432" s="285"/>
      <c r="P1432" s="285"/>
      <c r="Q1432" s="285"/>
      <c r="R1432" s="285"/>
      <c r="S1432" s="285"/>
      <c r="T1432" s="286"/>
      <c r="AT1432" s="287" t="s">
        <v>175</v>
      </c>
      <c r="AU1432" s="287" t="s">
        <v>107</v>
      </c>
      <c r="AV1432" s="15" t="s">
        <v>173</v>
      </c>
      <c r="AW1432" s="15" t="s">
        <v>31</v>
      </c>
      <c r="AX1432" s="15" t="s">
        <v>82</v>
      </c>
      <c r="AY1432" s="287" t="s">
        <v>165</v>
      </c>
    </row>
    <row r="1433" s="1" customFormat="1" ht="16.5" customHeight="1">
      <c r="B1433" s="38"/>
      <c r="C1433" s="231" t="s">
        <v>632</v>
      </c>
      <c r="D1433" s="231" t="s">
        <v>168</v>
      </c>
      <c r="E1433" s="232" t="s">
        <v>633</v>
      </c>
      <c r="F1433" s="233" t="s">
        <v>634</v>
      </c>
      <c r="G1433" s="234" t="s">
        <v>214</v>
      </c>
      <c r="H1433" s="235">
        <v>31</v>
      </c>
      <c r="I1433" s="236"/>
      <c r="J1433" s="237">
        <f>ROUND(I1433*H1433,2)</f>
        <v>0</v>
      </c>
      <c r="K1433" s="233" t="s">
        <v>286</v>
      </c>
      <c r="L1433" s="43"/>
      <c r="M1433" s="238" t="s">
        <v>1</v>
      </c>
      <c r="N1433" s="239" t="s">
        <v>40</v>
      </c>
      <c r="O1433" s="86"/>
      <c r="P1433" s="240">
        <f>O1433*H1433</f>
        <v>0</v>
      </c>
      <c r="Q1433" s="240">
        <v>0.04684</v>
      </c>
      <c r="R1433" s="240">
        <f>Q1433*H1433</f>
        <v>1.45204</v>
      </c>
      <c r="S1433" s="240">
        <v>0</v>
      </c>
      <c r="T1433" s="241">
        <f>S1433*H1433</f>
        <v>0</v>
      </c>
      <c r="AR1433" s="242" t="s">
        <v>173</v>
      </c>
      <c r="AT1433" s="242" t="s">
        <v>168</v>
      </c>
      <c r="AU1433" s="242" t="s">
        <v>107</v>
      </c>
      <c r="AY1433" s="17" t="s">
        <v>165</v>
      </c>
      <c r="BE1433" s="243">
        <f>IF(N1433="základní",J1433,0)</f>
        <v>0</v>
      </c>
      <c r="BF1433" s="243">
        <f>IF(N1433="snížená",J1433,0)</f>
        <v>0</v>
      </c>
      <c r="BG1433" s="243">
        <f>IF(N1433="zákl. přenesená",J1433,0)</f>
        <v>0</v>
      </c>
      <c r="BH1433" s="243">
        <f>IF(N1433="sníž. přenesená",J1433,0)</f>
        <v>0</v>
      </c>
      <c r="BI1433" s="243">
        <f>IF(N1433="nulová",J1433,0)</f>
        <v>0</v>
      </c>
      <c r="BJ1433" s="17" t="s">
        <v>107</v>
      </c>
      <c r="BK1433" s="243">
        <f>ROUND(I1433*H1433,2)</f>
        <v>0</v>
      </c>
      <c r="BL1433" s="17" t="s">
        <v>173</v>
      </c>
      <c r="BM1433" s="242" t="s">
        <v>635</v>
      </c>
    </row>
    <row r="1434" s="12" customFormat="1">
      <c r="B1434" s="244"/>
      <c r="C1434" s="245"/>
      <c r="D1434" s="246" t="s">
        <v>175</v>
      </c>
      <c r="E1434" s="247" t="s">
        <v>1</v>
      </c>
      <c r="F1434" s="248" t="s">
        <v>176</v>
      </c>
      <c r="G1434" s="245"/>
      <c r="H1434" s="247" t="s">
        <v>1</v>
      </c>
      <c r="I1434" s="249"/>
      <c r="J1434" s="245"/>
      <c r="K1434" s="245"/>
      <c r="L1434" s="250"/>
      <c r="M1434" s="251"/>
      <c r="N1434" s="252"/>
      <c r="O1434" s="252"/>
      <c r="P1434" s="252"/>
      <c r="Q1434" s="252"/>
      <c r="R1434" s="252"/>
      <c r="S1434" s="252"/>
      <c r="T1434" s="253"/>
      <c r="AT1434" s="254" t="s">
        <v>175</v>
      </c>
      <c r="AU1434" s="254" t="s">
        <v>107</v>
      </c>
      <c r="AV1434" s="12" t="s">
        <v>82</v>
      </c>
      <c r="AW1434" s="12" t="s">
        <v>31</v>
      </c>
      <c r="AX1434" s="12" t="s">
        <v>74</v>
      </c>
      <c r="AY1434" s="254" t="s">
        <v>165</v>
      </c>
    </row>
    <row r="1435" s="12" customFormat="1">
      <c r="B1435" s="244"/>
      <c r="C1435" s="245"/>
      <c r="D1435" s="246" t="s">
        <v>175</v>
      </c>
      <c r="E1435" s="247" t="s">
        <v>1</v>
      </c>
      <c r="F1435" s="248" t="s">
        <v>379</v>
      </c>
      <c r="G1435" s="245"/>
      <c r="H1435" s="247" t="s">
        <v>1</v>
      </c>
      <c r="I1435" s="249"/>
      <c r="J1435" s="245"/>
      <c r="K1435" s="245"/>
      <c r="L1435" s="250"/>
      <c r="M1435" s="251"/>
      <c r="N1435" s="252"/>
      <c r="O1435" s="252"/>
      <c r="P1435" s="252"/>
      <c r="Q1435" s="252"/>
      <c r="R1435" s="252"/>
      <c r="S1435" s="252"/>
      <c r="T1435" s="253"/>
      <c r="AT1435" s="254" t="s">
        <v>175</v>
      </c>
      <c r="AU1435" s="254" t="s">
        <v>107</v>
      </c>
      <c r="AV1435" s="12" t="s">
        <v>82</v>
      </c>
      <c r="AW1435" s="12" t="s">
        <v>31</v>
      </c>
      <c r="AX1435" s="12" t="s">
        <v>74</v>
      </c>
      <c r="AY1435" s="254" t="s">
        <v>165</v>
      </c>
    </row>
    <row r="1436" s="13" customFormat="1">
      <c r="B1436" s="255"/>
      <c r="C1436" s="256"/>
      <c r="D1436" s="246" t="s">
        <v>175</v>
      </c>
      <c r="E1436" s="257" t="s">
        <v>1</v>
      </c>
      <c r="F1436" s="258" t="s">
        <v>82</v>
      </c>
      <c r="G1436" s="256"/>
      <c r="H1436" s="259">
        <v>1</v>
      </c>
      <c r="I1436" s="260"/>
      <c r="J1436" s="256"/>
      <c r="K1436" s="256"/>
      <c r="L1436" s="261"/>
      <c r="M1436" s="262"/>
      <c r="N1436" s="263"/>
      <c r="O1436" s="263"/>
      <c r="P1436" s="263"/>
      <c r="Q1436" s="263"/>
      <c r="R1436" s="263"/>
      <c r="S1436" s="263"/>
      <c r="T1436" s="264"/>
      <c r="AT1436" s="265" t="s">
        <v>175</v>
      </c>
      <c r="AU1436" s="265" t="s">
        <v>107</v>
      </c>
      <c r="AV1436" s="13" t="s">
        <v>107</v>
      </c>
      <c r="AW1436" s="13" t="s">
        <v>31</v>
      </c>
      <c r="AX1436" s="13" t="s">
        <v>74</v>
      </c>
      <c r="AY1436" s="265" t="s">
        <v>165</v>
      </c>
    </row>
    <row r="1437" s="12" customFormat="1">
      <c r="B1437" s="244"/>
      <c r="C1437" s="245"/>
      <c r="D1437" s="246" t="s">
        <v>175</v>
      </c>
      <c r="E1437" s="247" t="s">
        <v>1</v>
      </c>
      <c r="F1437" s="248" t="s">
        <v>218</v>
      </c>
      <c r="G1437" s="245"/>
      <c r="H1437" s="247" t="s">
        <v>1</v>
      </c>
      <c r="I1437" s="249"/>
      <c r="J1437" s="245"/>
      <c r="K1437" s="245"/>
      <c r="L1437" s="250"/>
      <c r="M1437" s="251"/>
      <c r="N1437" s="252"/>
      <c r="O1437" s="252"/>
      <c r="P1437" s="252"/>
      <c r="Q1437" s="252"/>
      <c r="R1437" s="252"/>
      <c r="S1437" s="252"/>
      <c r="T1437" s="253"/>
      <c r="AT1437" s="254" t="s">
        <v>175</v>
      </c>
      <c r="AU1437" s="254" t="s">
        <v>107</v>
      </c>
      <c r="AV1437" s="12" t="s">
        <v>82</v>
      </c>
      <c r="AW1437" s="12" t="s">
        <v>31</v>
      </c>
      <c r="AX1437" s="12" t="s">
        <v>74</v>
      </c>
      <c r="AY1437" s="254" t="s">
        <v>165</v>
      </c>
    </row>
    <row r="1438" s="13" customFormat="1">
      <c r="B1438" s="255"/>
      <c r="C1438" s="256"/>
      <c r="D1438" s="246" t="s">
        <v>175</v>
      </c>
      <c r="E1438" s="257" t="s">
        <v>1</v>
      </c>
      <c r="F1438" s="258" t="s">
        <v>82</v>
      </c>
      <c r="G1438" s="256"/>
      <c r="H1438" s="259">
        <v>1</v>
      </c>
      <c r="I1438" s="260"/>
      <c r="J1438" s="256"/>
      <c r="K1438" s="256"/>
      <c r="L1438" s="261"/>
      <c r="M1438" s="262"/>
      <c r="N1438" s="263"/>
      <c r="O1438" s="263"/>
      <c r="P1438" s="263"/>
      <c r="Q1438" s="263"/>
      <c r="R1438" s="263"/>
      <c r="S1438" s="263"/>
      <c r="T1438" s="264"/>
      <c r="AT1438" s="265" t="s">
        <v>175</v>
      </c>
      <c r="AU1438" s="265" t="s">
        <v>107</v>
      </c>
      <c r="AV1438" s="13" t="s">
        <v>107</v>
      </c>
      <c r="AW1438" s="13" t="s">
        <v>31</v>
      </c>
      <c r="AX1438" s="13" t="s">
        <v>74</v>
      </c>
      <c r="AY1438" s="265" t="s">
        <v>165</v>
      </c>
    </row>
    <row r="1439" s="12" customFormat="1">
      <c r="B1439" s="244"/>
      <c r="C1439" s="245"/>
      <c r="D1439" s="246" t="s">
        <v>175</v>
      </c>
      <c r="E1439" s="247" t="s">
        <v>1</v>
      </c>
      <c r="F1439" s="248" t="s">
        <v>217</v>
      </c>
      <c r="G1439" s="245"/>
      <c r="H1439" s="247" t="s">
        <v>1</v>
      </c>
      <c r="I1439" s="249"/>
      <c r="J1439" s="245"/>
      <c r="K1439" s="245"/>
      <c r="L1439" s="250"/>
      <c r="M1439" s="251"/>
      <c r="N1439" s="252"/>
      <c r="O1439" s="252"/>
      <c r="P1439" s="252"/>
      <c r="Q1439" s="252"/>
      <c r="R1439" s="252"/>
      <c r="S1439" s="252"/>
      <c r="T1439" s="253"/>
      <c r="AT1439" s="254" t="s">
        <v>175</v>
      </c>
      <c r="AU1439" s="254" t="s">
        <v>107</v>
      </c>
      <c r="AV1439" s="12" t="s">
        <v>82</v>
      </c>
      <c r="AW1439" s="12" t="s">
        <v>31</v>
      </c>
      <c r="AX1439" s="12" t="s">
        <v>74</v>
      </c>
      <c r="AY1439" s="254" t="s">
        <v>165</v>
      </c>
    </row>
    <row r="1440" s="13" customFormat="1">
      <c r="B1440" s="255"/>
      <c r="C1440" s="256"/>
      <c r="D1440" s="246" t="s">
        <v>175</v>
      </c>
      <c r="E1440" s="257" t="s">
        <v>1</v>
      </c>
      <c r="F1440" s="258" t="s">
        <v>82</v>
      </c>
      <c r="G1440" s="256"/>
      <c r="H1440" s="259">
        <v>1</v>
      </c>
      <c r="I1440" s="260"/>
      <c r="J1440" s="256"/>
      <c r="K1440" s="256"/>
      <c r="L1440" s="261"/>
      <c r="M1440" s="262"/>
      <c r="N1440" s="263"/>
      <c r="O1440" s="263"/>
      <c r="P1440" s="263"/>
      <c r="Q1440" s="263"/>
      <c r="R1440" s="263"/>
      <c r="S1440" s="263"/>
      <c r="T1440" s="264"/>
      <c r="AT1440" s="265" t="s">
        <v>175</v>
      </c>
      <c r="AU1440" s="265" t="s">
        <v>107</v>
      </c>
      <c r="AV1440" s="13" t="s">
        <v>107</v>
      </c>
      <c r="AW1440" s="13" t="s">
        <v>31</v>
      </c>
      <c r="AX1440" s="13" t="s">
        <v>74</v>
      </c>
      <c r="AY1440" s="265" t="s">
        <v>165</v>
      </c>
    </row>
    <row r="1441" s="12" customFormat="1">
      <c r="B1441" s="244"/>
      <c r="C1441" s="245"/>
      <c r="D1441" s="246" t="s">
        <v>175</v>
      </c>
      <c r="E1441" s="247" t="s">
        <v>1</v>
      </c>
      <c r="F1441" s="248" t="s">
        <v>194</v>
      </c>
      <c r="G1441" s="245"/>
      <c r="H1441" s="247" t="s">
        <v>1</v>
      </c>
      <c r="I1441" s="249"/>
      <c r="J1441" s="245"/>
      <c r="K1441" s="245"/>
      <c r="L1441" s="250"/>
      <c r="M1441" s="251"/>
      <c r="N1441" s="252"/>
      <c r="O1441" s="252"/>
      <c r="P1441" s="252"/>
      <c r="Q1441" s="252"/>
      <c r="R1441" s="252"/>
      <c r="S1441" s="252"/>
      <c r="T1441" s="253"/>
      <c r="AT1441" s="254" t="s">
        <v>175</v>
      </c>
      <c r="AU1441" s="254" t="s">
        <v>107</v>
      </c>
      <c r="AV1441" s="12" t="s">
        <v>82</v>
      </c>
      <c r="AW1441" s="12" t="s">
        <v>31</v>
      </c>
      <c r="AX1441" s="12" t="s">
        <v>74</v>
      </c>
      <c r="AY1441" s="254" t="s">
        <v>165</v>
      </c>
    </row>
    <row r="1442" s="13" customFormat="1">
      <c r="B1442" s="255"/>
      <c r="C1442" s="256"/>
      <c r="D1442" s="246" t="s">
        <v>175</v>
      </c>
      <c r="E1442" s="257" t="s">
        <v>1</v>
      </c>
      <c r="F1442" s="258" t="s">
        <v>82</v>
      </c>
      <c r="G1442" s="256"/>
      <c r="H1442" s="259">
        <v>1</v>
      </c>
      <c r="I1442" s="260"/>
      <c r="J1442" s="256"/>
      <c r="K1442" s="256"/>
      <c r="L1442" s="261"/>
      <c r="M1442" s="262"/>
      <c r="N1442" s="263"/>
      <c r="O1442" s="263"/>
      <c r="P1442" s="263"/>
      <c r="Q1442" s="263"/>
      <c r="R1442" s="263"/>
      <c r="S1442" s="263"/>
      <c r="T1442" s="264"/>
      <c r="AT1442" s="265" t="s">
        <v>175</v>
      </c>
      <c r="AU1442" s="265" t="s">
        <v>107</v>
      </c>
      <c r="AV1442" s="13" t="s">
        <v>107</v>
      </c>
      <c r="AW1442" s="13" t="s">
        <v>31</v>
      </c>
      <c r="AX1442" s="13" t="s">
        <v>74</v>
      </c>
      <c r="AY1442" s="265" t="s">
        <v>165</v>
      </c>
    </row>
    <row r="1443" s="12" customFormat="1">
      <c r="B1443" s="244"/>
      <c r="C1443" s="245"/>
      <c r="D1443" s="246" t="s">
        <v>175</v>
      </c>
      <c r="E1443" s="247" t="s">
        <v>1</v>
      </c>
      <c r="F1443" s="248" t="s">
        <v>177</v>
      </c>
      <c r="G1443" s="245"/>
      <c r="H1443" s="247" t="s">
        <v>1</v>
      </c>
      <c r="I1443" s="249"/>
      <c r="J1443" s="245"/>
      <c r="K1443" s="245"/>
      <c r="L1443" s="250"/>
      <c r="M1443" s="251"/>
      <c r="N1443" s="252"/>
      <c r="O1443" s="252"/>
      <c r="P1443" s="252"/>
      <c r="Q1443" s="252"/>
      <c r="R1443" s="252"/>
      <c r="S1443" s="252"/>
      <c r="T1443" s="253"/>
      <c r="AT1443" s="254" t="s">
        <v>175</v>
      </c>
      <c r="AU1443" s="254" t="s">
        <v>107</v>
      </c>
      <c r="AV1443" s="12" t="s">
        <v>82</v>
      </c>
      <c r="AW1443" s="12" t="s">
        <v>31</v>
      </c>
      <c r="AX1443" s="12" t="s">
        <v>74</v>
      </c>
      <c r="AY1443" s="254" t="s">
        <v>165</v>
      </c>
    </row>
    <row r="1444" s="13" customFormat="1">
      <c r="B1444" s="255"/>
      <c r="C1444" s="256"/>
      <c r="D1444" s="246" t="s">
        <v>175</v>
      </c>
      <c r="E1444" s="257" t="s">
        <v>1</v>
      </c>
      <c r="F1444" s="258" t="s">
        <v>82</v>
      </c>
      <c r="G1444" s="256"/>
      <c r="H1444" s="259">
        <v>1</v>
      </c>
      <c r="I1444" s="260"/>
      <c r="J1444" s="256"/>
      <c r="K1444" s="256"/>
      <c r="L1444" s="261"/>
      <c r="M1444" s="262"/>
      <c r="N1444" s="263"/>
      <c r="O1444" s="263"/>
      <c r="P1444" s="263"/>
      <c r="Q1444" s="263"/>
      <c r="R1444" s="263"/>
      <c r="S1444" s="263"/>
      <c r="T1444" s="264"/>
      <c r="AT1444" s="265" t="s">
        <v>175</v>
      </c>
      <c r="AU1444" s="265" t="s">
        <v>107</v>
      </c>
      <c r="AV1444" s="13" t="s">
        <v>107</v>
      </c>
      <c r="AW1444" s="13" t="s">
        <v>31</v>
      </c>
      <c r="AX1444" s="13" t="s">
        <v>74</v>
      </c>
      <c r="AY1444" s="265" t="s">
        <v>165</v>
      </c>
    </row>
    <row r="1445" s="12" customFormat="1">
      <c r="B1445" s="244"/>
      <c r="C1445" s="245"/>
      <c r="D1445" s="246" t="s">
        <v>175</v>
      </c>
      <c r="E1445" s="247" t="s">
        <v>1</v>
      </c>
      <c r="F1445" s="248" t="s">
        <v>416</v>
      </c>
      <c r="G1445" s="245"/>
      <c r="H1445" s="247" t="s">
        <v>1</v>
      </c>
      <c r="I1445" s="249"/>
      <c r="J1445" s="245"/>
      <c r="K1445" s="245"/>
      <c r="L1445" s="250"/>
      <c r="M1445" s="251"/>
      <c r="N1445" s="252"/>
      <c r="O1445" s="252"/>
      <c r="P1445" s="252"/>
      <c r="Q1445" s="252"/>
      <c r="R1445" s="252"/>
      <c r="S1445" s="252"/>
      <c r="T1445" s="253"/>
      <c r="AT1445" s="254" t="s">
        <v>175</v>
      </c>
      <c r="AU1445" s="254" t="s">
        <v>107</v>
      </c>
      <c r="AV1445" s="12" t="s">
        <v>82</v>
      </c>
      <c r="AW1445" s="12" t="s">
        <v>31</v>
      </c>
      <c r="AX1445" s="12" t="s">
        <v>74</v>
      </c>
      <c r="AY1445" s="254" t="s">
        <v>165</v>
      </c>
    </row>
    <row r="1446" s="13" customFormat="1">
      <c r="B1446" s="255"/>
      <c r="C1446" s="256"/>
      <c r="D1446" s="246" t="s">
        <v>175</v>
      </c>
      <c r="E1446" s="257" t="s">
        <v>1</v>
      </c>
      <c r="F1446" s="258" t="s">
        <v>82</v>
      </c>
      <c r="G1446" s="256"/>
      <c r="H1446" s="259">
        <v>1</v>
      </c>
      <c r="I1446" s="260"/>
      <c r="J1446" s="256"/>
      <c r="K1446" s="256"/>
      <c r="L1446" s="261"/>
      <c r="M1446" s="262"/>
      <c r="N1446" s="263"/>
      <c r="O1446" s="263"/>
      <c r="P1446" s="263"/>
      <c r="Q1446" s="263"/>
      <c r="R1446" s="263"/>
      <c r="S1446" s="263"/>
      <c r="T1446" s="264"/>
      <c r="AT1446" s="265" t="s">
        <v>175</v>
      </c>
      <c r="AU1446" s="265" t="s">
        <v>107</v>
      </c>
      <c r="AV1446" s="13" t="s">
        <v>107</v>
      </c>
      <c r="AW1446" s="13" t="s">
        <v>31</v>
      </c>
      <c r="AX1446" s="13" t="s">
        <v>74</v>
      </c>
      <c r="AY1446" s="265" t="s">
        <v>165</v>
      </c>
    </row>
    <row r="1447" s="12" customFormat="1">
      <c r="B1447" s="244"/>
      <c r="C1447" s="245"/>
      <c r="D1447" s="246" t="s">
        <v>175</v>
      </c>
      <c r="E1447" s="247" t="s">
        <v>1</v>
      </c>
      <c r="F1447" s="248" t="s">
        <v>420</v>
      </c>
      <c r="G1447" s="245"/>
      <c r="H1447" s="247" t="s">
        <v>1</v>
      </c>
      <c r="I1447" s="249"/>
      <c r="J1447" s="245"/>
      <c r="K1447" s="245"/>
      <c r="L1447" s="250"/>
      <c r="M1447" s="251"/>
      <c r="N1447" s="252"/>
      <c r="O1447" s="252"/>
      <c r="P1447" s="252"/>
      <c r="Q1447" s="252"/>
      <c r="R1447" s="252"/>
      <c r="S1447" s="252"/>
      <c r="T1447" s="253"/>
      <c r="AT1447" s="254" t="s">
        <v>175</v>
      </c>
      <c r="AU1447" s="254" t="s">
        <v>107</v>
      </c>
      <c r="AV1447" s="12" t="s">
        <v>82</v>
      </c>
      <c r="AW1447" s="12" t="s">
        <v>31</v>
      </c>
      <c r="AX1447" s="12" t="s">
        <v>74</v>
      </c>
      <c r="AY1447" s="254" t="s">
        <v>165</v>
      </c>
    </row>
    <row r="1448" s="13" customFormat="1">
      <c r="B1448" s="255"/>
      <c r="C1448" s="256"/>
      <c r="D1448" s="246" t="s">
        <v>175</v>
      </c>
      <c r="E1448" s="257" t="s">
        <v>1</v>
      </c>
      <c r="F1448" s="258" t="s">
        <v>82</v>
      </c>
      <c r="G1448" s="256"/>
      <c r="H1448" s="259">
        <v>1</v>
      </c>
      <c r="I1448" s="260"/>
      <c r="J1448" s="256"/>
      <c r="K1448" s="256"/>
      <c r="L1448" s="261"/>
      <c r="M1448" s="262"/>
      <c r="N1448" s="263"/>
      <c r="O1448" s="263"/>
      <c r="P1448" s="263"/>
      <c r="Q1448" s="263"/>
      <c r="R1448" s="263"/>
      <c r="S1448" s="263"/>
      <c r="T1448" s="264"/>
      <c r="AT1448" s="265" t="s">
        <v>175</v>
      </c>
      <c r="AU1448" s="265" t="s">
        <v>107</v>
      </c>
      <c r="AV1448" s="13" t="s">
        <v>107</v>
      </c>
      <c r="AW1448" s="13" t="s">
        <v>31</v>
      </c>
      <c r="AX1448" s="13" t="s">
        <v>74</v>
      </c>
      <c r="AY1448" s="265" t="s">
        <v>165</v>
      </c>
    </row>
    <row r="1449" s="12" customFormat="1">
      <c r="B1449" s="244"/>
      <c r="C1449" s="245"/>
      <c r="D1449" s="246" t="s">
        <v>175</v>
      </c>
      <c r="E1449" s="247" t="s">
        <v>1</v>
      </c>
      <c r="F1449" s="248" t="s">
        <v>198</v>
      </c>
      <c r="G1449" s="245"/>
      <c r="H1449" s="247" t="s">
        <v>1</v>
      </c>
      <c r="I1449" s="249"/>
      <c r="J1449" s="245"/>
      <c r="K1449" s="245"/>
      <c r="L1449" s="250"/>
      <c r="M1449" s="251"/>
      <c r="N1449" s="252"/>
      <c r="O1449" s="252"/>
      <c r="P1449" s="252"/>
      <c r="Q1449" s="252"/>
      <c r="R1449" s="252"/>
      <c r="S1449" s="252"/>
      <c r="T1449" s="253"/>
      <c r="AT1449" s="254" t="s">
        <v>175</v>
      </c>
      <c r="AU1449" s="254" t="s">
        <v>107</v>
      </c>
      <c r="AV1449" s="12" t="s">
        <v>82</v>
      </c>
      <c r="AW1449" s="12" t="s">
        <v>31</v>
      </c>
      <c r="AX1449" s="12" t="s">
        <v>74</v>
      </c>
      <c r="AY1449" s="254" t="s">
        <v>165</v>
      </c>
    </row>
    <row r="1450" s="13" customFormat="1">
      <c r="B1450" s="255"/>
      <c r="C1450" s="256"/>
      <c r="D1450" s="246" t="s">
        <v>175</v>
      </c>
      <c r="E1450" s="257" t="s">
        <v>1</v>
      </c>
      <c r="F1450" s="258" t="s">
        <v>82</v>
      </c>
      <c r="G1450" s="256"/>
      <c r="H1450" s="259">
        <v>1</v>
      </c>
      <c r="I1450" s="260"/>
      <c r="J1450" s="256"/>
      <c r="K1450" s="256"/>
      <c r="L1450" s="261"/>
      <c r="M1450" s="262"/>
      <c r="N1450" s="263"/>
      <c r="O1450" s="263"/>
      <c r="P1450" s="263"/>
      <c r="Q1450" s="263"/>
      <c r="R1450" s="263"/>
      <c r="S1450" s="263"/>
      <c r="T1450" s="264"/>
      <c r="AT1450" s="265" t="s">
        <v>175</v>
      </c>
      <c r="AU1450" s="265" t="s">
        <v>107</v>
      </c>
      <c r="AV1450" s="13" t="s">
        <v>107</v>
      </c>
      <c r="AW1450" s="13" t="s">
        <v>31</v>
      </c>
      <c r="AX1450" s="13" t="s">
        <v>74</v>
      </c>
      <c r="AY1450" s="265" t="s">
        <v>165</v>
      </c>
    </row>
    <row r="1451" s="12" customFormat="1">
      <c r="B1451" s="244"/>
      <c r="C1451" s="245"/>
      <c r="D1451" s="246" t="s">
        <v>175</v>
      </c>
      <c r="E1451" s="247" t="s">
        <v>1</v>
      </c>
      <c r="F1451" s="248" t="s">
        <v>246</v>
      </c>
      <c r="G1451" s="245"/>
      <c r="H1451" s="247" t="s">
        <v>1</v>
      </c>
      <c r="I1451" s="249"/>
      <c r="J1451" s="245"/>
      <c r="K1451" s="245"/>
      <c r="L1451" s="250"/>
      <c r="M1451" s="251"/>
      <c r="N1451" s="252"/>
      <c r="O1451" s="252"/>
      <c r="P1451" s="252"/>
      <c r="Q1451" s="252"/>
      <c r="R1451" s="252"/>
      <c r="S1451" s="252"/>
      <c r="T1451" s="253"/>
      <c r="AT1451" s="254" t="s">
        <v>175</v>
      </c>
      <c r="AU1451" s="254" t="s">
        <v>107</v>
      </c>
      <c r="AV1451" s="12" t="s">
        <v>82</v>
      </c>
      <c r="AW1451" s="12" t="s">
        <v>31</v>
      </c>
      <c r="AX1451" s="12" t="s">
        <v>74</v>
      </c>
      <c r="AY1451" s="254" t="s">
        <v>165</v>
      </c>
    </row>
    <row r="1452" s="13" customFormat="1">
      <c r="B1452" s="255"/>
      <c r="C1452" s="256"/>
      <c r="D1452" s="246" t="s">
        <v>175</v>
      </c>
      <c r="E1452" s="257" t="s">
        <v>1</v>
      </c>
      <c r="F1452" s="258" t="s">
        <v>82</v>
      </c>
      <c r="G1452" s="256"/>
      <c r="H1452" s="259">
        <v>1</v>
      </c>
      <c r="I1452" s="260"/>
      <c r="J1452" s="256"/>
      <c r="K1452" s="256"/>
      <c r="L1452" s="261"/>
      <c r="M1452" s="262"/>
      <c r="N1452" s="263"/>
      <c r="O1452" s="263"/>
      <c r="P1452" s="263"/>
      <c r="Q1452" s="263"/>
      <c r="R1452" s="263"/>
      <c r="S1452" s="263"/>
      <c r="T1452" s="264"/>
      <c r="AT1452" s="265" t="s">
        <v>175</v>
      </c>
      <c r="AU1452" s="265" t="s">
        <v>107</v>
      </c>
      <c r="AV1452" s="13" t="s">
        <v>107</v>
      </c>
      <c r="AW1452" s="13" t="s">
        <v>31</v>
      </c>
      <c r="AX1452" s="13" t="s">
        <v>74</v>
      </c>
      <c r="AY1452" s="265" t="s">
        <v>165</v>
      </c>
    </row>
    <row r="1453" s="12" customFormat="1">
      <c r="B1453" s="244"/>
      <c r="C1453" s="245"/>
      <c r="D1453" s="246" t="s">
        <v>175</v>
      </c>
      <c r="E1453" s="247" t="s">
        <v>1</v>
      </c>
      <c r="F1453" s="248" t="s">
        <v>247</v>
      </c>
      <c r="G1453" s="245"/>
      <c r="H1453" s="247" t="s">
        <v>1</v>
      </c>
      <c r="I1453" s="249"/>
      <c r="J1453" s="245"/>
      <c r="K1453" s="245"/>
      <c r="L1453" s="250"/>
      <c r="M1453" s="251"/>
      <c r="N1453" s="252"/>
      <c r="O1453" s="252"/>
      <c r="P1453" s="252"/>
      <c r="Q1453" s="252"/>
      <c r="R1453" s="252"/>
      <c r="S1453" s="252"/>
      <c r="T1453" s="253"/>
      <c r="AT1453" s="254" t="s">
        <v>175</v>
      </c>
      <c r="AU1453" s="254" t="s">
        <v>107</v>
      </c>
      <c r="AV1453" s="12" t="s">
        <v>82</v>
      </c>
      <c r="AW1453" s="12" t="s">
        <v>31</v>
      </c>
      <c r="AX1453" s="12" t="s">
        <v>74</v>
      </c>
      <c r="AY1453" s="254" t="s">
        <v>165</v>
      </c>
    </row>
    <row r="1454" s="13" customFormat="1">
      <c r="B1454" s="255"/>
      <c r="C1454" s="256"/>
      <c r="D1454" s="246" t="s">
        <v>175</v>
      </c>
      <c r="E1454" s="257" t="s">
        <v>1</v>
      </c>
      <c r="F1454" s="258" t="s">
        <v>82</v>
      </c>
      <c r="G1454" s="256"/>
      <c r="H1454" s="259">
        <v>1</v>
      </c>
      <c r="I1454" s="260"/>
      <c r="J1454" s="256"/>
      <c r="K1454" s="256"/>
      <c r="L1454" s="261"/>
      <c r="M1454" s="262"/>
      <c r="N1454" s="263"/>
      <c r="O1454" s="263"/>
      <c r="P1454" s="263"/>
      <c r="Q1454" s="263"/>
      <c r="R1454" s="263"/>
      <c r="S1454" s="263"/>
      <c r="T1454" s="264"/>
      <c r="AT1454" s="265" t="s">
        <v>175</v>
      </c>
      <c r="AU1454" s="265" t="s">
        <v>107</v>
      </c>
      <c r="AV1454" s="13" t="s">
        <v>107</v>
      </c>
      <c r="AW1454" s="13" t="s">
        <v>31</v>
      </c>
      <c r="AX1454" s="13" t="s">
        <v>74</v>
      </c>
      <c r="AY1454" s="265" t="s">
        <v>165</v>
      </c>
    </row>
    <row r="1455" s="14" customFormat="1">
      <c r="B1455" s="266"/>
      <c r="C1455" s="267"/>
      <c r="D1455" s="246" t="s">
        <v>175</v>
      </c>
      <c r="E1455" s="268" t="s">
        <v>1</v>
      </c>
      <c r="F1455" s="269" t="s">
        <v>179</v>
      </c>
      <c r="G1455" s="267"/>
      <c r="H1455" s="270">
        <v>10</v>
      </c>
      <c r="I1455" s="271"/>
      <c r="J1455" s="267"/>
      <c r="K1455" s="267"/>
      <c r="L1455" s="272"/>
      <c r="M1455" s="273"/>
      <c r="N1455" s="274"/>
      <c r="O1455" s="274"/>
      <c r="P1455" s="274"/>
      <c r="Q1455" s="274"/>
      <c r="R1455" s="274"/>
      <c r="S1455" s="274"/>
      <c r="T1455" s="275"/>
      <c r="AT1455" s="276" t="s">
        <v>175</v>
      </c>
      <c r="AU1455" s="276" t="s">
        <v>107</v>
      </c>
      <c r="AV1455" s="14" t="s">
        <v>166</v>
      </c>
      <c r="AW1455" s="14" t="s">
        <v>31</v>
      </c>
      <c r="AX1455" s="14" t="s">
        <v>74</v>
      </c>
      <c r="AY1455" s="276" t="s">
        <v>165</v>
      </c>
    </row>
    <row r="1456" s="12" customFormat="1">
      <c r="B1456" s="244"/>
      <c r="C1456" s="245"/>
      <c r="D1456" s="246" t="s">
        <v>175</v>
      </c>
      <c r="E1456" s="247" t="s">
        <v>1</v>
      </c>
      <c r="F1456" s="248" t="s">
        <v>180</v>
      </c>
      <c r="G1456" s="245"/>
      <c r="H1456" s="247" t="s">
        <v>1</v>
      </c>
      <c r="I1456" s="249"/>
      <c r="J1456" s="245"/>
      <c r="K1456" s="245"/>
      <c r="L1456" s="250"/>
      <c r="M1456" s="251"/>
      <c r="N1456" s="252"/>
      <c r="O1456" s="252"/>
      <c r="P1456" s="252"/>
      <c r="Q1456" s="252"/>
      <c r="R1456" s="252"/>
      <c r="S1456" s="252"/>
      <c r="T1456" s="253"/>
      <c r="AT1456" s="254" t="s">
        <v>175</v>
      </c>
      <c r="AU1456" s="254" t="s">
        <v>107</v>
      </c>
      <c r="AV1456" s="12" t="s">
        <v>82</v>
      </c>
      <c r="AW1456" s="12" t="s">
        <v>31</v>
      </c>
      <c r="AX1456" s="12" t="s">
        <v>74</v>
      </c>
      <c r="AY1456" s="254" t="s">
        <v>165</v>
      </c>
    </row>
    <row r="1457" s="12" customFormat="1">
      <c r="B1457" s="244"/>
      <c r="C1457" s="245"/>
      <c r="D1457" s="246" t="s">
        <v>175</v>
      </c>
      <c r="E1457" s="247" t="s">
        <v>1</v>
      </c>
      <c r="F1457" s="248" t="s">
        <v>436</v>
      </c>
      <c r="G1457" s="245"/>
      <c r="H1457" s="247" t="s">
        <v>1</v>
      </c>
      <c r="I1457" s="249"/>
      <c r="J1457" s="245"/>
      <c r="K1457" s="245"/>
      <c r="L1457" s="250"/>
      <c r="M1457" s="251"/>
      <c r="N1457" s="252"/>
      <c r="O1457" s="252"/>
      <c r="P1457" s="252"/>
      <c r="Q1457" s="252"/>
      <c r="R1457" s="252"/>
      <c r="S1457" s="252"/>
      <c r="T1457" s="253"/>
      <c r="AT1457" s="254" t="s">
        <v>175</v>
      </c>
      <c r="AU1457" s="254" t="s">
        <v>107</v>
      </c>
      <c r="AV1457" s="12" t="s">
        <v>82</v>
      </c>
      <c r="AW1457" s="12" t="s">
        <v>31</v>
      </c>
      <c r="AX1457" s="12" t="s">
        <v>74</v>
      </c>
      <c r="AY1457" s="254" t="s">
        <v>165</v>
      </c>
    </row>
    <row r="1458" s="13" customFormat="1">
      <c r="B1458" s="255"/>
      <c r="C1458" s="256"/>
      <c r="D1458" s="246" t="s">
        <v>175</v>
      </c>
      <c r="E1458" s="257" t="s">
        <v>1</v>
      </c>
      <c r="F1458" s="258" t="s">
        <v>82</v>
      </c>
      <c r="G1458" s="256"/>
      <c r="H1458" s="259">
        <v>1</v>
      </c>
      <c r="I1458" s="260"/>
      <c r="J1458" s="256"/>
      <c r="K1458" s="256"/>
      <c r="L1458" s="261"/>
      <c r="M1458" s="262"/>
      <c r="N1458" s="263"/>
      <c r="O1458" s="263"/>
      <c r="P1458" s="263"/>
      <c r="Q1458" s="263"/>
      <c r="R1458" s="263"/>
      <c r="S1458" s="263"/>
      <c r="T1458" s="264"/>
      <c r="AT1458" s="265" t="s">
        <v>175</v>
      </c>
      <c r="AU1458" s="265" t="s">
        <v>107</v>
      </c>
      <c r="AV1458" s="13" t="s">
        <v>107</v>
      </c>
      <c r="AW1458" s="13" t="s">
        <v>31</v>
      </c>
      <c r="AX1458" s="13" t="s">
        <v>74</v>
      </c>
      <c r="AY1458" s="265" t="s">
        <v>165</v>
      </c>
    </row>
    <row r="1459" s="12" customFormat="1">
      <c r="B1459" s="244"/>
      <c r="C1459" s="245"/>
      <c r="D1459" s="246" t="s">
        <v>175</v>
      </c>
      <c r="E1459" s="247" t="s">
        <v>1</v>
      </c>
      <c r="F1459" s="248" t="s">
        <v>439</v>
      </c>
      <c r="G1459" s="245"/>
      <c r="H1459" s="247" t="s">
        <v>1</v>
      </c>
      <c r="I1459" s="249"/>
      <c r="J1459" s="245"/>
      <c r="K1459" s="245"/>
      <c r="L1459" s="250"/>
      <c r="M1459" s="251"/>
      <c r="N1459" s="252"/>
      <c r="O1459" s="252"/>
      <c r="P1459" s="252"/>
      <c r="Q1459" s="252"/>
      <c r="R1459" s="252"/>
      <c r="S1459" s="252"/>
      <c r="T1459" s="253"/>
      <c r="AT1459" s="254" t="s">
        <v>175</v>
      </c>
      <c r="AU1459" s="254" t="s">
        <v>107</v>
      </c>
      <c r="AV1459" s="12" t="s">
        <v>82</v>
      </c>
      <c r="AW1459" s="12" t="s">
        <v>31</v>
      </c>
      <c r="AX1459" s="12" t="s">
        <v>74</v>
      </c>
      <c r="AY1459" s="254" t="s">
        <v>165</v>
      </c>
    </row>
    <row r="1460" s="13" customFormat="1">
      <c r="B1460" s="255"/>
      <c r="C1460" s="256"/>
      <c r="D1460" s="246" t="s">
        <v>175</v>
      </c>
      <c r="E1460" s="257" t="s">
        <v>1</v>
      </c>
      <c r="F1460" s="258" t="s">
        <v>82</v>
      </c>
      <c r="G1460" s="256"/>
      <c r="H1460" s="259">
        <v>1</v>
      </c>
      <c r="I1460" s="260"/>
      <c r="J1460" s="256"/>
      <c r="K1460" s="256"/>
      <c r="L1460" s="261"/>
      <c r="M1460" s="262"/>
      <c r="N1460" s="263"/>
      <c r="O1460" s="263"/>
      <c r="P1460" s="263"/>
      <c r="Q1460" s="263"/>
      <c r="R1460" s="263"/>
      <c r="S1460" s="263"/>
      <c r="T1460" s="264"/>
      <c r="AT1460" s="265" t="s">
        <v>175</v>
      </c>
      <c r="AU1460" s="265" t="s">
        <v>107</v>
      </c>
      <c r="AV1460" s="13" t="s">
        <v>107</v>
      </c>
      <c r="AW1460" s="13" t="s">
        <v>31</v>
      </c>
      <c r="AX1460" s="13" t="s">
        <v>74</v>
      </c>
      <c r="AY1460" s="265" t="s">
        <v>165</v>
      </c>
    </row>
    <row r="1461" s="12" customFormat="1">
      <c r="B1461" s="244"/>
      <c r="C1461" s="245"/>
      <c r="D1461" s="246" t="s">
        <v>175</v>
      </c>
      <c r="E1461" s="247" t="s">
        <v>1</v>
      </c>
      <c r="F1461" s="248" t="s">
        <v>222</v>
      </c>
      <c r="G1461" s="245"/>
      <c r="H1461" s="247" t="s">
        <v>1</v>
      </c>
      <c r="I1461" s="249"/>
      <c r="J1461" s="245"/>
      <c r="K1461" s="245"/>
      <c r="L1461" s="250"/>
      <c r="M1461" s="251"/>
      <c r="N1461" s="252"/>
      <c r="O1461" s="252"/>
      <c r="P1461" s="252"/>
      <c r="Q1461" s="252"/>
      <c r="R1461" s="252"/>
      <c r="S1461" s="252"/>
      <c r="T1461" s="253"/>
      <c r="AT1461" s="254" t="s">
        <v>175</v>
      </c>
      <c r="AU1461" s="254" t="s">
        <v>107</v>
      </c>
      <c r="AV1461" s="12" t="s">
        <v>82</v>
      </c>
      <c r="AW1461" s="12" t="s">
        <v>31</v>
      </c>
      <c r="AX1461" s="12" t="s">
        <v>74</v>
      </c>
      <c r="AY1461" s="254" t="s">
        <v>165</v>
      </c>
    </row>
    <row r="1462" s="13" customFormat="1">
      <c r="B1462" s="255"/>
      <c r="C1462" s="256"/>
      <c r="D1462" s="246" t="s">
        <v>175</v>
      </c>
      <c r="E1462" s="257" t="s">
        <v>1</v>
      </c>
      <c r="F1462" s="258" t="s">
        <v>82</v>
      </c>
      <c r="G1462" s="256"/>
      <c r="H1462" s="259">
        <v>1</v>
      </c>
      <c r="I1462" s="260"/>
      <c r="J1462" s="256"/>
      <c r="K1462" s="256"/>
      <c r="L1462" s="261"/>
      <c r="M1462" s="262"/>
      <c r="N1462" s="263"/>
      <c r="O1462" s="263"/>
      <c r="P1462" s="263"/>
      <c r="Q1462" s="263"/>
      <c r="R1462" s="263"/>
      <c r="S1462" s="263"/>
      <c r="T1462" s="264"/>
      <c r="AT1462" s="265" t="s">
        <v>175</v>
      </c>
      <c r="AU1462" s="265" t="s">
        <v>107</v>
      </c>
      <c r="AV1462" s="13" t="s">
        <v>107</v>
      </c>
      <c r="AW1462" s="13" t="s">
        <v>31</v>
      </c>
      <c r="AX1462" s="13" t="s">
        <v>74</v>
      </c>
      <c r="AY1462" s="265" t="s">
        <v>165</v>
      </c>
    </row>
    <row r="1463" s="12" customFormat="1">
      <c r="B1463" s="244"/>
      <c r="C1463" s="245"/>
      <c r="D1463" s="246" t="s">
        <v>175</v>
      </c>
      <c r="E1463" s="247" t="s">
        <v>1</v>
      </c>
      <c r="F1463" s="248" t="s">
        <v>181</v>
      </c>
      <c r="G1463" s="245"/>
      <c r="H1463" s="247" t="s">
        <v>1</v>
      </c>
      <c r="I1463" s="249"/>
      <c r="J1463" s="245"/>
      <c r="K1463" s="245"/>
      <c r="L1463" s="250"/>
      <c r="M1463" s="251"/>
      <c r="N1463" s="252"/>
      <c r="O1463" s="252"/>
      <c r="P1463" s="252"/>
      <c r="Q1463" s="252"/>
      <c r="R1463" s="252"/>
      <c r="S1463" s="252"/>
      <c r="T1463" s="253"/>
      <c r="AT1463" s="254" t="s">
        <v>175</v>
      </c>
      <c r="AU1463" s="254" t="s">
        <v>107</v>
      </c>
      <c r="AV1463" s="12" t="s">
        <v>82</v>
      </c>
      <c r="AW1463" s="12" t="s">
        <v>31</v>
      </c>
      <c r="AX1463" s="12" t="s">
        <v>74</v>
      </c>
      <c r="AY1463" s="254" t="s">
        <v>165</v>
      </c>
    </row>
    <row r="1464" s="13" customFormat="1">
      <c r="B1464" s="255"/>
      <c r="C1464" s="256"/>
      <c r="D1464" s="246" t="s">
        <v>175</v>
      </c>
      <c r="E1464" s="257" t="s">
        <v>1</v>
      </c>
      <c r="F1464" s="258" t="s">
        <v>82</v>
      </c>
      <c r="G1464" s="256"/>
      <c r="H1464" s="259">
        <v>1</v>
      </c>
      <c r="I1464" s="260"/>
      <c r="J1464" s="256"/>
      <c r="K1464" s="256"/>
      <c r="L1464" s="261"/>
      <c r="M1464" s="262"/>
      <c r="N1464" s="263"/>
      <c r="O1464" s="263"/>
      <c r="P1464" s="263"/>
      <c r="Q1464" s="263"/>
      <c r="R1464" s="263"/>
      <c r="S1464" s="263"/>
      <c r="T1464" s="264"/>
      <c r="AT1464" s="265" t="s">
        <v>175</v>
      </c>
      <c r="AU1464" s="265" t="s">
        <v>107</v>
      </c>
      <c r="AV1464" s="13" t="s">
        <v>107</v>
      </c>
      <c r="AW1464" s="13" t="s">
        <v>31</v>
      </c>
      <c r="AX1464" s="13" t="s">
        <v>74</v>
      </c>
      <c r="AY1464" s="265" t="s">
        <v>165</v>
      </c>
    </row>
    <row r="1465" s="12" customFormat="1">
      <c r="B1465" s="244"/>
      <c r="C1465" s="245"/>
      <c r="D1465" s="246" t="s">
        <v>175</v>
      </c>
      <c r="E1465" s="247" t="s">
        <v>1</v>
      </c>
      <c r="F1465" s="248" t="s">
        <v>182</v>
      </c>
      <c r="G1465" s="245"/>
      <c r="H1465" s="247" t="s">
        <v>1</v>
      </c>
      <c r="I1465" s="249"/>
      <c r="J1465" s="245"/>
      <c r="K1465" s="245"/>
      <c r="L1465" s="250"/>
      <c r="M1465" s="251"/>
      <c r="N1465" s="252"/>
      <c r="O1465" s="252"/>
      <c r="P1465" s="252"/>
      <c r="Q1465" s="252"/>
      <c r="R1465" s="252"/>
      <c r="S1465" s="252"/>
      <c r="T1465" s="253"/>
      <c r="AT1465" s="254" t="s">
        <v>175</v>
      </c>
      <c r="AU1465" s="254" t="s">
        <v>107</v>
      </c>
      <c r="AV1465" s="12" t="s">
        <v>82</v>
      </c>
      <c r="AW1465" s="12" t="s">
        <v>31</v>
      </c>
      <c r="AX1465" s="12" t="s">
        <v>74</v>
      </c>
      <c r="AY1465" s="254" t="s">
        <v>165</v>
      </c>
    </row>
    <row r="1466" s="13" customFormat="1">
      <c r="B1466" s="255"/>
      <c r="C1466" s="256"/>
      <c r="D1466" s="246" t="s">
        <v>175</v>
      </c>
      <c r="E1466" s="257" t="s">
        <v>1</v>
      </c>
      <c r="F1466" s="258" t="s">
        <v>82</v>
      </c>
      <c r="G1466" s="256"/>
      <c r="H1466" s="259">
        <v>1</v>
      </c>
      <c r="I1466" s="260"/>
      <c r="J1466" s="256"/>
      <c r="K1466" s="256"/>
      <c r="L1466" s="261"/>
      <c r="M1466" s="262"/>
      <c r="N1466" s="263"/>
      <c r="O1466" s="263"/>
      <c r="P1466" s="263"/>
      <c r="Q1466" s="263"/>
      <c r="R1466" s="263"/>
      <c r="S1466" s="263"/>
      <c r="T1466" s="264"/>
      <c r="AT1466" s="265" t="s">
        <v>175</v>
      </c>
      <c r="AU1466" s="265" t="s">
        <v>107</v>
      </c>
      <c r="AV1466" s="13" t="s">
        <v>107</v>
      </c>
      <c r="AW1466" s="13" t="s">
        <v>31</v>
      </c>
      <c r="AX1466" s="13" t="s">
        <v>74</v>
      </c>
      <c r="AY1466" s="265" t="s">
        <v>165</v>
      </c>
    </row>
    <row r="1467" s="12" customFormat="1">
      <c r="B1467" s="244"/>
      <c r="C1467" s="245"/>
      <c r="D1467" s="246" t="s">
        <v>175</v>
      </c>
      <c r="E1467" s="247" t="s">
        <v>1</v>
      </c>
      <c r="F1467" s="248" t="s">
        <v>456</v>
      </c>
      <c r="G1467" s="245"/>
      <c r="H1467" s="247" t="s">
        <v>1</v>
      </c>
      <c r="I1467" s="249"/>
      <c r="J1467" s="245"/>
      <c r="K1467" s="245"/>
      <c r="L1467" s="250"/>
      <c r="M1467" s="251"/>
      <c r="N1467" s="252"/>
      <c r="O1467" s="252"/>
      <c r="P1467" s="252"/>
      <c r="Q1467" s="252"/>
      <c r="R1467" s="252"/>
      <c r="S1467" s="252"/>
      <c r="T1467" s="253"/>
      <c r="AT1467" s="254" t="s">
        <v>175</v>
      </c>
      <c r="AU1467" s="254" t="s">
        <v>107</v>
      </c>
      <c r="AV1467" s="12" t="s">
        <v>82</v>
      </c>
      <c r="AW1467" s="12" t="s">
        <v>31</v>
      </c>
      <c r="AX1467" s="12" t="s">
        <v>74</v>
      </c>
      <c r="AY1467" s="254" t="s">
        <v>165</v>
      </c>
    </row>
    <row r="1468" s="13" customFormat="1">
      <c r="B1468" s="255"/>
      <c r="C1468" s="256"/>
      <c r="D1468" s="246" t="s">
        <v>175</v>
      </c>
      <c r="E1468" s="257" t="s">
        <v>1</v>
      </c>
      <c r="F1468" s="258" t="s">
        <v>82</v>
      </c>
      <c r="G1468" s="256"/>
      <c r="H1468" s="259">
        <v>1</v>
      </c>
      <c r="I1468" s="260"/>
      <c r="J1468" s="256"/>
      <c r="K1468" s="256"/>
      <c r="L1468" s="261"/>
      <c r="M1468" s="262"/>
      <c r="N1468" s="263"/>
      <c r="O1468" s="263"/>
      <c r="P1468" s="263"/>
      <c r="Q1468" s="263"/>
      <c r="R1468" s="263"/>
      <c r="S1468" s="263"/>
      <c r="T1468" s="264"/>
      <c r="AT1468" s="265" t="s">
        <v>175</v>
      </c>
      <c r="AU1468" s="265" t="s">
        <v>107</v>
      </c>
      <c r="AV1468" s="13" t="s">
        <v>107</v>
      </c>
      <c r="AW1468" s="13" t="s">
        <v>31</v>
      </c>
      <c r="AX1468" s="13" t="s">
        <v>74</v>
      </c>
      <c r="AY1468" s="265" t="s">
        <v>165</v>
      </c>
    </row>
    <row r="1469" s="12" customFormat="1">
      <c r="B1469" s="244"/>
      <c r="C1469" s="245"/>
      <c r="D1469" s="246" t="s">
        <v>175</v>
      </c>
      <c r="E1469" s="247" t="s">
        <v>1</v>
      </c>
      <c r="F1469" s="248" t="s">
        <v>274</v>
      </c>
      <c r="G1469" s="245"/>
      <c r="H1469" s="247" t="s">
        <v>1</v>
      </c>
      <c r="I1469" s="249"/>
      <c r="J1469" s="245"/>
      <c r="K1469" s="245"/>
      <c r="L1469" s="250"/>
      <c r="M1469" s="251"/>
      <c r="N1469" s="252"/>
      <c r="O1469" s="252"/>
      <c r="P1469" s="252"/>
      <c r="Q1469" s="252"/>
      <c r="R1469" s="252"/>
      <c r="S1469" s="252"/>
      <c r="T1469" s="253"/>
      <c r="AT1469" s="254" t="s">
        <v>175</v>
      </c>
      <c r="AU1469" s="254" t="s">
        <v>107</v>
      </c>
      <c r="AV1469" s="12" t="s">
        <v>82</v>
      </c>
      <c r="AW1469" s="12" t="s">
        <v>31</v>
      </c>
      <c r="AX1469" s="12" t="s">
        <v>74</v>
      </c>
      <c r="AY1469" s="254" t="s">
        <v>165</v>
      </c>
    </row>
    <row r="1470" s="13" customFormat="1">
      <c r="B1470" s="255"/>
      <c r="C1470" s="256"/>
      <c r="D1470" s="246" t="s">
        <v>175</v>
      </c>
      <c r="E1470" s="257" t="s">
        <v>1</v>
      </c>
      <c r="F1470" s="258" t="s">
        <v>82</v>
      </c>
      <c r="G1470" s="256"/>
      <c r="H1470" s="259">
        <v>1</v>
      </c>
      <c r="I1470" s="260"/>
      <c r="J1470" s="256"/>
      <c r="K1470" s="256"/>
      <c r="L1470" s="261"/>
      <c r="M1470" s="262"/>
      <c r="N1470" s="263"/>
      <c r="O1470" s="263"/>
      <c r="P1470" s="263"/>
      <c r="Q1470" s="263"/>
      <c r="R1470" s="263"/>
      <c r="S1470" s="263"/>
      <c r="T1470" s="264"/>
      <c r="AT1470" s="265" t="s">
        <v>175</v>
      </c>
      <c r="AU1470" s="265" t="s">
        <v>107</v>
      </c>
      <c r="AV1470" s="13" t="s">
        <v>107</v>
      </c>
      <c r="AW1470" s="13" t="s">
        <v>31</v>
      </c>
      <c r="AX1470" s="13" t="s">
        <v>74</v>
      </c>
      <c r="AY1470" s="265" t="s">
        <v>165</v>
      </c>
    </row>
    <row r="1471" s="12" customFormat="1">
      <c r="B1471" s="244"/>
      <c r="C1471" s="245"/>
      <c r="D1471" s="246" t="s">
        <v>175</v>
      </c>
      <c r="E1471" s="247" t="s">
        <v>1</v>
      </c>
      <c r="F1471" s="248" t="s">
        <v>472</v>
      </c>
      <c r="G1471" s="245"/>
      <c r="H1471" s="247" t="s">
        <v>1</v>
      </c>
      <c r="I1471" s="249"/>
      <c r="J1471" s="245"/>
      <c r="K1471" s="245"/>
      <c r="L1471" s="250"/>
      <c r="M1471" s="251"/>
      <c r="N1471" s="252"/>
      <c r="O1471" s="252"/>
      <c r="P1471" s="252"/>
      <c r="Q1471" s="252"/>
      <c r="R1471" s="252"/>
      <c r="S1471" s="252"/>
      <c r="T1471" s="253"/>
      <c r="AT1471" s="254" t="s">
        <v>175</v>
      </c>
      <c r="AU1471" s="254" t="s">
        <v>107</v>
      </c>
      <c r="AV1471" s="12" t="s">
        <v>82</v>
      </c>
      <c r="AW1471" s="12" t="s">
        <v>31</v>
      </c>
      <c r="AX1471" s="12" t="s">
        <v>74</v>
      </c>
      <c r="AY1471" s="254" t="s">
        <v>165</v>
      </c>
    </row>
    <row r="1472" s="13" customFormat="1">
      <c r="B1472" s="255"/>
      <c r="C1472" s="256"/>
      <c r="D1472" s="246" t="s">
        <v>175</v>
      </c>
      <c r="E1472" s="257" t="s">
        <v>1</v>
      </c>
      <c r="F1472" s="258" t="s">
        <v>82</v>
      </c>
      <c r="G1472" s="256"/>
      <c r="H1472" s="259">
        <v>1</v>
      </c>
      <c r="I1472" s="260"/>
      <c r="J1472" s="256"/>
      <c r="K1472" s="256"/>
      <c r="L1472" s="261"/>
      <c r="M1472" s="262"/>
      <c r="N1472" s="263"/>
      <c r="O1472" s="263"/>
      <c r="P1472" s="263"/>
      <c r="Q1472" s="263"/>
      <c r="R1472" s="263"/>
      <c r="S1472" s="263"/>
      <c r="T1472" s="264"/>
      <c r="AT1472" s="265" t="s">
        <v>175</v>
      </c>
      <c r="AU1472" s="265" t="s">
        <v>107</v>
      </c>
      <c r="AV1472" s="13" t="s">
        <v>107</v>
      </c>
      <c r="AW1472" s="13" t="s">
        <v>31</v>
      </c>
      <c r="AX1472" s="13" t="s">
        <v>74</v>
      </c>
      <c r="AY1472" s="265" t="s">
        <v>165</v>
      </c>
    </row>
    <row r="1473" s="14" customFormat="1">
      <c r="B1473" s="266"/>
      <c r="C1473" s="267"/>
      <c r="D1473" s="246" t="s">
        <v>175</v>
      </c>
      <c r="E1473" s="268" t="s">
        <v>1</v>
      </c>
      <c r="F1473" s="269" t="s">
        <v>179</v>
      </c>
      <c r="G1473" s="267"/>
      <c r="H1473" s="270">
        <v>8</v>
      </c>
      <c r="I1473" s="271"/>
      <c r="J1473" s="267"/>
      <c r="K1473" s="267"/>
      <c r="L1473" s="272"/>
      <c r="M1473" s="273"/>
      <c r="N1473" s="274"/>
      <c r="O1473" s="274"/>
      <c r="P1473" s="274"/>
      <c r="Q1473" s="274"/>
      <c r="R1473" s="274"/>
      <c r="S1473" s="274"/>
      <c r="T1473" s="275"/>
      <c r="AT1473" s="276" t="s">
        <v>175</v>
      </c>
      <c r="AU1473" s="276" t="s">
        <v>107</v>
      </c>
      <c r="AV1473" s="14" t="s">
        <v>166</v>
      </c>
      <c r="AW1473" s="14" t="s">
        <v>31</v>
      </c>
      <c r="AX1473" s="14" t="s">
        <v>74</v>
      </c>
      <c r="AY1473" s="276" t="s">
        <v>165</v>
      </c>
    </row>
    <row r="1474" s="12" customFormat="1">
      <c r="B1474" s="244"/>
      <c r="C1474" s="245"/>
      <c r="D1474" s="246" t="s">
        <v>175</v>
      </c>
      <c r="E1474" s="247" t="s">
        <v>1</v>
      </c>
      <c r="F1474" s="248" t="s">
        <v>207</v>
      </c>
      <c r="G1474" s="245"/>
      <c r="H1474" s="247" t="s">
        <v>1</v>
      </c>
      <c r="I1474" s="249"/>
      <c r="J1474" s="245"/>
      <c r="K1474" s="245"/>
      <c r="L1474" s="250"/>
      <c r="M1474" s="251"/>
      <c r="N1474" s="252"/>
      <c r="O1474" s="252"/>
      <c r="P1474" s="252"/>
      <c r="Q1474" s="252"/>
      <c r="R1474" s="252"/>
      <c r="S1474" s="252"/>
      <c r="T1474" s="253"/>
      <c r="AT1474" s="254" t="s">
        <v>175</v>
      </c>
      <c r="AU1474" s="254" t="s">
        <v>107</v>
      </c>
      <c r="AV1474" s="12" t="s">
        <v>82</v>
      </c>
      <c r="AW1474" s="12" t="s">
        <v>31</v>
      </c>
      <c r="AX1474" s="12" t="s">
        <v>74</v>
      </c>
      <c r="AY1474" s="254" t="s">
        <v>165</v>
      </c>
    </row>
    <row r="1475" s="12" customFormat="1">
      <c r="B1475" s="244"/>
      <c r="C1475" s="245"/>
      <c r="D1475" s="246" t="s">
        <v>175</v>
      </c>
      <c r="E1475" s="247" t="s">
        <v>1</v>
      </c>
      <c r="F1475" s="248" t="s">
        <v>474</v>
      </c>
      <c r="G1475" s="245"/>
      <c r="H1475" s="247" t="s">
        <v>1</v>
      </c>
      <c r="I1475" s="249"/>
      <c r="J1475" s="245"/>
      <c r="K1475" s="245"/>
      <c r="L1475" s="250"/>
      <c r="M1475" s="251"/>
      <c r="N1475" s="252"/>
      <c r="O1475" s="252"/>
      <c r="P1475" s="252"/>
      <c r="Q1475" s="252"/>
      <c r="R1475" s="252"/>
      <c r="S1475" s="252"/>
      <c r="T1475" s="253"/>
      <c r="AT1475" s="254" t="s">
        <v>175</v>
      </c>
      <c r="AU1475" s="254" t="s">
        <v>107</v>
      </c>
      <c r="AV1475" s="12" t="s">
        <v>82</v>
      </c>
      <c r="AW1475" s="12" t="s">
        <v>31</v>
      </c>
      <c r="AX1475" s="12" t="s">
        <v>74</v>
      </c>
      <c r="AY1475" s="254" t="s">
        <v>165</v>
      </c>
    </row>
    <row r="1476" s="13" customFormat="1">
      <c r="B1476" s="255"/>
      <c r="C1476" s="256"/>
      <c r="D1476" s="246" t="s">
        <v>175</v>
      </c>
      <c r="E1476" s="257" t="s">
        <v>1</v>
      </c>
      <c r="F1476" s="258" t="s">
        <v>82</v>
      </c>
      <c r="G1476" s="256"/>
      <c r="H1476" s="259">
        <v>1</v>
      </c>
      <c r="I1476" s="260"/>
      <c r="J1476" s="256"/>
      <c r="K1476" s="256"/>
      <c r="L1476" s="261"/>
      <c r="M1476" s="262"/>
      <c r="N1476" s="263"/>
      <c r="O1476" s="263"/>
      <c r="P1476" s="263"/>
      <c r="Q1476" s="263"/>
      <c r="R1476" s="263"/>
      <c r="S1476" s="263"/>
      <c r="T1476" s="264"/>
      <c r="AT1476" s="265" t="s">
        <v>175</v>
      </c>
      <c r="AU1476" s="265" t="s">
        <v>107</v>
      </c>
      <c r="AV1476" s="13" t="s">
        <v>107</v>
      </c>
      <c r="AW1476" s="13" t="s">
        <v>31</v>
      </c>
      <c r="AX1476" s="13" t="s">
        <v>74</v>
      </c>
      <c r="AY1476" s="265" t="s">
        <v>165</v>
      </c>
    </row>
    <row r="1477" s="12" customFormat="1">
      <c r="B1477" s="244"/>
      <c r="C1477" s="245"/>
      <c r="D1477" s="246" t="s">
        <v>175</v>
      </c>
      <c r="E1477" s="247" t="s">
        <v>1</v>
      </c>
      <c r="F1477" s="248" t="s">
        <v>636</v>
      </c>
      <c r="G1477" s="245"/>
      <c r="H1477" s="247" t="s">
        <v>1</v>
      </c>
      <c r="I1477" s="249"/>
      <c r="J1477" s="245"/>
      <c r="K1477" s="245"/>
      <c r="L1477" s="250"/>
      <c r="M1477" s="251"/>
      <c r="N1477" s="252"/>
      <c r="O1477" s="252"/>
      <c r="P1477" s="252"/>
      <c r="Q1477" s="252"/>
      <c r="R1477" s="252"/>
      <c r="S1477" s="252"/>
      <c r="T1477" s="253"/>
      <c r="AT1477" s="254" t="s">
        <v>175</v>
      </c>
      <c r="AU1477" s="254" t="s">
        <v>107</v>
      </c>
      <c r="AV1477" s="12" t="s">
        <v>82</v>
      </c>
      <c r="AW1477" s="12" t="s">
        <v>31</v>
      </c>
      <c r="AX1477" s="12" t="s">
        <v>74</v>
      </c>
      <c r="AY1477" s="254" t="s">
        <v>165</v>
      </c>
    </row>
    <row r="1478" s="13" customFormat="1">
      <c r="B1478" s="255"/>
      <c r="C1478" s="256"/>
      <c r="D1478" s="246" t="s">
        <v>175</v>
      </c>
      <c r="E1478" s="257" t="s">
        <v>1</v>
      </c>
      <c r="F1478" s="258" t="s">
        <v>82</v>
      </c>
      <c r="G1478" s="256"/>
      <c r="H1478" s="259">
        <v>1</v>
      </c>
      <c r="I1478" s="260"/>
      <c r="J1478" s="256"/>
      <c r="K1478" s="256"/>
      <c r="L1478" s="261"/>
      <c r="M1478" s="262"/>
      <c r="N1478" s="263"/>
      <c r="O1478" s="263"/>
      <c r="P1478" s="263"/>
      <c r="Q1478" s="263"/>
      <c r="R1478" s="263"/>
      <c r="S1478" s="263"/>
      <c r="T1478" s="264"/>
      <c r="AT1478" s="265" t="s">
        <v>175</v>
      </c>
      <c r="AU1478" s="265" t="s">
        <v>107</v>
      </c>
      <c r="AV1478" s="13" t="s">
        <v>107</v>
      </c>
      <c r="AW1478" s="13" t="s">
        <v>31</v>
      </c>
      <c r="AX1478" s="13" t="s">
        <v>74</v>
      </c>
      <c r="AY1478" s="265" t="s">
        <v>165</v>
      </c>
    </row>
    <row r="1479" s="12" customFormat="1">
      <c r="B1479" s="244"/>
      <c r="C1479" s="245"/>
      <c r="D1479" s="246" t="s">
        <v>175</v>
      </c>
      <c r="E1479" s="247" t="s">
        <v>1</v>
      </c>
      <c r="F1479" s="248" t="s">
        <v>303</v>
      </c>
      <c r="G1479" s="245"/>
      <c r="H1479" s="247" t="s">
        <v>1</v>
      </c>
      <c r="I1479" s="249"/>
      <c r="J1479" s="245"/>
      <c r="K1479" s="245"/>
      <c r="L1479" s="250"/>
      <c r="M1479" s="251"/>
      <c r="N1479" s="252"/>
      <c r="O1479" s="252"/>
      <c r="P1479" s="252"/>
      <c r="Q1479" s="252"/>
      <c r="R1479" s="252"/>
      <c r="S1479" s="252"/>
      <c r="T1479" s="253"/>
      <c r="AT1479" s="254" t="s">
        <v>175</v>
      </c>
      <c r="AU1479" s="254" t="s">
        <v>107</v>
      </c>
      <c r="AV1479" s="12" t="s">
        <v>82</v>
      </c>
      <c r="AW1479" s="12" t="s">
        <v>31</v>
      </c>
      <c r="AX1479" s="12" t="s">
        <v>74</v>
      </c>
      <c r="AY1479" s="254" t="s">
        <v>165</v>
      </c>
    </row>
    <row r="1480" s="13" customFormat="1">
      <c r="B1480" s="255"/>
      <c r="C1480" s="256"/>
      <c r="D1480" s="246" t="s">
        <v>175</v>
      </c>
      <c r="E1480" s="257" t="s">
        <v>1</v>
      </c>
      <c r="F1480" s="258" t="s">
        <v>82</v>
      </c>
      <c r="G1480" s="256"/>
      <c r="H1480" s="259">
        <v>1</v>
      </c>
      <c r="I1480" s="260"/>
      <c r="J1480" s="256"/>
      <c r="K1480" s="256"/>
      <c r="L1480" s="261"/>
      <c r="M1480" s="262"/>
      <c r="N1480" s="263"/>
      <c r="O1480" s="263"/>
      <c r="P1480" s="263"/>
      <c r="Q1480" s="263"/>
      <c r="R1480" s="263"/>
      <c r="S1480" s="263"/>
      <c r="T1480" s="264"/>
      <c r="AT1480" s="265" t="s">
        <v>175</v>
      </c>
      <c r="AU1480" s="265" t="s">
        <v>107</v>
      </c>
      <c r="AV1480" s="13" t="s">
        <v>107</v>
      </c>
      <c r="AW1480" s="13" t="s">
        <v>31</v>
      </c>
      <c r="AX1480" s="13" t="s">
        <v>74</v>
      </c>
      <c r="AY1480" s="265" t="s">
        <v>165</v>
      </c>
    </row>
    <row r="1481" s="12" customFormat="1">
      <c r="B1481" s="244"/>
      <c r="C1481" s="245"/>
      <c r="D1481" s="246" t="s">
        <v>175</v>
      </c>
      <c r="E1481" s="247" t="s">
        <v>1</v>
      </c>
      <c r="F1481" s="248" t="s">
        <v>476</v>
      </c>
      <c r="G1481" s="245"/>
      <c r="H1481" s="247" t="s">
        <v>1</v>
      </c>
      <c r="I1481" s="249"/>
      <c r="J1481" s="245"/>
      <c r="K1481" s="245"/>
      <c r="L1481" s="250"/>
      <c r="M1481" s="251"/>
      <c r="N1481" s="252"/>
      <c r="O1481" s="252"/>
      <c r="P1481" s="252"/>
      <c r="Q1481" s="252"/>
      <c r="R1481" s="252"/>
      <c r="S1481" s="252"/>
      <c r="T1481" s="253"/>
      <c r="AT1481" s="254" t="s">
        <v>175</v>
      </c>
      <c r="AU1481" s="254" t="s">
        <v>107</v>
      </c>
      <c r="AV1481" s="12" t="s">
        <v>82</v>
      </c>
      <c r="AW1481" s="12" t="s">
        <v>31</v>
      </c>
      <c r="AX1481" s="12" t="s">
        <v>74</v>
      </c>
      <c r="AY1481" s="254" t="s">
        <v>165</v>
      </c>
    </row>
    <row r="1482" s="13" customFormat="1">
      <c r="B1482" s="255"/>
      <c r="C1482" s="256"/>
      <c r="D1482" s="246" t="s">
        <v>175</v>
      </c>
      <c r="E1482" s="257" t="s">
        <v>1</v>
      </c>
      <c r="F1482" s="258" t="s">
        <v>82</v>
      </c>
      <c r="G1482" s="256"/>
      <c r="H1482" s="259">
        <v>1</v>
      </c>
      <c r="I1482" s="260"/>
      <c r="J1482" s="256"/>
      <c r="K1482" s="256"/>
      <c r="L1482" s="261"/>
      <c r="M1482" s="262"/>
      <c r="N1482" s="263"/>
      <c r="O1482" s="263"/>
      <c r="P1482" s="263"/>
      <c r="Q1482" s="263"/>
      <c r="R1482" s="263"/>
      <c r="S1482" s="263"/>
      <c r="T1482" s="264"/>
      <c r="AT1482" s="265" t="s">
        <v>175</v>
      </c>
      <c r="AU1482" s="265" t="s">
        <v>107</v>
      </c>
      <c r="AV1482" s="13" t="s">
        <v>107</v>
      </c>
      <c r="AW1482" s="13" t="s">
        <v>31</v>
      </c>
      <c r="AX1482" s="13" t="s">
        <v>74</v>
      </c>
      <c r="AY1482" s="265" t="s">
        <v>165</v>
      </c>
    </row>
    <row r="1483" s="12" customFormat="1">
      <c r="B1483" s="244"/>
      <c r="C1483" s="245"/>
      <c r="D1483" s="246" t="s">
        <v>175</v>
      </c>
      <c r="E1483" s="247" t="s">
        <v>1</v>
      </c>
      <c r="F1483" s="248" t="s">
        <v>483</v>
      </c>
      <c r="G1483" s="245"/>
      <c r="H1483" s="247" t="s">
        <v>1</v>
      </c>
      <c r="I1483" s="249"/>
      <c r="J1483" s="245"/>
      <c r="K1483" s="245"/>
      <c r="L1483" s="250"/>
      <c r="M1483" s="251"/>
      <c r="N1483" s="252"/>
      <c r="O1483" s="252"/>
      <c r="P1483" s="252"/>
      <c r="Q1483" s="252"/>
      <c r="R1483" s="252"/>
      <c r="S1483" s="252"/>
      <c r="T1483" s="253"/>
      <c r="AT1483" s="254" t="s">
        <v>175</v>
      </c>
      <c r="AU1483" s="254" t="s">
        <v>107</v>
      </c>
      <c r="AV1483" s="12" t="s">
        <v>82</v>
      </c>
      <c r="AW1483" s="12" t="s">
        <v>31</v>
      </c>
      <c r="AX1483" s="12" t="s">
        <v>74</v>
      </c>
      <c r="AY1483" s="254" t="s">
        <v>165</v>
      </c>
    </row>
    <row r="1484" s="13" customFormat="1">
      <c r="B1484" s="255"/>
      <c r="C1484" s="256"/>
      <c r="D1484" s="246" t="s">
        <v>175</v>
      </c>
      <c r="E1484" s="257" t="s">
        <v>1</v>
      </c>
      <c r="F1484" s="258" t="s">
        <v>82</v>
      </c>
      <c r="G1484" s="256"/>
      <c r="H1484" s="259">
        <v>1</v>
      </c>
      <c r="I1484" s="260"/>
      <c r="J1484" s="256"/>
      <c r="K1484" s="256"/>
      <c r="L1484" s="261"/>
      <c r="M1484" s="262"/>
      <c r="N1484" s="263"/>
      <c r="O1484" s="263"/>
      <c r="P1484" s="263"/>
      <c r="Q1484" s="263"/>
      <c r="R1484" s="263"/>
      <c r="S1484" s="263"/>
      <c r="T1484" s="264"/>
      <c r="AT1484" s="265" t="s">
        <v>175</v>
      </c>
      <c r="AU1484" s="265" t="s">
        <v>107</v>
      </c>
      <c r="AV1484" s="13" t="s">
        <v>107</v>
      </c>
      <c r="AW1484" s="13" t="s">
        <v>31</v>
      </c>
      <c r="AX1484" s="13" t="s">
        <v>74</v>
      </c>
      <c r="AY1484" s="265" t="s">
        <v>165</v>
      </c>
    </row>
    <row r="1485" s="12" customFormat="1">
      <c r="B1485" s="244"/>
      <c r="C1485" s="245"/>
      <c r="D1485" s="246" t="s">
        <v>175</v>
      </c>
      <c r="E1485" s="247" t="s">
        <v>1</v>
      </c>
      <c r="F1485" s="248" t="s">
        <v>488</v>
      </c>
      <c r="G1485" s="245"/>
      <c r="H1485" s="247" t="s">
        <v>1</v>
      </c>
      <c r="I1485" s="249"/>
      <c r="J1485" s="245"/>
      <c r="K1485" s="245"/>
      <c r="L1485" s="250"/>
      <c r="M1485" s="251"/>
      <c r="N1485" s="252"/>
      <c r="O1485" s="252"/>
      <c r="P1485" s="252"/>
      <c r="Q1485" s="252"/>
      <c r="R1485" s="252"/>
      <c r="S1485" s="252"/>
      <c r="T1485" s="253"/>
      <c r="AT1485" s="254" t="s">
        <v>175</v>
      </c>
      <c r="AU1485" s="254" t="s">
        <v>107</v>
      </c>
      <c r="AV1485" s="12" t="s">
        <v>82</v>
      </c>
      <c r="AW1485" s="12" t="s">
        <v>31</v>
      </c>
      <c r="AX1485" s="12" t="s">
        <v>74</v>
      </c>
      <c r="AY1485" s="254" t="s">
        <v>165</v>
      </c>
    </row>
    <row r="1486" s="13" customFormat="1">
      <c r="B1486" s="255"/>
      <c r="C1486" s="256"/>
      <c r="D1486" s="246" t="s">
        <v>175</v>
      </c>
      <c r="E1486" s="257" t="s">
        <v>1</v>
      </c>
      <c r="F1486" s="258" t="s">
        <v>82</v>
      </c>
      <c r="G1486" s="256"/>
      <c r="H1486" s="259">
        <v>1</v>
      </c>
      <c r="I1486" s="260"/>
      <c r="J1486" s="256"/>
      <c r="K1486" s="256"/>
      <c r="L1486" s="261"/>
      <c r="M1486" s="262"/>
      <c r="N1486" s="263"/>
      <c r="O1486" s="263"/>
      <c r="P1486" s="263"/>
      <c r="Q1486" s="263"/>
      <c r="R1486" s="263"/>
      <c r="S1486" s="263"/>
      <c r="T1486" s="264"/>
      <c r="AT1486" s="265" t="s">
        <v>175</v>
      </c>
      <c r="AU1486" s="265" t="s">
        <v>107</v>
      </c>
      <c r="AV1486" s="13" t="s">
        <v>107</v>
      </c>
      <c r="AW1486" s="13" t="s">
        <v>31</v>
      </c>
      <c r="AX1486" s="13" t="s">
        <v>74</v>
      </c>
      <c r="AY1486" s="265" t="s">
        <v>165</v>
      </c>
    </row>
    <row r="1487" s="12" customFormat="1">
      <c r="B1487" s="244"/>
      <c r="C1487" s="245"/>
      <c r="D1487" s="246" t="s">
        <v>175</v>
      </c>
      <c r="E1487" s="247" t="s">
        <v>1</v>
      </c>
      <c r="F1487" s="248" t="s">
        <v>276</v>
      </c>
      <c r="G1487" s="245"/>
      <c r="H1487" s="247" t="s">
        <v>1</v>
      </c>
      <c r="I1487" s="249"/>
      <c r="J1487" s="245"/>
      <c r="K1487" s="245"/>
      <c r="L1487" s="250"/>
      <c r="M1487" s="251"/>
      <c r="N1487" s="252"/>
      <c r="O1487" s="252"/>
      <c r="P1487" s="252"/>
      <c r="Q1487" s="252"/>
      <c r="R1487" s="252"/>
      <c r="S1487" s="252"/>
      <c r="T1487" s="253"/>
      <c r="AT1487" s="254" t="s">
        <v>175</v>
      </c>
      <c r="AU1487" s="254" t="s">
        <v>107</v>
      </c>
      <c r="AV1487" s="12" t="s">
        <v>82</v>
      </c>
      <c r="AW1487" s="12" t="s">
        <v>31</v>
      </c>
      <c r="AX1487" s="12" t="s">
        <v>74</v>
      </c>
      <c r="AY1487" s="254" t="s">
        <v>165</v>
      </c>
    </row>
    <row r="1488" s="13" customFormat="1">
      <c r="B1488" s="255"/>
      <c r="C1488" s="256"/>
      <c r="D1488" s="246" t="s">
        <v>175</v>
      </c>
      <c r="E1488" s="257" t="s">
        <v>1</v>
      </c>
      <c r="F1488" s="258" t="s">
        <v>82</v>
      </c>
      <c r="G1488" s="256"/>
      <c r="H1488" s="259">
        <v>1</v>
      </c>
      <c r="I1488" s="260"/>
      <c r="J1488" s="256"/>
      <c r="K1488" s="256"/>
      <c r="L1488" s="261"/>
      <c r="M1488" s="262"/>
      <c r="N1488" s="263"/>
      <c r="O1488" s="263"/>
      <c r="P1488" s="263"/>
      <c r="Q1488" s="263"/>
      <c r="R1488" s="263"/>
      <c r="S1488" s="263"/>
      <c r="T1488" s="264"/>
      <c r="AT1488" s="265" t="s">
        <v>175</v>
      </c>
      <c r="AU1488" s="265" t="s">
        <v>107</v>
      </c>
      <c r="AV1488" s="13" t="s">
        <v>107</v>
      </c>
      <c r="AW1488" s="13" t="s">
        <v>31</v>
      </c>
      <c r="AX1488" s="13" t="s">
        <v>74</v>
      </c>
      <c r="AY1488" s="265" t="s">
        <v>165</v>
      </c>
    </row>
    <row r="1489" s="12" customFormat="1">
      <c r="B1489" s="244"/>
      <c r="C1489" s="245"/>
      <c r="D1489" s="246" t="s">
        <v>175</v>
      </c>
      <c r="E1489" s="247" t="s">
        <v>1</v>
      </c>
      <c r="F1489" s="248" t="s">
        <v>208</v>
      </c>
      <c r="G1489" s="245"/>
      <c r="H1489" s="247" t="s">
        <v>1</v>
      </c>
      <c r="I1489" s="249"/>
      <c r="J1489" s="245"/>
      <c r="K1489" s="245"/>
      <c r="L1489" s="250"/>
      <c r="M1489" s="251"/>
      <c r="N1489" s="252"/>
      <c r="O1489" s="252"/>
      <c r="P1489" s="252"/>
      <c r="Q1489" s="252"/>
      <c r="R1489" s="252"/>
      <c r="S1489" s="252"/>
      <c r="T1489" s="253"/>
      <c r="AT1489" s="254" t="s">
        <v>175</v>
      </c>
      <c r="AU1489" s="254" t="s">
        <v>107</v>
      </c>
      <c r="AV1489" s="12" t="s">
        <v>82</v>
      </c>
      <c r="AW1489" s="12" t="s">
        <v>31</v>
      </c>
      <c r="AX1489" s="12" t="s">
        <v>74</v>
      </c>
      <c r="AY1489" s="254" t="s">
        <v>165</v>
      </c>
    </row>
    <row r="1490" s="13" customFormat="1">
      <c r="B1490" s="255"/>
      <c r="C1490" s="256"/>
      <c r="D1490" s="246" t="s">
        <v>175</v>
      </c>
      <c r="E1490" s="257" t="s">
        <v>1</v>
      </c>
      <c r="F1490" s="258" t="s">
        <v>82</v>
      </c>
      <c r="G1490" s="256"/>
      <c r="H1490" s="259">
        <v>1</v>
      </c>
      <c r="I1490" s="260"/>
      <c r="J1490" s="256"/>
      <c r="K1490" s="256"/>
      <c r="L1490" s="261"/>
      <c r="M1490" s="262"/>
      <c r="N1490" s="263"/>
      <c r="O1490" s="263"/>
      <c r="P1490" s="263"/>
      <c r="Q1490" s="263"/>
      <c r="R1490" s="263"/>
      <c r="S1490" s="263"/>
      <c r="T1490" s="264"/>
      <c r="AT1490" s="265" t="s">
        <v>175</v>
      </c>
      <c r="AU1490" s="265" t="s">
        <v>107</v>
      </c>
      <c r="AV1490" s="13" t="s">
        <v>107</v>
      </c>
      <c r="AW1490" s="13" t="s">
        <v>31</v>
      </c>
      <c r="AX1490" s="13" t="s">
        <v>74</v>
      </c>
      <c r="AY1490" s="265" t="s">
        <v>165</v>
      </c>
    </row>
    <row r="1491" s="12" customFormat="1">
      <c r="B1491" s="244"/>
      <c r="C1491" s="245"/>
      <c r="D1491" s="246" t="s">
        <v>175</v>
      </c>
      <c r="E1491" s="247" t="s">
        <v>1</v>
      </c>
      <c r="F1491" s="248" t="s">
        <v>512</v>
      </c>
      <c r="G1491" s="245"/>
      <c r="H1491" s="247" t="s">
        <v>1</v>
      </c>
      <c r="I1491" s="249"/>
      <c r="J1491" s="245"/>
      <c r="K1491" s="245"/>
      <c r="L1491" s="250"/>
      <c r="M1491" s="251"/>
      <c r="N1491" s="252"/>
      <c r="O1491" s="252"/>
      <c r="P1491" s="252"/>
      <c r="Q1491" s="252"/>
      <c r="R1491" s="252"/>
      <c r="S1491" s="252"/>
      <c r="T1491" s="253"/>
      <c r="AT1491" s="254" t="s">
        <v>175</v>
      </c>
      <c r="AU1491" s="254" t="s">
        <v>107</v>
      </c>
      <c r="AV1491" s="12" t="s">
        <v>82</v>
      </c>
      <c r="AW1491" s="12" t="s">
        <v>31</v>
      </c>
      <c r="AX1491" s="12" t="s">
        <v>74</v>
      </c>
      <c r="AY1491" s="254" t="s">
        <v>165</v>
      </c>
    </row>
    <row r="1492" s="13" customFormat="1">
      <c r="B1492" s="255"/>
      <c r="C1492" s="256"/>
      <c r="D1492" s="246" t="s">
        <v>175</v>
      </c>
      <c r="E1492" s="257" t="s">
        <v>1</v>
      </c>
      <c r="F1492" s="258" t="s">
        <v>82</v>
      </c>
      <c r="G1492" s="256"/>
      <c r="H1492" s="259">
        <v>1</v>
      </c>
      <c r="I1492" s="260"/>
      <c r="J1492" s="256"/>
      <c r="K1492" s="256"/>
      <c r="L1492" s="261"/>
      <c r="M1492" s="262"/>
      <c r="N1492" s="263"/>
      <c r="O1492" s="263"/>
      <c r="P1492" s="263"/>
      <c r="Q1492" s="263"/>
      <c r="R1492" s="263"/>
      <c r="S1492" s="263"/>
      <c r="T1492" s="264"/>
      <c r="AT1492" s="265" t="s">
        <v>175</v>
      </c>
      <c r="AU1492" s="265" t="s">
        <v>107</v>
      </c>
      <c r="AV1492" s="13" t="s">
        <v>107</v>
      </c>
      <c r="AW1492" s="13" t="s">
        <v>31</v>
      </c>
      <c r="AX1492" s="13" t="s">
        <v>74</v>
      </c>
      <c r="AY1492" s="265" t="s">
        <v>165</v>
      </c>
    </row>
    <row r="1493" s="12" customFormat="1">
      <c r="B1493" s="244"/>
      <c r="C1493" s="245"/>
      <c r="D1493" s="246" t="s">
        <v>175</v>
      </c>
      <c r="E1493" s="247" t="s">
        <v>1</v>
      </c>
      <c r="F1493" s="248" t="s">
        <v>507</v>
      </c>
      <c r="G1493" s="245"/>
      <c r="H1493" s="247" t="s">
        <v>1</v>
      </c>
      <c r="I1493" s="249"/>
      <c r="J1493" s="245"/>
      <c r="K1493" s="245"/>
      <c r="L1493" s="250"/>
      <c r="M1493" s="251"/>
      <c r="N1493" s="252"/>
      <c r="O1493" s="252"/>
      <c r="P1493" s="252"/>
      <c r="Q1493" s="252"/>
      <c r="R1493" s="252"/>
      <c r="S1493" s="252"/>
      <c r="T1493" s="253"/>
      <c r="AT1493" s="254" t="s">
        <v>175</v>
      </c>
      <c r="AU1493" s="254" t="s">
        <v>107</v>
      </c>
      <c r="AV1493" s="12" t="s">
        <v>82</v>
      </c>
      <c r="AW1493" s="12" t="s">
        <v>31</v>
      </c>
      <c r="AX1493" s="12" t="s">
        <v>74</v>
      </c>
      <c r="AY1493" s="254" t="s">
        <v>165</v>
      </c>
    </row>
    <row r="1494" s="13" customFormat="1">
      <c r="B1494" s="255"/>
      <c r="C1494" s="256"/>
      <c r="D1494" s="246" t="s">
        <v>175</v>
      </c>
      <c r="E1494" s="257" t="s">
        <v>1</v>
      </c>
      <c r="F1494" s="258" t="s">
        <v>82</v>
      </c>
      <c r="G1494" s="256"/>
      <c r="H1494" s="259">
        <v>1</v>
      </c>
      <c r="I1494" s="260"/>
      <c r="J1494" s="256"/>
      <c r="K1494" s="256"/>
      <c r="L1494" s="261"/>
      <c r="M1494" s="262"/>
      <c r="N1494" s="263"/>
      <c r="O1494" s="263"/>
      <c r="P1494" s="263"/>
      <c r="Q1494" s="263"/>
      <c r="R1494" s="263"/>
      <c r="S1494" s="263"/>
      <c r="T1494" s="264"/>
      <c r="AT1494" s="265" t="s">
        <v>175</v>
      </c>
      <c r="AU1494" s="265" t="s">
        <v>107</v>
      </c>
      <c r="AV1494" s="13" t="s">
        <v>107</v>
      </c>
      <c r="AW1494" s="13" t="s">
        <v>31</v>
      </c>
      <c r="AX1494" s="13" t="s">
        <v>74</v>
      </c>
      <c r="AY1494" s="265" t="s">
        <v>165</v>
      </c>
    </row>
    <row r="1495" s="12" customFormat="1">
      <c r="B1495" s="244"/>
      <c r="C1495" s="245"/>
      <c r="D1495" s="246" t="s">
        <v>175</v>
      </c>
      <c r="E1495" s="247" t="s">
        <v>1</v>
      </c>
      <c r="F1495" s="248" t="s">
        <v>505</v>
      </c>
      <c r="G1495" s="245"/>
      <c r="H1495" s="247" t="s">
        <v>1</v>
      </c>
      <c r="I1495" s="249"/>
      <c r="J1495" s="245"/>
      <c r="K1495" s="245"/>
      <c r="L1495" s="250"/>
      <c r="M1495" s="251"/>
      <c r="N1495" s="252"/>
      <c r="O1495" s="252"/>
      <c r="P1495" s="252"/>
      <c r="Q1495" s="252"/>
      <c r="R1495" s="252"/>
      <c r="S1495" s="252"/>
      <c r="T1495" s="253"/>
      <c r="AT1495" s="254" t="s">
        <v>175</v>
      </c>
      <c r="AU1495" s="254" t="s">
        <v>107</v>
      </c>
      <c r="AV1495" s="12" t="s">
        <v>82</v>
      </c>
      <c r="AW1495" s="12" t="s">
        <v>31</v>
      </c>
      <c r="AX1495" s="12" t="s">
        <v>74</v>
      </c>
      <c r="AY1495" s="254" t="s">
        <v>165</v>
      </c>
    </row>
    <row r="1496" s="13" customFormat="1">
      <c r="B1496" s="255"/>
      <c r="C1496" s="256"/>
      <c r="D1496" s="246" t="s">
        <v>175</v>
      </c>
      <c r="E1496" s="257" t="s">
        <v>1</v>
      </c>
      <c r="F1496" s="258" t="s">
        <v>82</v>
      </c>
      <c r="G1496" s="256"/>
      <c r="H1496" s="259">
        <v>1</v>
      </c>
      <c r="I1496" s="260"/>
      <c r="J1496" s="256"/>
      <c r="K1496" s="256"/>
      <c r="L1496" s="261"/>
      <c r="M1496" s="262"/>
      <c r="N1496" s="263"/>
      <c r="O1496" s="263"/>
      <c r="P1496" s="263"/>
      <c r="Q1496" s="263"/>
      <c r="R1496" s="263"/>
      <c r="S1496" s="263"/>
      <c r="T1496" s="264"/>
      <c r="AT1496" s="265" t="s">
        <v>175</v>
      </c>
      <c r="AU1496" s="265" t="s">
        <v>107</v>
      </c>
      <c r="AV1496" s="13" t="s">
        <v>107</v>
      </c>
      <c r="AW1496" s="13" t="s">
        <v>31</v>
      </c>
      <c r="AX1496" s="13" t="s">
        <v>74</v>
      </c>
      <c r="AY1496" s="265" t="s">
        <v>165</v>
      </c>
    </row>
    <row r="1497" s="12" customFormat="1">
      <c r="B1497" s="244"/>
      <c r="C1497" s="245"/>
      <c r="D1497" s="246" t="s">
        <v>175</v>
      </c>
      <c r="E1497" s="247" t="s">
        <v>1</v>
      </c>
      <c r="F1497" s="248" t="s">
        <v>637</v>
      </c>
      <c r="G1497" s="245"/>
      <c r="H1497" s="247" t="s">
        <v>1</v>
      </c>
      <c r="I1497" s="249"/>
      <c r="J1497" s="245"/>
      <c r="K1497" s="245"/>
      <c r="L1497" s="250"/>
      <c r="M1497" s="251"/>
      <c r="N1497" s="252"/>
      <c r="O1497" s="252"/>
      <c r="P1497" s="252"/>
      <c r="Q1497" s="252"/>
      <c r="R1497" s="252"/>
      <c r="S1497" s="252"/>
      <c r="T1497" s="253"/>
      <c r="AT1497" s="254" t="s">
        <v>175</v>
      </c>
      <c r="AU1497" s="254" t="s">
        <v>107</v>
      </c>
      <c r="AV1497" s="12" t="s">
        <v>82</v>
      </c>
      <c r="AW1497" s="12" t="s">
        <v>31</v>
      </c>
      <c r="AX1497" s="12" t="s">
        <v>74</v>
      </c>
      <c r="AY1497" s="254" t="s">
        <v>165</v>
      </c>
    </row>
    <row r="1498" s="13" customFormat="1">
      <c r="B1498" s="255"/>
      <c r="C1498" s="256"/>
      <c r="D1498" s="246" t="s">
        <v>175</v>
      </c>
      <c r="E1498" s="257" t="s">
        <v>1</v>
      </c>
      <c r="F1498" s="258" t="s">
        <v>82</v>
      </c>
      <c r="G1498" s="256"/>
      <c r="H1498" s="259">
        <v>1</v>
      </c>
      <c r="I1498" s="260"/>
      <c r="J1498" s="256"/>
      <c r="K1498" s="256"/>
      <c r="L1498" s="261"/>
      <c r="M1498" s="262"/>
      <c r="N1498" s="263"/>
      <c r="O1498" s="263"/>
      <c r="P1498" s="263"/>
      <c r="Q1498" s="263"/>
      <c r="R1498" s="263"/>
      <c r="S1498" s="263"/>
      <c r="T1498" s="264"/>
      <c r="AT1498" s="265" t="s">
        <v>175</v>
      </c>
      <c r="AU1498" s="265" t="s">
        <v>107</v>
      </c>
      <c r="AV1498" s="13" t="s">
        <v>107</v>
      </c>
      <c r="AW1498" s="13" t="s">
        <v>31</v>
      </c>
      <c r="AX1498" s="13" t="s">
        <v>74</v>
      </c>
      <c r="AY1498" s="265" t="s">
        <v>165</v>
      </c>
    </row>
    <row r="1499" s="12" customFormat="1">
      <c r="B1499" s="244"/>
      <c r="C1499" s="245"/>
      <c r="D1499" s="246" t="s">
        <v>175</v>
      </c>
      <c r="E1499" s="247" t="s">
        <v>1</v>
      </c>
      <c r="F1499" s="248" t="s">
        <v>501</v>
      </c>
      <c r="G1499" s="245"/>
      <c r="H1499" s="247" t="s">
        <v>1</v>
      </c>
      <c r="I1499" s="249"/>
      <c r="J1499" s="245"/>
      <c r="K1499" s="245"/>
      <c r="L1499" s="250"/>
      <c r="M1499" s="251"/>
      <c r="N1499" s="252"/>
      <c r="O1499" s="252"/>
      <c r="P1499" s="252"/>
      <c r="Q1499" s="252"/>
      <c r="R1499" s="252"/>
      <c r="S1499" s="252"/>
      <c r="T1499" s="253"/>
      <c r="AT1499" s="254" t="s">
        <v>175</v>
      </c>
      <c r="AU1499" s="254" t="s">
        <v>107</v>
      </c>
      <c r="AV1499" s="12" t="s">
        <v>82</v>
      </c>
      <c r="AW1499" s="12" t="s">
        <v>31</v>
      </c>
      <c r="AX1499" s="12" t="s">
        <v>74</v>
      </c>
      <c r="AY1499" s="254" t="s">
        <v>165</v>
      </c>
    </row>
    <row r="1500" s="13" customFormat="1">
      <c r="B1500" s="255"/>
      <c r="C1500" s="256"/>
      <c r="D1500" s="246" t="s">
        <v>175</v>
      </c>
      <c r="E1500" s="257" t="s">
        <v>1</v>
      </c>
      <c r="F1500" s="258" t="s">
        <v>82</v>
      </c>
      <c r="G1500" s="256"/>
      <c r="H1500" s="259">
        <v>1</v>
      </c>
      <c r="I1500" s="260"/>
      <c r="J1500" s="256"/>
      <c r="K1500" s="256"/>
      <c r="L1500" s="261"/>
      <c r="M1500" s="262"/>
      <c r="N1500" s="263"/>
      <c r="O1500" s="263"/>
      <c r="P1500" s="263"/>
      <c r="Q1500" s="263"/>
      <c r="R1500" s="263"/>
      <c r="S1500" s="263"/>
      <c r="T1500" s="264"/>
      <c r="AT1500" s="265" t="s">
        <v>175</v>
      </c>
      <c r="AU1500" s="265" t="s">
        <v>107</v>
      </c>
      <c r="AV1500" s="13" t="s">
        <v>107</v>
      </c>
      <c r="AW1500" s="13" t="s">
        <v>31</v>
      </c>
      <c r="AX1500" s="13" t="s">
        <v>74</v>
      </c>
      <c r="AY1500" s="265" t="s">
        <v>165</v>
      </c>
    </row>
    <row r="1501" s="14" customFormat="1">
      <c r="B1501" s="266"/>
      <c r="C1501" s="267"/>
      <c r="D1501" s="246" t="s">
        <v>175</v>
      </c>
      <c r="E1501" s="268" t="s">
        <v>1</v>
      </c>
      <c r="F1501" s="269" t="s">
        <v>179</v>
      </c>
      <c r="G1501" s="267"/>
      <c r="H1501" s="270">
        <v>13</v>
      </c>
      <c r="I1501" s="271"/>
      <c r="J1501" s="267"/>
      <c r="K1501" s="267"/>
      <c r="L1501" s="272"/>
      <c r="M1501" s="273"/>
      <c r="N1501" s="274"/>
      <c r="O1501" s="274"/>
      <c r="P1501" s="274"/>
      <c r="Q1501" s="274"/>
      <c r="R1501" s="274"/>
      <c r="S1501" s="274"/>
      <c r="T1501" s="275"/>
      <c r="AT1501" s="276" t="s">
        <v>175</v>
      </c>
      <c r="AU1501" s="276" t="s">
        <v>107</v>
      </c>
      <c r="AV1501" s="14" t="s">
        <v>166</v>
      </c>
      <c r="AW1501" s="14" t="s">
        <v>31</v>
      </c>
      <c r="AX1501" s="14" t="s">
        <v>74</v>
      </c>
      <c r="AY1501" s="276" t="s">
        <v>165</v>
      </c>
    </row>
    <row r="1502" s="15" customFormat="1">
      <c r="B1502" s="277"/>
      <c r="C1502" s="278"/>
      <c r="D1502" s="246" t="s">
        <v>175</v>
      </c>
      <c r="E1502" s="279" t="s">
        <v>1</v>
      </c>
      <c r="F1502" s="280" t="s">
        <v>186</v>
      </c>
      <c r="G1502" s="278"/>
      <c r="H1502" s="281">
        <v>31</v>
      </c>
      <c r="I1502" s="282"/>
      <c r="J1502" s="278"/>
      <c r="K1502" s="278"/>
      <c r="L1502" s="283"/>
      <c r="M1502" s="284"/>
      <c r="N1502" s="285"/>
      <c r="O1502" s="285"/>
      <c r="P1502" s="285"/>
      <c r="Q1502" s="285"/>
      <c r="R1502" s="285"/>
      <c r="S1502" s="285"/>
      <c r="T1502" s="286"/>
      <c r="AT1502" s="287" t="s">
        <v>175</v>
      </c>
      <c r="AU1502" s="287" t="s">
        <v>107</v>
      </c>
      <c r="AV1502" s="15" t="s">
        <v>173</v>
      </c>
      <c r="AW1502" s="15" t="s">
        <v>31</v>
      </c>
      <c r="AX1502" s="15" t="s">
        <v>82</v>
      </c>
      <c r="AY1502" s="287" t="s">
        <v>165</v>
      </c>
    </row>
    <row r="1503" s="1" customFormat="1" ht="24" customHeight="1">
      <c r="B1503" s="38"/>
      <c r="C1503" s="288" t="s">
        <v>638</v>
      </c>
      <c r="D1503" s="288" t="s">
        <v>223</v>
      </c>
      <c r="E1503" s="289" t="s">
        <v>639</v>
      </c>
      <c r="F1503" s="290" t="s">
        <v>640</v>
      </c>
      <c r="G1503" s="291" t="s">
        <v>214</v>
      </c>
      <c r="H1503" s="292">
        <v>5</v>
      </c>
      <c r="I1503" s="293"/>
      <c r="J1503" s="294">
        <f>ROUND(I1503*H1503,2)</f>
        <v>0</v>
      </c>
      <c r="K1503" s="290" t="s">
        <v>172</v>
      </c>
      <c r="L1503" s="295"/>
      <c r="M1503" s="296" t="s">
        <v>1</v>
      </c>
      <c r="N1503" s="297" t="s">
        <v>40</v>
      </c>
      <c r="O1503" s="86"/>
      <c r="P1503" s="240">
        <f>O1503*H1503</f>
        <v>0</v>
      </c>
      <c r="Q1503" s="240">
        <v>0.0132</v>
      </c>
      <c r="R1503" s="240">
        <f>Q1503*H1503</f>
        <v>0.066000000000000003</v>
      </c>
      <c r="S1503" s="240">
        <v>0</v>
      </c>
      <c r="T1503" s="241">
        <f>S1503*H1503</f>
        <v>0</v>
      </c>
      <c r="AR1503" s="242" t="s">
        <v>226</v>
      </c>
      <c r="AT1503" s="242" t="s">
        <v>223</v>
      </c>
      <c r="AU1503" s="242" t="s">
        <v>107</v>
      </c>
      <c r="AY1503" s="17" t="s">
        <v>165</v>
      </c>
      <c r="BE1503" s="243">
        <f>IF(N1503="základní",J1503,0)</f>
        <v>0</v>
      </c>
      <c r="BF1503" s="243">
        <f>IF(N1503="snížená",J1503,0)</f>
        <v>0</v>
      </c>
      <c r="BG1503" s="243">
        <f>IF(N1503="zákl. přenesená",J1503,0)</f>
        <v>0</v>
      </c>
      <c r="BH1503" s="243">
        <f>IF(N1503="sníž. přenesená",J1503,0)</f>
        <v>0</v>
      </c>
      <c r="BI1503" s="243">
        <f>IF(N1503="nulová",J1503,0)</f>
        <v>0</v>
      </c>
      <c r="BJ1503" s="17" t="s">
        <v>107</v>
      </c>
      <c r="BK1503" s="243">
        <f>ROUND(I1503*H1503,2)</f>
        <v>0</v>
      </c>
      <c r="BL1503" s="17" t="s">
        <v>173</v>
      </c>
      <c r="BM1503" s="242" t="s">
        <v>641</v>
      </c>
    </row>
    <row r="1504" s="12" customFormat="1">
      <c r="B1504" s="244"/>
      <c r="C1504" s="245"/>
      <c r="D1504" s="246" t="s">
        <v>175</v>
      </c>
      <c r="E1504" s="247" t="s">
        <v>1</v>
      </c>
      <c r="F1504" s="248" t="s">
        <v>176</v>
      </c>
      <c r="G1504" s="245"/>
      <c r="H1504" s="247" t="s">
        <v>1</v>
      </c>
      <c r="I1504" s="249"/>
      <c r="J1504" s="245"/>
      <c r="K1504" s="245"/>
      <c r="L1504" s="250"/>
      <c r="M1504" s="251"/>
      <c r="N1504" s="252"/>
      <c r="O1504" s="252"/>
      <c r="P1504" s="252"/>
      <c r="Q1504" s="252"/>
      <c r="R1504" s="252"/>
      <c r="S1504" s="252"/>
      <c r="T1504" s="253"/>
      <c r="AT1504" s="254" t="s">
        <v>175</v>
      </c>
      <c r="AU1504" s="254" t="s">
        <v>107</v>
      </c>
      <c r="AV1504" s="12" t="s">
        <v>82</v>
      </c>
      <c r="AW1504" s="12" t="s">
        <v>31</v>
      </c>
      <c r="AX1504" s="12" t="s">
        <v>74</v>
      </c>
      <c r="AY1504" s="254" t="s">
        <v>165</v>
      </c>
    </row>
    <row r="1505" s="12" customFormat="1">
      <c r="B1505" s="244"/>
      <c r="C1505" s="245"/>
      <c r="D1505" s="246" t="s">
        <v>175</v>
      </c>
      <c r="E1505" s="247" t="s">
        <v>1</v>
      </c>
      <c r="F1505" s="248" t="s">
        <v>379</v>
      </c>
      <c r="G1505" s="245"/>
      <c r="H1505" s="247" t="s">
        <v>1</v>
      </c>
      <c r="I1505" s="249"/>
      <c r="J1505" s="245"/>
      <c r="K1505" s="245"/>
      <c r="L1505" s="250"/>
      <c r="M1505" s="251"/>
      <c r="N1505" s="252"/>
      <c r="O1505" s="252"/>
      <c r="P1505" s="252"/>
      <c r="Q1505" s="252"/>
      <c r="R1505" s="252"/>
      <c r="S1505" s="252"/>
      <c r="T1505" s="253"/>
      <c r="AT1505" s="254" t="s">
        <v>175</v>
      </c>
      <c r="AU1505" s="254" t="s">
        <v>107</v>
      </c>
      <c r="AV1505" s="12" t="s">
        <v>82</v>
      </c>
      <c r="AW1505" s="12" t="s">
        <v>31</v>
      </c>
      <c r="AX1505" s="12" t="s">
        <v>74</v>
      </c>
      <c r="AY1505" s="254" t="s">
        <v>165</v>
      </c>
    </row>
    <row r="1506" s="13" customFormat="1">
      <c r="B1506" s="255"/>
      <c r="C1506" s="256"/>
      <c r="D1506" s="246" t="s">
        <v>175</v>
      </c>
      <c r="E1506" s="257" t="s">
        <v>1</v>
      </c>
      <c r="F1506" s="258" t="s">
        <v>82</v>
      </c>
      <c r="G1506" s="256"/>
      <c r="H1506" s="259">
        <v>1</v>
      </c>
      <c r="I1506" s="260"/>
      <c r="J1506" s="256"/>
      <c r="K1506" s="256"/>
      <c r="L1506" s="261"/>
      <c r="M1506" s="262"/>
      <c r="N1506" s="263"/>
      <c r="O1506" s="263"/>
      <c r="P1506" s="263"/>
      <c r="Q1506" s="263"/>
      <c r="R1506" s="263"/>
      <c r="S1506" s="263"/>
      <c r="T1506" s="264"/>
      <c r="AT1506" s="265" t="s">
        <v>175</v>
      </c>
      <c r="AU1506" s="265" t="s">
        <v>107</v>
      </c>
      <c r="AV1506" s="13" t="s">
        <v>107</v>
      </c>
      <c r="AW1506" s="13" t="s">
        <v>31</v>
      </c>
      <c r="AX1506" s="13" t="s">
        <v>74</v>
      </c>
      <c r="AY1506" s="265" t="s">
        <v>165</v>
      </c>
    </row>
    <row r="1507" s="12" customFormat="1">
      <c r="B1507" s="244"/>
      <c r="C1507" s="245"/>
      <c r="D1507" s="246" t="s">
        <v>175</v>
      </c>
      <c r="E1507" s="247" t="s">
        <v>1</v>
      </c>
      <c r="F1507" s="248" t="s">
        <v>218</v>
      </c>
      <c r="G1507" s="245"/>
      <c r="H1507" s="247" t="s">
        <v>1</v>
      </c>
      <c r="I1507" s="249"/>
      <c r="J1507" s="245"/>
      <c r="K1507" s="245"/>
      <c r="L1507" s="250"/>
      <c r="M1507" s="251"/>
      <c r="N1507" s="252"/>
      <c r="O1507" s="252"/>
      <c r="P1507" s="252"/>
      <c r="Q1507" s="252"/>
      <c r="R1507" s="252"/>
      <c r="S1507" s="252"/>
      <c r="T1507" s="253"/>
      <c r="AT1507" s="254" t="s">
        <v>175</v>
      </c>
      <c r="AU1507" s="254" t="s">
        <v>107</v>
      </c>
      <c r="AV1507" s="12" t="s">
        <v>82</v>
      </c>
      <c r="AW1507" s="12" t="s">
        <v>31</v>
      </c>
      <c r="AX1507" s="12" t="s">
        <v>74</v>
      </c>
      <c r="AY1507" s="254" t="s">
        <v>165</v>
      </c>
    </row>
    <row r="1508" s="13" customFormat="1">
      <c r="B1508" s="255"/>
      <c r="C1508" s="256"/>
      <c r="D1508" s="246" t="s">
        <v>175</v>
      </c>
      <c r="E1508" s="257" t="s">
        <v>1</v>
      </c>
      <c r="F1508" s="258" t="s">
        <v>82</v>
      </c>
      <c r="G1508" s="256"/>
      <c r="H1508" s="259">
        <v>1</v>
      </c>
      <c r="I1508" s="260"/>
      <c r="J1508" s="256"/>
      <c r="K1508" s="256"/>
      <c r="L1508" s="261"/>
      <c r="M1508" s="262"/>
      <c r="N1508" s="263"/>
      <c r="O1508" s="263"/>
      <c r="P1508" s="263"/>
      <c r="Q1508" s="263"/>
      <c r="R1508" s="263"/>
      <c r="S1508" s="263"/>
      <c r="T1508" s="264"/>
      <c r="AT1508" s="265" t="s">
        <v>175</v>
      </c>
      <c r="AU1508" s="265" t="s">
        <v>107</v>
      </c>
      <c r="AV1508" s="13" t="s">
        <v>107</v>
      </c>
      <c r="AW1508" s="13" t="s">
        <v>31</v>
      </c>
      <c r="AX1508" s="13" t="s">
        <v>74</v>
      </c>
      <c r="AY1508" s="265" t="s">
        <v>165</v>
      </c>
    </row>
    <row r="1509" s="12" customFormat="1">
      <c r="B1509" s="244"/>
      <c r="C1509" s="245"/>
      <c r="D1509" s="246" t="s">
        <v>175</v>
      </c>
      <c r="E1509" s="247" t="s">
        <v>1</v>
      </c>
      <c r="F1509" s="248" t="s">
        <v>194</v>
      </c>
      <c r="G1509" s="245"/>
      <c r="H1509" s="247" t="s">
        <v>1</v>
      </c>
      <c r="I1509" s="249"/>
      <c r="J1509" s="245"/>
      <c r="K1509" s="245"/>
      <c r="L1509" s="250"/>
      <c r="M1509" s="251"/>
      <c r="N1509" s="252"/>
      <c r="O1509" s="252"/>
      <c r="P1509" s="252"/>
      <c r="Q1509" s="252"/>
      <c r="R1509" s="252"/>
      <c r="S1509" s="252"/>
      <c r="T1509" s="253"/>
      <c r="AT1509" s="254" t="s">
        <v>175</v>
      </c>
      <c r="AU1509" s="254" t="s">
        <v>107</v>
      </c>
      <c r="AV1509" s="12" t="s">
        <v>82</v>
      </c>
      <c r="AW1509" s="12" t="s">
        <v>31</v>
      </c>
      <c r="AX1509" s="12" t="s">
        <v>74</v>
      </c>
      <c r="AY1509" s="254" t="s">
        <v>165</v>
      </c>
    </row>
    <row r="1510" s="13" customFormat="1">
      <c r="B1510" s="255"/>
      <c r="C1510" s="256"/>
      <c r="D1510" s="246" t="s">
        <v>175</v>
      </c>
      <c r="E1510" s="257" t="s">
        <v>1</v>
      </c>
      <c r="F1510" s="258" t="s">
        <v>82</v>
      </c>
      <c r="G1510" s="256"/>
      <c r="H1510" s="259">
        <v>1</v>
      </c>
      <c r="I1510" s="260"/>
      <c r="J1510" s="256"/>
      <c r="K1510" s="256"/>
      <c r="L1510" s="261"/>
      <c r="M1510" s="262"/>
      <c r="N1510" s="263"/>
      <c r="O1510" s="263"/>
      <c r="P1510" s="263"/>
      <c r="Q1510" s="263"/>
      <c r="R1510" s="263"/>
      <c r="S1510" s="263"/>
      <c r="T1510" s="264"/>
      <c r="AT1510" s="265" t="s">
        <v>175</v>
      </c>
      <c r="AU1510" s="265" t="s">
        <v>107</v>
      </c>
      <c r="AV1510" s="13" t="s">
        <v>107</v>
      </c>
      <c r="AW1510" s="13" t="s">
        <v>31</v>
      </c>
      <c r="AX1510" s="13" t="s">
        <v>74</v>
      </c>
      <c r="AY1510" s="265" t="s">
        <v>165</v>
      </c>
    </row>
    <row r="1511" s="12" customFormat="1">
      <c r="B1511" s="244"/>
      <c r="C1511" s="245"/>
      <c r="D1511" s="246" t="s">
        <v>175</v>
      </c>
      <c r="E1511" s="247" t="s">
        <v>1</v>
      </c>
      <c r="F1511" s="248" t="s">
        <v>177</v>
      </c>
      <c r="G1511" s="245"/>
      <c r="H1511" s="247" t="s">
        <v>1</v>
      </c>
      <c r="I1511" s="249"/>
      <c r="J1511" s="245"/>
      <c r="K1511" s="245"/>
      <c r="L1511" s="250"/>
      <c r="M1511" s="251"/>
      <c r="N1511" s="252"/>
      <c r="O1511" s="252"/>
      <c r="P1511" s="252"/>
      <c r="Q1511" s="252"/>
      <c r="R1511" s="252"/>
      <c r="S1511" s="252"/>
      <c r="T1511" s="253"/>
      <c r="AT1511" s="254" t="s">
        <v>175</v>
      </c>
      <c r="AU1511" s="254" t="s">
        <v>107</v>
      </c>
      <c r="AV1511" s="12" t="s">
        <v>82</v>
      </c>
      <c r="AW1511" s="12" t="s">
        <v>31</v>
      </c>
      <c r="AX1511" s="12" t="s">
        <v>74</v>
      </c>
      <c r="AY1511" s="254" t="s">
        <v>165</v>
      </c>
    </row>
    <row r="1512" s="13" customFormat="1">
      <c r="B1512" s="255"/>
      <c r="C1512" s="256"/>
      <c r="D1512" s="246" t="s">
        <v>175</v>
      </c>
      <c r="E1512" s="257" t="s">
        <v>1</v>
      </c>
      <c r="F1512" s="258" t="s">
        <v>82</v>
      </c>
      <c r="G1512" s="256"/>
      <c r="H1512" s="259">
        <v>1</v>
      </c>
      <c r="I1512" s="260"/>
      <c r="J1512" s="256"/>
      <c r="K1512" s="256"/>
      <c r="L1512" s="261"/>
      <c r="M1512" s="262"/>
      <c r="N1512" s="263"/>
      <c r="O1512" s="263"/>
      <c r="P1512" s="263"/>
      <c r="Q1512" s="263"/>
      <c r="R1512" s="263"/>
      <c r="S1512" s="263"/>
      <c r="T1512" s="264"/>
      <c r="AT1512" s="265" t="s">
        <v>175</v>
      </c>
      <c r="AU1512" s="265" t="s">
        <v>107</v>
      </c>
      <c r="AV1512" s="13" t="s">
        <v>107</v>
      </c>
      <c r="AW1512" s="13" t="s">
        <v>31</v>
      </c>
      <c r="AX1512" s="13" t="s">
        <v>74</v>
      </c>
      <c r="AY1512" s="265" t="s">
        <v>165</v>
      </c>
    </row>
    <row r="1513" s="14" customFormat="1">
      <c r="B1513" s="266"/>
      <c r="C1513" s="267"/>
      <c r="D1513" s="246" t="s">
        <v>175</v>
      </c>
      <c r="E1513" s="268" t="s">
        <v>1</v>
      </c>
      <c r="F1513" s="269" t="s">
        <v>179</v>
      </c>
      <c r="G1513" s="267"/>
      <c r="H1513" s="270">
        <v>4</v>
      </c>
      <c r="I1513" s="271"/>
      <c r="J1513" s="267"/>
      <c r="K1513" s="267"/>
      <c r="L1513" s="272"/>
      <c r="M1513" s="273"/>
      <c r="N1513" s="274"/>
      <c r="O1513" s="274"/>
      <c r="P1513" s="274"/>
      <c r="Q1513" s="274"/>
      <c r="R1513" s="274"/>
      <c r="S1513" s="274"/>
      <c r="T1513" s="275"/>
      <c r="AT1513" s="276" t="s">
        <v>175</v>
      </c>
      <c r="AU1513" s="276" t="s">
        <v>107</v>
      </c>
      <c r="AV1513" s="14" t="s">
        <v>166</v>
      </c>
      <c r="AW1513" s="14" t="s">
        <v>31</v>
      </c>
      <c r="AX1513" s="14" t="s">
        <v>74</v>
      </c>
      <c r="AY1513" s="276" t="s">
        <v>165</v>
      </c>
    </row>
    <row r="1514" s="12" customFormat="1">
      <c r="B1514" s="244"/>
      <c r="C1514" s="245"/>
      <c r="D1514" s="246" t="s">
        <v>175</v>
      </c>
      <c r="E1514" s="247" t="s">
        <v>1</v>
      </c>
      <c r="F1514" s="248" t="s">
        <v>180</v>
      </c>
      <c r="G1514" s="245"/>
      <c r="H1514" s="247" t="s">
        <v>1</v>
      </c>
      <c r="I1514" s="249"/>
      <c r="J1514" s="245"/>
      <c r="K1514" s="245"/>
      <c r="L1514" s="250"/>
      <c r="M1514" s="251"/>
      <c r="N1514" s="252"/>
      <c r="O1514" s="252"/>
      <c r="P1514" s="252"/>
      <c r="Q1514" s="252"/>
      <c r="R1514" s="252"/>
      <c r="S1514" s="252"/>
      <c r="T1514" s="253"/>
      <c r="AT1514" s="254" t="s">
        <v>175</v>
      </c>
      <c r="AU1514" s="254" t="s">
        <v>107</v>
      </c>
      <c r="AV1514" s="12" t="s">
        <v>82</v>
      </c>
      <c r="AW1514" s="12" t="s">
        <v>31</v>
      </c>
      <c r="AX1514" s="12" t="s">
        <v>74</v>
      </c>
      <c r="AY1514" s="254" t="s">
        <v>165</v>
      </c>
    </row>
    <row r="1515" s="12" customFormat="1">
      <c r="B1515" s="244"/>
      <c r="C1515" s="245"/>
      <c r="D1515" s="246" t="s">
        <v>175</v>
      </c>
      <c r="E1515" s="247" t="s">
        <v>1</v>
      </c>
      <c r="F1515" s="248" t="s">
        <v>181</v>
      </c>
      <c r="G1515" s="245"/>
      <c r="H1515" s="247" t="s">
        <v>1</v>
      </c>
      <c r="I1515" s="249"/>
      <c r="J1515" s="245"/>
      <c r="K1515" s="245"/>
      <c r="L1515" s="250"/>
      <c r="M1515" s="251"/>
      <c r="N1515" s="252"/>
      <c r="O1515" s="252"/>
      <c r="P1515" s="252"/>
      <c r="Q1515" s="252"/>
      <c r="R1515" s="252"/>
      <c r="S1515" s="252"/>
      <c r="T1515" s="253"/>
      <c r="AT1515" s="254" t="s">
        <v>175</v>
      </c>
      <c r="AU1515" s="254" t="s">
        <v>107</v>
      </c>
      <c r="AV1515" s="12" t="s">
        <v>82</v>
      </c>
      <c r="AW1515" s="12" t="s">
        <v>31</v>
      </c>
      <c r="AX1515" s="12" t="s">
        <v>74</v>
      </c>
      <c r="AY1515" s="254" t="s">
        <v>165</v>
      </c>
    </row>
    <row r="1516" s="13" customFormat="1">
      <c r="B1516" s="255"/>
      <c r="C1516" s="256"/>
      <c r="D1516" s="246" t="s">
        <v>175</v>
      </c>
      <c r="E1516" s="257" t="s">
        <v>1</v>
      </c>
      <c r="F1516" s="258" t="s">
        <v>82</v>
      </c>
      <c r="G1516" s="256"/>
      <c r="H1516" s="259">
        <v>1</v>
      </c>
      <c r="I1516" s="260"/>
      <c r="J1516" s="256"/>
      <c r="K1516" s="256"/>
      <c r="L1516" s="261"/>
      <c r="M1516" s="262"/>
      <c r="N1516" s="263"/>
      <c r="O1516" s="263"/>
      <c r="P1516" s="263"/>
      <c r="Q1516" s="263"/>
      <c r="R1516" s="263"/>
      <c r="S1516" s="263"/>
      <c r="T1516" s="264"/>
      <c r="AT1516" s="265" t="s">
        <v>175</v>
      </c>
      <c r="AU1516" s="265" t="s">
        <v>107</v>
      </c>
      <c r="AV1516" s="13" t="s">
        <v>107</v>
      </c>
      <c r="AW1516" s="13" t="s">
        <v>31</v>
      </c>
      <c r="AX1516" s="13" t="s">
        <v>74</v>
      </c>
      <c r="AY1516" s="265" t="s">
        <v>165</v>
      </c>
    </row>
    <row r="1517" s="14" customFormat="1">
      <c r="B1517" s="266"/>
      <c r="C1517" s="267"/>
      <c r="D1517" s="246" t="s">
        <v>175</v>
      </c>
      <c r="E1517" s="268" t="s">
        <v>1</v>
      </c>
      <c r="F1517" s="269" t="s">
        <v>179</v>
      </c>
      <c r="G1517" s="267"/>
      <c r="H1517" s="270">
        <v>1</v>
      </c>
      <c r="I1517" s="271"/>
      <c r="J1517" s="267"/>
      <c r="K1517" s="267"/>
      <c r="L1517" s="272"/>
      <c r="M1517" s="273"/>
      <c r="N1517" s="274"/>
      <c r="O1517" s="274"/>
      <c r="P1517" s="274"/>
      <c r="Q1517" s="274"/>
      <c r="R1517" s="274"/>
      <c r="S1517" s="274"/>
      <c r="T1517" s="275"/>
      <c r="AT1517" s="276" t="s">
        <v>175</v>
      </c>
      <c r="AU1517" s="276" t="s">
        <v>107</v>
      </c>
      <c r="AV1517" s="14" t="s">
        <v>166</v>
      </c>
      <c r="AW1517" s="14" t="s">
        <v>31</v>
      </c>
      <c r="AX1517" s="14" t="s">
        <v>74</v>
      </c>
      <c r="AY1517" s="276" t="s">
        <v>165</v>
      </c>
    </row>
    <row r="1518" s="15" customFormat="1">
      <c r="B1518" s="277"/>
      <c r="C1518" s="278"/>
      <c r="D1518" s="246" t="s">
        <v>175</v>
      </c>
      <c r="E1518" s="279" t="s">
        <v>1</v>
      </c>
      <c r="F1518" s="280" t="s">
        <v>186</v>
      </c>
      <c r="G1518" s="278"/>
      <c r="H1518" s="281">
        <v>5</v>
      </c>
      <c r="I1518" s="282"/>
      <c r="J1518" s="278"/>
      <c r="K1518" s="278"/>
      <c r="L1518" s="283"/>
      <c r="M1518" s="284"/>
      <c r="N1518" s="285"/>
      <c r="O1518" s="285"/>
      <c r="P1518" s="285"/>
      <c r="Q1518" s="285"/>
      <c r="R1518" s="285"/>
      <c r="S1518" s="285"/>
      <c r="T1518" s="286"/>
      <c r="AT1518" s="287" t="s">
        <v>175</v>
      </c>
      <c r="AU1518" s="287" t="s">
        <v>107</v>
      </c>
      <c r="AV1518" s="15" t="s">
        <v>173</v>
      </c>
      <c r="AW1518" s="15" t="s">
        <v>31</v>
      </c>
      <c r="AX1518" s="15" t="s">
        <v>82</v>
      </c>
      <c r="AY1518" s="287" t="s">
        <v>165</v>
      </c>
    </row>
    <row r="1519" s="1" customFormat="1" ht="24" customHeight="1">
      <c r="B1519" s="38"/>
      <c r="C1519" s="288" t="s">
        <v>642</v>
      </c>
      <c r="D1519" s="288" t="s">
        <v>223</v>
      </c>
      <c r="E1519" s="289" t="s">
        <v>643</v>
      </c>
      <c r="F1519" s="290" t="s">
        <v>644</v>
      </c>
      <c r="G1519" s="291" t="s">
        <v>214</v>
      </c>
      <c r="H1519" s="292">
        <v>16</v>
      </c>
      <c r="I1519" s="293"/>
      <c r="J1519" s="294">
        <f>ROUND(I1519*H1519,2)</f>
        <v>0</v>
      </c>
      <c r="K1519" s="290" t="s">
        <v>172</v>
      </c>
      <c r="L1519" s="295"/>
      <c r="M1519" s="296" t="s">
        <v>1</v>
      </c>
      <c r="N1519" s="297" t="s">
        <v>40</v>
      </c>
      <c r="O1519" s="86"/>
      <c r="P1519" s="240">
        <f>O1519*H1519</f>
        <v>0</v>
      </c>
      <c r="Q1519" s="240">
        <v>0.0112</v>
      </c>
      <c r="R1519" s="240">
        <f>Q1519*H1519</f>
        <v>0.1792</v>
      </c>
      <c r="S1519" s="240">
        <v>0</v>
      </c>
      <c r="T1519" s="241">
        <f>S1519*H1519</f>
        <v>0</v>
      </c>
      <c r="AR1519" s="242" t="s">
        <v>226</v>
      </c>
      <c r="AT1519" s="242" t="s">
        <v>223</v>
      </c>
      <c r="AU1519" s="242" t="s">
        <v>107</v>
      </c>
      <c r="AY1519" s="17" t="s">
        <v>165</v>
      </c>
      <c r="BE1519" s="243">
        <f>IF(N1519="základní",J1519,0)</f>
        <v>0</v>
      </c>
      <c r="BF1519" s="243">
        <f>IF(N1519="snížená",J1519,0)</f>
        <v>0</v>
      </c>
      <c r="BG1519" s="243">
        <f>IF(N1519="zákl. přenesená",J1519,0)</f>
        <v>0</v>
      </c>
      <c r="BH1519" s="243">
        <f>IF(N1519="sníž. přenesená",J1519,0)</f>
        <v>0</v>
      </c>
      <c r="BI1519" s="243">
        <f>IF(N1519="nulová",J1519,0)</f>
        <v>0</v>
      </c>
      <c r="BJ1519" s="17" t="s">
        <v>107</v>
      </c>
      <c r="BK1519" s="243">
        <f>ROUND(I1519*H1519,2)</f>
        <v>0</v>
      </c>
      <c r="BL1519" s="17" t="s">
        <v>173</v>
      </c>
      <c r="BM1519" s="242" t="s">
        <v>645</v>
      </c>
    </row>
    <row r="1520" s="12" customFormat="1">
      <c r="B1520" s="244"/>
      <c r="C1520" s="245"/>
      <c r="D1520" s="246" t="s">
        <v>175</v>
      </c>
      <c r="E1520" s="247" t="s">
        <v>1</v>
      </c>
      <c r="F1520" s="248" t="s">
        <v>176</v>
      </c>
      <c r="G1520" s="245"/>
      <c r="H1520" s="247" t="s">
        <v>1</v>
      </c>
      <c r="I1520" s="249"/>
      <c r="J1520" s="245"/>
      <c r="K1520" s="245"/>
      <c r="L1520" s="250"/>
      <c r="M1520" s="251"/>
      <c r="N1520" s="252"/>
      <c r="O1520" s="252"/>
      <c r="P1520" s="252"/>
      <c r="Q1520" s="252"/>
      <c r="R1520" s="252"/>
      <c r="S1520" s="252"/>
      <c r="T1520" s="253"/>
      <c r="AT1520" s="254" t="s">
        <v>175</v>
      </c>
      <c r="AU1520" s="254" t="s">
        <v>107</v>
      </c>
      <c r="AV1520" s="12" t="s">
        <v>82</v>
      </c>
      <c r="AW1520" s="12" t="s">
        <v>31</v>
      </c>
      <c r="AX1520" s="12" t="s">
        <v>74</v>
      </c>
      <c r="AY1520" s="254" t="s">
        <v>165</v>
      </c>
    </row>
    <row r="1521" s="12" customFormat="1">
      <c r="B1521" s="244"/>
      <c r="C1521" s="245"/>
      <c r="D1521" s="246" t="s">
        <v>175</v>
      </c>
      <c r="E1521" s="247" t="s">
        <v>1</v>
      </c>
      <c r="F1521" s="248" t="s">
        <v>217</v>
      </c>
      <c r="G1521" s="245"/>
      <c r="H1521" s="247" t="s">
        <v>1</v>
      </c>
      <c r="I1521" s="249"/>
      <c r="J1521" s="245"/>
      <c r="K1521" s="245"/>
      <c r="L1521" s="250"/>
      <c r="M1521" s="251"/>
      <c r="N1521" s="252"/>
      <c r="O1521" s="252"/>
      <c r="P1521" s="252"/>
      <c r="Q1521" s="252"/>
      <c r="R1521" s="252"/>
      <c r="S1521" s="252"/>
      <c r="T1521" s="253"/>
      <c r="AT1521" s="254" t="s">
        <v>175</v>
      </c>
      <c r="AU1521" s="254" t="s">
        <v>107</v>
      </c>
      <c r="AV1521" s="12" t="s">
        <v>82</v>
      </c>
      <c r="AW1521" s="12" t="s">
        <v>31</v>
      </c>
      <c r="AX1521" s="12" t="s">
        <v>74</v>
      </c>
      <c r="AY1521" s="254" t="s">
        <v>165</v>
      </c>
    </row>
    <row r="1522" s="13" customFormat="1">
      <c r="B1522" s="255"/>
      <c r="C1522" s="256"/>
      <c r="D1522" s="246" t="s">
        <v>175</v>
      </c>
      <c r="E1522" s="257" t="s">
        <v>1</v>
      </c>
      <c r="F1522" s="258" t="s">
        <v>82</v>
      </c>
      <c r="G1522" s="256"/>
      <c r="H1522" s="259">
        <v>1</v>
      </c>
      <c r="I1522" s="260"/>
      <c r="J1522" s="256"/>
      <c r="K1522" s="256"/>
      <c r="L1522" s="261"/>
      <c r="M1522" s="262"/>
      <c r="N1522" s="263"/>
      <c r="O1522" s="263"/>
      <c r="P1522" s="263"/>
      <c r="Q1522" s="263"/>
      <c r="R1522" s="263"/>
      <c r="S1522" s="263"/>
      <c r="T1522" s="264"/>
      <c r="AT1522" s="265" t="s">
        <v>175</v>
      </c>
      <c r="AU1522" s="265" t="s">
        <v>107</v>
      </c>
      <c r="AV1522" s="13" t="s">
        <v>107</v>
      </c>
      <c r="AW1522" s="13" t="s">
        <v>31</v>
      </c>
      <c r="AX1522" s="13" t="s">
        <v>74</v>
      </c>
      <c r="AY1522" s="265" t="s">
        <v>165</v>
      </c>
    </row>
    <row r="1523" s="12" customFormat="1">
      <c r="B1523" s="244"/>
      <c r="C1523" s="245"/>
      <c r="D1523" s="246" t="s">
        <v>175</v>
      </c>
      <c r="E1523" s="247" t="s">
        <v>1</v>
      </c>
      <c r="F1523" s="248" t="s">
        <v>416</v>
      </c>
      <c r="G1523" s="245"/>
      <c r="H1523" s="247" t="s">
        <v>1</v>
      </c>
      <c r="I1523" s="249"/>
      <c r="J1523" s="245"/>
      <c r="K1523" s="245"/>
      <c r="L1523" s="250"/>
      <c r="M1523" s="251"/>
      <c r="N1523" s="252"/>
      <c r="O1523" s="252"/>
      <c r="P1523" s="252"/>
      <c r="Q1523" s="252"/>
      <c r="R1523" s="252"/>
      <c r="S1523" s="252"/>
      <c r="T1523" s="253"/>
      <c r="AT1523" s="254" t="s">
        <v>175</v>
      </c>
      <c r="AU1523" s="254" t="s">
        <v>107</v>
      </c>
      <c r="AV1523" s="12" t="s">
        <v>82</v>
      </c>
      <c r="AW1523" s="12" t="s">
        <v>31</v>
      </c>
      <c r="AX1523" s="12" t="s">
        <v>74</v>
      </c>
      <c r="AY1523" s="254" t="s">
        <v>165</v>
      </c>
    </row>
    <row r="1524" s="13" customFormat="1">
      <c r="B1524" s="255"/>
      <c r="C1524" s="256"/>
      <c r="D1524" s="246" t="s">
        <v>175</v>
      </c>
      <c r="E1524" s="257" t="s">
        <v>1</v>
      </c>
      <c r="F1524" s="258" t="s">
        <v>82</v>
      </c>
      <c r="G1524" s="256"/>
      <c r="H1524" s="259">
        <v>1</v>
      </c>
      <c r="I1524" s="260"/>
      <c r="J1524" s="256"/>
      <c r="K1524" s="256"/>
      <c r="L1524" s="261"/>
      <c r="M1524" s="262"/>
      <c r="N1524" s="263"/>
      <c r="O1524" s="263"/>
      <c r="P1524" s="263"/>
      <c r="Q1524" s="263"/>
      <c r="R1524" s="263"/>
      <c r="S1524" s="263"/>
      <c r="T1524" s="264"/>
      <c r="AT1524" s="265" t="s">
        <v>175</v>
      </c>
      <c r="AU1524" s="265" t="s">
        <v>107</v>
      </c>
      <c r="AV1524" s="13" t="s">
        <v>107</v>
      </c>
      <c r="AW1524" s="13" t="s">
        <v>31</v>
      </c>
      <c r="AX1524" s="13" t="s">
        <v>74</v>
      </c>
      <c r="AY1524" s="265" t="s">
        <v>165</v>
      </c>
    </row>
    <row r="1525" s="12" customFormat="1">
      <c r="B1525" s="244"/>
      <c r="C1525" s="245"/>
      <c r="D1525" s="246" t="s">
        <v>175</v>
      </c>
      <c r="E1525" s="247" t="s">
        <v>1</v>
      </c>
      <c r="F1525" s="248" t="s">
        <v>420</v>
      </c>
      <c r="G1525" s="245"/>
      <c r="H1525" s="247" t="s">
        <v>1</v>
      </c>
      <c r="I1525" s="249"/>
      <c r="J1525" s="245"/>
      <c r="K1525" s="245"/>
      <c r="L1525" s="250"/>
      <c r="M1525" s="251"/>
      <c r="N1525" s="252"/>
      <c r="O1525" s="252"/>
      <c r="P1525" s="252"/>
      <c r="Q1525" s="252"/>
      <c r="R1525" s="252"/>
      <c r="S1525" s="252"/>
      <c r="T1525" s="253"/>
      <c r="AT1525" s="254" t="s">
        <v>175</v>
      </c>
      <c r="AU1525" s="254" t="s">
        <v>107</v>
      </c>
      <c r="AV1525" s="12" t="s">
        <v>82</v>
      </c>
      <c r="AW1525" s="12" t="s">
        <v>31</v>
      </c>
      <c r="AX1525" s="12" t="s">
        <v>74</v>
      </c>
      <c r="AY1525" s="254" t="s">
        <v>165</v>
      </c>
    </row>
    <row r="1526" s="13" customFormat="1">
      <c r="B1526" s="255"/>
      <c r="C1526" s="256"/>
      <c r="D1526" s="246" t="s">
        <v>175</v>
      </c>
      <c r="E1526" s="257" t="s">
        <v>1</v>
      </c>
      <c r="F1526" s="258" t="s">
        <v>82</v>
      </c>
      <c r="G1526" s="256"/>
      <c r="H1526" s="259">
        <v>1</v>
      </c>
      <c r="I1526" s="260"/>
      <c r="J1526" s="256"/>
      <c r="K1526" s="256"/>
      <c r="L1526" s="261"/>
      <c r="M1526" s="262"/>
      <c r="N1526" s="263"/>
      <c r="O1526" s="263"/>
      <c r="P1526" s="263"/>
      <c r="Q1526" s="263"/>
      <c r="R1526" s="263"/>
      <c r="S1526" s="263"/>
      <c r="T1526" s="264"/>
      <c r="AT1526" s="265" t="s">
        <v>175</v>
      </c>
      <c r="AU1526" s="265" t="s">
        <v>107</v>
      </c>
      <c r="AV1526" s="13" t="s">
        <v>107</v>
      </c>
      <c r="AW1526" s="13" t="s">
        <v>31</v>
      </c>
      <c r="AX1526" s="13" t="s">
        <v>74</v>
      </c>
      <c r="AY1526" s="265" t="s">
        <v>165</v>
      </c>
    </row>
    <row r="1527" s="12" customFormat="1">
      <c r="B1527" s="244"/>
      <c r="C1527" s="245"/>
      <c r="D1527" s="246" t="s">
        <v>175</v>
      </c>
      <c r="E1527" s="247" t="s">
        <v>1</v>
      </c>
      <c r="F1527" s="248" t="s">
        <v>198</v>
      </c>
      <c r="G1527" s="245"/>
      <c r="H1527" s="247" t="s">
        <v>1</v>
      </c>
      <c r="I1527" s="249"/>
      <c r="J1527" s="245"/>
      <c r="K1527" s="245"/>
      <c r="L1527" s="250"/>
      <c r="M1527" s="251"/>
      <c r="N1527" s="252"/>
      <c r="O1527" s="252"/>
      <c r="P1527" s="252"/>
      <c r="Q1527" s="252"/>
      <c r="R1527" s="252"/>
      <c r="S1527" s="252"/>
      <c r="T1527" s="253"/>
      <c r="AT1527" s="254" t="s">
        <v>175</v>
      </c>
      <c r="AU1527" s="254" t="s">
        <v>107</v>
      </c>
      <c r="AV1527" s="12" t="s">
        <v>82</v>
      </c>
      <c r="AW1527" s="12" t="s">
        <v>31</v>
      </c>
      <c r="AX1527" s="12" t="s">
        <v>74</v>
      </c>
      <c r="AY1527" s="254" t="s">
        <v>165</v>
      </c>
    </row>
    <row r="1528" s="13" customFormat="1">
      <c r="B1528" s="255"/>
      <c r="C1528" s="256"/>
      <c r="D1528" s="246" t="s">
        <v>175</v>
      </c>
      <c r="E1528" s="257" t="s">
        <v>1</v>
      </c>
      <c r="F1528" s="258" t="s">
        <v>82</v>
      </c>
      <c r="G1528" s="256"/>
      <c r="H1528" s="259">
        <v>1</v>
      </c>
      <c r="I1528" s="260"/>
      <c r="J1528" s="256"/>
      <c r="K1528" s="256"/>
      <c r="L1528" s="261"/>
      <c r="M1528" s="262"/>
      <c r="N1528" s="263"/>
      <c r="O1528" s="263"/>
      <c r="P1528" s="263"/>
      <c r="Q1528" s="263"/>
      <c r="R1528" s="263"/>
      <c r="S1528" s="263"/>
      <c r="T1528" s="264"/>
      <c r="AT1528" s="265" t="s">
        <v>175</v>
      </c>
      <c r="AU1528" s="265" t="s">
        <v>107</v>
      </c>
      <c r="AV1528" s="13" t="s">
        <v>107</v>
      </c>
      <c r="AW1528" s="13" t="s">
        <v>31</v>
      </c>
      <c r="AX1528" s="13" t="s">
        <v>74</v>
      </c>
      <c r="AY1528" s="265" t="s">
        <v>165</v>
      </c>
    </row>
    <row r="1529" s="12" customFormat="1">
      <c r="B1529" s="244"/>
      <c r="C1529" s="245"/>
      <c r="D1529" s="246" t="s">
        <v>175</v>
      </c>
      <c r="E1529" s="247" t="s">
        <v>1</v>
      </c>
      <c r="F1529" s="248" t="s">
        <v>246</v>
      </c>
      <c r="G1529" s="245"/>
      <c r="H1529" s="247" t="s">
        <v>1</v>
      </c>
      <c r="I1529" s="249"/>
      <c r="J1529" s="245"/>
      <c r="K1529" s="245"/>
      <c r="L1529" s="250"/>
      <c r="M1529" s="251"/>
      <c r="N1529" s="252"/>
      <c r="O1529" s="252"/>
      <c r="P1529" s="252"/>
      <c r="Q1529" s="252"/>
      <c r="R1529" s="252"/>
      <c r="S1529" s="252"/>
      <c r="T1529" s="253"/>
      <c r="AT1529" s="254" t="s">
        <v>175</v>
      </c>
      <c r="AU1529" s="254" t="s">
        <v>107</v>
      </c>
      <c r="AV1529" s="12" t="s">
        <v>82</v>
      </c>
      <c r="AW1529" s="12" t="s">
        <v>31</v>
      </c>
      <c r="AX1529" s="12" t="s">
        <v>74</v>
      </c>
      <c r="AY1529" s="254" t="s">
        <v>165</v>
      </c>
    </row>
    <row r="1530" s="13" customFormat="1">
      <c r="B1530" s="255"/>
      <c r="C1530" s="256"/>
      <c r="D1530" s="246" t="s">
        <v>175</v>
      </c>
      <c r="E1530" s="257" t="s">
        <v>1</v>
      </c>
      <c r="F1530" s="258" t="s">
        <v>82</v>
      </c>
      <c r="G1530" s="256"/>
      <c r="H1530" s="259">
        <v>1</v>
      </c>
      <c r="I1530" s="260"/>
      <c r="J1530" s="256"/>
      <c r="K1530" s="256"/>
      <c r="L1530" s="261"/>
      <c r="M1530" s="262"/>
      <c r="N1530" s="263"/>
      <c r="O1530" s="263"/>
      <c r="P1530" s="263"/>
      <c r="Q1530" s="263"/>
      <c r="R1530" s="263"/>
      <c r="S1530" s="263"/>
      <c r="T1530" s="264"/>
      <c r="AT1530" s="265" t="s">
        <v>175</v>
      </c>
      <c r="AU1530" s="265" t="s">
        <v>107</v>
      </c>
      <c r="AV1530" s="13" t="s">
        <v>107</v>
      </c>
      <c r="AW1530" s="13" t="s">
        <v>31</v>
      </c>
      <c r="AX1530" s="13" t="s">
        <v>74</v>
      </c>
      <c r="AY1530" s="265" t="s">
        <v>165</v>
      </c>
    </row>
    <row r="1531" s="12" customFormat="1">
      <c r="B1531" s="244"/>
      <c r="C1531" s="245"/>
      <c r="D1531" s="246" t="s">
        <v>175</v>
      </c>
      <c r="E1531" s="247" t="s">
        <v>1</v>
      </c>
      <c r="F1531" s="248" t="s">
        <v>247</v>
      </c>
      <c r="G1531" s="245"/>
      <c r="H1531" s="247" t="s">
        <v>1</v>
      </c>
      <c r="I1531" s="249"/>
      <c r="J1531" s="245"/>
      <c r="K1531" s="245"/>
      <c r="L1531" s="250"/>
      <c r="M1531" s="251"/>
      <c r="N1531" s="252"/>
      <c r="O1531" s="252"/>
      <c r="P1531" s="252"/>
      <c r="Q1531" s="252"/>
      <c r="R1531" s="252"/>
      <c r="S1531" s="252"/>
      <c r="T1531" s="253"/>
      <c r="AT1531" s="254" t="s">
        <v>175</v>
      </c>
      <c r="AU1531" s="254" t="s">
        <v>107</v>
      </c>
      <c r="AV1531" s="12" t="s">
        <v>82</v>
      </c>
      <c r="AW1531" s="12" t="s">
        <v>31</v>
      </c>
      <c r="AX1531" s="12" t="s">
        <v>74</v>
      </c>
      <c r="AY1531" s="254" t="s">
        <v>165</v>
      </c>
    </row>
    <row r="1532" s="13" customFormat="1">
      <c r="B1532" s="255"/>
      <c r="C1532" s="256"/>
      <c r="D1532" s="246" t="s">
        <v>175</v>
      </c>
      <c r="E1532" s="257" t="s">
        <v>1</v>
      </c>
      <c r="F1532" s="258" t="s">
        <v>82</v>
      </c>
      <c r="G1532" s="256"/>
      <c r="H1532" s="259">
        <v>1</v>
      </c>
      <c r="I1532" s="260"/>
      <c r="J1532" s="256"/>
      <c r="K1532" s="256"/>
      <c r="L1532" s="261"/>
      <c r="M1532" s="262"/>
      <c r="N1532" s="263"/>
      <c r="O1532" s="263"/>
      <c r="P1532" s="263"/>
      <c r="Q1532" s="263"/>
      <c r="R1532" s="263"/>
      <c r="S1532" s="263"/>
      <c r="T1532" s="264"/>
      <c r="AT1532" s="265" t="s">
        <v>175</v>
      </c>
      <c r="AU1532" s="265" t="s">
        <v>107</v>
      </c>
      <c r="AV1532" s="13" t="s">
        <v>107</v>
      </c>
      <c r="AW1532" s="13" t="s">
        <v>31</v>
      </c>
      <c r="AX1532" s="13" t="s">
        <v>74</v>
      </c>
      <c r="AY1532" s="265" t="s">
        <v>165</v>
      </c>
    </row>
    <row r="1533" s="14" customFormat="1">
      <c r="B1533" s="266"/>
      <c r="C1533" s="267"/>
      <c r="D1533" s="246" t="s">
        <v>175</v>
      </c>
      <c r="E1533" s="268" t="s">
        <v>1</v>
      </c>
      <c r="F1533" s="269" t="s">
        <v>179</v>
      </c>
      <c r="G1533" s="267"/>
      <c r="H1533" s="270">
        <v>6</v>
      </c>
      <c r="I1533" s="271"/>
      <c r="J1533" s="267"/>
      <c r="K1533" s="267"/>
      <c r="L1533" s="272"/>
      <c r="M1533" s="273"/>
      <c r="N1533" s="274"/>
      <c r="O1533" s="274"/>
      <c r="P1533" s="274"/>
      <c r="Q1533" s="274"/>
      <c r="R1533" s="274"/>
      <c r="S1533" s="274"/>
      <c r="T1533" s="275"/>
      <c r="AT1533" s="276" t="s">
        <v>175</v>
      </c>
      <c r="AU1533" s="276" t="s">
        <v>107</v>
      </c>
      <c r="AV1533" s="14" t="s">
        <v>166</v>
      </c>
      <c r="AW1533" s="14" t="s">
        <v>31</v>
      </c>
      <c r="AX1533" s="14" t="s">
        <v>74</v>
      </c>
      <c r="AY1533" s="276" t="s">
        <v>165</v>
      </c>
    </row>
    <row r="1534" s="12" customFormat="1">
      <c r="B1534" s="244"/>
      <c r="C1534" s="245"/>
      <c r="D1534" s="246" t="s">
        <v>175</v>
      </c>
      <c r="E1534" s="247" t="s">
        <v>1</v>
      </c>
      <c r="F1534" s="248" t="s">
        <v>180</v>
      </c>
      <c r="G1534" s="245"/>
      <c r="H1534" s="247" t="s">
        <v>1</v>
      </c>
      <c r="I1534" s="249"/>
      <c r="J1534" s="245"/>
      <c r="K1534" s="245"/>
      <c r="L1534" s="250"/>
      <c r="M1534" s="251"/>
      <c r="N1534" s="252"/>
      <c r="O1534" s="252"/>
      <c r="P1534" s="252"/>
      <c r="Q1534" s="252"/>
      <c r="R1534" s="252"/>
      <c r="S1534" s="252"/>
      <c r="T1534" s="253"/>
      <c r="AT1534" s="254" t="s">
        <v>175</v>
      </c>
      <c r="AU1534" s="254" t="s">
        <v>107</v>
      </c>
      <c r="AV1534" s="12" t="s">
        <v>82</v>
      </c>
      <c r="AW1534" s="12" t="s">
        <v>31</v>
      </c>
      <c r="AX1534" s="12" t="s">
        <v>74</v>
      </c>
      <c r="AY1534" s="254" t="s">
        <v>165</v>
      </c>
    </row>
    <row r="1535" s="12" customFormat="1">
      <c r="B1535" s="244"/>
      <c r="C1535" s="245"/>
      <c r="D1535" s="246" t="s">
        <v>175</v>
      </c>
      <c r="E1535" s="247" t="s">
        <v>1</v>
      </c>
      <c r="F1535" s="248" t="s">
        <v>436</v>
      </c>
      <c r="G1535" s="245"/>
      <c r="H1535" s="247" t="s">
        <v>1</v>
      </c>
      <c r="I1535" s="249"/>
      <c r="J1535" s="245"/>
      <c r="K1535" s="245"/>
      <c r="L1535" s="250"/>
      <c r="M1535" s="251"/>
      <c r="N1535" s="252"/>
      <c r="O1535" s="252"/>
      <c r="P1535" s="252"/>
      <c r="Q1535" s="252"/>
      <c r="R1535" s="252"/>
      <c r="S1535" s="252"/>
      <c r="T1535" s="253"/>
      <c r="AT1535" s="254" t="s">
        <v>175</v>
      </c>
      <c r="AU1535" s="254" t="s">
        <v>107</v>
      </c>
      <c r="AV1535" s="12" t="s">
        <v>82</v>
      </c>
      <c r="AW1535" s="12" t="s">
        <v>31</v>
      </c>
      <c r="AX1535" s="12" t="s">
        <v>74</v>
      </c>
      <c r="AY1535" s="254" t="s">
        <v>165</v>
      </c>
    </row>
    <row r="1536" s="13" customFormat="1">
      <c r="B1536" s="255"/>
      <c r="C1536" s="256"/>
      <c r="D1536" s="246" t="s">
        <v>175</v>
      </c>
      <c r="E1536" s="257" t="s">
        <v>1</v>
      </c>
      <c r="F1536" s="258" t="s">
        <v>82</v>
      </c>
      <c r="G1536" s="256"/>
      <c r="H1536" s="259">
        <v>1</v>
      </c>
      <c r="I1536" s="260"/>
      <c r="J1536" s="256"/>
      <c r="K1536" s="256"/>
      <c r="L1536" s="261"/>
      <c r="M1536" s="262"/>
      <c r="N1536" s="263"/>
      <c r="O1536" s="263"/>
      <c r="P1536" s="263"/>
      <c r="Q1536" s="263"/>
      <c r="R1536" s="263"/>
      <c r="S1536" s="263"/>
      <c r="T1536" s="264"/>
      <c r="AT1536" s="265" t="s">
        <v>175</v>
      </c>
      <c r="AU1536" s="265" t="s">
        <v>107</v>
      </c>
      <c r="AV1536" s="13" t="s">
        <v>107</v>
      </c>
      <c r="AW1536" s="13" t="s">
        <v>31</v>
      </c>
      <c r="AX1536" s="13" t="s">
        <v>74</v>
      </c>
      <c r="AY1536" s="265" t="s">
        <v>165</v>
      </c>
    </row>
    <row r="1537" s="12" customFormat="1">
      <c r="B1537" s="244"/>
      <c r="C1537" s="245"/>
      <c r="D1537" s="246" t="s">
        <v>175</v>
      </c>
      <c r="E1537" s="247" t="s">
        <v>1</v>
      </c>
      <c r="F1537" s="248" t="s">
        <v>182</v>
      </c>
      <c r="G1537" s="245"/>
      <c r="H1537" s="247" t="s">
        <v>1</v>
      </c>
      <c r="I1537" s="249"/>
      <c r="J1537" s="245"/>
      <c r="K1537" s="245"/>
      <c r="L1537" s="250"/>
      <c r="M1537" s="251"/>
      <c r="N1537" s="252"/>
      <c r="O1537" s="252"/>
      <c r="P1537" s="252"/>
      <c r="Q1537" s="252"/>
      <c r="R1537" s="252"/>
      <c r="S1537" s="252"/>
      <c r="T1537" s="253"/>
      <c r="AT1537" s="254" t="s">
        <v>175</v>
      </c>
      <c r="AU1537" s="254" t="s">
        <v>107</v>
      </c>
      <c r="AV1537" s="12" t="s">
        <v>82</v>
      </c>
      <c r="AW1537" s="12" t="s">
        <v>31</v>
      </c>
      <c r="AX1537" s="12" t="s">
        <v>74</v>
      </c>
      <c r="AY1537" s="254" t="s">
        <v>165</v>
      </c>
    </row>
    <row r="1538" s="13" customFormat="1">
      <c r="B1538" s="255"/>
      <c r="C1538" s="256"/>
      <c r="D1538" s="246" t="s">
        <v>175</v>
      </c>
      <c r="E1538" s="257" t="s">
        <v>1</v>
      </c>
      <c r="F1538" s="258" t="s">
        <v>82</v>
      </c>
      <c r="G1538" s="256"/>
      <c r="H1538" s="259">
        <v>1</v>
      </c>
      <c r="I1538" s="260"/>
      <c r="J1538" s="256"/>
      <c r="K1538" s="256"/>
      <c r="L1538" s="261"/>
      <c r="M1538" s="262"/>
      <c r="N1538" s="263"/>
      <c r="O1538" s="263"/>
      <c r="P1538" s="263"/>
      <c r="Q1538" s="263"/>
      <c r="R1538" s="263"/>
      <c r="S1538" s="263"/>
      <c r="T1538" s="264"/>
      <c r="AT1538" s="265" t="s">
        <v>175</v>
      </c>
      <c r="AU1538" s="265" t="s">
        <v>107</v>
      </c>
      <c r="AV1538" s="13" t="s">
        <v>107</v>
      </c>
      <c r="AW1538" s="13" t="s">
        <v>31</v>
      </c>
      <c r="AX1538" s="13" t="s">
        <v>74</v>
      </c>
      <c r="AY1538" s="265" t="s">
        <v>165</v>
      </c>
    </row>
    <row r="1539" s="12" customFormat="1">
      <c r="B1539" s="244"/>
      <c r="C1539" s="245"/>
      <c r="D1539" s="246" t="s">
        <v>175</v>
      </c>
      <c r="E1539" s="247" t="s">
        <v>1</v>
      </c>
      <c r="F1539" s="248" t="s">
        <v>456</v>
      </c>
      <c r="G1539" s="245"/>
      <c r="H1539" s="247" t="s">
        <v>1</v>
      </c>
      <c r="I1539" s="249"/>
      <c r="J1539" s="245"/>
      <c r="K1539" s="245"/>
      <c r="L1539" s="250"/>
      <c r="M1539" s="251"/>
      <c r="N1539" s="252"/>
      <c r="O1539" s="252"/>
      <c r="P1539" s="252"/>
      <c r="Q1539" s="252"/>
      <c r="R1539" s="252"/>
      <c r="S1539" s="252"/>
      <c r="T1539" s="253"/>
      <c r="AT1539" s="254" t="s">
        <v>175</v>
      </c>
      <c r="AU1539" s="254" t="s">
        <v>107</v>
      </c>
      <c r="AV1539" s="12" t="s">
        <v>82</v>
      </c>
      <c r="AW1539" s="12" t="s">
        <v>31</v>
      </c>
      <c r="AX1539" s="12" t="s">
        <v>74</v>
      </c>
      <c r="AY1539" s="254" t="s">
        <v>165</v>
      </c>
    </row>
    <row r="1540" s="13" customFormat="1">
      <c r="B1540" s="255"/>
      <c r="C1540" s="256"/>
      <c r="D1540" s="246" t="s">
        <v>175</v>
      </c>
      <c r="E1540" s="257" t="s">
        <v>1</v>
      </c>
      <c r="F1540" s="258" t="s">
        <v>82</v>
      </c>
      <c r="G1540" s="256"/>
      <c r="H1540" s="259">
        <v>1</v>
      </c>
      <c r="I1540" s="260"/>
      <c r="J1540" s="256"/>
      <c r="K1540" s="256"/>
      <c r="L1540" s="261"/>
      <c r="M1540" s="262"/>
      <c r="N1540" s="263"/>
      <c r="O1540" s="263"/>
      <c r="P1540" s="263"/>
      <c r="Q1540" s="263"/>
      <c r="R1540" s="263"/>
      <c r="S1540" s="263"/>
      <c r="T1540" s="264"/>
      <c r="AT1540" s="265" t="s">
        <v>175</v>
      </c>
      <c r="AU1540" s="265" t="s">
        <v>107</v>
      </c>
      <c r="AV1540" s="13" t="s">
        <v>107</v>
      </c>
      <c r="AW1540" s="13" t="s">
        <v>31</v>
      </c>
      <c r="AX1540" s="13" t="s">
        <v>74</v>
      </c>
      <c r="AY1540" s="265" t="s">
        <v>165</v>
      </c>
    </row>
    <row r="1541" s="12" customFormat="1">
      <c r="B1541" s="244"/>
      <c r="C1541" s="245"/>
      <c r="D1541" s="246" t="s">
        <v>175</v>
      </c>
      <c r="E1541" s="247" t="s">
        <v>1</v>
      </c>
      <c r="F1541" s="248" t="s">
        <v>274</v>
      </c>
      <c r="G1541" s="245"/>
      <c r="H1541" s="247" t="s">
        <v>1</v>
      </c>
      <c r="I1541" s="249"/>
      <c r="J1541" s="245"/>
      <c r="K1541" s="245"/>
      <c r="L1541" s="250"/>
      <c r="M1541" s="251"/>
      <c r="N1541" s="252"/>
      <c r="O1541" s="252"/>
      <c r="P1541" s="252"/>
      <c r="Q1541" s="252"/>
      <c r="R1541" s="252"/>
      <c r="S1541" s="252"/>
      <c r="T1541" s="253"/>
      <c r="AT1541" s="254" t="s">
        <v>175</v>
      </c>
      <c r="AU1541" s="254" t="s">
        <v>107</v>
      </c>
      <c r="AV1541" s="12" t="s">
        <v>82</v>
      </c>
      <c r="AW1541" s="12" t="s">
        <v>31</v>
      </c>
      <c r="AX1541" s="12" t="s">
        <v>74</v>
      </c>
      <c r="AY1541" s="254" t="s">
        <v>165</v>
      </c>
    </row>
    <row r="1542" s="13" customFormat="1">
      <c r="B1542" s="255"/>
      <c r="C1542" s="256"/>
      <c r="D1542" s="246" t="s">
        <v>175</v>
      </c>
      <c r="E1542" s="257" t="s">
        <v>1</v>
      </c>
      <c r="F1542" s="258" t="s">
        <v>82</v>
      </c>
      <c r="G1542" s="256"/>
      <c r="H1542" s="259">
        <v>1</v>
      </c>
      <c r="I1542" s="260"/>
      <c r="J1542" s="256"/>
      <c r="K1542" s="256"/>
      <c r="L1542" s="261"/>
      <c r="M1542" s="262"/>
      <c r="N1542" s="263"/>
      <c r="O1542" s="263"/>
      <c r="P1542" s="263"/>
      <c r="Q1542" s="263"/>
      <c r="R1542" s="263"/>
      <c r="S1542" s="263"/>
      <c r="T1542" s="264"/>
      <c r="AT1542" s="265" t="s">
        <v>175</v>
      </c>
      <c r="AU1542" s="265" t="s">
        <v>107</v>
      </c>
      <c r="AV1542" s="13" t="s">
        <v>107</v>
      </c>
      <c r="AW1542" s="13" t="s">
        <v>31</v>
      </c>
      <c r="AX1542" s="13" t="s">
        <v>74</v>
      </c>
      <c r="AY1542" s="265" t="s">
        <v>165</v>
      </c>
    </row>
    <row r="1543" s="12" customFormat="1">
      <c r="B1543" s="244"/>
      <c r="C1543" s="245"/>
      <c r="D1543" s="246" t="s">
        <v>175</v>
      </c>
      <c r="E1543" s="247" t="s">
        <v>1</v>
      </c>
      <c r="F1543" s="248" t="s">
        <v>472</v>
      </c>
      <c r="G1543" s="245"/>
      <c r="H1543" s="247" t="s">
        <v>1</v>
      </c>
      <c r="I1543" s="249"/>
      <c r="J1543" s="245"/>
      <c r="K1543" s="245"/>
      <c r="L1543" s="250"/>
      <c r="M1543" s="251"/>
      <c r="N1543" s="252"/>
      <c r="O1543" s="252"/>
      <c r="P1543" s="252"/>
      <c r="Q1543" s="252"/>
      <c r="R1543" s="252"/>
      <c r="S1543" s="252"/>
      <c r="T1543" s="253"/>
      <c r="AT1543" s="254" t="s">
        <v>175</v>
      </c>
      <c r="AU1543" s="254" t="s">
        <v>107</v>
      </c>
      <c r="AV1543" s="12" t="s">
        <v>82</v>
      </c>
      <c r="AW1543" s="12" t="s">
        <v>31</v>
      </c>
      <c r="AX1543" s="12" t="s">
        <v>74</v>
      </c>
      <c r="AY1543" s="254" t="s">
        <v>165</v>
      </c>
    </row>
    <row r="1544" s="13" customFormat="1">
      <c r="B1544" s="255"/>
      <c r="C1544" s="256"/>
      <c r="D1544" s="246" t="s">
        <v>175</v>
      </c>
      <c r="E1544" s="257" t="s">
        <v>1</v>
      </c>
      <c r="F1544" s="258" t="s">
        <v>82</v>
      </c>
      <c r="G1544" s="256"/>
      <c r="H1544" s="259">
        <v>1</v>
      </c>
      <c r="I1544" s="260"/>
      <c r="J1544" s="256"/>
      <c r="K1544" s="256"/>
      <c r="L1544" s="261"/>
      <c r="M1544" s="262"/>
      <c r="N1544" s="263"/>
      <c r="O1544" s="263"/>
      <c r="P1544" s="263"/>
      <c r="Q1544" s="263"/>
      <c r="R1544" s="263"/>
      <c r="S1544" s="263"/>
      <c r="T1544" s="264"/>
      <c r="AT1544" s="265" t="s">
        <v>175</v>
      </c>
      <c r="AU1544" s="265" t="s">
        <v>107</v>
      </c>
      <c r="AV1544" s="13" t="s">
        <v>107</v>
      </c>
      <c r="AW1544" s="13" t="s">
        <v>31</v>
      </c>
      <c r="AX1544" s="13" t="s">
        <v>74</v>
      </c>
      <c r="AY1544" s="265" t="s">
        <v>165</v>
      </c>
    </row>
    <row r="1545" s="14" customFormat="1">
      <c r="B1545" s="266"/>
      <c r="C1545" s="267"/>
      <c r="D1545" s="246" t="s">
        <v>175</v>
      </c>
      <c r="E1545" s="268" t="s">
        <v>1</v>
      </c>
      <c r="F1545" s="269" t="s">
        <v>179</v>
      </c>
      <c r="G1545" s="267"/>
      <c r="H1545" s="270">
        <v>5</v>
      </c>
      <c r="I1545" s="271"/>
      <c r="J1545" s="267"/>
      <c r="K1545" s="267"/>
      <c r="L1545" s="272"/>
      <c r="M1545" s="273"/>
      <c r="N1545" s="274"/>
      <c r="O1545" s="274"/>
      <c r="P1545" s="274"/>
      <c r="Q1545" s="274"/>
      <c r="R1545" s="274"/>
      <c r="S1545" s="274"/>
      <c r="T1545" s="275"/>
      <c r="AT1545" s="276" t="s">
        <v>175</v>
      </c>
      <c r="AU1545" s="276" t="s">
        <v>107</v>
      </c>
      <c r="AV1545" s="14" t="s">
        <v>166</v>
      </c>
      <c r="AW1545" s="14" t="s">
        <v>31</v>
      </c>
      <c r="AX1545" s="14" t="s">
        <v>74</v>
      </c>
      <c r="AY1545" s="276" t="s">
        <v>165</v>
      </c>
    </row>
    <row r="1546" s="12" customFormat="1">
      <c r="B1546" s="244"/>
      <c r="C1546" s="245"/>
      <c r="D1546" s="246" t="s">
        <v>175</v>
      </c>
      <c r="E1546" s="247" t="s">
        <v>1</v>
      </c>
      <c r="F1546" s="248" t="s">
        <v>207</v>
      </c>
      <c r="G1546" s="245"/>
      <c r="H1546" s="247" t="s">
        <v>1</v>
      </c>
      <c r="I1546" s="249"/>
      <c r="J1546" s="245"/>
      <c r="K1546" s="245"/>
      <c r="L1546" s="250"/>
      <c r="M1546" s="251"/>
      <c r="N1546" s="252"/>
      <c r="O1546" s="252"/>
      <c r="P1546" s="252"/>
      <c r="Q1546" s="252"/>
      <c r="R1546" s="252"/>
      <c r="S1546" s="252"/>
      <c r="T1546" s="253"/>
      <c r="AT1546" s="254" t="s">
        <v>175</v>
      </c>
      <c r="AU1546" s="254" t="s">
        <v>107</v>
      </c>
      <c r="AV1546" s="12" t="s">
        <v>82</v>
      </c>
      <c r="AW1546" s="12" t="s">
        <v>31</v>
      </c>
      <c r="AX1546" s="12" t="s">
        <v>74</v>
      </c>
      <c r="AY1546" s="254" t="s">
        <v>165</v>
      </c>
    </row>
    <row r="1547" s="12" customFormat="1">
      <c r="B1547" s="244"/>
      <c r="C1547" s="245"/>
      <c r="D1547" s="246" t="s">
        <v>175</v>
      </c>
      <c r="E1547" s="247" t="s">
        <v>1</v>
      </c>
      <c r="F1547" s="248" t="s">
        <v>474</v>
      </c>
      <c r="G1547" s="245"/>
      <c r="H1547" s="247" t="s">
        <v>1</v>
      </c>
      <c r="I1547" s="249"/>
      <c r="J1547" s="245"/>
      <c r="K1547" s="245"/>
      <c r="L1547" s="250"/>
      <c r="M1547" s="251"/>
      <c r="N1547" s="252"/>
      <c r="O1547" s="252"/>
      <c r="P1547" s="252"/>
      <c r="Q1547" s="252"/>
      <c r="R1547" s="252"/>
      <c r="S1547" s="252"/>
      <c r="T1547" s="253"/>
      <c r="AT1547" s="254" t="s">
        <v>175</v>
      </c>
      <c r="AU1547" s="254" t="s">
        <v>107</v>
      </c>
      <c r="AV1547" s="12" t="s">
        <v>82</v>
      </c>
      <c r="AW1547" s="12" t="s">
        <v>31</v>
      </c>
      <c r="AX1547" s="12" t="s">
        <v>74</v>
      </c>
      <c r="AY1547" s="254" t="s">
        <v>165</v>
      </c>
    </row>
    <row r="1548" s="13" customFormat="1">
      <c r="B1548" s="255"/>
      <c r="C1548" s="256"/>
      <c r="D1548" s="246" t="s">
        <v>175</v>
      </c>
      <c r="E1548" s="257" t="s">
        <v>1</v>
      </c>
      <c r="F1548" s="258" t="s">
        <v>82</v>
      </c>
      <c r="G1548" s="256"/>
      <c r="H1548" s="259">
        <v>1</v>
      </c>
      <c r="I1548" s="260"/>
      <c r="J1548" s="256"/>
      <c r="K1548" s="256"/>
      <c r="L1548" s="261"/>
      <c r="M1548" s="262"/>
      <c r="N1548" s="263"/>
      <c r="O1548" s="263"/>
      <c r="P1548" s="263"/>
      <c r="Q1548" s="263"/>
      <c r="R1548" s="263"/>
      <c r="S1548" s="263"/>
      <c r="T1548" s="264"/>
      <c r="AT1548" s="265" t="s">
        <v>175</v>
      </c>
      <c r="AU1548" s="265" t="s">
        <v>107</v>
      </c>
      <c r="AV1548" s="13" t="s">
        <v>107</v>
      </c>
      <c r="AW1548" s="13" t="s">
        <v>31</v>
      </c>
      <c r="AX1548" s="13" t="s">
        <v>74</v>
      </c>
      <c r="AY1548" s="265" t="s">
        <v>165</v>
      </c>
    </row>
    <row r="1549" s="12" customFormat="1">
      <c r="B1549" s="244"/>
      <c r="C1549" s="245"/>
      <c r="D1549" s="246" t="s">
        <v>175</v>
      </c>
      <c r="E1549" s="247" t="s">
        <v>1</v>
      </c>
      <c r="F1549" s="248" t="s">
        <v>303</v>
      </c>
      <c r="G1549" s="245"/>
      <c r="H1549" s="247" t="s">
        <v>1</v>
      </c>
      <c r="I1549" s="249"/>
      <c r="J1549" s="245"/>
      <c r="K1549" s="245"/>
      <c r="L1549" s="250"/>
      <c r="M1549" s="251"/>
      <c r="N1549" s="252"/>
      <c r="O1549" s="252"/>
      <c r="P1549" s="252"/>
      <c r="Q1549" s="252"/>
      <c r="R1549" s="252"/>
      <c r="S1549" s="252"/>
      <c r="T1549" s="253"/>
      <c r="AT1549" s="254" t="s">
        <v>175</v>
      </c>
      <c r="AU1549" s="254" t="s">
        <v>107</v>
      </c>
      <c r="AV1549" s="12" t="s">
        <v>82</v>
      </c>
      <c r="AW1549" s="12" t="s">
        <v>31</v>
      </c>
      <c r="AX1549" s="12" t="s">
        <v>74</v>
      </c>
      <c r="AY1549" s="254" t="s">
        <v>165</v>
      </c>
    </row>
    <row r="1550" s="13" customFormat="1">
      <c r="B1550" s="255"/>
      <c r="C1550" s="256"/>
      <c r="D1550" s="246" t="s">
        <v>175</v>
      </c>
      <c r="E1550" s="257" t="s">
        <v>1</v>
      </c>
      <c r="F1550" s="258" t="s">
        <v>82</v>
      </c>
      <c r="G1550" s="256"/>
      <c r="H1550" s="259">
        <v>1</v>
      </c>
      <c r="I1550" s="260"/>
      <c r="J1550" s="256"/>
      <c r="K1550" s="256"/>
      <c r="L1550" s="261"/>
      <c r="M1550" s="262"/>
      <c r="N1550" s="263"/>
      <c r="O1550" s="263"/>
      <c r="P1550" s="263"/>
      <c r="Q1550" s="263"/>
      <c r="R1550" s="263"/>
      <c r="S1550" s="263"/>
      <c r="T1550" s="264"/>
      <c r="AT1550" s="265" t="s">
        <v>175</v>
      </c>
      <c r="AU1550" s="265" t="s">
        <v>107</v>
      </c>
      <c r="AV1550" s="13" t="s">
        <v>107</v>
      </c>
      <c r="AW1550" s="13" t="s">
        <v>31</v>
      </c>
      <c r="AX1550" s="13" t="s">
        <v>74</v>
      </c>
      <c r="AY1550" s="265" t="s">
        <v>165</v>
      </c>
    </row>
    <row r="1551" s="12" customFormat="1">
      <c r="B1551" s="244"/>
      <c r="C1551" s="245"/>
      <c r="D1551" s="246" t="s">
        <v>175</v>
      </c>
      <c r="E1551" s="247" t="s">
        <v>1</v>
      </c>
      <c r="F1551" s="248" t="s">
        <v>476</v>
      </c>
      <c r="G1551" s="245"/>
      <c r="H1551" s="247" t="s">
        <v>1</v>
      </c>
      <c r="I1551" s="249"/>
      <c r="J1551" s="245"/>
      <c r="K1551" s="245"/>
      <c r="L1551" s="250"/>
      <c r="M1551" s="251"/>
      <c r="N1551" s="252"/>
      <c r="O1551" s="252"/>
      <c r="P1551" s="252"/>
      <c r="Q1551" s="252"/>
      <c r="R1551" s="252"/>
      <c r="S1551" s="252"/>
      <c r="T1551" s="253"/>
      <c r="AT1551" s="254" t="s">
        <v>175</v>
      </c>
      <c r="AU1551" s="254" t="s">
        <v>107</v>
      </c>
      <c r="AV1551" s="12" t="s">
        <v>82</v>
      </c>
      <c r="AW1551" s="12" t="s">
        <v>31</v>
      </c>
      <c r="AX1551" s="12" t="s">
        <v>74</v>
      </c>
      <c r="AY1551" s="254" t="s">
        <v>165</v>
      </c>
    </row>
    <row r="1552" s="13" customFormat="1">
      <c r="B1552" s="255"/>
      <c r="C1552" s="256"/>
      <c r="D1552" s="246" t="s">
        <v>175</v>
      </c>
      <c r="E1552" s="257" t="s">
        <v>1</v>
      </c>
      <c r="F1552" s="258" t="s">
        <v>82</v>
      </c>
      <c r="G1552" s="256"/>
      <c r="H1552" s="259">
        <v>1</v>
      </c>
      <c r="I1552" s="260"/>
      <c r="J1552" s="256"/>
      <c r="K1552" s="256"/>
      <c r="L1552" s="261"/>
      <c r="M1552" s="262"/>
      <c r="N1552" s="263"/>
      <c r="O1552" s="263"/>
      <c r="P1552" s="263"/>
      <c r="Q1552" s="263"/>
      <c r="R1552" s="263"/>
      <c r="S1552" s="263"/>
      <c r="T1552" s="264"/>
      <c r="AT1552" s="265" t="s">
        <v>175</v>
      </c>
      <c r="AU1552" s="265" t="s">
        <v>107</v>
      </c>
      <c r="AV1552" s="13" t="s">
        <v>107</v>
      </c>
      <c r="AW1552" s="13" t="s">
        <v>31</v>
      </c>
      <c r="AX1552" s="13" t="s">
        <v>74</v>
      </c>
      <c r="AY1552" s="265" t="s">
        <v>165</v>
      </c>
    </row>
    <row r="1553" s="12" customFormat="1">
      <c r="B1553" s="244"/>
      <c r="C1553" s="245"/>
      <c r="D1553" s="246" t="s">
        <v>175</v>
      </c>
      <c r="E1553" s="247" t="s">
        <v>1</v>
      </c>
      <c r="F1553" s="248" t="s">
        <v>512</v>
      </c>
      <c r="G1553" s="245"/>
      <c r="H1553" s="247" t="s">
        <v>1</v>
      </c>
      <c r="I1553" s="249"/>
      <c r="J1553" s="245"/>
      <c r="K1553" s="245"/>
      <c r="L1553" s="250"/>
      <c r="M1553" s="251"/>
      <c r="N1553" s="252"/>
      <c r="O1553" s="252"/>
      <c r="P1553" s="252"/>
      <c r="Q1553" s="252"/>
      <c r="R1553" s="252"/>
      <c r="S1553" s="252"/>
      <c r="T1553" s="253"/>
      <c r="AT1553" s="254" t="s">
        <v>175</v>
      </c>
      <c r="AU1553" s="254" t="s">
        <v>107</v>
      </c>
      <c r="AV1553" s="12" t="s">
        <v>82</v>
      </c>
      <c r="AW1553" s="12" t="s">
        <v>31</v>
      </c>
      <c r="AX1553" s="12" t="s">
        <v>74</v>
      </c>
      <c r="AY1553" s="254" t="s">
        <v>165</v>
      </c>
    </row>
    <row r="1554" s="13" customFormat="1">
      <c r="B1554" s="255"/>
      <c r="C1554" s="256"/>
      <c r="D1554" s="246" t="s">
        <v>175</v>
      </c>
      <c r="E1554" s="257" t="s">
        <v>1</v>
      </c>
      <c r="F1554" s="258" t="s">
        <v>82</v>
      </c>
      <c r="G1554" s="256"/>
      <c r="H1554" s="259">
        <v>1</v>
      </c>
      <c r="I1554" s="260"/>
      <c r="J1554" s="256"/>
      <c r="K1554" s="256"/>
      <c r="L1554" s="261"/>
      <c r="M1554" s="262"/>
      <c r="N1554" s="263"/>
      <c r="O1554" s="263"/>
      <c r="P1554" s="263"/>
      <c r="Q1554" s="263"/>
      <c r="R1554" s="263"/>
      <c r="S1554" s="263"/>
      <c r="T1554" s="264"/>
      <c r="AT1554" s="265" t="s">
        <v>175</v>
      </c>
      <c r="AU1554" s="265" t="s">
        <v>107</v>
      </c>
      <c r="AV1554" s="13" t="s">
        <v>107</v>
      </c>
      <c r="AW1554" s="13" t="s">
        <v>31</v>
      </c>
      <c r="AX1554" s="13" t="s">
        <v>74</v>
      </c>
      <c r="AY1554" s="265" t="s">
        <v>165</v>
      </c>
    </row>
    <row r="1555" s="12" customFormat="1">
      <c r="B1555" s="244"/>
      <c r="C1555" s="245"/>
      <c r="D1555" s="246" t="s">
        <v>175</v>
      </c>
      <c r="E1555" s="247" t="s">
        <v>1</v>
      </c>
      <c r="F1555" s="248" t="s">
        <v>505</v>
      </c>
      <c r="G1555" s="245"/>
      <c r="H1555" s="247" t="s">
        <v>1</v>
      </c>
      <c r="I1555" s="249"/>
      <c r="J1555" s="245"/>
      <c r="K1555" s="245"/>
      <c r="L1555" s="250"/>
      <c r="M1555" s="251"/>
      <c r="N1555" s="252"/>
      <c r="O1555" s="252"/>
      <c r="P1555" s="252"/>
      <c r="Q1555" s="252"/>
      <c r="R1555" s="252"/>
      <c r="S1555" s="252"/>
      <c r="T1555" s="253"/>
      <c r="AT1555" s="254" t="s">
        <v>175</v>
      </c>
      <c r="AU1555" s="254" t="s">
        <v>107</v>
      </c>
      <c r="AV1555" s="12" t="s">
        <v>82</v>
      </c>
      <c r="AW1555" s="12" t="s">
        <v>31</v>
      </c>
      <c r="AX1555" s="12" t="s">
        <v>74</v>
      </c>
      <c r="AY1555" s="254" t="s">
        <v>165</v>
      </c>
    </row>
    <row r="1556" s="13" customFormat="1">
      <c r="B1556" s="255"/>
      <c r="C1556" s="256"/>
      <c r="D1556" s="246" t="s">
        <v>175</v>
      </c>
      <c r="E1556" s="257" t="s">
        <v>1</v>
      </c>
      <c r="F1556" s="258" t="s">
        <v>82</v>
      </c>
      <c r="G1556" s="256"/>
      <c r="H1556" s="259">
        <v>1</v>
      </c>
      <c r="I1556" s="260"/>
      <c r="J1556" s="256"/>
      <c r="K1556" s="256"/>
      <c r="L1556" s="261"/>
      <c r="M1556" s="262"/>
      <c r="N1556" s="263"/>
      <c r="O1556" s="263"/>
      <c r="P1556" s="263"/>
      <c r="Q1556" s="263"/>
      <c r="R1556" s="263"/>
      <c r="S1556" s="263"/>
      <c r="T1556" s="264"/>
      <c r="AT1556" s="265" t="s">
        <v>175</v>
      </c>
      <c r="AU1556" s="265" t="s">
        <v>107</v>
      </c>
      <c r="AV1556" s="13" t="s">
        <v>107</v>
      </c>
      <c r="AW1556" s="13" t="s">
        <v>31</v>
      </c>
      <c r="AX1556" s="13" t="s">
        <v>74</v>
      </c>
      <c r="AY1556" s="265" t="s">
        <v>165</v>
      </c>
    </row>
    <row r="1557" s="14" customFormat="1">
      <c r="B1557" s="266"/>
      <c r="C1557" s="267"/>
      <c r="D1557" s="246" t="s">
        <v>175</v>
      </c>
      <c r="E1557" s="268" t="s">
        <v>1</v>
      </c>
      <c r="F1557" s="269" t="s">
        <v>179</v>
      </c>
      <c r="G1557" s="267"/>
      <c r="H1557" s="270">
        <v>5</v>
      </c>
      <c r="I1557" s="271"/>
      <c r="J1557" s="267"/>
      <c r="K1557" s="267"/>
      <c r="L1557" s="272"/>
      <c r="M1557" s="273"/>
      <c r="N1557" s="274"/>
      <c r="O1557" s="274"/>
      <c r="P1557" s="274"/>
      <c r="Q1557" s="274"/>
      <c r="R1557" s="274"/>
      <c r="S1557" s="274"/>
      <c r="T1557" s="275"/>
      <c r="AT1557" s="276" t="s">
        <v>175</v>
      </c>
      <c r="AU1557" s="276" t="s">
        <v>107</v>
      </c>
      <c r="AV1557" s="14" t="s">
        <v>166</v>
      </c>
      <c r="AW1557" s="14" t="s">
        <v>31</v>
      </c>
      <c r="AX1557" s="14" t="s">
        <v>74</v>
      </c>
      <c r="AY1557" s="276" t="s">
        <v>165</v>
      </c>
    </row>
    <row r="1558" s="15" customFormat="1">
      <c r="B1558" s="277"/>
      <c r="C1558" s="278"/>
      <c r="D1558" s="246" t="s">
        <v>175</v>
      </c>
      <c r="E1558" s="279" t="s">
        <v>1</v>
      </c>
      <c r="F1558" s="280" t="s">
        <v>186</v>
      </c>
      <c r="G1558" s="278"/>
      <c r="H1558" s="281">
        <v>16</v>
      </c>
      <c r="I1558" s="282"/>
      <c r="J1558" s="278"/>
      <c r="K1558" s="278"/>
      <c r="L1558" s="283"/>
      <c r="M1558" s="284"/>
      <c r="N1558" s="285"/>
      <c r="O1558" s="285"/>
      <c r="P1558" s="285"/>
      <c r="Q1558" s="285"/>
      <c r="R1558" s="285"/>
      <c r="S1558" s="285"/>
      <c r="T1558" s="286"/>
      <c r="AT1558" s="287" t="s">
        <v>175</v>
      </c>
      <c r="AU1558" s="287" t="s">
        <v>107</v>
      </c>
      <c r="AV1558" s="15" t="s">
        <v>173</v>
      </c>
      <c r="AW1558" s="15" t="s">
        <v>31</v>
      </c>
      <c r="AX1558" s="15" t="s">
        <v>82</v>
      </c>
      <c r="AY1558" s="287" t="s">
        <v>165</v>
      </c>
    </row>
    <row r="1559" s="1" customFormat="1" ht="24" customHeight="1">
      <c r="B1559" s="38"/>
      <c r="C1559" s="288" t="s">
        <v>646</v>
      </c>
      <c r="D1559" s="288" t="s">
        <v>223</v>
      </c>
      <c r="E1559" s="289" t="s">
        <v>647</v>
      </c>
      <c r="F1559" s="290" t="s">
        <v>648</v>
      </c>
      <c r="G1559" s="291" t="s">
        <v>214</v>
      </c>
      <c r="H1559" s="292">
        <v>4</v>
      </c>
      <c r="I1559" s="293"/>
      <c r="J1559" s="294">
        <f>ROUND(I1559*H1559,2)</f>
        <v>0</v>
      </c>
      <c r="K1559" s="290" t="s">
        <v>172</v>
      </c>
      <c r="L1559" s="295"/>
      <c r="M1559" s="296" t="s">
        <v>1</v>
      </c>
      <c r="N1559" s="297" t="s">
        <v>40</v>
      </c>
      <c r="O1559" s="86"/>
      <c r="P1559" s="240">
        <f>O1559*H1559</f>
        <v>0</v>
      </c>
      <c r="Q1559" s="240">
        <v>0.010999999999999999</v>
      </c>
      <c r="R1559" s="240">
        <f>Q1559*H1559</f>
        <v>0.043999999999999997</v>
      </c>
      <c r="S1559" s="240">
        <v>0</v>
      </c>
      <c r="T1559" s="241">
        <f>S1559*H1559</f>
        <v>0</v>
      </c>
      <c r="AR1559" s="242" t="s">
        <v>226</v>
      </c>
      <c r="AT1559" s="242" t="s">
        <v>223</v>
      </c>
      <c r="AU1559" s="242" t="s">
        <v>107</v>
      </c>
      <c r="AY1559" s="17" t="s">
        <v>165</v>
      </c>
      <c r="BE1559" s="243">
        <f>IF(N1559="základní",J1559,0)</f>
        <v>0</v>
      </c>
      <c r="BF1559" s="243">
        <f>IF(N1559="snížená",J1559,0)</f>
        <v>0</v>
      </c>
      <c r="BG1559" s="243">
        <f>IF(N1559="zákl. přenesená",J1559,0)</f>
        <v>0</v>
      </c>
      <c r="BH1559" s="243">
        <f>IF(N1559="sníž. přenesená",J1559,0)</f>
        <v>0</v>
      </c>
      <c r="BI1559" s="243">
        <f>IF(N1559="nulová",J1559,0)</f>
        <v>0</v>
      </c>
      <c r="BJ1559" s="17" t="s">
        <v>107</v>
      </c>
      <c r="BK1559" s="243">
        <f>ROUND(I1559*H1559,2)</f>
        <v>0</v>
      </c>
      <c r="BL1559" s="17" t="s">
        <v>173</v>
      </c>
      <c r="BM1559" s="242" t="s">
        <v>649</v>
      </c>
    </row>
    <row r="1560" s="12" customFormat="1">
      <c r="B1560" s="244"/>
      <c r="C1560" s="245"/>
      <c r="D1560" s="246" t="s">
        <v>175</v>
      </c>
      <c r="E1560" s="247" t="s">
        <v>1</v>
      </c>
      <c r="F1560" s="248" t="s">
        <v>207</v>
      </c>
      <c r="G1560" s="245"/>
      <c r="H1560" s="247" t="s">
        <v>1</v>
      </c>
      <c r="I1560" s="249"/>
      <c r="J1560" s="245"/>
      <c r="K1560" s="245"/>
      <c r="L1560" s="250"/>
      <c r="M1560" s="251"/>
      <c r="N1560" s="252"/>
      <c r="O1560" s="252"/>
      <c r="P1560" s="252"/>
      <c r="Q1560" s="252"/>
      <c r="R1560" s="252"/>
      <c r="S1560" s="252"/>
      <c r="T1560" s="253"/>
      <c r="AT1560" s="254" t="s">
        <v>175</v>
      </c>
      <c r="AU1560" s="254" t="s">
        <v>107</v>
      </c>
      <c r="AV1560" s="12" t="s">
        <v>82</v>
      </c>
      <c r="AW1560" s="12" t="s">
        <v>31</v>
      </c>
      <c r="AX1560" s="12" t="s">
        <v>74</v>
      </c>
      <c r="AY1560" s="254" t="s">
        <v>165</v>
      </c>
    </row>
    <row r="1561" s="12" customFormat="1">
      <c r="B1561" s="244"/>
      <c r="C1561" s="245"/>
      <c r="D1561" s="246" t="s">
        <v>175</v>
      </c>
      <c r="E1561" s="247" t="s">
        <v>1</v>
      </c>
      <c r="F1561" s="248" t="s">
        <v>208</v>
      </c>
      <c r="G1561" s="245"/>
      <c r="H1561" s="247" t="s">
        <v>1</v>
      </c>
      <c r="I1561" s="249"/>
      <c r="J1561" s="245"/>
      <c r="K1561" s="245"/>
      <c r="L1561" s="250"/>
      <c r="M1561" s="251"/>
      <c r="N1561" s="252"/>
      <c r="O1561" s="252"/>
      <c r="P1561" s="252"/>
      <c r="Q1561" s="252"/>
      <c r="R1561" s="252"/>
      <c r="S1561" s="252"/>
      <c r="T1561" s="253"/>
      <c r="AT1561" s="254" t="s">
        <v>175</v>
      </c>
      <c r="AU1561" s="254" t="s">
        <v>107</v>
      </c>
      <c r="AV1561" s="12" t="s">
        <v>82</v>
      </c>
      <c r="AW1561" s="12" t="s">
        <v>31</v>
      </c>
      <c r="AX1561" s="12" t="s">
        <v>74</v>
      </c>
      <c r="AY1561" s="254" t="s">
        <v>165</v>
      </c>
    </row>
    <row r="1562" s="13" customFormat="1">
      <c r="B1562" s="255"/>
      <c r="C1562" s="256"/>
      <c r="D1562" s="246" t="s">
        <v>175</v>
      </c>
      <c r="E1562" s="257" t="s">
        <v>1</v>
      </c>
      <c r="F1562" s="258" t="s">
        <v>82</v>
      </c>
      <c r="G1562" s="256"/>
      <c r="H1562" s="259">
        <v>1</v>
      </c>
      <c r="I1562" s="260"/>
      <c r="J1562" s="256"/>
      <c r="K1562" s="256"/>
      <c r="L1562" s="261"/>
      <c r="M1562" s="262"/>
      <c r="N1562" s="263"/>
      <c r="O1562" s="263"/>
      <c r="P1562" s="263"/>
      <c r="Q1562" s="263"/>
      <c r="R1562" s="263"/>
      <c r="S1562" s="263"/>
      <c r="T1562" s="264"/>
      <c r="AT1562" s="265" t="s">
        <v>175</v>
      </c>
      <c r="AU1562" s="265" t="s">
        <v>107</v>
      </c>
      <c r="AV1562" s="13" t="s">
        <v>107</v>
      </c>
      <c r="AW1562" s="13" t="s">
        <v>31</v>
      </c>
      <c r="AX1562" s="13" t="s">
        <v>74</v>
      </c>
      <c r="AY1562" s="265" t="s">
        <v>165</v>
      </c>
    </row>
    <row r="1563" s="12" customFormat="1">
      <c r="B1563" s="244"/>
      <c r="C1563" s="245"/>
      <c r="D1563" s="246" t="s">
        <v>175</v>
      </c>
      <c r="E1563" s="247" t="s">
        <v>1</v>
      </c>
      <c r="F1563" s="248" t="s">
        <v>507</v>
      </c>
      <c r="G1563" s="245"/>
      <c r="H1563" s="247" t="s">
        <v>1</v>
      </c>
      <c r="I1563" s="249"/>
      <c r="J1563" s="245"/>
      <c r="K1563" s="245"/>
      <c r="L1563" s="250"/>
      <c r="M1563" s="251"/>
      <c r="N1563" s="252"/>
      <c r="O1563" s="252"/>
      <c r="P1563" s="252"/>
      <c r="Q1563" s="252"/>
      <c r="R1563" s="252"/>
      <c r="S1563" s="252"/>
      <c r="T1563" s="253"/>
      <c r="AT1563" s="254" t="s">
        <v>175</v>
      </c>
      <c r="AU1563" s="254" t="s">
        <v>107</v>
      </c>
      <c r="AV1563" s="12" t="s">
        <v>82</v>
      </c>
      <c r="AW1563" s="12" t="s">
        <v>31</v>
      </c>
      <c r="AX1563" s="12" t="s">
        <v>74</v>
      </c>
      <c r="AY1563" s="254" t="s">
        <v>165</v>
      </c>
    </row>
    <row r="1564" s="13" customFormat="1">
      <c r="B1564" s="255"/>
      <c r="C1564" s="256"/>
      <c r="D1564" s="246" t="s">
        <v>175</v>
      </c>
      <c r="E1564" s="257" t="s">
        <v>1</v>
      </c>
      <c r="F1564" s="258" t="s">
        <v>82</v>
      </c>
      <c r="G1564" s="256"/>
      <c r="H1564" s="259">
        <v>1</v>
      </c>
      <c r="I1564" s="260"/>
      <c r="J1564" s="256"/>
      <c r="K1564" s="256"/>
      <c r="L1564" s="261"/>
      <c r="M1564" s="262"/>
      <c r="N1564" s="263"/>
      <c r="O1564" s="263"/>
      <c r="P1564" s="263"/>
      <c r="Q1564" s="263"/>
      <c r="R1564" s="263"/>
      <c r="S1564" s="263"/>
      <c r="T1564" s="264"/>
      <c r="AT1564" s="265" t="s">
        <v>175</v>
      </c>
      <c r="AU1564" s="265" t="s">
        <v>107</v>
      </c>
      <c r="AV1564" s="13" t="s">
        <v>107</v>
      </c>
      <c r="AW1564" s="13" t="s">
        <v>31</v>
      </c>
      <c r="AX1564" s="13" t="s">
        <v>74</v>
      </c>
      <c r="AY1564" s="265" t="s">
        <v>165</v>
      </c>
    </row>
    <row r="1565" s="12" customFormat="1">
      <c r="B1565" s="244"/>
      <c r="C1565" s="245"/>
      <c r="D1565" s="246" t="s">
        <v>175</v>
      </c>
      <c r="E1565" s="247" t="s">
        <v>1</v>
      </c>
      <c r="F1565" s="248" t="s">
        <v>637</v>
      </c>
      <c r="G1565" s="245"/>
      <c r="H1565" s="247" t="s">
        <v>1</v>
      </c>
      <c r="I1565" s="249"/>
      <c r="J1565" s="245"/>
      <c r="K1565" s="245"/>
      <c r="L1565" s="250"/>
      <c r="M1565" s="251"/>
      <c r="N1565" s="252"/>
      <c r="O1565" s="252"/>
      <c r="P1565" s="252"/>
      <c r="Q1565" s="252"/>
      <c r="R1565" s="252"/>
      <c r="S1565" s="252"/>
      <c r="T1565" s="253"/>
      <c r="AT1565" s="254" t="s">
        <v>175</v>
      </c>
      <c r="AU1565" s="254" t="s">
        <v>107</v>
      </c>
      <c r="AV1565" s="12" t="s">
        <v>82</v>
      </c>
      <c r="AW1565" s="12" t="s">
        <v>31</v>
      </c>
      <c r="AX1565" s="12" t="s">
        <v>74</v>
      </c>
      <c r="AY1565" s="254" t="s">
        <v>165</v>
      </c>
    </row>
    <row r="1566" s="13" customFormat="1">
      <c r="B1566" s="255"/>
      <c r="C1566" s="256"/>
      <c r="D1566" s="246" t="s">
        <v>175</v>
      </c>
      <c r="E1566" s="257" t="s">
        <v>1</v>
      </c>
      <c r="F1566" s="258" t="s">
        <v>82</v>
      </c>
      <c r="G1566" s="256"/>
      <c r="H1566" s="259">
        <v>1</v>
      </c>
      <c r="I1566" s="260"/>
      <c r="J1566" s="256"/>
      <c r="K1566" s="256"/>
      <c r="L1566" s="261"/>
      <c r="M1566" s="262"/>
      <c r="N1566" s="263"/>
      <c r="O1566" s="263"/>
      <c r="P1566" s="263"/>
      <c r="Q1566" s="263"/>
      <c r="R1566" s="263"/>
      <c r="S1566" s="263"/>
      <c r="T1566" s="264"/>
      <c r="AT1566" s="265" t="s">
        <v>175</v>
      </c>
      <c r="AU1566" s="265" t="s">
        <v>107</v>
      </c>
      <c r="AV1566" s="13" t="s">
        <v>107</v>
      </c>
      <c r="AW1566" s="13" t="s">
        <v>31</v>
      </c>
      <c r="AX1566" s="13" t="s">
        <v>74</v>
      </c>
      <c r="AY1566" s="265" t="s">
        <v>165</v>
      </c>
    </row>
    <row r="1567" s="12" customFormat="1">
      <c r="B1567" s="244"/>
      <c r="C1567" s="245"/>
      <c r="D1567" s="246" t="s">
        <v>175</v>
      </c>
      <c r="E1567" s="247" t="s">
        <v>1</v>
      </c>
      <c r="F1567" s="248" t="s">
        <v>501</v>
      </c>
      <c r="G1567" s="245"/>
      <c r="H1567" s="247" t="s">
        <v>1</v>
      </c>
      <c r="I1567" s="249"/>
      <c r="J1567" s="245"/>
      <c r="K1567" s="245"/>
      <c r="L1567" s="250"/>
      <c r="M1567" s="251"/>
      <c r="N1567" s="252"/>
      <c r="O1567" s="252"/>
      <c r="P1567" s="252"/>
      <c r="Q1567" s="252"/>
      <c r="R1567" s="252"/>
      <c r="S1567" s="252"/>
      <c r="T1567" s="253"/>
      <c r="AT1567" s="254" t="s">
        <v>175</v>
      </c>
      <c r="AU1567" s="254" t="s">
        <v>107</v>
      </c>
      <c r="AV1567" s="12" t="s">
        <v>82</v>
      </c>
      <c r="AW1567" s="12" t="s">
        <v>31</v>
      </c>
      <c r="AX1567" s="12" t="s">
        <v>74</v>
      </c>
      <c r="AY1567" s="254" t="s">
        <v>165</v>
      </c>
    </row>
    <row r="1568" s="13" customFormat="1">
      <c r="B1568" s="255"/>
      <c r="C1568" s="256"/>
      <c r="D1568" s="246" t="s">
        <v>175</v>
      </c>
      <c r="E1568" s="257" t="s">
        <v>1</v>
      </c>
      <c r="F1568" s="258" t="s">
        <v>82</v>
      </c>
      <c r="G1568" s="256"/>
      <c r="H1568" s="259">
        <v>1</v>
      </c>
      <c r="I1568" s="260"/>
      <c r="J1568" s="256"/>
      <c r="K1568" s="256"/>
      <c r="L1568" s="261"/>
      <c r="M1568" s="262"/>
      <c r="N1568" s="263"/>
      <c r="O1568" s="263"/>
      <c r="P1568" s="263"/>
      <c r="Q1568" s="263"/>
      <c r="R1568" s="263"/>
      <c r="S1568" s="263"/>
      <c r="T1568" s="264"/>
      <c r="AT1568" s="265" t="s">
        <v>175</v>
      </c>
      <c r="AU1568" s="265" t="s">
        <v>107</v>
      </c>
      <c r="AV1568" s="13" t="s">
        <v>107</v>
      </c>
      <c r="AW1568" s="13" t="s">
        <v>31</v>
      </c>
      <c r="AX1568" s="13" t="s">
        <v>74</v>
      </c>
      <c r="AY1568" s="265" t="s">
        <v>165</v>
      </c>
    </row>
    <row r="1569" s="15" customFormat="1">
      <c r="B1569" s="277"/>
      <c r="C1569" s="278"/>
      <c r="D1569" s="246" t="s">
        <v>175</v>
      </c>
      <c r="E1569" s="279" t="s">
        <v>1</v>
      </c>
      <c r="F1569" s="280" t="s">
        <v>186</v>
      </c>
      <c r="G1569" s="278"/>
      <c r="H1569" s="281">
        <v>4</v>
      </c>
      <c r="I1569" s="282"/>
      <c r="J1569" s="278"/>
      <c r="K1569" s="278"/>
      <c r="L1569" s="283"/>
      <c r="M1569" s="284"/>
      <c r="N1569" s="285"/>
      <c r="O1569" s="285"/>
      <c r="P1569" s="285"/>
      <c r="Q1569" s="285"/>
      <c r="R1569" s="285"/>
      <c r="S1569" s="285"/>
      <c r="T1569" s="286"/>
      <c r="AT1569" s="287" t="s">
        <v>175</v>
      </c>
      <c r="AU1569" s="287" t="s">
        <v>107</v>
      </c>
      <c r="AV1569" s="15" t="s">
        <v>173</v>
      </c>
      <c r="AW1569" s="15" t="s">
        <v>31</v>
      </c>
      <c r="AX1569" s="15" t="s">
        <v>82</v>
      </c>
      <c r="AY1569" s="287" t="s">
        <v>165</v>
      </c>
    </row>
    <row r="1570" s="1" customFormat="1" ht="24" customHeight="1">
      <c r="B1570" s="38"/>
      <c r="C1570" s="288" t="s">
        <v>650</v>
      </c>
      <c r="D1570" s="288" t="s">
        <v>223</v>
      </c>
      <c r="E1570" s="289" t="s">
        <v>651</v>
      </c>
      <c r="F1570" s="290" t="s">
        <v>652</v>
      </c>
      <c r="G1570" s="291" t="s">
        <v>214</v>
      </c>
      <c r="H1570" s="292">
        <v>4</v>
      </c>
      <c r="I1570" s="293"/>
      <c r="J1570" s="294">
        <f>ROUND(I1570*H1570,2)</f>
        <v>0</v>
      </c>
      <c r="K1570" s="290" t="s">
        <v>172</v>
      </c>
      <c r="L1570" s="295"/>
      <c r="M1570" s="296" t="s">
        <v>1</v>
      </c>
      <c r="N1570" s="297" t="s">
        <v>40</v>
      </c>
      <c r="O1570" s="86"/>
      <c r="P1570" s="240">
        <f>O1570*H1570</f>
        <v>0</v>
      </c>
      <c r="Q1570" s="240">
        <v>0.010800000000000001</v>
      </c>
      <c r="R1570" s="240">
        <f>Q1570*H1570</f>
        <v>0.043200000000000002</v>
      </c>
      <c r="S1570" s="240">
        <v>0</v>
      </c>
      <c r="T1570" s="241">
        <f>S1570*H1570</f>
        <v>0</v>
      </c>
      <c r="AR1570" s="242" t="s">
        <v>226</v>
      </c>
      <c r="AT1570" s="242" t="s">
        <v>223</v>
      </c>
      <c r="AU1570" s="242" t="s">
        <v>107</v>
      </c>
      <c r="AY1570" s="17" t="s">
        <v>165</v>
      </c>
      <c r="BE1570" s="243">
        <f>IF(N1570="základní",J1570,0)</f>
        <v>0</v>
      </c>
      <c r="BF1570" s="243">
        <f>IF(N1570="snížená",J1570,0)</f>
        <v>0</v>
      </c>
      <c r="BG1570" s="243">
        <f>IF(N1570="zákl. přenesená",J1570,0)</f>
        <v>0</v>
      </c>
      <c r="BH1570" s="243">
        <f>IF(N1570="sníž. přenesená",J1570,0)</f>
        <v>0</v>
      </c>
      <c r="BI1570" s="243">
        <f>IF(N1570="nulová",J1570,0)</f>
        <v>0</v>
      </c>
      <c r="BJ1570" s="17" t="s">
        <v>107</v>
      </c>
      <c r="BK1570" s="243">
        <f>ROUND(I1570*H1570,2)</f>
        <v>0</v>
      </c>
      <c r="BL1570" s="17" t="s">
        <v>173</v>
      </c>
      <c r="BM1570" s="242" t="s">
        <v>653</v>
      </c>
    </row>
    <row r="1571" s="12" customFormat="1">
      <c r="B1571" s="244"/>
      <c r="C1571" s="245"/>
      <c r="D1571" s="246" t="s">
        <v>175</v>
      </c>
      <c r="E1571" s="247" t="s">
        <v>1</v>
      </c>
      <c r="F1571" s="248" t="s">
        <v>207</v>
      </c>
      <c r="G1571" s="245"/>
      <c r="H1571" s="247" t="s">
        <v>1</v>
      </c>
      <c r="I1571" s="249"/>
      <c r="J1571" s="245"/>
      <c r="K1571" s="245"/>
      <c r="L1571" s="250"/>
      <c r="M1571" s="251"/>
      <c r="N1571" s="252"/>
      <c r="O1571" s="252"/>
      <c r="P1571" s="252"/>
      <c r="Q1571" s="252"/>
      <c r="R1571" s="252"/>
      <c r="S1571" s="252"/>
      <c r="T1571" s="253"/>
      <c r="AT1571" s="254" t="s">
        <v>175</v>
      </c>
      <c r="AU1571" s="254" t="s">
        <v>107</v>
      </c>
      <c r="AV1571" s="12" t="s">
        <v>82</v>
      </c>
      <c r="AW1571" s="12" t="s">
        <v>31</v>
      </c>
      <c r="AX1571" s="12" t="s">
        <v>74</v>
      </c>
      <c r="AY1571" s="254" t="s">
        <v>165</v>
      </c>
    </row>
    <row r="1572" s="12" customFormat="1">
      <c r="B1572" s="244"/>
      <c r="C1572" s="245"/>
      <c r="D1572" s="246" t="s">
        <v>175</v>
      </c>
      <c r="E1572" s="247" t="s">
        <v>1</v>
      </c>
      <c r="F1572" s="248" t="s">
        <v>636</v>
      </c>
      <c r="G1572" s="245"/>
      <c r="H1572" s="247" t="s">
        <v>1</v>
      </c>
      <c r="I1572" s="249"/>
      <c r="J1572" s="245"/>
      <c r="K1572" s="245"/>
      <c r="L1572" s="250"/>
      <c r="M1572" s="251"/>
      <c r="N1572" s="252"/>
      <c r="O1572" s="252"/>
      <c r="P1572" s="252"/>
      <c r="Q1572" s="252"/>
      <c r="R1572" s="252"/>
      <c r="S1572" s="252"/>
      <c r="T1572" s="253"/>
      <c r="AT1572" s="254" t="s">
        <v>175</v>
      </c>
      <c r="AU1572" s="254" t="s">
        <v>107</v>
      </c>
      <c r="AV1572" s="12" t="s">
        <v>82</v>
      </c>
      <c r="AW1572" s="12" t="s">
        <v>31</v>
      </c>
      <c r="AX1572" s="12" t="s">
        <v>74</v>
      </c>
      <c r="AY1572" s="254" t="s">
        <v>165</v>
      </c>
    </row>
    <row r="1573" s="13" customFormat="1">
      <c r="B1573" s="255"/>
      <c r="C1573" s="256"/>
      <c r="D1573" s="246" t="s">
        <v>175</v>
      </c>
      <c r="E1573" s="257" t="s">
        <v>1</v>
      </c>
      <c r="F1573" s="258" t="s">
        <v>82</v>
      </c>
      <c r="G1573" s="256"/>
      <c r="H1573" s="259">
        <v>1</v>
      </c>
      <c r="I1573" s="260"/>
      <c r="J1573" s="256"/>
      <c r="K1573" s="256"/>
      <c r="L1573" s="261"/>
      <c r="M1573" s="262"/>
      <c r="N1573" s="263"/>
      <c r="O1573" s="263"/>
      <c r="P1573" s="263"/>
      <c r="Q1573" s="263"/>
      <c r="R1573" s="263"/>
      <c r="S1573" s="263"/>
      <c r="T1573" s="264"/>
      <c r="AT1573" s="265" t="s">
        <v>175</v>
      </c>
      <c r="AU1573" s="265" t="s">
        <v>107</v>
      </c>
      <c r="AV1573" s="13" t="s">
        <v>107</v>
      </c>
      <c r="AW1573" s="13" t="s">
        <v>31</v>
      </c>
      <c r="AX1573" s="13" t="s">
        <v>74</v>
      </c>
      <c r="AY1573" s="265" t="s">
        <v>165</v>
      </c>
    </row>
    <row r="1574" s="12" customFormat="1">
      <c r="B1574" s="244"/>
      <c r="C1574" s="245"/>
      <c r="D1574" s="246" t="s">
        <v>175</v>
      </c>
      <c r="E1574" s="247" t="s">
        <v>1</v>
      </c>
      <c r="F1574" s="248" t="s">
        <v>483</v>
      </c>
      <c r="G1574" s="245"/>
      <c r="H1574" s="247" t="s">
        <v>1</v>
      </c>
      <c r="I1574" s="249"/>
      <c r="J1574" s="245"/>
      <c r="K1574" s="245"/>
      <c r="L1574" s="250"/>
      <c r="M1574" s="251"/>
      <c r="N1574" s="252"/>
      <c r="O1574" s="252"/>
      <c r="P1574" s="252"/>
      <c r="Q1574" s="252"/>
      <c r="R1574" s="252"/>
      <c r="S1574" s="252"/>
      <c r="T1574" s="253"/>
      <c r="AT1574" s="254" t="s">
        <v>175</v>
      </c>
      <c r="AU1574" s="254" t="s">
        <v>107</v>
      </c>
      <c r="AV1574" s="12" t="s">
        <v>82</v>
      </c>
      <c r="AW1574" s="12" t="s">
        <v>31</v>
      </c>
      <c r="AX1574" s="12" t="s">
        <v>74</v>
      </c>
      <c r="AY1574" s="254" t="s">
        <v>165</v>
      </c>
    </row>
    <row r="1575" s="13" customFormat="1">
      <c r="B1575" s="255"/>
      <c r="C1575" s="256"/>
      <c r="D1575" s="246" t="s">
        <v>175</v>
      </c>
      <c r="E1575" s="257" t="s">
        <v>1</v>
      </c>
      <c r="F1575" s="258" t="s">
        <v>82</v>
      </c>
      <c r="G1575" s="256"/>
      <c r="H1575" s="259">
        <v>1</v>
      </c>
      <c r="I1575" s="260"/>
      <c r="J1575" s="256"/>
      <c r="K1575" s="256"/>
      <c r="L1575" s="261"/>
      <c r="M1575" s="262"/>
      <c r="N1575" s="263"/>
      <c r="O1575" s="263"/>
      <c r="P1575" s="263"/>
      <c r="Q1575" s="263"/>
      <c r="R1575" s="263"/>
      <c r="S1575" s="263"/>
      <c r="T1575" s="264"/>
      <c r="AT1575" s="265" t="s">
        <v>175</v>
      </c>
      <c r="AU1575" s="265" t="s">
        <v>107</v>
      </c>
      <c r="AV1575" s="13" t="s">
        <v>107</v>
      </c>
      <c r="AW1575" s="13" t="s">
        <v>31</v>
      </c>
      <c r="AX1575" s="13" t="s">
        <v>74</v>
      </c>
      <c r="AY1575" s="265" t="s">
        <v>165</v>
      </c>
    </row>
    <row r="1576" s="12" customFormat="1">
      <c r="B1576" s="244"/>
      <c r="C1576" s="245"/>
      <c r="D1576" s="246" t="s">
        <v>175</v>
      </c>
      <c r="E1576" s="247" t="s">
        <v>1</v>
      </c>
      <c r="F1576" s="248" t="s">
        <v>488</v>
      </c>
      <c r="G1576" s="245"/>
      <c r="H1576" s="247" t="s">
        <v>1</v>
      </c>
      <c r="I1576" s="249"/>
      <c r="J1576" s="245"/>
      <c r="K1576" s="245"/>
      <c r="L1576" s="250"/>
      <c r="M1576" s="251"/>
      <c r="N1576" s="252"/>
      <c r="O1576" s="252"/>
      <c r="P1576" s="252"/>
      <c r="Q1576" s="252"/>
      <c r="R1576" s="252"/>
      <c r="S1576" s="252"/>
      <c r="T1576" s="253"/>
      <c r="AT1576" s="254" t="s">
        <v>175</v>
      </c>
      <c r="AU1576" s="254" t="s">
        <v>107</v>
      </c>
      <c r="AV1576" s="12" t="s">
        <v>82</v>
      </c>
      <c r="AW1576" s="12" t="s">
        <v>31</v>
      </c>
      <c r="AX1576" s="12" t="s">
        <v>74</v>
      </c>
      <c r="AY1576" s="254" t="s">
        <v>165</v>
      </c>
    </row>
    <row r="1577" s="13" customFormat="1">
      <c r="B1577" s="255"/>
      <c r="C1577" s="256"/>
      <c r="D1577" s="246" t="s">
        <v>175</v>
      </c>
      <c r="E1577" s="257" t="s">
        <v>1</v>
      </c>
      <c r="F1577" s="258" t="s">
        <v>82</v>
      </c>
      <c r="G1577" s="256"/>
      <c r="H1577" s="259">
        <v>1</v>
      </c>
      <c r="I1577" s="260"/>
      <c r="J1577" s="256"/>
      <c r="K1577" s="256"/>
      <c r="L1577" s="261"/>
      <c r="M1577" s="262"/>
      <c r="N1577" s="263"/>
      <c r="O1577" s="263"/>
      <c r="P1577" s="263"/>
      <c r="Q1577" s="263"/>
      <c r="R1577" s="263"/>
      <c r="S1577" s="263"/>
      <c r="T1577" s="264"/>
      <c r="AT1577" s="265" t="s">
        <v>175</v>
      </c>
      <c r="AU1577" s="265" t="s">
        <v>107</v>
      </c>
      <c r="AV1577" s="13" t="s">
        <v>107</v>
      </c>
      <c r="AW1577" s="13" t="s">
        <v>31</v>
      </c>
      <c r="AX1577" s="13" t="s">
        <v>74</v>
      </c>
      <c r="AY1577" s="265" t="s">
        <v>165</v>
      </c>
    </row>
    <row r="1578" s="12" customFormat="1">
      <c r="B1578" s="244"/>
      <c r="C1578" s="245"/>
      <c r="D1578" s="246" t="s">
        <v>175</v>
      </c>
      <c r="E1578" s="247" t="s">
        <v>1</v>
      </c>
      <c r="F1578" s="248" t="s">
        <v>276</v>
      </c>
      <c r="G1578" s="245"/>
      <c r="H1578" s="247" t="s">
        <v>1</v>
      </c>
      <c r="I1578" s="249"/>
      <c r="J1578" s="245"/>
      <c r="K1578" s="245"/>
      <c r="L1578" s="250"/>
      <c r="M1578" s="251"/>
      <c r="N1578" s="252"/>
      <c r="O1578" s="252"/>
      <c r="P1578" s="252"/>
      <c r="Q1578" s="252"/>
      <c r="R1578" s="252"/>
      <c r="S1578" s="252"/>
      <c r="T1578" s="253"/>
      <c r="AT1578" s="254" t="s">
        <v>175</v>
      </c>
      <c r="AU1578" s="254" t="s">
        <v>107</v>
      </c>
      <c r="AV1578" s="12" t="s">
        <v>82</v>
      </c>
      <c r="AW1578" s="12" t="s">
        <v>31</v>
      </c>
      <c r="AX1578" s="12" t="s">
        <v>74</v>
      </c>
      <c r="AY1578" s="254" t="s">
        <v>165</v>
      </c>
    </row>
    <row r="1579" s="13" customFormat="1">
      <c r="B1579" s="255"/>
      <c r="C1579" s="256"/>
      <c r="D1579" s="246" t="s">
        <v>175</v>
      </c>
      <c r="E1579" s="257" t="s">
        <v>1</v>
      </c>
      <c r="F1579" s="258" t="s">
        <v>82</v>
      </c>
      <c r="G1579" s="256"/>
      <c r="H1579" s="259">
        <v>1</v>
      </c>
      <c r="I1579" s="260"/>
      <c r="J1579" s="256"/>
      <c r="K1579" s="256"/>
      <c r="L1579" s="261"/>
      <c r="M1579" s="262"/>
      <c r="N1579" s="263"/>
      <c r="O1579" s="263"/>
      <c r="P1579" s="263"/>
      <c r="Q1579" s="263"/>
      <c r="R1579" s="263"/>
      <c r="S1579" s="263"/>
      <c r="T1579" s="264"/>
      <c r="AT1579" s="265" t="s">
        <v>175</v>
      </c>
      <c r="AU1579" s="265" t="s">
        <v>107</v>
      </c>
      <c r="AV1579" s="13" t="s">
        <v>107</v>
      </c>
      <c r="AW1579" s="13" t="s">
        <v>31</v>
      </c>
      <c r="AX1579" s="13" t="s">
        <v>74</v>
      </c>
      <c r="AY1579" s="265" t="s">
        <v>165</v>
      </c>
    </row>
    <row r="1580" s="15" customFormat="1">
      <c r="B1580" s="277"/>
      <c r="C1580" s="278"/>
      <c r="D1580" s="246" t="s">
        <v>175</v>
      </c>
      <c r="E1580" s="279" t="s">
        <v>1</v>
      </c>
      <c r="F1580" s="280" t="s">
        <v>186</v>
      </c>
      <c r="G1580" s="278"/>
      <c r="H1580" s="281">
        <v>4</v>
      </c>
      <c r="I1580" s="282"/>
      <c r="J1580" s="278"/>
      <c r="K1580" s="278"/>
      <c r="L1580" s="283"/>
      <c r="M1580" s="284"/>
      <c r="N1580" s="285"/>
      <c r="O1580" s="285"/>
      <c r="P1580" s="285"/>
      <c r="Q1580" s="285"/>
      <c r="R1580" s="285"/>
      <c r="S1580" s="285"/>
      <c r="T1580" s="286"/>
      <c r="AT1580" s="287" t="s">
        <v>175</v>
      </c>
      <c r="AU1580" s="287" t="s">
        <v>107</v>
      </c>
      <c r="AV1580" s="15" t="s">
        <v>173</v>
      </c>
      <c r="AW1580" s="15" t="s">
        <v>31</v>
      </c>
      <c r="AX1580" s="15" t="s">
        <v>82</v>
      </c>
      <c r="AY1580" s="287" t="s">
        <v>165</v>
      </c>
    </row>
    <row r="1581" s="1" customFormat="1" ht="24" customHeight="1">
      <c r="B1581" s="38"/>
      <c r="C1581" s="288" t="s">
        <v>654</v>
      </c>
      <c r="D1581" s="288" t="s">
        <v>223</v>
      </c>
      <c r="E1581" s="289" t="s">
        <v>655</v>
      </c>
      <c r="F1581" s="290" t="s">
        <v>656</v>
      </c>
      <c r="G1581" s="291" t="s">
        <v>214</v>
      </c>
      <c r="H1581" s="292">
        <v>2</v>
      </c>
      <c r="I1581" s="293"/>
      <c r="J1581" s="294">
        <f>ROUND(I1581*H1581,2)</f>
        <v>0</v>
      </c>
      <c r="K1581" s="290" t="s">
        <v>172</v>
      </c>
      <c r="L1581" s="295"/>
      <c r="M1581" s="296" t="s">
        <v>1</v>
      </c>
      <c r="N1581" s="297" t="s">
        <v>40</v>
      </c>
      <c r="O1581" s="86"/>
      <c r="P1581" s="240">
        <f>O1581*H1581</f>
        <v>0</v>
      </c>
      <c r="Q1581" s="240">
        <v>0.017649999999999999</v>
      </c>
      <c r="R1581" s="240">
        <f>Q1581*H1581</f>
        <v>0.035299999999999998</v>
      </c>
      <c r="S1581" s="240">
        <v>0</v>
      </c>
      <c r="T1581" s="241">
        <f>S1581*H1581</f>
        <v>0</v>
      </c>
      <c r="AR1581" s="242" t="s">
        <v>226</v>
      </c>
      <c r="AT1581" s="242" t="s">
        <v>223</v>
      </c>
      <c r="AU1581" s="242" t="s">
        <v>107</v>
      </c>
      <c r="AY1581" s="17" t="s">
        <v>165</v>
      </c>
      <c r="BE1581" s="243">
        <f>IF(N1581="základní",J1581,0)</f>
        <v>0</v>
      </c>
      <c r="BF1581" s="243">
        <f>IF(N1581="snížená",J1581,0)</f>
        <v>0</v>
      </c>
      <c r="BG1581" s="243">
        <f>IF(N1581="zákl. přenesená",J1581,0)</f>
        <v>0</v>
      </c>
      <c r="BH1581" s="243">
        <f>IF(N1581="sníž. přenesená",J1581,0)</f>
        <v>0</v>
      </c>
      <c r="BI1581" s="243">
        <f>IF(N1581="nulová",J1581,0)</f>
        <v>0</v>
      </c>
      <c r="BJ1581" s="17" t="s">
        <v>107</v>
      </c>
      <c r="BK1581" s="243">
        <f>ROUND(I1581*H1581,2)</f>
        <v>0</v>
      </c>
      <c r="BL1581" s="17" t="s">
        <v>173</v>
      </c>
      <c r="BM1581" s="242" t="s">
        <v>657</v>
      </c>
    </row>
    <row r="1582" s="12" customFormat="1">
      <c r="B1582" s="244"/>
      <c r="C1582" s="245"/>
      <c r="D1582" s="246" t="s">
        <v>175</v>
      </c>
      <c r="E1582" s="247" t="s">
        <v>1</v>
      </c>
      <c r="F1582" s="248" t="s">
        <v>180</v>
      </c>
      <c r="G1582" s="245"/>
      <c r="H1582" s="247" t="s">
        <v>1</v>
      </c>
      <c r="I1582" s="249"/>
      <c r="J1582" s="245"/>
      <c r="K1582" s="245"/>
      <c r="L1582" s="250"/>
      <c r="M1582" s="251"/>
      <c r="N1582" s="252"/>
      <c r="O1582" s="252"/>
      <c r="P1582" s="252"/>
      <c r="Q1582" s="252"/>
      <c r="R1582" s="252"/>
      <c r="S1582" s="252"/>
      <c r="T1582" s="253"/>
      <c r="AT1582" s="254" t="s">
        <v>175</v>
      </c>
      <c r="AU1582" s="254" t="s">
        <v>107</v>
      </c>
      <c r="AV1582" s="12" t="s">
        <v>82</v>
      </c>
      <c r="AW1582" s="12" t="s">
        <v>31</v>
      </c>
      <c r="AX1582" s="12" t="s">
        <v>74</v>
      </c>
      <c r="AY1582" s="254" t="s">
        <v>165</v>
      </c>
    </row>
    <row r="1583" s="12" customFormat="1">
      <c r="B1583" s="244"/>
      <c r="C1583" s="245"/>
      <c r="D1583" s="246" t="s">
        <v>175</v>
      </c>
      <c r="E1583" s="247" t="s">
        <v>1</v>
      </c>
      <c r="F1583" s="248" t="s">
        <v>439</v>
      </c>
      <c r="G1583" s="245"/>
      <c r="H1583" s="247" t="s">
        <v>1</v>
      </c>
      <c r="I1583" s="249"/>
      <c r="J1583" s="245"/>
      <c r="K1583" s="245"/>
      <c r="L1583" s="250"/>
      <c r="M1583" s="251"/>
      <c r="N1583" s="252"/>
      <c r="O1583" s="252"/>
      <c r="P1583" s="252"/>
      <c r="Q1583" s="252"/>
      <c r="R1583" s="252"/>
      <c r="S1583" s="252"/>
      <c r="T1583" s="253"/>
      <c r="AT1583" s="254" t="s">
        <v>175</v>
      </c>
      <c r="AU1583" s="254" t="s">
        <v>107</v>
      </c>
      <c r="AV1583" s="12" t="s">
        <v>82</v>
      </c>
      <c r="AW1583" s="12" t="s">
        <v>31</v>
      </c>
      <c r="AX1583" s="12" t="s">
        <v>74</v>
      </c>
      <c r="AY1583" s="254" t="s">
        <v>165</v>
      </c>
    </row>
    <row r="1584" s="13" customFormat="1">
      <c r="B1584" s="255"/>
      <c r="C1584" s="256"/>
      <c r="D1584" s="246" t="s">
        <v>175</v>
      </c>
      <c r="E1584" s="257" t="s">
        <v>1</v>
      </c>
      <c r="F1584" s="258" t="s">
        <v>82</v>
      </c>
      <c r="G1584" s="256"/>
      <c r="H1584" s="259">
        <v>1</v>
      </c>
      <c r="I1584" s="260"/>
      <c r="J1584" s="256"/>
      <c r="K1584" s="256"/>
      <c r="L1584" s="261"/>
      <c r="M1584" s="262"/>
      <c r="N1584" s="263"/>
      <c r="O1584" s="263"/>
      <c r="P1584" s="263"/>
      <c r="Q1584" s="263"/>
      <c r="R1584" s="263"/>
      <c r="S1584" s="263"/>
      <c r="T1584" s="264"/>
      <c r="AT1584" s="265" t="s">
        <v>175</v>
      </c>
      <c r="AU1584" s="265" t="s">
        <v>107</v>
      </c>
      <c r="AV1584" s="13" t="s">
        <v>107</v>
      </c>
      <c r="AW1584" s="13" t="s">
        <v>31</v>
      </c>
      <c r="AX1584" s="13" t="s">
        <v>74</v>
      </c>
      <c r="AY1584" s="265" t="s">
        <v>165</v>
      </c>
    </row>
    <row r="1585" s="12" customFormat="1">
      <c r="B1585" s="244"/>
      <c r="C1585" s="245"/>
      <c r="D1585" s="246" t="s">
        <v>175</v>
      </c>
      <c r="E1585" s="247" t="s">
        <v>1</v>
      </c>
      <c r="F1585" s="248" t="s">
        <v>222</v>
      </c>
      <c r="G1585" s="245"/>
      <c r="H1585" s="247" t="s">
        <v>1</v>
      </c>
      <c r="I1585" s="249"/>
      <c r="J1585" s="245"/>
      <c r="K1585" s="245"/>
      <c r="L1585" s="250"/>
      <c r="M1585" s="251"/>
      <c r="N1585" s="252"/>
      <c r="O1585" s="252"/>
      <c r="P1585" s="252"/>
      <c r="Q1585" s="252"/>
      <c r="R1585" s="252"/>
      <c r="S1585" s="252"/>
      <c r="T1585" s="253"/>
      <c r="AT1585" s="254" t="s">
        <v>175</v>
      </c>
      <c r="AU1585" s="254" t="s">
        <v>107</v>
      </c>
      <c r="AV1585" s="12" t="s">
        <v>82</v>
      </c>
      <c r="AW1585" s="12" t="s">
        <v>31</v>
      </c>
      <c r="AX1585" s="12" t="s">
        <v>74</v>
      </c>
      <c r="AY1585" s="254" t="s">
        <v>165</v>
      </c>
    </row>
    <row r="1586" s="13" customFormat="1">
      <c r="B1586" s="255"/>
      <c r="C1586" s="256"/>
      <c r="D1586" s="246" t="s">
        <v>175</v>
      </c>
      <c r="E1586" s="257" t="s">
        <v>1</v>
      </c>
      <c r="F1586" s="258" t="s">
        <v>82</v>
      </c>
      <c r="G1586" s="256"/>
      <c r="H1586" s="259">
        <v>1</v>
      </c>
      <c r="I1586" s="260"/>
      <c r="J1586" s="256"/>
      <c r="K1586" s="256"/>
      <c r="L1586" s="261"/>
      <c r="M1586" s="262"/>
      <c r="N1586" s="263"/>
      <c r="O1586" s="263"/>
      <c r="P1586" s="263"/>
      <c r="Q1586" s="263"/>
      <c r="R1586" s="263"/>
      <c r="S1586" s="263"/>
      <c r="T1586" s="264"/>
      <c r="AT1586" s="265" t="s">
        <v>175</v>
      </c>
      <c r="AU1586" s="265" t="s">
        <v>107</v>
      </c>
      <c r="AV1586" s="13" t="s">
        <v>107</v>
      </c>
      <c r="AW1586" s="13" t="s">
        <v>31</v>
      </c>
      <c r="AX1586" s="13" t="s">
        <v>74</v>
      </c>
      <c r="AY1586" s="265" t="s">
        <v>165</v>
      </c>
    </row>
    <row r="1587" s="14" customFormat="1">
      <c r="B1587" s="266"/>
      <c r="C1587" s="267"/>
      <c r="D1587" s="246" t="s">
        <v>175</v>
      </c>
      <c r="E1587" s="268" t="s">
        <v>1</v>
      </c>
      <c r="F1587" s="269" t="s">
        <v>179</v>
      </c>
      <c r="G1587" s="267"/>
      <c r="H1587" s="270">
        <v>2</v>
      </c>
      <c r="I1587" s="271"/>
      <c r="J1587" s="267"/>
      <c r="K1587" s="267"/>
      <c r="L1587" s="272"/>
      <c r="M1587" s="273"/>
      <c r="N1587" s="274"/>
      <c r="O1587" s="274"/>
      <c r="P1587" s="274"/>
      <c r="Q1587" s="274"/>
      <c r="R1587" s="274"/>
      <c r="S1587" s="274"/>
      <c r="T1587" s="275"/>
      <c r="AT1587" s="276" t="s">
        <v>175</v>
      </c>
      <c r="AU1587" s="276" t="s">
        <v>107</v>
      </c>
      <c r="AV1587" s="14" t="s">
        <v>166</v>
      </c>
      <c r="AW1587" s="14" t="s">
        <v>31</v>
      </c>
      <c r="AX1587" s="14" t="s">
        <v>74</v>
      </c>
      <c r="AY1587" s="276" t="s">
        <v>165</v>
      </c>
    </row>
    <row r="1588" s="15" customFormat="1">
      <c r="B1588" s="277"/>
      <c r="C1588" s="278"/>
      <c r="D1588" s="246" t="s">
        <v>175</v>
      </c>
      <c r="E1588" s="279" t="s">
        <v>1</v>
      </c>
      <c r="F1588" s="280" t="s">
        <v>186</v>
      </c>
      <c r="G1588" s="278"/>
      <c r="H1588" s="281">
        <v>2</v>
      </c>
      <c r="I1588" s="282"/>
      <c r="J1588" s="278"/>
      <c r="K1588" s="278"/>
      <c r="L1588" s="283"/>
      <c r="M1588" s="284"/>
      <c r="N1588" s="285"/>
      <c r="O1588" s="285"/>
      <c r="P1588" s="285"/>
      <c r="Q1588" s="285"/>
      <c r="R1588" s="285"/>
      <c r="S1588" s="285"/>
      <c r="T1588" s="286"/>
      <c r="AT1588" s="287" t="s">
        <v>175</v>
      </c>
      <c r="AU1588" s="287" t="s">
        <v>107</v>
      </c>
      <c r="AV1588" s="15" t="s">
        <v>173</v>
      </c>
      <c r="AW1588" s="15" t="s">
        <v>31</v>
      </c>
      <c r="AX1588" s="15" t="s">
        <v>82</v>
      </c>
      <c r="AY1588" s="287" t="s">
        <v>165</v>
      </c>
    </row>
    <row r="1589" s="11" customFormat="1" ht="22.8" customHeight="1">
      <c r="B1589" s="215"/>
      <c r="C1589" s="216"/>
      <c r="D1589" s="217" t="s">
        <v>73</v>
      </c>
      <c r="E1589" s="229" t="s">
        <v>251</v>
      </c>
      <c r="F1589" s="229" t="s">
        <v>658</v>
      </c>
      <c r="G1589" s="216"/>
      <c r="H1589" s="216"/>
      <c r="I1589" s="219"/>
      <c r="J1589" s="230">
        <f>BK1589</f>
        <v>0</v>
      </c>
      <c r="K1589" s="216"/>
      <c r="L1589" s="221"/>
      <c r="M1589" s="222"/>
      <c r="N1589" s="223"/>
      <c r="O1589" s="223"/>
      <c r="P1589" s="224">
        <f>SUM(P1590:P2430)</f>
        <v>0</v>
      </c>
      <c r="Q1589" s="223"/>
      <c r="R1589" s="224">
        <f>SUM(R1590:R2430)</f>
        <v>0.94511546000000002</v>
      </c>
      <c r="S1589" s="223"/>
      <c r="T1589" s="225">
        <f>SUM(T1590:T2430)</f>
        <v>138.38177200000001</v>
      </c>
      <c r="AR1589" s="226" t="s">
        <v>82</v>
      </c>
      <c r="AT1589" s="227" t="s">
        <v>73</v>
      </c>
      <c r="AU1589" s="227" t="s">
        <v>82</v>
      </c>
      <c r="AY1589" s="226" t="s">
        <v>165</v>
      </c>
      <c r="BK1589" s="228">
        <f>SUM(BK1590:BK2430)</f>
        <v>0</v>
      </c>
    </row>
    <row r="1590" s="1" customFormat="1" ht="24" customHeight="1">
      <c r="B1590" s="38"/>
      <c r="C1590" s="231" t="s">
        <v>659</v>
      </c>
      <c r="D1590" s="231" t="s">
        <v>168</v>
      </c>
      <c r="E1590" s="232" t="s">
        <v>660</v>
      </c>
      <c r="F1590" s="233" t="s">
        <v>661</v>
      </c>
      <c r="G1590" s="234" t="s">
        <v>296</v>
      </c>
      <c r="H1590" s="235">
        <v>561.73800000000006</v>
      </c>
      <c r="I1590" s="236"/>
      <c r="J1590" s="237">
        <f>ROUND(I1590*H1590,2)</f>
        <v>0</v>
      </c>
      <c r="K1590" s="233" t="s">
        <v>266</v>
      </c>
      <c r="L1590" s="43"/>
      <c r="M1590" s="238" t="s">
        <v>1</v>
      </c>
      <c r="N1590" s="239" t="s">
        <v>40</v>
      </c>
      <c r="O1590" s="86"/>
      <c r="P1590" s="240">
        <f>O1590*H1590</f>
        <v>0</v>
      </c>
      <c r="Q1590" s="240">
        <v>0.00012999999999999999</v>
      </c>
      <c r="R1590" s="240">
        <f>Q1590*H1590</f>
        <v>0.073025939999999998</v>
      </c>
      <c r="S1590" s="240">
        <v>0</v>
      </c>
      <c r="T1590" s="241">
        <f>S1590*H1590</f>
        <v>0</v>
      </c>
      <c r="AR1590" s="242" t="s">
        <v>173</v>
      </c>
      <c r="AT1590" s="242" t="s">
        <v>168</v>
      </c>
      <c r="AU1590" s="242" t="s">
        <v>107</v>
      </c>
      <c r="AY1590" s="17" t="s">
        <v>165</v>
      </c>
      <c r="BE1590" s="243">
        <f>IF(N1590="základní",J1590,0)</f>
        <v>0</v>
      </c>
      <c r="BF1590" s="243">
        <f>IF(N1590="snížená",J1590,0)</f>
        <v>0</v>
      </c>
      <c r="BG1590" s="243">
        <f>IF(N1590="zákl. přenesená",J1590,0)</f>
        <v>0</v>
      </c>
      <c r="BH1590" s="243">
        <f>IF(N1590="sníž. přenesená",J1590,0)</f>
        <v>0</v>
      </c>
      <c r="BI1590" s="243">
        <f>IF(N1590="nulová",J1590,0)</f>
        <v>0</v>
      </c>
      <c r="BJ1590" s="17" t="s">
        <v>107</v>
      </c>
      <c r="BK1590" s="243">
        <f>ROUND(I1590*H1590,2)</f>
        <v>0</v>
      </c>
      <c r="BL1590" s="17" t="s">
        <v>173</v>
      </c>
      <c r="BM1590" s="242" t="s">
        <v>662</v>
      </c>
    </row>
    <row r="1591" s="12" customFormat="1">
      <c r="B1591" s="244"/>
      <c r="C1591" s="245"/>
      <c r="D1591" s="246" t="s">
        <v>175</v>
      </c>
      <c r="E1591" s="247" t="s">
        <v>1</v>
      </c>
      <c r="F1591" s="248" t="s">
        <v>176</v>
      </c>
      <c r="G1591" s="245"/>
      <c r="H1591" s="247" t="s">
        <v>1</v>
      </c>
      <c r="I1591" s="249"/>
      <c r="J1591" s="245"/>
      <c r="K1591" s="245"/>
      <c r="L1591" s="250"/>
      <c r="M1591" s="251"/>
      <c r="N1591" s="252"/>
      <c r="O1591" s="252"/>
      <c r="P1591" s="252"/>
      <c r="Q1591" s="252"/>
      <c r="R1591" s="252"/>
      <c r="S1591" s="252"/>
      <c r="T1591" s="253"/>
      <c r="AT1591" s="254" t="s">
        <v>175</v>
      </c>
      <c r="AU1591" s="254" t="s">
        <v>107</v>
      </c>
      <c r="AV1591" s="12" t="s">
        <v>82</v>
      </c>
      <c r="AW1591" s="12" t="s">
        <v>31</v>
      </c>
      <c r="AX1591" s="12" t="s">
        <v>74</v>
      </c>
      <c r="AY1591" s="254" t="s">
        <v>165</v>
      </c>
    </row>
    <row r="1592" s="12" customFormat="1">
      <c r="B1592" s="244"/>
      <c r="C1592" s="245"/>
      <c r="D1592" s="246" t="s">
        <v>175</v>
      </c>
      <c r="E1592" s="247" t="s">
        <v>1</v>
      </c>
      <c r="F1592" s="248" t="s">
        <v>586</v>
      </c>
      <c r="G1592" s="245"/>
      <c r="H1592" s="247" t="s">
        <v>1</v>
      </c>
      <c r="I1592" s="249"/>
      <c r="J1592" s="245"/>
      <c r="K1592" s="245"/>
      <c r="L1592" s="250"/>
      <c r="M1592" s="251"/>
      <c r="N1592" s="252"/>
      <c r="O1592" s="252"/>
      <c r="P1592" s="252"/>
      <c r="Q1592" s="252"/>
      <c r="R1592" s="252"/>
      <c r="S1592" s="252"/>
      <c r="T1592" s="253"/>
      <c r="AT1592" s="254" t="s">
        <v>175</v>
      </c>
      <c r="AU1592" s="254" t="s">
        <v>107</v>
      </c>
      <c r="AV1592" s="12" t="s">
        <v>82</v>
      </c>
      <c r="AW1592" s="12" t="s">
        <v>31</v>
      </c>
      <c r="AX1592" s="12" t="s">
        <v>74</v>
      </c>
      <c r="AY1592" s="254" t="s">
        <v>165</v>
      </c>
    </row>
    <row r="1593" s="13" customFormat="1">
      <c r="B1593" s="255"/>
      <c r="C1593" s="256"/>
      <c r="D1593" s="246" t="s">
        <v>175</v>
      </c>
      <c r="E1593" s="257" t="s">
        <v>1</v>
      </c>
      <c r="F1593" s="258" t="s">
        <v>663</v>
      </c>
      <c r="G1593" s="256"/>
      <c r="H1593" s="259">
        <v>19.289999999999999</v>
      </c>
      <c r="I1593" s="260"/>
      <c r="J1593" s="256"/>
      <c r="K1593" s="256"/>
      <c r="L1593" s="261"/>
      <c r="M1593" s="262"/>
      <c r="N1593" s="263"/>
      <c r="O1593" s="263"/>
      <c r="P1593" s="263"/>
      <c r="Q1593" s="263"/>
      <c r="R1593" s="263"/>
      <c r="S1593" s="263"/>
      <c r="T1593" s="264"/>
      <c r="AT1593" s="265" t="s">
        <v>175</v>
      </c>
      <c r="AU1593" s="265" t="s">
        <v>107</v>
      </c>
      <c r="AV1593" s="13" t="s">
        <v>107</v>
      </c>
      <c r="AW1593" s="13" t="s">
        <v>31</v>
      </c>
      <c r="AX1593" s="13" t="s">
        <v>74</v>
      </c>
      <c r="AY1593" s="265" t="s">
        <v>165</v>
      </c>
    </row>
    <row r="1594" s="12" customFormat="1">
      <c r="B1594" s="244"/>
      <c r="C1594" s="245"/>
      <c r="D1594" s="246" t="s">
        <v>175</v>
      </c>
      <c r="E1594" s="247" t="s">
        <v>1</v>
      </c>
      <c r="F1594" s="248" t="s">
        <v>396</v>
      </c>
      <c r="G1594" s="245"/>
      <c r="H1594" s="247" t="s">
        <v>1</v>
      </c>
      <c r="I1594" s="249"/>
      <c r="J1594" s="245"/>
      <c r="K1594" s="245"/>
      <c r="L1594" s="250"/>
      <c r="M1594" s="251"/>
      <c r="N1594" s="252"/>
      <c r="O1594" s="252"/>
      <c r="P1594" s="252"/>
      <c r="Q1594" s="252"/>
      <c r="R1594" s="252"/>
      <c r="S1594" s="252"/>
      <c r="T1594" s="253"/>
      <c r="AT1594" s="254" t="s">
        <v>175</v>
      </c>
      <c r="AU1594" s="254" t="s">
        <v>107</v>
      </c>
      <c r="AV1594" s="12" t="s">
        <v>82</v>
      </c>
      <c r="AW1594" s="12" t="s">
        <v>31</v>
      </c>
      <c r="AX1594" s="12" t="s">
        <v>74</v>
      </c>
      <c r="AY1594" s="254" t="s">
        <v>165</v>
      </c>
    </row>
    <row r="1595" s="13" customFormat="1">
      <c r="B1595" s="255"/>
      <c r="C1595" s="256"/>
      <c r="D1595" s="246" t="s">
        <v>175</v>
      </c>
      <c r="E1595" s="257" t="s">
        <v>1</v>
      </c>
      <c r="F1595" s="258" t="s">
        <v>664</v>
      </c>
      <c r="G1595" s="256"/>
      <c r="H1595" s="259">
        <v>6.54</v>
      </c>
      <c r="I1595" s="260"/>
      <c r="J1595" s="256"/>
      <c r="K1595" s="256"/>
      <c r="L1595" s="261"/>
      <c r="M1595" s="262"/>
      <c r="N1595" s="263"/>
      <c r="O1595" s="263"/>
      <c r="P1595" s="263"/>
      <c r="Q1595" s="263"/>
      <c r="R1595" s="263"/>
      <c r="S1595" s="263"/>
      <c r="T1595" s="264"/>
      <c r="AT1595" s="265" t="s">
        <v>175</v>
      </c>
      <c r="AU1595" s="265" t="s">
        <v>107</v>
      </c>
      <c r="AV1595" s="13" t="s">
        <v>107</v>
      </c>
      <c r="AW1595" s="13" t="s">
        <v>31</v>
      </c>
      <c r="AX1595" s="13" t="s">
        <v>74</v>
      </c>
      <c r="AY1595" s="265" t="s">
        <v>165</v>
      </c>
    </row>
    <row r="1596" s="12" customFormat="1">
      <c r="B1596" s="244"/>
      <c r="C1596" s="245"/>
      <c r="D1596" s="246" t="s">
        <v>175</v>
      </c>
      <c r="E1596" s="247" t="s">
        <v>1</v>
      </c>
      <c r="F1596" s="248" t="s">
        <v>416</v>
      </c>
      <c r="G1596" s="245"/>
      <c r="H1596" s="247" t="s">
        <v>1</v>
      </c>
      <c r="I1596" s="249"/>
      <c r="J1596" s="245"/>
      <c r="K1596" s="245"/>
      <c r="L1596" s="250"/>
      <c r="M1596" s="251"/>
      <c r="N1596" s="252"/>
      <c r="O1596" s="252"/>
      <c r="P1596" s="252"/>
      <c r="Q1596" s="252"/>
      <c r="R1596" s="252"/>
      <c r="S1596" s="252"/>
      <c r="T1596" s="253"/>
      <c r="AT1596" s="254" t="s">
        <v>175</v>
      </c>
      <c r="AU1596" s="254" t="s">
        <v>107</v>
      </c>
      <c r="AV1596" s="12" t="s">
        <v>82</v>
      </c>
      <c r="AW1596" s="12" t="s">
        <v>31</v>
      </c>
      <c r="AX1596" s="12" t="s">
        <v>74</v>
      </c>
      <c r="AY1596" s="254" t="s">
        <v>165</v>
      </c>
    </row>
    <row r="1597" s="13" customFormat="1">
      <c r="B1597" s="255"/>
      <c r="C1597" s="256"/>
      <c r="D1597" s="246" t="s">
        <v>175</v>
      </c>
      <c r="E1597" s="257" t="s">
        <v>1</v>
      </c>
      <c r="F1597" s="258" t="s">
        <v>665</v>
      </c>
      <c r="G1597" s="256"/>
      <c r="H1597" s="259">
        <v>8.5</v>
      </c>
      <c r="I1597" s="260"/>
      <c r="J1597" s="256"/>
      <c r="K1597" s="256"/>
      <c r="L1597" s="261"/>
      <c r="M1597" s="262"/>
      <c r="N1597" s="263"/>
      <c r="O1597" s="263"/>
      <c r="P1597" s="263"/>
      <c r="Q1597" s="263"/>
      <c r="R1597" s="263"/>
      <c r="S1597" s="263"/>
      <c r="T1597" s="264"/>
      <c r="AT1597" s="265" t="s">
        <v>175</v>
      </c>
      <c r="AU1597" s="265" t="s">
        <v>107</v>
      </c>
      <c r="AV1597" s="13" t="s">
        <v>107</v>
      </c>
      <c r="AW1597" s="13" t="s">
        <v>31</v>
      </c>
      <c r="AX1597" s="13" t="s">
        <v>74</v>
      </c>
      <c r="AY1597" s="265" t="s">
        <v>165</v>
      </c>
    </row>
    <row r="1598" s="12" customFormat="1">
      <c r="B1598" s="244"/>
      <c r="C1598" s="245"/>
      <c r="D1598" s="246" t="s">
        <v>175</v>
      </c>
      <c r="E1598" s="247" t="s">
        <v>1</v>
      </c>
      <c r="F1598" s="248" t="s">
        <v>260</v>
      </c>
      <c r="G1598" s="245"/>
      <c r="H1598" s="247" t="s">
        <v>1</v>
      </c>
      <c r="I1598" s="249"/>
      <c r="J1598" s="245"/>
      <c r="K1598" s="245"/>
      <c r="L1598" s="250"/>
      <c r="M1598" s="251"/>
      <c r="N1598" s="252"/>
      <c r="O1598" s="252"/>
      <c r="P1598" s="252"/>
      <c r="Q1598" s="252"/>
      <c r="R1598" s="252"/>
      <c r="S1598" s="252"/>
      <c r="T1598" s="253"/>
      <c r="AT1598" s="254" t="s">
        <v>175</v>
      </c>
      <c r="AU1598" s="254" t="s">
        <v>107</v>
      </c>
      <c r="AV1598" s="12" t="s">
        <v>82</v>
      </c>
      <c r="AW1598" s="12" t="s">
        <v>31</v>
      </c>
      <c r="AX1598" s="12" t="s">
        <v>74</v>
      </c>
      <c r="AY1598" s="254" t="s">
        <v>165</v>
      </c>
    </row>
    <row r="1599" s="13" customFormat="1">
      <c r="B1599" s="255"/>
      <c r="C1599" s="256"/>
      <c r="D1599" s="246" t="s">
        <v>175</v>
      </c>
      <c r="E1599" s="257" t="s">
        <v>1</v>
      </c>
      <c r="F1599" s="258" t="s">
        <v>666</v>
      </c>
      <c r="G1599" s="256"/>
      <c r="H1599" s="259">
        <v>1.6499999999999999</v>
      </c>
      <c r="I1599" s="260"/>
      <c r="J1599" s="256"/>
      <c r="K1599" s="256"/>
      <c r="L1599" s="261"/>
      <c r="M1599" s="262"/>
      <c r="N1599" s="263"/>
      <c r="O1599" s="263"/>
      <c r="P1599" s="263"/>
      <c r="Q1599" s="263"/>
      <c r="R1599" s="263"/>
      <c r="S1599" s="263"/>
      <c r="T1599" s="264"/>
      <c r="AT1599" s="265" t="s">
        <v>175</v>
      </c>
      <c r="AU1599" s="265" t="s">
        <v>107</v>
      </c>
      <c r="AV1599" s="13" t="s">
        <v>107</v>
      </c>
      <c r="AW1599" s="13" t="s">
        <v>31</v>
      </c>
      <c r="AX1599" s="13" t="s">
        <v>74</v>
      </c>
      <c r="AY1599" s="265" t="s">
        <v>165</v>
      </c>
    </row>
    <row r="1600" s="12" customFormat="1">
      <c r="B1600" s="244"/>
      <c r="C1600" s="245"/>
      <c r="D1600" s="246" t="s">
        <v>175</v>
      </c>
      <c r="E1600" s="247" t="s">
        <v>1</v>
      </c>
      <c r="F1600" s="248" t="s">
        <v>244</v>
      </c>
      <c r="G1600" s="245"/>
      <c r="H1600" s="247" t="s">
        <v>1</v>
      </c>
      <c r="I1600" s="249"/>
      <c r="J1600" s="245"/>
      <c r="K1600" s="245"/>
      <c r="L1600" s="250"/>
      <c r="M1600" s="251"/>
      <c r="N1600" s="252"/>
      <c r="O1600" s="252"/>
      <c r="P1600" s="252"/>
      <c r="Q1600" s="252"/>
      <c r="R1600" s="252"/>
      <c r="S1600" s="252"/>
      <c r="T1600" s="253"/>
      <c r="AT1600" s="254" t="s">
        <v>175</v>
      </c>
      <c r="AU1600" s="254" t="s">
        <v>107</v>
      </c>
      <c r="AV1600" s="12" t="s">
        <v>82</v>
      </c>
      <c r="AW1600" s="12" t="s">
        <v>31</v>
      </c>
      <c r="AX1600" s="12" t="s">
        <v>74</v>
      </c>
      <c r="AY1600" s="254" t="s">
        <v>165</v>
      </c>
    </row>
    <row r="1601" s="13" customFormat="1">
      <c r="B1601" s="255"/>
      <c r="C1601" s="256"/>
      <c r="D1601" s="246" t="s">
        <v>175</v>
      </c>
      <c r="E1601" s="257" t="s">
        <v>1</v>
      </c>
      <c r="F1601" s="258" t="s">
        <v>667</v>
      </c>
      <c r="G1601" s="256"/>
      <c r="H1601" s="259">
        <v>1.55</v>
      </c>
      <c r="I1601" s="260"/>
      <c r="J1601" s="256"/>
      <c r="K1601" s="256"/>
      <c r="L1601" s="261"/>
      <c r="M1601" s="262"/>
      <c r="N1601" s="263"/>
      <c r="O1601" s="263"/>
      <c r="P1601" s="263"/>
      <c r="Q1601" s="263"/>
      <c r="R1601" s="263"/>
      <c r="S1601" s="263"/>
      <c r="T1601" s="264"/>
      <c r="AT1601" s="265" t="s">
        <v>175</v>
      </c>
      <c r="AU1601" s="265" t="s">
        <v>107</v>
      </c>
      <c r="AV1601" s="13" t="s">
        <v>107</v>
      </c>
      <c r="AW1601" s="13" t="s">
        <v>31</v>
      </c>
      <c r="AX1601" s="13" t="s">
        <v>74</v>
      </c>
      <c r="AY1601" s="265" t="s">
        <v>165</v>
      </c>
    </row>
    <row r="1602" s="12" customFormat="1">
      <c r="B1602" s="244"/>
      <c r="C1602" s="245"/>
      <c r="D1602" s="246" t="s">
        <v>175</v>
      </c>
      <c r="E1602" s="247" t="s">
        <v>1</v>
      </c>
      <c r="F1602" s="248" t="s">
        <v>216</v>
      </c>
      <c r="G1602" s="245"/>
      <c r="H1602" s="247" t="s">
        <v>1</v>
      </c>
      <c r="I1602" s="249"/>
      <c r="J1602" s="245"/>
      <c r="K1602" s="245"/>
      <c r="L1602" s="250"/>
      <c r="M1602" s="251"/>
      <c r="N1602" s="252"/>
      <c r="O1602" s="252"/>
      <c r="P1602" s="252"/>
      <c r="Q1602" s="252"/>
      <c r="R1602" s="252"/>
      <c r="S1602" s="252"/>
      <c r="T1602" s="253"/>
      <c r="AT1602" s="254" t="s">
        <v>175</v>
      </c>
      <c r="AU1602" s="254" t="s">
        <v>107</v>
      </c>
      <c r="AV1602" s="12" t="s">
        <v>82</v>
      </c>
      <c r="AW1602" s="12" t="s">
        <v>31</v>
      </c>
      <c r="AX1602" s="12" t="s">
        <v>74</v>
      </c>
      <c r="AY1602" s="254" t="s">
        <v>165</v>
      </c>
    </row>
    <row r="1603" s="13" customFormat="1">
      <c r="B1603" s="255"/>
      <c r="C1603" s="256"/>
      <c r="D1603" s="246" t="s">
        <v>175</v>
      </c>
      <c r="E1603" s="257" t="s">
        <v>1</v>
      </c>
      <c r="F1603" s="258" t="s">
        <v>668</v>
      </c>
      <c r="G1603" s="256"/>
      <c r="H1603" s="259">
        <v>3.3999999999999999</v>
      </c>
      <c r="I1603" s="260"/>
      <c r="J1603" s="256"/>
      <c r="K1603" s="256"/>
      <c r="L1603" s="261"/>
      <c r="M1603" s="262"/>
      <c r="N1603" s="263"/>
      <c r="O1603" s="263"/>
      <c r="P1603" s="263"/>
      <c r="Q1603" s="263"/>
      <c r="R1603" s="263"/>
      <c r="S1603" s="263"/>
      <c r="T1603" s="264"/>
      <c r="AT1603" s="265" t="s">
        <v>175</v>
      </c>
      <c r="AU1603" s="265" t="s">
        <v>107</v>
      </c>
      <c r="AV1603" s="13" t="s">
        <v>107</v>
      </c>
      <c r="AW1603" s="13" t="s">
        <v>31</v>
      </c>
      <c r="AX1603" s="13" t="s">
        <v>74</v>
      </c>
      <c r="AY1603" s="265" t="s">
        <v>165</v>
      </c>
    </row>
    <row r="1604" s="12" customFormat="1">
      <c r="B1604" s="244"/>
      <c r="C1604" s="245"/>
      <c r="D1604" s="246" t="s">
        <v>175</v>
      </c>
      <c r="E1604" s="247" t="s">
        <v>1</v>
      </c>
      <c r="F1604" s="248" t="s">
        <v>242</v>
      </c>
      <c r="G1604" s="245"/>
      <c r="H1604" s="247" t="s">
        <v>1</v>
      </c>
      <c r="I1604" s="249"/>
      <c r="J1604" s="245"/>
      <c r="K1604" s="245"/>
      <c r="L1604" s="250"/>
      <c r="M1604" s="251"/>
      <c r="N1604" s="252"/>
      <c r="O1604" s="252"/>
      <c r="P1604" s="252"/>
      <c r="Q1604" s="252"/>
      <c r="R1604" s="252"/>
      <c r="S1604" s="252"/>
      <c r="T1604" s="253"/>
      <c r="AT1604" s="254" t="s">
        <v>175</v>
      </c>
      <c r="AU1604" s="254" t="s">
        <v>107</v>
      </c>
      <c r="AV1604" s="12" t="s">
        <v>82</v>
      </c>
      <c r="AW1604" s="12" t="s">
        <v>31</v>
      </c>
      <c r="AX1604" s="12" t="s">
        <v>74</v>
      </c>
      <c r="AY1604" s="254" t="s">
        <v>165</v>
      </c>
    </row>
    <row r="1605" s="13" customFormat="1">
      <c r="B1605" s="255"/>
      <c r="C1605" s="256"/>
      <c r="D1605" s="246" t="s">
        <v>175</v>
      </c>
      <c r="E1605" s="257" t="s">
        <v>1</v>
      </c>
      <c r="F1605" s="258" t="s">
        <v>669</v>
      </c>
      <c r="G1605" s="256"/>
      <c r="H1605" s="259">
        <v>3.77</v>
      </c>
      <c r="I1605" s="260"/>
      <c r="J1605" s="256"/>
      <c r="K1605" s="256"/>
      <c r="L1605" s="261"/>
      <c r="M1605" s="262"/>
      <c r="N1605" s="263"/>
      <c r="O1605" s="263"/>
      <c r="P1605" s="263"/>
      <c r="Q1605" s="263"/>
      <c r="R1605" s="263"/>
      <c r="S1605" s="263"/>
      <c r="T1605" s="264"/>
      <c r="AT1605" s="265" t="s">
        <v>175</v>
      </c>
      <c r="AU1605" s="265" t="s">
        <v>107</v>
      </c>
      <c r="AV1605" s="13" t="s">
        <v>107</v>
      </c>
      <c r="AW1605" s="13" t="s">
        <v>31</v>
      </c>
      <c r="AX1605" s="13" t="s">
        <v>74</v>
      </c>
      <c r="AY1605" s="265" t="s">
        <v>165</v>
      </c>
    </row>
    <row r="1606" s="12" customFormat="1">
      <c r="B1606" s="244"/>
      <c r="C1606" s="245"/>
      <c r="D1606" s="246" t="s">
        <v>175</v>
      </c>
      <c r="E1606" s="247" t="s">
        <v>1</v>
      </c>
      <c r="F1606" s="248" t="s">
        <v>243</v>
      </c>
      <c r="G1606" s="245"/>
      <c r="H1606" s="247" t="s">
        <v>1</v>
      </c>
      <c r="I1606" s="249"/>
      <c r="J1606" s="245"/>
      <c r="K1606" s="245"/>
      <c r="L1606" s="250"/>
      <c r="M1606" s="251"/>
      <c r="N1606" s="252"/>
      <c r="O1606" s="252"/>
      <c r="P1606" s="252"/>
      <c r="Q1606" s="252"/>
      <c r="R1606" s="252"/>
      <c r="S1606" s="252"/>
      <c r="T1606" s="253"/>
      <c r="AT1606" s="254" t="s">
        <v>175</v>
      </c>
      <c r="AU1606" s="254" t="s">
        <v>107</v>
      </c>
      <c r="AV1606" s="12" t="s">
        <v>82</v>
      </c>
      <c r="AW1606" s="12" t="s">
        <v>31</v>
      </c>
      <c r="AX1606" s="12" t="s">
        <v>74</v>
      </c>
      <c r="AY1606" s="254" t="s">
        <v>165</v>
      </c>
    </row>
    <row r="1607" s="13" customFormat="1">
      <c r="B1607" s="255"/>
      <c r="C1607" s="256"/>
      <c r="D1607" s="246" t="s">
        <v>175</v>
      </c>
      <c r="E1607" s="257" t="s">
        <v>1</v>
      </c>
      <c r="F1607" s="258" t="s">
        <v>670</v>
      </c>
      <c r="G1607" s="256"/>
      <c r="H1607" s="259">
        <v>1.6399999999999999</v>
      </c>
      <c r="I1607" s="260"/>
      <c r="J1607" s="256"/>
      <c r="K1607" s="256"/>
      <c r="L1607" s="261"/>
      <c r="M1607" s="262"/>
      <c r="N1607" s="263"/>
      <c r="O1607" s="263"/>
      <c r="P1607" s="263"/>
      <c r="Q1607" s="263"/>
      <c r="R1607" s="263"/>
      <c r="S1607" s="263"/>
      <c r="T1607" s="264"/>
      <c r="AT1607" s="265" t="s">
        <v>175</v>
      </c>
      <c r="AU1607" s="265" t="s">
        <v>107</v>
      </c>
      <c r="AV1607" s="13" t="s">
        <v>107</v>
      </c>
      <c r="AW1607" s="13" t="s">
        <v>31</v>
      </c>
      <c r="AX1607" s="13" t="s">
        <v>74</v>
      </c>
      <c r="AY1607" s="265" t="s">
        <v>165</v>
      </c>
    </row>
    <row r="1608" s="12" customFormat="1">
      <c r="B1608" s="244"/>
      <c r="C1608" s="245"/>
      <c r="D1608" s="246" t="s">
        <v>175</v>
      </c>
      <c r="E1608" s="247" t="s">
        <v>1</v>
      </c>
      <c r="F1608" s="248" t="s">
        <v>177</v>
      </c>
      <c r="G1608" s="245"/>
      <c r="H1608" s="247" t="s">
        <v>1</v>
      </c>
      <c r="I1608" s="249"/>
      <c r="J1608" s="245"/>
      <c r="K1608" s="245"/>
      <c r="L1608" s="250"/>
      <c r="M1608" s="251"/>
      <c r="N1608" s="252"/>
      <c r="O1608" s="252"/>
      <c r="P1608" s="252"/>
      <c r="Q1608" s="252"/>
      <c r="R1608" s="252"/>
      <c r="S1608" s="252"/>
      <c r="T1608" s="253"/>
      <c r="AT1608" s="254" t="s">
        <v>175</v>
      </c>
      <c r="AU1608" s="254" t="s">
        <v>107</v>
      </c>
      <c r="AV1608" s="12" t="s">
        <v>82</v>
      </c>
      <c r="AW1608" s="12" t="s">
        <v>31</v>
      </c>
      <c r="AX1608" s="12" t="s">
        <v>74</v>
      </c>
      <c r="AY1608" s="254" t="s">
        <v>165</v>
      </c>
    </row>
    <row r="1609" s="13" customFormat="1">
      <c r="B1609" s="255"/>
      <c r="C1609" s="256"/>
      <c r="D1609" s="246" t="s">
        <v>175</v>
      </c>
      <c r="E1609" s="257" t="s">
        <v>1</v>
      </c>
      <c r="F1609" s="258" t="s">
        <v>671</v>
      </c>
      <c r="G1609" s="256"/>
      <c r="H1609" s="259">
        <v>15.01</v>
      </c>
      <c r="I1609" s="260"/>
      <c r="J1609" s="256"/>
      <c r="K1609" s="256"/>
      <c r="L1609" s="261"/>
      <c r="M1609" s="262"/>
      <c r="N1609" s="263"/>
      <c r="O1609" s="263"/>
      <c r="P1609" s="263"/>
      <c r="Q1609" s="263"/>
      <c r="R1609" s="263"/>
      <c r="S1609" s="263"/>
      <c r="T1609" s="264"/>
      <c r="AT1609" s="265" t="s">
        <v>175</v>
      </c>
      <c r="AU1609" s="265" t="s">
        <v>107</v>
      </c>
      <c r="AV1609" s="13" t="s">
        <v>107</v>
      </c>
      <c r="AW1609" s="13" t="s">
        <v>31</v>
      </c>
      <c r="AX1609" s="13" t="s">
        <v>74</v>
      </c>
      <c r="AY1609" s="265" t="s">
        <v>165</v>
      </c>
    </row>
    <row r="1610" s="12" customFormat="1">
      <c r="B1610" s="244"/>
      <c r="C1610" s="245"/>
      <c r="D1610" s="246" t="s">
        <v>175</v>
      </c>
      <c r="E1610" s="247" t="s">
        <v>1</v>
      </c>
      <c r="F1610" s="248" t="s">
        <v>379</v>
      </c>
      <c r="G1610" s="245"/>
      <c r="H1610" s="247" t="s">
        <v>1</v>
      </c>
      <c r="I1610" s="249"/>
      <c r="J1610" s="245"/>
      <c r="K1610" s="245"/>
      <c r="L1610" s="250"/>
      <c r="M1610" s="251"/>
      <c r="N1610" s="252"/>
      <c r="O1610" s="252"/>
      <c r="P1610" s="252"/>
      <c r="Q1610" s="252"/>
      <c r="R1610" s="252"/>
      <c r="S1610" s="252"/>
      <c r="T1610" s="253"/>
      <c r="AT1610" s="254" t="s">
        <v>175</v>
      </c>
      <c r="AU1610" s="254" t="s">
        <v>107</v>
      </c>
      <c r="AV1610" s="12" t="s">
        <v>82</v>
      </c>
      <c r="AW1610" s="12" t="s">
        <v>31</v>
      </c>
      <c r="AX1610" s="12" t="s">
        <v>74</v>
      </c>
      <c r="AY1610" s="254" t="s">
        <v>165</v>
      </c>
    </row>
    <row r="1611" s="13" customFormat="1">
      <c r="B1611" s="255"/>
      <c r="C1611" s="256"/>
      <c r="D1611" s="246" t="s">
        <v>175</v>
      </c>
      <c r="E1611" s="257" t="s">
        <v>1</v>
      </c>
      <c r="F1611" s="258" t="s">
        <v>672</v>
      </c>
      <c r="G1611" s="256"/>
      <c r="H1611" s="259">
        <v>20.27</v>
      </c>
      <c r="I1611" s="260"/>
      <c r="J1611" s="256"/>
      <c r="K1611" s="256"/>
      <c r="L1611" s="261"/>
      <c r="M1611" s="262"/>
      <c r="N1611" s="263"/>
      <c r="O1611" s="263"/>
      <c r="P1611" s="263"/>
      <c r="Q1611" s="263"/>
      <c r="R1611" s="263"/>
      <c r="S1611" s="263"/>
      <c r="T1611" s="264"/>
      <c r="AT1611" s="265" t="s">
        <v>175</v>
      </c>
      <c r="AU1611" s="265" t="s">
        <v>107</v>
      </c>
      <c r="AV1611" s="13" t="s">
        <v>107</v>
      </c>
      <c r="AW1611" s="13" t="s">
        <v>31</v>
      </c>
      <c r="AX1611" s="13" t="s">
        <v>74</v>
      </c>
      <c r="AY1611" s="265" t="s">
        <v>165</v>
      </c>
    </row>
    <row r="1612" s="12" customFormat="1">
      <c r="B1612" s="244"/>
      <c r="C1612" s="245"/>
      <c r="D1612" s="246" t="s">
        <v>175</v>
      </c>
      <c r="E1612" s="247" t="s">
        <v>1</v>
      </c>
      <c r="F1612" s="248" t="s">
        <v>217</v>
      </c>
      <c r="G1612" s="245"/>
      <c r="H1612" s="247" t="s">
        <v>1</v>
      </c>
      <c r="I1612" s="249"/>
      <c r="J1612" s="245"/>
      <c r="K1612" s="245"/>
      <c r="L1612" s="250"/>
      <c r="M1612" s="251"/>
      <c r="N1612" s="252"/>
      <c r="O1612" s="252"/>
      <c r="P1612" s="252"/>
      <c r="Q1612" s="252"/>
      <c r="R1612" s="252"/>
      <c r="S1612" s="252"/>
      <c r="T1612" s="253"/>
      <c r="AT1612" s="254" t="s">
        <v>175</v>
      </c>
      <c r="AU1612" s="254" t="s">
        <v>107</v>
      </c>
      <c r="AV1612" s="12" t="s">
        <v>82</v>
      </c>
      <c r="AW1612" s="12" t="s">
        <v>31</v>
      </c>
      <c r="AX1612" s="12" t="s">
        <v>74</v>
      </c>
      <c r="AY1612" s="254" t="s">
        <v>165</v>
      </c>
    </row>
    <row r="1613" s="13" customFormat="1">
      <c r="B1613" s="255"/>
      <c r="C1613" s="256"/>
      <c r="D1613" s="246" t="s">
        <v>175</v>
      </c>
      <c r="E1613" s="257" t="s">
        <v>1</v>
      </c>
      <c r="F1613" s="258" t="s">
        <v>673</v>
      </c>
      <c r="G1613" s="256"/>
      <c r="H1613" s="259">
        <v>3.6699999999999999</v>
      </c>
      <c r="I1613" s="260"/>
      <c r="J1613" s="256"/>
      <c r="K1613" s="256"/>
      <c r="L1613" s="261"/>
      <c r="M1613" s="262"/>
      <c r="N1613" s="263"/>
      <c r="O1613" s="263"/>
      <c r="P1613" s="263"/>
      <c r="Q1613" s="263"/>
      <c r="R1613" s="263"/>
      <c r="S1613" s="263"/>
      <c r="T1613" s="264"/>
      <c r="AT1613" s="265" t="s">
        <v>175</v>
      </c>
      <c r="AU1613" s="265" t="s">
        <v>107</v>
      </c>
      <c r="AV1613" s="13" t="s">
        <v>107</v>
      </c>
      <c r="AW1613" s="13" t="s">
        <v>31</v>
      </c>
      <c r="AX1613" s="13" t="s">
        <v>74</v>
      </c>
      <c r="AY1613" s="265" t="s">
        <v>165</v>
      </c>
    </row>
    <row r="1614" s="12" customFormat="1">
      <c r="B1614" s="244"/>
      <c r="C1614" s="245"/>
      <c r="D1614" s="246" t="s">
        <v>175</v>
      </c>
      <c r="E1614" s="247" t="s">
        <v>1</v>
      </c>
      <c r="F1614" s="248" t="s">
        <v>245</v>
      </c>
      <c r="G1614" s="245"/>
      <c r="H1614" s="247" t="s">
        <v>1</v>
      </c>
      <c r="I1614" s="249"/>
      <c r="J1614" s="245"/>
      <c r="K1614" s="245"/>
      <c r="L1614" s="250"/>
      <c r="M1614" s="251"/>
      <c r="N1614" s="252"/>
      <c r="O1614" s="252"/>
      <c r="P1614" s="252"/>
      <c r="Q1614" s="252"/>
      <c r="R1614" s="252"/>
      <c r="S1614" s="252"/>
      <c r="T1614" s="253"/>
      <c r="AT1614" s="254" t="s">
        <v>175</v>
      </c>
      <c r="AU1614" s="254" t="s">
        <v>107</v>
      </c>
      <c r="AV1614" s="12" t="s">
        <v>82</v>
      </c>
      <c r="AW1614" s="12" t="s">
        <v>31</v>
      </c>
      <c r="AX1614" s="12" t="s">
        <v>74</v>
      </c>
      <c r="AY1614" s="254" t="s">
        <v>165</v>
      </c>
    </row>
    <row r="1615" s="13" customFormat="1">
      <c r="B1615" s="255"/>
      <c r="C1615" s="256"/>
      <c r="D1615" s="246" t="s">
        <v>175</v>
      </c>
      <c r="E1615" s="257" t="s">
        <v>1</v>
      </c>
      <c r="F1615" s="258" t="s">
        <v>674</v>
      </c>
      <c r="G1615" s="256"/>
      <c r="H1615" s="259">
        <v>1.71</v>
      </c>
      <c r="I1615" s="260"/>
      <c r="J1615" s="256"/>
      <c r="K1615" s="256"/>
      <c r="L1615" s="261"/>
      <c r="M1615" s="262"/>
      <c r="N1615" s="263"/>
      <c r="O1615" s="263"/>
      <c r="P1615" s="263"/>
      <c r="Q1615" s="263"/>
      <c r="R1615" s="263"/>
      <c r="S1615" s="263"/>
      <c r="T1615" s="264"/>
      <c r="AT1615" s="265" t="s">
        <v>175</v>
      </c>
      <c r="AU1615" s="265" t="s">
        <v>107</v>
      </c>
      <c r="AV1615" s="13" t="s">
        <v>107</v>
      </c>
      <c r="AW1615" s="13" t="s">
        <v>31</v>
      </c>
      <c r="AX1615" s="13" t="s">
        <v>74</v>
      </c>
      <c r="AY1615" s="265" t="s">
        <v>165</v>
      </c>
    </row>
    <row r="1616" s="12" customFormat="1">
      <c r="B1616" s="244"/>
      <c r="C1616" s="245"/>
      <c r="D1616" s="246" t="s">
        <v>175</v>
      </c>
      <c r="E1616" s="247" t="s">
        <v>1</v>
      </c>
      <c r="F1616" s="248" t="s">
        <v>403</v>
      </c>
      <c r="G1616" s="245"/>
      <c r="H1616" s="247" t="s">
        <v>1</v>
      </c>
      <c r="I1616" s="249"/>
      <c r="J1616" s="245"/>
      <c r="K1616" s="245"/>
      <c r="L1616" s="250"/>
      <c r="M1616" s="251"/>
      <c r="N1616" s="252"/>
      <c r="O1616" s="252"/>
      <c r="P1616" s="252"/>
      <c r="Q1616" s="252"/>
      <c r="R1616" s="252"/>
      <c r="S1616" s="252"/>
      <c r="T1616" s="253"/>
      <c r="AT1616" s="254" t="s">
        <v>175</v>
      </c>
      <c r="AU1616" s="254" t="s">
        <v>107</v>
      </c>
      <c r="AV1616" s="12" t="s">
        <v>82</v>
      </c>
      <c r="AW1616" s="12" t="s">
        <v>31</v>
      </c>
      <c r="AX1616" s="12" t="s">
        <v>74</v>
      </c>
      <c r="AY1616" s="254" t="s">
        <v>165</v>
      </c>
    </row>
    <row r="1617" s="13" customFormat="1">
      <c r="B1617" s="255"/>
      <c r="C1617" s="256"/>
      <c r="D1617" s="246" t="s">
        <v>175</v>
      </c>
      <c r="E1617" s="257" t="s">
        <v>1</v>
      </c>
      <c r="F1617" s="258" t="s">
        <v>675</v>
      </c>
      <c r="G1617" s="256"/>
      <c r="H1617" s="259">
        <v>3.8100000000000001</v>
      </c>
      <c r="I1617" s="260"/>
      <c r="J1617" s="256"/>
      <c r="K1617" s="256"/>
      <c r="L1617" s="261"/>
      <c r="M1617" s="262"/>
      <c r="N1617" s="263"/>
      <c r="O1617" s="263"/>
      <c r="P1617" s="263"/>
      <c r="Q1617" s="263"/>
      <c r="R1617" s="263"/>
      <c r="S1617" s="263"/>
      <c r="T1617" s="264"/>
      <c r="AT1617" s="265" t="s">
        <v>175</v>
      </c>
      <c r="AU1617" s="265" t="s">
        <v>107</v>
      </c>
      <c r="AV1617" s="13" t="s">
        <v>107</v>
      </c>
      <c r="AW1617" s="13" t="s">
        <v>31</v>
      </c>
      <c r="AX1617" s="13" t="s">
        <v>74</v>
      </c>
      <c r="AY1617" s="265" t="s">
        <v>165</v>
      </c>
    </row>
    <row r="1618" s="12" customFormat="1">
      <c r="B1618" s="244"/>
      <c r="C1618" s="245"/>
      <c r="D1618" s="246" t="s">
        <v>175</v>
      </c>
      <c r="E1618" s="247" t="s">
        <v>1</v>
      </c>
      <c r="F1618" s="248" t="s">
        <v>401</v>
      </c>
      <c r="G1618" s="245"/>
      <c r="H1618" s="247" t="s">
        <v>1</v>
      </c>
      <c r="I1618" s="249"/>
      <c r="J1618" s="245"/>
      <c r="K1618" s="245"/>
      <c r="L1618" s="250"/>
      <c r="M1618" s="251"/>
      <c r="N1618" s="252"/>
      <c r="O1618" s="252"/>
      <c r="P1618" s="252"/>
      <c r="Q1618" s="252"/>
      <c r="R1618" s="252"/>
      <c r="S1618" s="252"/>
      <c r="T1618" s="253"/>
      <c r="AT1618" s="254" t="s">
        <v>175</v>
      </c>
      <c r="AU1618" s="254" t="s">
        <v>107</v>
      </c>
      <c r="AV1618" s="12" t="s">
        <v>82</v>
      </c>
      <c r="AW1618" s="12" t="s">
        <v>31</v>
      </c>
      <c r="AX1618" s="12" t="s">
        <v>74</v>
      </c>
      <c r="AY1618" s="254" t="s">
        <v>165</v>
      </c>
    </row>
    <row r="1619" s="13" customFormat="1">
      <c r="B1619" s="255"/>
      <c r="C1619" s="256"/>
      <c r="D1619" s="246" t="s">
        <v>175</v>
      </c>
      <c r="E1619" s="257" t="s">
        <v>1</v>
      </c>
      <c r="F1619" s="258" t="s">
        <v>676</v>
      </c>
      <c r="G1619" s="256"/>
      <c r="H1619" s="259">
        <v>8.6300000000000008</v>
      </c>
      <c r="I1619" s="260"/>
      <c r="J1619" s="256"/>
      <c r="K1619" s="256"/>
      <c r="L1619" s="261"/>
      <c r="M1619" s="262"/>
      <c r="N1619" s="263"/>
      <c r="O1619" s="263"/>
      <c r="P1619" s="263"/>
      <c r="Q1619" s="263"/>
      <c r="R1619" s="263"/>
      <c r="S1619" s="263"/>
      <c r="T1619" s="264"/>
      <c r="AT1619" s="265" t="s">
        <v>175</v>
      </c>
      <c r="AU1619" s="265" t="s">
        <v>107</v>
      </c>
      <c r="AV1619" s="13" t="s">
        <v>107</v>
      </c>
      <c r="AW1619" s="13" t="s">
        <v>31</v>
      </c>
      <c r="AX1619" s="13" t="s">
        <v>74</v>
      </c>
      <c r="AY1619" s="265" t="s">
        <v>165</v>
      </c>
    </row>
    <row r="1620" s="12" customFormat="1">
      <c r="B1620" s="244"/>
      <c r="C1620" s="245"/>
      <c r="D1620" s="246" t="s">
        <v>175</v>
      </c>
      <c r="E1620" s="247" t="s">
        <v>1</v>
      </c>
      <c r="F1620" s="248" t="s">
        <v>218</v>
      </c>
      <c r="G1620" s="245"/>
      <c r="H1620" s="247" t="s">
        <v>1</v>
      </c>
      <c r="I1620" s="249"/>
      <c r="J1620" s="245"/>
      <c r="K1620" s="245"/>
      <c r="L1620" s="250"/>
      <c r="M1620" s="251"/>
      <c r="N1620" s="252"/>
      <c r="O1620" s="252"/>
      <c r="P1620" s="252"/>
      <c r="Q1620" s="252"/>
      <c r="R1620" s="252"/>
      <c r="S1620" s="252"/>
      <c r="T1620" s="253"/>
      <c r="AT1620" s="254" t="s">
        <v>175</v>
      </c>
      <c r="AU1620" s="254" t="s">
        <v>107</v>
      </c>
      <c r="AV1620" s="12" t="s">
        <v>82</v>
      </c>
      <c r="AW1620" s="12" t="s">
        <v>31</v>
      </c>
      <c r="AX1620" s="12" t="s">
        <v>74</v>
      </c>
      <c r="AY1620" s="254" t="s">
        <v>165</v>
      </c>
    </row>
    <row r="1621" s="13" customFormat="1">
      <c r="B1621" s="255"/>
      <c r="C1621" s="256"/>
      <c r="D1621" s="246" t="s">
        <v>175</v>
      </c>
      <c r="E1621" s="257" t="s">
        <v>1</v>
      </c>
      <c r="F1621" s="258" t="s">
        <v>677</v>
      </c>
      <c r="G1621" s="256"/>
      <c r="H1621" s="259">
        <v>19.379999999999999</v>
      </c>
      <c r="I1621" s="260"/>
      <c r="J1621" s="256"/>
      <c r="K1621" s="256"/>
      <c r="L1621" s="261"/>
      <c r="M1621" s="262"/>
      <c r="N1621" s="263"/>
      <c r="O1621" s="263"/>
      <c r="P1621" s="263"/>
      <c r="Q1621" s="263"/>
      <c r="R1621" s="263"/>
      <c r="S1621" s="263"/>
      <c r="T1621" s="264"/>
      <c r="AT1621" s="265" t="s">
        <v>175</v>
      </c>
      <c r="AU1621" s="265" t="s">
        <v>107</v>
      </c>
      <c r="AV1621" s="13" t="s">
        <v>107</v>
      </c>
      <c r="AW1621" s="13" t="s">
        <v>31</v>
      </c>
      <c r="AX1621" s="13" t="s">
        <v>74</v>
      </c>
      <c r="AY1621" s="265" t="s">
        <v>165</v>
      </c>
    </row>
    <row r="1622" s="12" customFormat="1">
      <c r="B1622" s="244"/>
      <c r="C1622" s="245"/>
      <c r="D1622" s="246" t="s">
        <v>175</v>
      </c>
      <c r="E1622" s="247" t="s">
        <v>1</v>
      </c>
      <c r="F1622" s="248" t="s">
        <v>194</v>
      </c>
      <c r="G1622" s="245"/>
      <c r="H1622" s="247" t="s">
        <v>1</v>
      </c>
      <c r="I1622" s="249"/>
      <c r="J1622" s="245"/>
      <c r="K1622" s="245"/>
      <c r="L1622" s="250"/>
      <c r="M1622" s="251"/>
      <c r="N1622" s="252"/>
      <c r="O1622" s="252"/>
      <c r="P1622" s="252"/>
      <c r="Q1622" s="252"/>
      <c r="R1622" s="252"/>
      <c r="S1622" s="252"/>
      <c r="T1622" s="253"/>
      <c r="AT1622" s="254" t="s">
        <v>175</v>
      </c>
      <c r="AU1622" s="254" t="s">
        <v>107</v>
      </c>
      <c r="AV1622" s="12" t="s">
        <v>82</v>
      </c>
      <c r="AW1622" s="12" t="s">
        <v>31</v>
      </c>
      <c r="AX1622" s="12" t="s">
        <v>74</v>
      </c>
      <c r="AY1622" s="254" t="s">
        <v>165</v>
      </c>
    </row>
    <row r="1623" s="13" customFormat="1">
      <c r="B1623" s="255"/>
      <c r="C1623" s="256"/>
      <c r="D1623" s="246" t="s">
        <v>175</v>
      </c>
      <c r="E1623" s="257" t="s">
        <v>1</v>
      </c>
      <c r="F1623" s="258" t="s">
        <v>678</v>
      </c>
      <c r="G1623" s="256"/>
      <c r="H1623" s="259">
        <v>14.15</v>
      </c>
      <c r="I1623" s="260"/>
      <c r="J1623" s="256"/>
      <c r="K1623" s="256"/>
      <c r="L1623" s="261"/>
      <c r="M1623" s="262"/>
      <c r="N1623" s="263"/>
      <c r="O1623" s="263"/>
      <c r="P1623" s="263"/>
      <c r="Q1623" s="263"/>
      <c r="R1623" s="263"/>
      <c r="S1623" s="263"/>
      <c r="T1623" s="264"/>
      <c r="AT1623" s="265" t="s">
        <v>175</v>
      </c>
      <c r="AU1623" s="265" t="s">
        <v>107</v>
      </c>
      <c r="AV1623" s="13" t="s">
        <v>107</v>
      </c>
      <c r="AW1623" s="13" t="s">
        <v>31</v>
      </c>
      <c r="AX1623" s="13" t="s">
        <v>74</v>
      </c>
      <c r="AY1623" s="265" t="s">
        <v>165</v>
      </c>
    </row>
    <row r="1624" s="12" customFormat="1">
      <c r="B1624" s="244"/>
      <c r="C1624" s="245"/>
      <c r="D1624" s="246" t="s">
        <v>175</v>
      </c>
      <c r="E1624" s="247" t="s">
        <v>1</v>
      </c>
      <c r="F1624" s="248" t="s">
        <v>247</v>
      </c>
      <c r="G1624" s="245"/>
      <c r="H1624" s="247" t="s">
        <v>1</v>
      </c>
      <c r="I1624" s="249"/>
      <c r="J1624" s="245"/>
      <c r="K1624" s="245"/>
      <c r="L1624" s="250"/>
      <c r="M1624" s="251"/>
      <c r="N1624" s="252"/>
      <c r="O1624" s="252"/>
      <c r="P1624" s="252"/>
      <c r="Q1624" s="252"/>
      <c r="R1624" s="252"/>
      <c r="S1624" s="252"/>
      <c r="T1624" s="253"/>
      <c r="AT1624" s="254" t="s">
        <v>175</v>
      </c>
      <c r="AU1624" s="254" t="s">
        <v>107</v>
      </c>
      <c r="AV1624" s="12" t="s">
        <v>82</v>
      </c>
      <c r="AW1624" s="12" t="s">
        <v>31</v>
      </c>
      <c r="AX1624" s="12" t="s">
        <v>74</v>
      </c>
      <c r="AY1624" s="254" t="s">
        <v>165</v>
      </c>
    </row>
    <row r="1625" s="13" customFormat="1">
      <c r="B1625" s="255"/>
      <c r="C1625" s="256"/>
      <c r="D1625" s="246" t="s">
        <v>175</v>
      </c>
      <c r="E1625" s="257" t="s">
        <v>1</v>
      </c>
      <c r="F1625" s="258" t="s">
        <v>679</v>
      </c>
      <c r="G1625" s="256"/>
      <c r="H1625" s="259">
        <v>2.5099999999999998</v>
      </c>
      <c r="I1625" s="260"/>
      <c r="J1625" s="256"/>
      <c r="K1625" s="256"/>
      <c r="L1625" s="261"/>
      <c r="M1625" s="262"/>
      <c r="N1625" s="263"/>
      <c r="O1625" s="263"/>
      <c r="P1625" s="263"/>
      <c r="Q1625" s="263"/>
      <c r="R1625" s="263"/>
      <c r="S1625" s="263"/>
      <c r="T1625" s="264"/>
      <c r="AT1625" s="265" t="s">
        <v>175</v>
      </c>
      <c r="AU1625" s="265" t="s">
        <v>107</v>
      </c>
      <c r="AV1625" s="13" t="s">
        <v>107</v>
      </c>
      <c r="AW1625" s="13" t="s">
        <v>31</v>
      </c>
      <c r="AX1625" s="13" t="s">
        <v>74</v>
      </c>
      <c r="AY1625" s="265" t="s">
        <v>165</v>
      </c>
    </row>
    <row r="1626" s="12" customFormat="1">
      <c r="B1626" s="244"/>
      <c r="C1626" s="245"/>
      <c r="D1626" s="246" t="s">
        <v>175</v>
      </c>
      <c r="E1626" s="247" t="s">
        <v>1</v>
      </c>
      <c r="F1626" s="248" t="s">
        <v>430</v>
      </c>
      <c r="G1626" s="245"/>
      <c r="H1626" s="247" t="s">
        <v>1</v>
      </c>
      <c r="I1626" s="249"/>
      <c r="J1626" s="245"/>
      <c r="K1626" s="245"/>
      <c r="L1626" s="250"/>
      <c r="M1626" s="251"/>
      <c r="N1626" s="252"/>
      <c r="O1626" s="252"/>
      <c r="P1626" s="252"/>
      <c r="Q1626" s="252"/>
      <c r="R1626" s="252"/>
      <c r="S1626" s="252"/>
      <c r="T1626" s="253"/>
      <c r="AT1626" s="254" t="s">
        <v>175</v>
      </c>
      <c r="AU1626" s="254" t="s">
        <v>107</v>
      </c>
      <c r="AV1626" s="12" t="s">
        <v>82</v>
      </c>
      <c r="AW1626" s="12" t="s">
        <v>31</v>
      </c>
      <c r="AX1626" s="12" t="s">
        <v>74</v>
      </c>
      <c r="AY1626" s="254" t="s">
        <v>165</v>
      </c>
    </row>
    <row r="1627" s="13" customFormat="1">
      <c r="B1627" s="255"/>
      <c r="C1627" s="256"/>
      <c r="D1627" s="246" t="s">
        <v>175</v>
      </c>
      <c r="E1627" s="257" t="s">
        <v>1</v>
      </c>
      <c r="F1627" s="258" t="s">
        <v>680</v>
      </c>
      <c r="G1627" s="256"/>
      <c r="H1627" s="259">
        <v>3.2400000000000002</v>
      </c>
      <c r="I1627" s="260"/>
      <c r="J1627" s="256"/>
      <c r="K1627" s="256"/>
      <c r="L1627" s="261"/>
      <c r="M1627" s="262"/>
      <c r="N1627" s="263"/>
      <c r="O1627" s="263"/>
      <c r="P1627" s="263"/>
      <c r="Q1627" s="263"/>
      <c r="R1627" s="263"/>
      <c r="S1627" s="263"/>
      <c r="T1627" s="264"/>
      <c r="AT1627" s="265" t="s">
        <v>175</v>
      </c>
      <c r="AU1627" s="265" t="s">
        <v>107</v>
      </c>
      <c r="AV1627" s="13" t="s">
        <v>107</v>
      </c>
      <c r="AW1627" s="13" t="s">
        <v>31</v>
      </c>
      <c r="AX1627" s="13" t="s">
        <v>74</v>
      </c>
      <c r="AY1627" s="265" t="s">
        <v>165</v>
      </c>
    </row>
    <row r="1628" s="12" customFormat="1">
      <c r="B1628" s="244"/>
      <c r="C1628" s="245"/>
      <c r="D1628" s="246" t="s">
        <v>175</v>
      </c>
      <c r="E1628" s="247" t="s">
        <v>1</v>
      </c>
      <c r="F1628" s="248" t="s">
        <v>246</v>
      </c>
      <c r="G1628" s="245"/>
      <c r="H1628" s="247" t="s">
        <v>1</v>
      </c>
      <c r="I1628" s="249"/>
      <c r="J1628" s="245"/>
      <c r="K1628" s="245"/>
      <c r="L1628" s="250"/>
      <c r="M1628" s="251"/>
      <c r="N1628" s="252"/>
      <c r="O1628" s="252"/>
      <c r="P1628" s="252"/>
      <c r="Q1628" s="252"/>
      <c r="R1628" s="252"/>
      <c r="S1628" s="252"/>
      <c r="T1628" s="253"/>
      <c r="AT1628" s="254" t="s">
        <v>175</v>
      </c>
      <c r="AU1628" s="254" t="s">
        <v>107</v>
      </c>
      <c r="AV1628" s="12" t="s">
        <v>82</v>
      </c>
      <c r="AW1628" s="12" t="s">
        <v>31</v>
      </c>
      <c r="AX1628" s="12" t="s">
        <v>74</v>
      </c>
      <c r="AY1628" s="254" t="s">
        <v>165</v>
      </c>
    </row>
    <row r="1629" s="13" customFormat="1">
      <c r="B1629" s="255"/>
      <c r="C1629" s="256"/>
      <c r="D1629" s="246" t="s">
        <v>175</v>
      </c>
      <c r="E1629" s="257" t="s">
        <v>1</v>
      </c>
      <c r="F1629" s="258" t="s">
        <v>681</v>
      </c>
      <c r="G1629" s="256"/>
      <c r="H1629" s="259">
        <v>7.6900000000000004</v>
      </c>
      <c r="I1629" s="260"/>
      <c r="J1629" s="256"/>
      <c r="K1629" s="256"/>
      <c r="L1629" s="261"/>
      <c r="M1629" s="262"/>
      <c r="N1629" s="263"/>
      <c r="O1629" s="263"/>
      <c r="P1629" s="263"/>
      <c r="Q1629" s="263"/>
      <c r="R1629" s="263"/>
      <c r="S1629" s="263"/>
      <c r="T1629" s="264"/>
      <c r="AT1629" s="265" t="s">
        <v>175</v>
      </c>
      <c r="AU1629" s="265" t="s">
        <v>107</v>
      </c>
      <c r="AV1629" s="13" t="s">
        <v>107</v>
      </c>
      <c r="AW1629" s="13" t="s">
        <v>31</v>
      </c>
      <c r="AX1629" s="13" t="s">
        <v>74</v>
      </c>
      <c r="AY1629" s="265" t="s">
        <v>165</v>
      </c>
    </row>
    <row r="1630" s="12" customFormat="1">
      <c r="B1630" s="244"/>
      <c r="C1630" s="245"/>
      <c r="D1630" s="246" t="s">
        <v>175</v>
      </c>
      <c r="E1630" s="247" t="s">
        <v>1</v>
      </c>
      <c r="F1630" s="248" t="s">
        <v>200</v>
      </c>
      <c r="G1630" s="245"/>
      <c r="H1630" s="247" t="s">
        <v>1</v>
      </c>
      <c r="I1630" s="249"/>
      <c r="J1630" s="245"/>
      <c r="K1630" s="245"/>
      <c r="L1630" s="250"/>
      <c r="M1630" s="251"/>
      <c r="N1630" s="252"/>
      <c r="O1630" s="252"/>
      <c r="P1630" s="252"/>
      <c r="Q1630" s="252"/>
      <c r="R1630" s="252"/>
      <c r="S1630" s="252"/>
      <c r="T1630" s="253"/>
      <c r="AT1630" s="254" t="s">
        <v>175</v>
      </c>
      <c r="AU1630" s="254" t="s">
        <v>107</v>
      </c>
      <c r="AV1630" s="12" t="s">
        <v>82</v>
      </c>
      <c r="AW1630" s="12" t="s">
        <v>31</v>
      </c>
      <c r="AX1630" s="12" t="s">
        <v>74</v>
      </c>
      <c r="AY1630" s="254" t="s">
        <v>165</v>
      </c>
    </row>
    <row r="1631" s="13" customFormat="1">
      <c r="B1631" s="255"/>
      <c r="C1631" s="256"/>
      <c r="D1631" s="246" t="s">
        <v>175</v>
      </c>
      <c r="E1631" s="257" t="s">
        <v>1</v>
      </c>
      <c r="F1631" s="258" t="s">
        <v>682</v>
      </c>
      <c r="G1631" s="256"/>
      <c r="H1631" s="259">
        <v>19.129999999999999</v>
      </c>
      <c r="I1631" s="260"/>
      <c r="J1631" s="256"/>
      <c r="K1631" s="256"/>
      <c r="L1631" s="261"/>
      <c r="M1631" s="262"/>
      <c r="N1631" s="263"/>
      <c r="O1631" s="263"/>
      <c r="P1631" s="263"/>
      <c r="Q1631" s="263"/>
      <c r="R1631" s="263"/>
      <c r="S1631" s="263"/>
      <c r="T1631" s="264"/>
      <c r="AT1631" s="265" t="s">
        <v>175</v>
      </c>
      <c r="AU1631" s="265" t="s">
        <v>107</v>
      </c>
      <c r="AV1631" s="13" t="s">
        <v>107</v>
      </c>
      <c r="AW1631" s="13" t="s">
        <v>31</v>
      </c>
      <c r="AX1631" s="13" t="s">
        <v>74</v>
      </c>
      <c r="AY1631" s="265" t="s">
        <v>165</v>
      </c>
    </row>
    <row r="1632" s="12" customFormat="1">
      <c r="B1632" s="244"/>
      <c r="C1632" s="245"/>
      <c r="D1632" s="246" t="s">
        <v>175</v>
      </c>
      <c r="E1632" s="247" t="s">
        <v>1</v>
      </c>
      <c r="F1632" s="248" t="s">
        <v>261</v>
      </c>
      <c r="G1632" s="245"/>
      <c r="H1632" s="247" t="s">
        <v>1</v>
      </c>
      <c r="I1632" s="249"/>
      <c r="J1632" s="245"/>
      <c r="K1632" s="245"/>
      <c r="L1632" s="250"/>
      <c r="M1632" s="251"/>
      <c r="N1632" s="252"/>
      <c r="O1632" s="252"/>
      <c r="P1632" s="252"/>
      <c r="Q1632" s="252"/>
      <c r="R1632" s="252"/>
      <c r="S1632" s="252"/>
      <c r="T1632" s="253"/>
      <c r="AT1632" s="254" t="s">
        <v>175</v>
      </c>
      <c r="AU1632" s="254" t="s">
        <v>107</v>
      </c>
      <c r="AV1632" s="12" t="s">
        <v>82</v>
      </c>
      <c r="AW1632" s="12" t="s">
        <v>31</v>
      </c>
      <c r="AX1632" s="12" t="s">
        <v>74</v>
      </c>
      <c r="AY1632" s="254" t="s">
        <v>165</v>
      </c>
    </row>
    <row r="1633" s="13" customFormat="1">
      <c r="B1633" s="255"/>
      <c r="C1633" s="256"/>
      <c r="D1633" s="246" t="s">
        <v>175</v>
      </c>
      <c r="E1633" s="257" t="s">
        <v>1</v>
      </c>
      <c r="F1633" s="258" t="s">
        <v>683</v>
      </c>
      <c r="G1633" s="256"/>
      <c r="H1633" s="259">
        <v>4.9800000000000004</v>
      </c>
      <c r="I1633" s="260"/>
      <c r="J1633" s="256"/>
      <c r="K1633" s="256"/>
      <c r="L1633" s="261"/>
      <c r="M1633" s="262"/>
      <c r="N1633" s="263"/>
      <c r="O1633" s="263"/>
      <c r="P1633" s="263"/>
      <c r="Q1633" s="263"/>
      <c r="R1633" s="263"/>
      <c r="S1633" s="263"/>
      <c r="T1633" s="264"/>
      <c r="AT1633" s="265" t="s">
        <v>175</v>
      </c>
      <c r="AU1633" s="265" t="s">
        <v>107</v>
      </c>
      <c r="AV1633" s="13" t="s">
        <v>107</v>
      </c>
      <c r="AW1633" s="13" t="s">
        <v>31</v>
      </c>
      <c r="AX1633" s="13" t="s">
        <v>74</v>
      </c>
      <c r="AY1633" s="265" t="s">
        <v>165</v>
      </c>
    </row>
    <row r="1634" s="12" customFormat="1">
      <c r="B1634" s="244"/>
      <c r="C1634" s="245"/>
      <c r="D1634" s="246" t="s">
        <v>175</v>
      </c>
      <c r="E1634" s="247" t="s">
        <v>1</v>
      </c>
      <c r="F1634" s="248" t="s">
        <v>425</v>
      </c>
      <c r="G1634" s="245"/>
      <c r="H1634" s="247" t="s">
        <v>1</v>
      </c>
      <c r="I1634" s="249"/>
      <c r="J1634" s="245"/>
      <c r="K1634" s="245"/>
      <c r="L1634" s="250"/>
      <c r="M1634" s="251"/>
      <c r="N1634" s="252"/>
      <c r="O1634" s="252"/>
      <c r="P1634" s="252"/>
      <c r="Q1634" s="252"/>
      <c r="R1634" s="252"/>
      <c r="S1634" s="252"/>
      <c r="T1634" s="253"/>
      <c r="AT1634" s="254" t="s">
        <v>175</v>
      </c>
      <c r="AU1634" s="254" t="s">
        <v>107</v>
      </c>
      <c r="AV1634" s="12" t="s">
        <v>82</v>
      </c>
      <c r="AW1634" s="12" t="s">
        <v>31</v>
      </c>
      <c r="AX1634" s="12" t="s">
        <v>74</v>
      </c>
      <c r="AY1634" s="254" t="s">
        <v>165</v>
      </c>
    </row>
    <row r="1635" s="13" customFormat="1">
      <c r="B1635" s="255"/>
      <c r="C1635" s="256"/>
      <c r="D1635" s="246" t="s">
        <v>175</v>
      </c>
      <c r="E1635" s="257" t="s">
        <v>1</v>
      </c>
      <c r="F1635" s="258" t="s">
        <v>684</v>
      </c>
      <c r="G1635" s="256"/>
      <c r="H1635" s="259">
        <v>3.04</v>
      </c>
      <c r="I1635" s="260"/>
      <c r="J1635" s="256"/>
      <c r="K1635" s="256"/>
      <c r="L1635" s="261"/>
      <c r="M1635" s="262"/>
      <c r="N1635" s="263"/>
      <c r="O1635" s="263"/>
      <c r="P1635" s="263"/>
      <c r="Q1635" s="263"/>
      <c r="R1635" s="263"/>
      <c r="S1635" s="263"/>
      <c r="T1635" s="264"/>
      <c r="AT1635" s="265" t="s">
        <v>175</v>
      </c>
      <c r="AU1635" s="265" t="s">
        <v>107</v>
      </c>
      <c r="AV1635" s="13" t="s">
        <v>107</v>
      </c>
      <c r="AW1635" s="13" t="s">
        <v>31</v>
      </c>
      <c r="AX1635" s="13" t="s">
        <v>74</v>
      </c>
      <c r="AY1635" s="265" t="s">
        <v>165</v>
      </c>
    </row>
    <row r="1636" s="12" customFormat="1">
      <c r="B1636" s="244"/>
      <c r="C1636" s="245"/>
      <c r="D1636" s="246" t="s">
        <v>175</v>
      </c>
      <c r="E1636" s="247" t="s">
        <v>1</v>
      </c>
      <c r="F1636" s="248" t="s">
        <v>196</v>
      </c>
      <c r="G1636" s="245"/>
      <c r="H1636" s="247" t="s">
        <v>1</v>
      </c>
      <c r="I1636" s="249"/>
      <c r="J1636" s="245"/>
      <c r="K1636" s="245"/>
      <c r="L1636" s="250"/>
      <c r="M1636" s="251"/>
      <c r="N1636" s="252"/>
      <c r="O1636" s="252"/>
      <c r="P1636" s="252"/>
      <c r="Q1636" s="252"/>
      <c r="R1636" s="252"/>
      <c r="S1636" s="252"/>
      <c r="T1636" s="253"/>
      <c r="AT1636" s="254" t="s">
        <v>175</v>
      </c>
      <c r="AU1636" s="254" t="s">
        <v>107</v>
      </c>
      <c r="AV1636" s="12" t="s">
        <v>82</v>
      </c>
      <c r="AW1636" s="12" t="s">
        <v>31</v>
      </c>
      <c r="AX1636" s="12" t="s">
        <v>74</v>
      </c>
      <c r="AY1636" s="254" t="s">
        <v>165</v>
      </c>
    </row>
    <row r="1637" s="13" customFormat="1">
      <c r="B1637" s="255"/>
      <c r="C1637" s="256"/>
      <c r="D1637" s="246" t="s">
        <v>175</v>
      </c>
      <c r="E1637" s="257" t="s">
        <v>1</v>
      </c>
      <c r="F1637" s="258" t="s">
        <v>685</v>
      </c>
      <c r="G1637" s="256"/>
      <c r="H1637" s="259">
        <v>4.5</v>
      </c>
      <c r="I1637" s="260"/>
      <c r="J1637" s="256"/>
      <c r="K1637" s="256"/>
      <c r="L1637" s="261"/>
      <c r="M1637" s="262"/>
      <c r="N1637" s="263"/>
      <c r="O1637" s="263"/>
      <c r="P1637" s="263"/>
      <c r="Q1637" s="263"/>
      <c r="R1637" s="263"/>
      <c r="S1637" s="263"/>
      <c r="T1637" s="264"/>
      <c r="AT1637" s="265" t="s">
        <v>175</v>
      </c>
      <c r="AU1637" s="265" t="s">
        <v>107</v>
      </c>
      <c r="AV1637" s="13" t="s">
        <v>107</v>
      </c>
      <c r="AW1637" s="13" t="s">
        <v>31</v>
      </c>
      <c r="AX1637" s="13" t="s">
        <v>74</v>
      </c>
      <c r="AY1637" s="265" t="s">
        <v>165</v>
      </c>
    </row>
    <row r="1638" s="12" customFormat="1">
      <c r="B1638" s="244"/>
      <c r="C1638" s="245"/>
      <c r="D1638" s="246" t="s">
        <v>175</v>
      </c>
      <c r="E1638" s="247" t="s">
        <v>1</v>
      </c>
      <c r="F1638" s="248" t="s">
        <v>420</v>
      </c>
      <c r="G1638" s="245"/>
      <c r="H1638" s="247" t="s">
        <v>1</v>
      </c>
      <c r="I1638" s="249"/>
      <c r="J1638" s="245"/>
      <c r="K1638" s="245"/>
      <c r="L1638" s="250"/>
      <c r="M1638" s="251"/>
      <c r="N1638" s="252"/>
      <c r="O1638" s="252"/>
      <c r="P1638" s="252"/>
      <c r="Q1638" s="252"/>
      <c r="R1638" s="252"/>
      <c r="S1638" s="252"/>
      <c r="T1638" s="253"/>
      <c r="AT1638" s="254" t="s">
        <v>175</v>
      </c>
      <c r="AU1638" s="254" t="s">
        <v>107</v>
      </c>
      <c r="AV1638" s="12" t="s">
        <v>82</v>
      </c>
      <c r="AW1638" s="12" t="s">
        <v>31</v>
      </c>
      <c r="AX1638" s="12" t="s">
        <v>74</v>
      </c>
      <c r="AY1638" s="254" t="s">
        <v>165</v>
      </c>
    </row>
    <row r="1639" s="13" customFormat="1">
      <c r="B1639" s="255"/>
      <c r="C1639" s="256"/>
      <c r="D1639" s="246" t="s">
        <v>175</v>
      </c>
      <c r="E1639" s="257" t="s">
        <v>1</v>
      </c>
      <c r="F1639" s="258" t="s">
        <v>686</v>
      </c>
      <c r="G1639" s="256"/>
      <c r="H1639" s="259">
        <v>8.1899999999999995</v>
      </c>
      <c r="I1639" s="260"/>
      <c r="J1639" s="256"/>
      <c r="K1639" s="256"/>
      <c r="L1639" s="261"/>
      <c r="M1639" s="262"/>
      <c r="N1639" s="263"/>
      <c r="O1639" s="263"/>
      <c r="P1639" s="263"/>
      <c r="Q1639" s="263"/>
      <c r="R1639" s="263"/>
      <c r="S1639" s="263"/>
      <c r="T1639" s="264"/>
      <c r="AT1639" s="265" t="s">
        <v>175</v>
      </c>
      <c r="AU1639" s="265" t="s">
        <v>107</v>
      </c>
      <c r="AV1639" s="13" t="s">
        <v>107</v>
      </c>
      <c r="AW1639" s="13" t="s">
        <v>31</v>
      </c>
      <c r="AX1639" s="13" t="s">
        <v>74</v>
      </c>
      <c r="AY1639" s="265" t="s">
        <v>165</v>
      </c>
    </row>
    <row r="1640" s="12" customFormat="1">
      <c r="B1640" s="244"/>
      <c r="C1640" s="245"/>
      <c r="D1640" s="246" t="s">
        <v>175</v>
      </c>
      <c r="E1640" s="247" t="s">
        <v>1</v>
      </c>
      <c r="F1640" s="248" t="s">
        <v>198</v>
      </c>
      <c r="G1640" s="245"/>
      <c r="H1640" s="247" t="s">
        <v>1</v>
      </c>
      <c r="I1640" s="249"/>
      <c r="J1640" s="245"/>
      <c r="K1640" s="245"/>
      <c r="L1640" s="250"/>
      <c r="M1640" s="251"/>
      <c r="N1640" s="252"/>
      <c r="O1640" s="252"/>
      <c r="P1640" s="252"/>
      <c r="Q1640" s="252"/>
      <c r="R1640" s="252"/>
      <c r="S1640" s="252"/>
      <c r="T1640" s="253"/>
      <c r="AT1640" s="254" t="s">
        <v>175</v>
      </c>
      <c r="AU1640" s="254" t="s">
        <v>107</v>
      </c>
      <c r="AV1640" s="12" t="s">
        <v>82</v>
      </c>
      <c r="AW1640" s="12" t="s">
        <v>31</v>
      </c>
      <c r="AX1640" s="12" t="s">
        <v>74</v>
      </c>
      <c r="AY1640" s="254" t="s">
        <v>165</v>
      </c>
    </row>
    <row r="1641" s="13" customFormat="1">
      <c r="B1641" s="255"/>
      <c r="C1641" s="256"/>
      <c r="D1641" s="246" t="s">
        <v>175</v>
      </c>
      <c r="E1641" s="257" t="s">
        <v>1</v>
      </c>
      <c r="F1641" s="258" t="s">
        <v>687</v>
      </c>
      <c r="G1641" s="256"/>
      <c r="H1641" s="259">
        <v>19.73</v>
      </c>
      <c r="I1641" s="260"/>
      <c r="J1641" s="256"/>
      <c r="K1641" s="256"/>
      <c r="L1641" s="261"/>
      <c r="M1641" s="262"/>
      <c r="N1641" s="263"/>
      <c r="O1641" s="263"/>
      <c r="P1641" s="263"/>
      <c r="Q1641" s="263"/>
      <c r="R1641" s="263"/>
      <c r="S1641" s="263"/>
      <c r="T1641" s="264"/>
      <c r="AT1641" s="265" t="s">
        <v>175</v>
      </c>
      <c r="AU1641" s="265" t="s">
        <v>107</v>
      </c>
      <c r="AV1641" s="13" t="s">
        <v>107</v>
      </c>
      <c r="AW1641" s="13" t="s">
        <v>31</v>
      </c>
      <c r="AX1641" s="13" t="s">
        <v>74</v>
      </c>
      <c r="AY1641" s="265" t="s">
        <v>165</v>
      </c>
    </row>
    <row r="1642" s="12" customFormat="1">
      <c r="B1642" s="244"/>
      <c r="C1642" s="245"/>
      <c r="D1642" s="246" t="s">
        <v>175</v>
      </c>
      <c r="E1642" s="247" t="s">
        <v>1</v>
      </c>
      <c r="F1642" s="248" t="s">
        <v>414</v>
      </c>
      <c r="G1642" s="245"/>
      <c r="H1642" s="247" t="s">
        <v>1</v>
      </c>
      <c r="I1642" s="249"/>
      <c r="J1642" s="245"/>
      <c r="K1642" s="245"/>
      <c r="L1642" s="250"/>
      <c r="M1642" s="251"/>
      <c r="N1642" s="252"/>
      <c r="O1642" s="252"/>
      <c r="P1642" s="252"/>
      <c r="Q1642" s="252"/>
      <c r="R1642" s="252"/>
      <c r="S1642" s="252"/>
      <c r="T1642" s="253"/>
      <c r="AT1642" s="254" t="s">
        <v>175</v>
      </c>
      <c r="AU1642" s="254" t="s">
        <v>107</v>
      </c>
      <c r="AV1642" s="12" t="s">
        <v>82</v>
      </c>
      <c r="AW1642" s="12" t="s">
        <v>31</v>
      </c>
      <c r="AX1642" s="12" t="s">
        <v>74</v>
      </c>
      <c r="AY1642" s="254" t="s">
        <v>165</v>
      </c>
    </row>
    <row r="1643" s="13" customFormat="1">
      <c r="B1643" s="255"/>
      <c r="C1643" s="256"/>
      <c r="D1643" s="246" t="s">
        <v>175</v>
      </c>
      <c r="E1643" s="257" t="s">
        <v>1</v>
      </c>
      <c r="F1643" s="258" t="s">
        <v>688</v>
      </c>
      <c r="G1643" s="256"/>
      <c r="H1643" s="259">
        <v>3.4980000000000002</v>
      </c>
      <c r="I1643" s="260"/>
      <c r="J1643" s="256"/>
      <c r="K1643" s="256"/>
      <c r="L1643" s="261"/>
      <c r="M1643" s="262"/>
      <c r="N1643" s="263"/>
      <c r="O1643" s="263"/>
      <c r="P1643" s="263"/>
      <c r="Q1643" s="263"/>
      <c r="R1643" s="263"/>
      <c r="S1643" s="263"/>
      <c r="T1643" s="264"/>
      <c r="AT1643" s="265" t="s">
        <v>175</v>
      </c>
      <c r="AU1643" s="265" t="s">
        <v>107</v>
      </c>
      <c r="AV1643" s="13" t="s">
        <v>107</v>
      </c>
      <c r="AW1643" s="13" t="s">
        <v>31</v>
      </c>
      <c r="AX1643" s="13" t="s">
        <v>74</v>
      </c>
      <c r="AY1643" s="265" t="s">
        <v>165</v>
      </c>
    </row>
    <row r="1644" s="14" customFormat="1">
      <c r="B1644" s="266"/>
      <c r="C1644" s="267"/>
      <c r="D1644" s="246" t="s">
        <v>175</v>
      </c>
      <c r="E1644" s="268" t="s">
        <v>1</v>
      </c>
      <c r="F1644" s="269" t="s">
        <v>179</v>
      </c>
      <c r="G1644" s="267"/>
      <c r="H1644" s="270">
        <v>209.47799999999992</v>
      </c>
      <c r="I1644" s="271"/>
      <c r="J1644" s="267"/>
      <c r="K1644" s="267"/>
      <c r="L1644" s="272"/>
      <c r="M1644" s="273"/>
      <c r="N1644" s="274"/>
      <c r="O1644" s="274"/>
      <c r="P1644" s="274"/>
      <c r="Q1644" s="274"/>
      <c r="R1644" s="274"/>
      <c r="S1644" s="274"/>
      <c r="T1644" s="275"/>
      <c r="AT1644" s="276" t="s">
        <v>175</v>
      </c>
      <c r="AU1644" s="276" t="s">
        <v>107</v>
      </c>
      <c r="AV1644" s="14" t="s">
        <v>166</v>
      </c>
      <c r="AW1644" s="14" t="s">
        <v>31</v>
      </c>
      <c r="AX1644" s="14" t="s">
        <v>74</v>
      </c>
      <c r="AY1644" s="276" t="s">
        <v>165</v>
      </c>
    </row>
    <row r="1645" s="12" customFormat="1">
      <c r="B1645" s="244"/>
      <c r="C1645" s="245"/>
      <c r="D1645" s="246" t="s">
        <v>175</v>
      </c>
      <c r="E1645" s="247" t="s">
        <v>1</v>
      </c>
      <c r="F1645" s="248" t="s">
        <v>180</v>
      </c>
      <c r="G1645" s="245"/>
      <c r="H1645" s="247" t="s">
        <v>1</v>
      </c>
      <c r="I1645" s="249"/>
      <c r="J1645" s="245"/>
      <c r="K1645" s="245"/>
      <c r="L1645" s="250"/>
      <c r="M1645" s="251"/>
      <c r="N1645" s="252"/>
      <c r="O1645" s="252"/>
      <c r="P1645" s="252"/>
      <c r="Q1645" s="252"/>
      <c r="R1645" s="252"/>
      <c r="S1645" s="252"/>
      <c r="T1645" s="253"/>
      <c r="AT1645" s="254" t="s">
        <v>175</v>
      </c>
      <c r="AU1645" s="254" t="s">
        <v>107</v>
      </c>
      <c r="AV1645" s="12" t="s">
        <v>82</v>
      </c>
      <c r="AW1645" s="12" t="s">
        <v>31</v>
      </c>
      <c r="AX1645" s="12" t="s">
        <v>74</v>
      </c>
      <c r="AY1645" s="254" t="s">
        <v>165</v>
      </c>
    </row>
    <row r="1646" s="12" customFormat="1">
      <c r="B1646" s="244"/>
      <c r="C1646" s="245"/>
      <c r="D1646" s="246" t="s">
        <v>175</v>
      </c>
      <c r="E1646" s="247" t="s">
        <v>1</v>
      </c>
      <c r="F1646" s="248" t="s">
        <v>446</v>
      </c>
      <c r="G1646" s="245"/>
      <c r="H1646" s="247" t="s">
        <v>1</v>
      </c>
      <c r="I1646" s="249"/>
      <c r="J1646" s="245"/>
      <c r="K1646" s="245"/>
      <c r="L1646" s="250"/>
      <c r="M1646" s="251"/>
      <c r="N1646" s="252"/>
      <c r="O1646" s="252"/>
      <c r="P1646" s="252"/>
      <c r="Q1646" s="252"/>
      <c r="R1646" s="252"/>
      <c r="S1646" s="252"/>
      <c r="T1646" s="253"/>
      <c r="AT1646" s="254" t="s">
        <v>175</v>
      </c>
      <c r="AU1646" s="254" t="s">
        <v>107</v>
      </c>
      <c r="AV1646" s="12" t="s">
        <v>82</v>
      </c>
      <c r="AW1646" s="12" t="s">
        <v>31</v>
      </c>
      <c r="AX1646" s="12" t="s">
        <v>74</v>
      </c>
      <c r="AY1646" s="254" t="s">
        <v>165</v>
      </c>
    </row>
    <row r="1647" s="13" customFormat="1">
      <c r="B1647" s="255"/>
      <c r="C1647" s="256"/>
      <c r="D1647" s="246" t="s">
        <v>175</v>
      </c>
      <c r="E1647" s="257" t="s">
        <v>1</v>
      </c>
      <c r="F1647" s="258" t="s">
        <v>689</v>
      </c>
      <c r="G1647" s="256"/>
      <c r="H1647" s="259">
        <v>17.510000000000002</v>
      </c>
      <c r="I1647" s="260"/>
      <c r="J1647" s="256"/>
      <c r="K1647" s="256"/>
      <c r="L1647" s="261"/>
      <c r="M1647" s="262"/>
      <c r="N1647" s="263"/>
      <c r="O1647" s="263"/>
      <c r="P1647" s="263"/>
      <c r="Q1647" s="263"/>
      <c r="R1647" s="263"/>
      <c r="S1647" s="263"/>
      <c r="T1647" s="264"/>
      <c r="AT1647" s="265" t="s">
        <v>175</v>
      </c>
      <c r="AU1647" s="265" t="s">
        <v>107</v>
      </c>
      <c r="AV1647" s="13" t="s">
        <v>107</v>
      </c>
      <c r="AW1647" s="13" t="s">
        <v>31</v>
      </c>
      <c r="AX1647" s="13" t="s">
        <v>74</v>
      </c>
      <c r="AY1647" s="265" t="s">
        <v>165</v>
      </c>
    </row>
    <row r="1648" s="12" customFormat="1">
      <c r="B1648" s="244"/>
      <c r="C1648" s="245"/>
      <c r="D1648" s="246" t="s">
        <v>175</v>
      </c>
      <c r="E1648" s="247" t="s">
        <v>1</v>
      </c>
      <c r="F1648" s="248" t="s">
        <v>262</v>
      </c>
      <c r="G1648" s="245"/>
      <c r="H1648" s="247" t="s">
        <v>1</v>
      </c>
      <c r="I1648" s="249"/>
      <c r="J1648" s="245"/>
      <c r="K1648" s="245"/>
      <c r="L1648" s="250"/>
      <c r="M1648" s="251"/>
      <c r="N1648" s="252"/>
      <c r="O1648" s="252"/>
      <c r="P1648" s="252"/>
      <c r="Q1648" s="252"/>
      <c r="R1648" s="252"/>
      <c r="S1648" s="252"/>
      <c r="T1648" s="253"/>
      <c r="AT1648" s="254" t="s">
        <v>175</v>
      </c>
      <c r="AU1648" s="254" t="s">
        <v>107</v>
      </c>
      <c r="AV1648" s="12" t="s">
        <v>82</v>
      </c>
      <c r="AW1648" s="12" t="s">
        <v>31</v>
      </c>
      <c r="AX1648" s="12" t="s">
        <v>74</v>
      </c>
      <c r="AY1648" s="254" t="s">
        <v>165</v>
      </c>
    </row>
    <row r="1649" s="13" customFormat="1">
      <c r="B1649" s="255"/>
      <c r="C1649" s="256"/>
      <c r="D1649" s="246" t="s">
        <v>175</v>
      </c>
      <c r="E1649" s="257" t="s">
        <v>1</v>
      </c>
      <c r="F1649" s="258" t="s">
        <v>690</v>
      </c>
      <c r="G1649" s="256"/>
      <c r="H1649" s="259">
        <v>5.0499999999999998</v>
      </c>
      <c r="I1649" s="260"/>
      <c r="J1649" s="256"/>
      <c r="K1649" s="256"/>
      <c r="L1649" s="261"/>
      <c r="M1649" s="262"/>
      <c r="N1649" s="263"/>
      <c r="O1649" s="263"/>
      <c r="P1649" s="263"/>
      <c r="Q1649" s="263"/>
      <c r="R1649" s="263"/>
      <c r="S1649" s="263"/>
      <c r="T1649" s="264"/>
      <c r="AT1649" s="265" t="s">
        <v>175</v>
      </c>
      <c r="AU1649" s="265" t="s">
        <v>107</v>
      </c>
      <c r="AV1649" s="13" t="s">
        <v>107</v>
      </c>
      <c r="AW1649" s="13" t="s">
        <v>31</v>
      </c>
      <c r="AX1649" s="13" t="s">
        <v>74</v>
      </c>
      <c r="AY1649" s="265" t="s">
        <v>165</v>
      </c>
    </row>
    <row r="1650" s="12" customFormat="1">
      <c r="B1650" s="244"/>
      <c r="C1650" s="245"/>
      <c r="D1650" s="246" t="s">
        <v>175</v>
      </c>
      <c r="E1650" s="247" t="s">
        <v>1</v>
      </c>
      <c r="F1650" s="248" t="s">
        <v>461</v>
      </c>
      <c r="G1650" s="245"/>
      <c r="H1650" s="247" t="s">
        <v>1</v>
      </c>
      <c r="I1650" s="249"/>
      <c r="J1650" s="245"/>
      <c r="K1650" s="245"/>
      <c r="L1650" s="250"/>
      <c r="M1650" s="251"/>
      <c r="N1650" s="252"/>
      <c r="O1650" s="252"/>
      <c r="P1650" s="252"/>
      <c r="Q1650" s="252"/>
      <c r="R1650" s="252"/>
      <c r="S1650" s="252"/>
      <c r="T1650" s="253"/>
      <c r="AT1650" s="254" t="s">
        <v>175</v>
      </c>
      <c r="AU1650" s="254" t="s">
        <v>107</v>
      </c>
      <c r="AV1650" s="12" t="s">
        <v>82</v>
      </c>
      <c r="AW1650" s="12" t="s">
        <v>31</v>
      </c>
      <c r="AX1650" s="12" t="s">
        <v>74</v>
      </c>
      <c r="AY1650" s="254" t="s">
        <v>165</v>
      </c>
    </row>
    <row r="1651" s="13" customFormat="1">
      <c r="B1651" s="255"/>
      <c r="C1651" s="256"/>
      <c r="D1651" s="246" t="s">
        <v>175</v>
      </c>
      <c r="E1651" s="257" t="s">
        <v>1</v>
      </c>
      <c r="F1651" s="258" t="s">
        <v>691</v>
      </c>
      <c r="G1651" s="256"/>
      <c r="H1651" s="259">
        <v>6.2699999999999996</v>
      </c>
      <c r="I1651" s="260"/>
      <c r="J1651" s="256"/>
      <c r="K1651" s="256"/>
      <c r="L1651" s="261"/>
      <c r="M1651" s="262"/>
      <c r="N1651" s="263"/>
      <c r="O1651" s="263"/>
      <c r="P1651" s="263"/>
      <c r="Q1651" s="263"/>
      <c r="R1651" s="263"/>
      <c r="S1651" s="263"/>
      <c r="T1651" s="264"/>
      <c r="AT1651" s="265" t="s">
        <v>175</v>
      </c>
      <c r="AU1651" s="265" t="s">
        <v>107</v>
      </c>
      <c r="AV1651" s="13" t="s">
        <v>107</v>
      </c>
      <c r="AW1651" s="13" t="s">
        <v>31</v>
      </c>
      <c r="AX1651" s="13" t="s">
        <v>74</v>
      </c>
      <c r="AY1651" s="265" t="s">
        <v>165</v>
      </c>
    </row>
    <row r="1652" s="12" customFormat="1">
      <c r="B1652" s="244"/>
      <c r="C1652" s="245"/>
      <c r="D1652" s="246" t="s">
        <v>175</v>
      </c>
      <c r="E1652" s="247" t="s">
        <v>1</v>
      </c>
      <c r="F1652" s="248" t="s">
        <v>467</v>
      </c>
      <c r="G1652" s="245"/>
      <c r="H1652" s="247" t="s">
        <v>1</v>
      </c>
      <c r="I1652" s="249"/>
      <c r="J1652" s="245"/>
      <c r="K1652" s="245"/>
      <c r="L1652" s="250"/>
      <c r="M1652" s="251"/>
      <c r="N1652" s="252"/>
      <c r="O1652" s="252"/>
      <c r="P1652" s="252"/>
      <c r="Q1652" s="252"/>
      <c r="R1652" s="252"/>
      <c r="S1652" s="252"/>
      <c r="T1652" s="253"/>
      <c r="AT1652" s="254" t="s">
        <v>175</v>
      </c>
      <c r="AU1652" s="254" t="s">
        <v>107</v>
      </c>
      <c r="AV1652" s="12" t="s">
        <v>82</v>
      </c>
      <c r="AW1652" s="12" t="s">
        <v>31</v>
      </c>
      <c r="AX1652" s="12" t="s">
        <v>74</v>
      </c>
      <c r="AY1652" s="254" t="s">
        <v>165</v>
      </c>
    </row>
    <row r="1653" s="13" customFormat="1">
      <c r="B1653" s="255"/>
      <c r="C1653" s="256"/>
      <c r="D1653" s="246" t="s">
        <v>175</v>
      </c>
      <c r="E1653" s="257" t="s">
        <v>1</v>
      </c>
      <c r="F1653" s="258" t="s">
        <v>692</v>
      </c>
      <c r="G1653" s="256"/>
      <c r="H1653" s="259">
        <v>1.53</v>
      </c>
      <c r="I1653" s="260"/>
      <c r="J1653" s="256"/>
      <c r="K1653" s="256"/>
      <c r="L1653" s="261"/>
      <c r="M1653" s="262"/>
      <c r="N1653" s="263"/>
      <c r="O1653" s="263"/>
      <c r="P1653" s="263"/>
      <c r="Q1653" s="263"/>
      <c r="R1653" s="263"/>
      <c r="S1653" s="263"/>
      <c r="T1653" s="264"/>
      <c r="AT1653" s="265" t="s">
        <v>175</v>
      </c>
      <c r="AU1653" s="265" t="s">
        <v>107</v>
      </c>
      <c r="AV1653" s="13" t="s">
        <v>107</v>
      </c>
      <c r="AW1653" s="13" t="s">
        <v>31</v>
      </c>
      <c r="AX1653" s="13" t="s">
        <v>74</v>
      </c>
      <c r="AY1653" s="265" t="s">
        <v>165</v>
      </c>
    </row>
    <row r="1654" s="12" customFormat="1">
      <c r="B1654" s="244"/>
      <c r="C1654" s="245"/>
      <c r="D1654" s="246" t="s">
        <v>175</v>
      </c>
      <c r="E1654" s="247" t="s">
        <v>1</v>
      </c>
      <c r="F1654" s="248" t="s">
        <v>237</v>
      </c>
      <c r="G1654" s="245"/>
      <c r="H1654" s="247" t="s">
        <v>1</v>
      </c>
      <c r="I1654" s="249"/>
      <c r="J1654" s="245"/>
      <c r="K1654" s="245"/>
      <c r="L1654" s="250"/>
      <c r="M1654" s="251"/>
      <c r="N1654" s="252"/>
      <c r="O1654" s="252"/>
      <c r="P1654" s="252"/>
      <c r="Q1654" s="252"/>
      <c r="R1654" s="252"/>
      <c r="S1654" s="252"/>
      <c r="T1654" s="253"/>
      <c r="AT1654" s="254" t="s">
        <v>175</v>
      </c>
      <c r="AU1654" s="254" t="s">
        <v>107</v>
      </c>
      <c r="AV1654" s="12" t="s">
        <v>82</v>
      </c>
      <c r="AW1654" s="12" t="s">
        <v>31</v>
      </c>
      <c r="AX1654" s="12" t="s">
        <v>74</v>
      </c>
      <c r="AY1654" s="254" t="s">
        <v>165</v>
      </c>
    </row>
    <row r="1655" s="13" customFormat="1">
      <c r="B1655" s="255"/>
      <c r="C1655" s="256"/>
      <c r="D1655" s="246" t="s">
        <v>175</v>
      </c>
      <c r="E1655" s="257" t="s">
        <v>1</v>
      </c>
      <c r="F1655" s="258" t="s">
        <v>693</v>
      </c>
      <c r="G1655" s="256"/>
      <c r="H1655" s="259">
        <v>19.629999999999999</v>
      </c>
      <c r="I1655" s="260"/>
      <c r="J1655" s="256"/>
      <c r="K1655" s="256"/>
      <c r="L1655" s="261"/>
      <c r="M1655" s="262"/>
      <c r="N1655" s="263"/>
      <c r="O1655" s="263"/>
      <c r="P1655" s="263"/>
      <c r="Q1655" s="263"/>
      <c r="R1655" s="263"/>
      <c r="S1655" s="263"/>
      <c r="T1655" s="264"/>
      <c r="AT1655" s="265" t="s">
        <v>175</v>
      </c>
      <c r="AU1655" s="265" t="s">
        <v>107</v>
      </c>
      <c r="AV1655" s="13" t="s">
        <v>107</v>
      </c>
      <c r="AW1655" s="13" t="s">
        <v>31</v>
      </c>
      <c r="AX1655" s="13" t="s">
        <v>74</v>
      </c>
      <c r="AY1655" s="265" t="s">
        <v>165</v>
      </c>
    </row>
    <row r="1656" s="12" customFormat="1">
      <c r="B1656" s="244"/>
      <c r="C1656" s="245"/>
      <c r="D1656" s="246" t="s">
        <v>175</v>
      </c>
      <c r="E1656" s="247" t="s">
        <v>1</v>
      </c>
      <c r="F1656" s="248" t="s">
        <v>472</v>
      </c>
      <c r="G1656" s="245"/>
      <c r="H1656" s="247" t="s">
        <v>1</v>
      </c>
      <c r="I1656" s="249"/>
      <c r="J1656" s="245"/>
      <c r="K1656" s="245"/>
      <c r="L1656" s="250"/>
      <c r="M1656" s="251"/>
      <c r="N1656" s="252"/>
      <c r="O1656" s="252"/>
      <c r="P1656" s="252"/>
      <c r="Q1656" s="252"/>
      <c r="R1656" s="252"/>
      <c r="S1656" s="252"/>
      <c r="T1656" s="253"/>
      <c r="AT1656" s="254" t="s">
        <v>175</v>
      </c>
      <c r="AU1656" s="254" t="s">
        <v>107</v>
      </c>
      <c r="AV1656" s="12" t="s">
        <v>82</v>
      </c>
      <c r="AW1656" s="12" t="s">
        <v>31</v>
      </c>
      <c r="AX1656" s="12" t="s">
        <v>74</v>
      </c>
      <c r="AY1656" s="254" t="s">
        <v>165</v>
      </c>
    </row>
    <row r="1657" s="13" customFormat="1">
      <c r="B1657" s="255"/>
      <c r="C1657" s="256"/>
      <c r="D1657" s="246" t="s">
        <v>175</v>
      </c>
      <c r="E1657" s="257" t="s">
        <v>1</v>
      </c>
      <c r="F1657" s="258" t="s">
        <v>682</v>
      </c>
      <c r="G1657" s="256"/>
      <c r="H1657" s="259">
        <v>19.129999999999999</v>
      </c>
      <c r="I1657" s="260"/>
      <c r="J1657" s="256"/>
      <c r="K1657" s="256"/>
      <c r="L1657" s="261"/>
      <c r="M1657" s="262"/>
      <c r="N1657" s="263"/>
      <c r="O1657" s="263"/>
      <c r="P1657" s="263"/>
      <c r="Q1657" s="263"/>
      <c r="R1657" s="263"/>
      <c r="S1657" s="263"/>
      <c r="T1657" s="264"/>
      <c r="AT1657" s="265" t="s">
        <v>175</v>
      </c>
      <c r="AU1657" s="265" t="s">
        <v>107</v>
      </c>
      <c r="AV1657" s="13" t="s">
        <v>107</v>
      </c>
      <c r="AW1657" s="13" t="s">
        <v>31</v>
      </c>
      <c r="AX1657" s="13" t="s">
        <v>74</v>
      </c>
      <c r="AY1657" s="265" t="s">
        <v>165</v>
      </c>
    </row>
    <row r="1658" s="12" customFormat="1">
      <c r="B1658" s="244"/>
      <c r="C1658" s="245"/>
      <c r="D1658" s="246" t="s">
        <v>175</v>
      </c>
      <c r="E1658" s="247" t="s">
        <v>1</v>
      </c>
      <c r="F1658" s="248" t="s">
        <v>274</v>
      </c>
      <c r="G1658" s="245"/>
      <c r="H1658" s="247" t="s">
        <v>1</v>
      </c>
      <c r="I1658" s="249"/>
      <c r="J1658" s="245"/>
      <c r="K1658" s="245"/>
      <c r="L1658" s="250"/>
      <c r="M1658" s="251"/>
      <c r="N1658" s="252"/>
      <c r="O1658" s="252"/>
      <c r="P1658" s="252"/>
      <c r="Q1658" s="252"/>
      <c r="R1658" s="252"/>
      <c r="S1658" s="252"/>
      <c r="T1658" s="253"/>
      <c r="AT1658" s="254" t="s">
        <v>175</v>
      </c>
      <c r="AU1658" s="254" t="s">
        <v>107</v>
      </c>
      <c r="AV1658" s="12" t="s">
        <v>82</v>
      </c>
      <c r="AW1658" s="12" t="s">
        <v>31</v>
      </c>
      <c r="AX1658" s="12" t="s">
        <v>74</v>
      </c>
      <c r="AY1658" s="254" t="s">
        <v>165</v>
      </c>
    </row>
    <row r="1659" s="13" customFormat="1">
      <c r="B1659" s="255"/>
      <c r="C1659" s="256"/>
      <c r="D1659" s="246" t="s">
        <v>175</v>
      </c>
      <c r="E1659" s="257" t="s">
        <v>1</v>
      </c>
      <c r="F1659" s="258" t="s">
        <v>694</v>
      </c>
      <c r="G1659" s="256"/>
      <c r="H1659" s="259">
        <v>12.01</v>
      </c>
      <c r="I1659" s="260"/>
      <c r="J1659" s="256"/>
      <c r="K1659" s="256"/>
      <c r="L1659" s="261"/>
      <c r="M1659" s="262"/>
      <c r="N1659" s="263"/>
      <c r="O1659" s="263"/>
      <c r="P1659" s="263"/>
      <c r="Q1659" s="263"/>
      <c r="R1659" s="263"/>
      <c r="S1659" s="263"/>
      <c r="T1659" s="264"/>
      <c r="AT1659" s="265" t="s">
        <v>175</v>
      </c>
      <c r="AU1659" s="265" t="s">
        <v>107</v>
      </c>
      <c r="AV1659" s="13" t="s">
        <v>107</v>
      </c>
      <c r="AW1659" s="13" t="s">
        <v>31</v>
      </c>
      <c r="AX1659" s="13" t="s">
        <v>74</v>
      </c>
      <c r="AY1659" s="265" t="s">
        <v>165</v>
      </c>
    </row>
    <row r="1660" s="12" customFormat="1">
      <c r="B1660" s="244"/>
      <c r="C1660" s="245"/>
      <c r="D1660" s="246" t="s">
        <v>175</v>
      </c>
      <c r="E1660" s="247" t="s">
        <v>1</v>
      </c>
      <c r="F1660" s="248" t="s">
        <v>182</v>
      </c>
      <c r="G1660" s="245"/>
      <c r="H1660" s="247" t="s">
        <v>1</v>
      </c>
      <c r="I1660" s="249"/>
      <c r="J1660" s="245"/>
      <c r="K1660" s="245"/>
      <c r="L1660" s="250"/>
      <c r="M1660" s="251"/>
      <c r="N1660" s="252"/>
      <c r="O1660" s="252"/>
      <c r="P1660" s="252"/>
      <c r="Q1660" s="252"/>
      <c r="R1660" s="252"/>
      <c r="S1660" s="252"/>
      <c r="T1660" s="253"/>
      <c r="AT1660" s="254" t="s">
        <v>175</v>
      </c>
      <c r="AU1660" s="254" t="s">
        <v>107</v>
      </c>
      <c r="AV1660" s="12" t="s">
        <v>82</v>
      </c>
      <c r="AW1660" s="12" t="s">
        <v>31</v>
      </c>
      <c r="AX1660" s="12" t="s">
        <v>74</v>
      </c>
      <c r="AY1660" s="254" t="s">
        <v>165</v>
      </c>
    </row>
    <row r="1661" s="13" customFormat="1">
      <c r="B1661" s="255"/>
      <c r="C1661" s="256"/>
      <c r="D1661" s="246" t="s">
        <v>175</v>
      </c>
      <c r="E1661" s="257" t="s">
        <v>1</v>
      </c>
      <c r="F1661" s="258" t="s">
        <v>695</v>
      </c>
      <c r="G1661" s="256"/>
      <c r="H1661" s="259">
        <v>3.5600000000000001</v>
      </c>
      <c r="I1661" s="260"/>
      <c r="J1661" s="256"/>
      <c r="K1661" s="256"/>
      <c r="L1661" s="261"/>
      <c r="M1661" s="262"/>
      <c r="N1661" s="263"/>
      <c r="O1661" s="263"/>
      <c r="P1661" s="263"/>
      <c r="Q1661" s="263"/>
      <c r="R1661" s="263"/>
      <c r="S1661" s="263"/>
      <c r="T1661" s="264"/>
      <c r="AT1661" s="265" t="s">
        <v>175</v>
      </c>
      <c r="AU1661" s="265" t="s">
        <v>107</v>
      </c>
      <c r="AV1661" s="13" t="s">
        <v>107</v>
      </c>
      <c r="AW1661" s="13" t="s">
        <v>31</v>
      </c>
      <c r="AX1661" s="13" t="s">
        <v>74</v>
      </c>
      <c r="AY1661" s="265" t="s">
        <v>165</v>
      </c>
    </row>
    <row r="1662" s="12" customFormat="1">
      <c r="B1662" s="244"/>
      <c r="C1662" s="245"/>
      <c r="D1662" s="246" t="s">
        <v>175</v>
      </c>
      <c r="E1662" s="247" t="s">
        <v>1</v>
      </c>
      <c r="F1662" s="248" t="s">
        <v>203</v>
      </c>
      <c r="G1662" s="245"/>
      <c r="H1662" s="247" t="s">
        <v>1</v>
      </c>
      <c r="I1662" s="249"/>
      <c r="J1662" s="245"/>
      <c r="K1662" s="245"/>
      <c r="L1662" s="250"/>
      <c r="M1662" s="251"/>
      <c r="N1662" s="252"/>
      <c r="O1662" s="252"/>
      <c r="P1662" s="252"/>
      <c r="Q1662" s="252"/>
      <c r="R1662" s="252"/>
      <c r="S1662" s="252"/>
      <c r="T1662" s="253"/>
      <c r="AT1662" s="254" t="s">
        <v>175</v>
      </c>
      <c r="AU1662" s="254" t="s">
        <v>107</v>
      </c>
      <c r="AV1662" s="12" t="s">
        <v>82</v>
      </c>
      <c r="AW1662" s="12" t="s">
        <v>31</v>
      </c>
      <c r="AX1662" s="12" t="s">
        <v>74</v>
      </c>
      <c r="AY1662" s="254" t="s">
        <v>165</v>
      </c>
    </row>
    <row r="1663" s="13" customFormat="1">
      <c r="B1663" s="255"/>
      <c r="C1663" s="256"/>
      <c r="D1663" s="246" t="s">
        <v>175</v>
      </c>
      <c r="E1663" s="257" t="s">
        <v>1</v>
      </c>
      <c r="F1663" s="258" t="s">
        <v>696</v>
      </c>
      <c r="G1663" s="256"/>
      <c r="H1663" s="259">
        <v>3.96</v>
      </c>
      <c r="I1663" s="260"/>
      <c r="J1663" s="256"/>
      <c r="K1663" s="256"/>
      <c r="L1663" s="261"/>
      <c r="M1663" s="262"/>
      <c r="N1663" s="263"/>
      <c r="O1663" s="263"/>
      <c r="P1663" s="263"/>
      <c r="Q1663" s="263"/>
      <c r="R1663" s="263"/>
      <c r="S1663" s="263"/>
      <c r="T1663" s="264"/>
      <c r="AT1663" s="265" t="s">
        <v>175</v>
      </c>
      <c r="AU1663" s="265" t="s">
        <v>107</v>
      </c>
      <c r="AV1663" s="13" t="s">
        <v>107</v>
      </c>
      <c r="AW1663" s="13" t="s">
        <v>31</v>
      </c>
      <c r="AX1663" s="13" t="s">
        <v>74</v>
      </c>
      <c r="AY1663" s="265" t="s">
        <v>165</v>
      </c>
    </row>
    <row r="1664" s="12" customFormat="1">
      <c r="B1664" s="244"/>
      <c r="C1664" s="245"/>
      <c r="D1664" s="246" t="s">
        <v>175</v>
      </c>
      <c r="E1664" s="247" t="s">
        <v>1</v>
      </c>
      <c r="F1664" s="248" t="s">
        <v>697</v>
      </c>
      <c r="G1664" s="245"/>
      <c r="H1664" s="247" t="s">
        <v>1</v>
      </c>
      <c r="I1664" s="249"/>
      <c r="J1664" s="245"/>
      <c r="K1664" s="245"/>
      <c r="L1664" s="250"/>
      <c r="M1664" s="251"/>
      <c r="N1664" s="252"/>
      <c r="O1664" s="252"/>
      <c r="P1664" s="252"/>
      <c r="Q1664" s="252"/>
      <c r="R1664" s="252"/>
      <c r="S1664" s="252"/>
      <c r="T1664" s="253"/>
      <c r="AT1664" s="254" t="s">
        <v>175</v>
      </c>
      <c r="AU1664" s="254" t="s">
        <v>107</v>
      </c>
      <c r="AV1664" s="12" t="s">
        <v>82</v>
      </c>
      <c r="AW1664" s="12" t="s">
        <v>31</v>
      </c>
      <c r="AX1664" s="12" t="s">
        <v>74</v>
      </c>
      <c r="AY1664" s="254" t="s">
        <v>165</v>
      </c>
    </row>
    <row r="1665" s="13" customFormat="1">
      <c r="B1665" s="255"/>
      <c r="C1665" s="256"/>
      <c r="D1665" s="246" t="s">
        <v>175</v>
      </c>
      <c r="E1665" s="257" t="s">
        <v>1</v>
      </c>
      <c r="F1665" s="258" t="s">
        <v>698</v>
      </c>
      <c r="G1665" s="256"/>
      <c r="H1665" s="259">
        <v>1.44</v>
      </c>
      <c r="I1665" s="260"/>
      <c r="J1665" s="256"/>
      <c r="K1665" s="256"/>
      <c r="L1665" s="261"/>
      <c r="M1665" s="262"/>
      <c r="N1665" s="263"/>
      <c r="O1665" s="263"/>
      <c r="P1665" s="263"/>
      <c r="Q1665" s="263"/>
      <c r="R1665" s="263"/>
      <c r="S1665" s="263"/>
      <c r="T1665" s="264"/>
      <c r="AT1665" s="265" t="s">
        <v>175</v>
      </c>
      <c r="AU1665" s="265" t="s">
        <v>107</v>
      </c>
      <c r="AV1665" s="13" t="s">
        <v>107</v>
      </c>
      <c r="AW1665" s="13" t="s">
        <v>31</v>
      </c>
      <c r="AX1665" s="13" t="s">
        <v>74</v>
      </c>
      <c r="AY1665" s="265" t="s">
        <v>165</v>
      </c>
    </row>
    <row r="1666" s="12" customFormat="1">
      <c r="B1666" s="244"/>
      <c r="C1666" s="245"/>
      <c r="D1666" s="246" t="s">
        <v>175</v>
      </c>
      <c r="E1666" s="247" t="s">
        <v>1</v>
      </c>
      <c r="F1666" s="248" t="s">
        <v>453</v>
      </c>
      <c r="G1666" s="245"/>
      <c r="H1666" s="247" t="s">
        <v>1</v>
      </c>
      <c r="I1666" s="249"/>
      <c r="J1666" s="245"/>
      <c r="K1666" s="245"/>
      <c r="L1666" s="250"/>
      <c r="M1666" s="251"/>
      <c r="N1666" s="252"/>
      <c r="O1666" s="252"/>
      <c r="P1666" s="252"/>
      <c r="Q1666" s="252"/>
      <c r="R1666" s="252"/>
      <c r="S1666" s="252"/>
      <c r="T1666" s="253"/>
      <c r="AT1666" s="254" t="s">
        <v>175</v>
      </c>
      <c r="AU1666" s="254" t="s">
        <v>107</v>
      </c>
      <c r="AV1666" s="12" t="s">
        <v>82</v>
      </c>
      <c r="AW1666" s="12" t="s">
        <v>31</v>
      </c>
      <c r="AX1666" s="12" t="s">
        <v>74</v>
      </c>
      <c r="AY1666" s="254" t="s">
        <v>165</v>
      </c>
    </row>
    <row r="1667" s="13" customFormat="1">
      <c r="B1667" s="255"/>
      <c r="C1667" s="256"/>
      <c r="D1667" s="246" t="s">
        <v>175</v>
      </c>
      <c r="E1667" s="257" t="s">
        <v>1</v>
      </c>
      <c r="F1667" s="258" t="s">
        <v>699</v>
      </c>
      <c r="G1667" s="256"/>
      <c r="H1667" s="259">
        <v>8.2200000000000006</v>
      </c>
      <c r="I1667" s="260"/>
      <c r="J1667" s="256"/>
      <c r="K1667" s="256"/>
      <c r="L1667" s="261"/>
      <c r="M1667" s="262"/>
      <c r="N1667" s="263"/>
      <c r="O1667" s="263"/>
      <c r="P1667" s="263"/>
      <c r="Q1667" s="263"/>
      <c r="R1667" s="263"/>
      <c r="S1667" s="263"/>
      <c r="T1667" s="264"/>
      <c r="AT1667" s="265" t="s">
        <v>175</v>
      </c>
      <c r="AU1667" s="265" t="s">
        <v>107</v>
      </c>
      <c r="AV1667" s="13" t="s">
        <v>107</v>
      </c>
      <c r="AW1667" s="13" t="s">
        <v>31</v>
      </c>
      <c r="AX1667" s="13" t="s">
        <v>74</v>
      </c>
      <c r="AY1667" s="265" t="s">
        <v>165</v>
      </c>
    </row>
    <row r="1668" s="12" customFormat="1">
      <c r="B1668" s="244"/>
      <c r="C1668" s="245"/>
      <c r="D1668" s="246" t="s">
        <v>175</v>
      </c>
      <c r="E1668" s="247" t="s">
        <v>1</v>
      </c>
      <c r="F1668" s="248" t="s">
        <v>205</v>
      </c>
      <c r="G1668" s="245"/>
      <c r="H1668" s="247" t="s">
        <v>1</v>
      </c>
      <c r="I1668" s="249"/>
      <c r="J1668" s="245"/>
      <c r="K1668" s="245"/>
      <c r="L1668" s="250"/>
      <c r="M1668" s="251"/>
      <c r="N1668" s="252"/>
      <c r="O1668" s="252"/>
      <c r="P1668" s="252"/>
      <c r="Q1668" s="252"/>
      <c r="R1668" s="252"/>
      <c r="S1668" s="252"/>
      <c r="T1668" s="253"/>
      <c r="AT1668" s="254" t="s">
        <v>175</v>
      </c>
      <c r="AU1668" s="254" t="s">
        <v>107</v>
      </c>
      <c r="AV1668" s="12" t="s">
        <v>82</v>
      </c>
      <c r="AW1668" s="12" t="s">
        <v>31</v>
      </c>
      <c r="AX1668" s="12" t="s">
        <v>74</v>
      </c>
      <c r="AY1668" s="254" t="s">
        <v>165</v>
      </c>
    </row>
    <row r="1669" s="13" customFormat="1">
      <c r="B1669" s="255"/>
      <c r="C1669" s="256"/>
      <c r="D1669" s="246" t="s">
        <v>175</v>
      </c>
      <c r="E1669" s="257" t="s">
        <v>1</v>
      </c>
      <c r="F1669" s="258" t="s">
        <v>700</v>
      </c>
      <c r="G1669" s="256"/>
      <c r="H1669" s="259">
        <v>16.66</v>
      </c>
      <c r="I1669" s="260"/>
      <c r="J1669" s="256"/>
      <c r="K1669" s="256"/>
      <c r="L1669" s="261"/>
      <c r="M1669" s="262"/>
      <c r="N1669" s="263"/>
      <c r="O1669" s="263"/>
      <c r="P1669" s="263"/>
      <c r="Q1669" s="263"/>
      <c r="R1669" s="263"/>
      <c r="S1669" s="263"/>
      <c r="T1669" s="264"/>
      <c r="AT1669" s="265" t="s">
        <v>175</v>
      </c>
      <c r="AU1669" s="265" t="s">
        <v>107</v>
      </c>
      <c r="AV1669" s="13" t="s">
        <v>107</v>
      </c>
      <c r="AW1669" s="13" t="s">
        <v>31</v>
      </c>
      <c r="AX1669" s="13" t="s">
        <v>74</v>
      </c>
      <c r="AY1669" s="265" t="s">
        <v>165</v>
      </c>
    </row>
    <row r="1670" s="12" customFormat="1">
      <c r="B1670" s="244"/>
      <c r="C1670" s="245"/>
      <c r="D1670" s="246" t="s">
        <v>175</v>
      </c>
      <c r="E1670" s="247" t="s">
        <v>1</v>
      </c>
      <c r="F1670" s="248" t="s">
        <v>443</v>
      </c>
      <c r="G1670" s="245"/>
      <c r="H1670" s="247" t="s">
        <v>1</v>
      </c>
      <c r="I1670" s="249"/>
      <c r="J1670" s="245"/>
      <c r="K1670" s="245"/>
      <c r="L1670" s="250"/>
      <c r="M1670" s="251"/>
      <c r="N1670" s="252"/>
      <c r="O1670" s="252"/>
      <c r="P1670" s="252"/>
      <c r="Q1670" s="252"/>
      <c r="R1670" s="252"/>
      <c r="S1670" s="252"/>
      <c r="T1670" s="253"/>
      <c r="AT1670" s="254" t="s">
        <v>175</v>
      </c>
      <c r="AU1670" s="254" t="s">
        <v>107</v>
      </c>
      <c r="AV1670" s="12" t="s">
        <v>82</v>
      </c>
      <c r="AW1670" s="12" t="s">
        <v>31</v>
      </c>
      <c r="AX1670" s="12" t="s">
        <v>74</v>
      </c>
      <c r="AY1670" s="254" t="s">
        <v>165</v>
      </c>
    </row>
    <row r="1671" s="13" customFormat="1">
      <c r="B1671" s="255"/>
      <c r="C1671" s="256"/>
      <c r="D1671" s="246" t="s">
        <v>175</v>
      </c>
      <c r="E1671" s="257" t="s">
        <v>1</v>
      </c>
      <c r="F1671" s="258" t="s">
        <v>701</v>
      </c>
      <c r="G1671" s="256"/>
      <c r="H1671" s="259">
        <v>13.34</v>
      </c>
      <c r="I1671" s="260"/>
      <c r="J1671" s="256"/>
      <c r="K1671" s="256"/>
      <c r="L1671" s="261"/>
      <c r="M1671" s="262"/>
      <c r="N1671" s="263"/>
      <c r="O1671" s="263"/>
      <c r="P1671" s="263"/>
      <c r="Q1671" s="263"/>
      <c r="R1671" s="263"/>
      <c r="S1671" s="263"/>
      <c r="T1671" s="264"/>
      <c r="AT1671" s="265" t="s">
        <v>175</v>
      </c>
      <c r="AU1671" s="265" t="s">
        <v>107</v>
      </c>
      <c r="AV1671" s="13" t="s">
        <v>107</v>
      </c>
      <c r="AW1671" s="13" t="s">
        <v>31</v>
      </c>
      <c r="AX1671" s="13" t="s">
        <v>74</v>
      </c>
      <c r="AY1671" s="265" t="s">
        <v>165</v>
      </c>
    </row>
    <row r="1672" s="12" customFormat="1">
      <c r="B1672" s="244"/>
      <c r="C1672" s="245"/>
      <c r="D1672" s="246" t="s">
        <v>175</v>
      </c>
      <c r="E1672" s="247" t="s">
        <v>1</v>
      </c>
      <c r="F1672" s="248" t="s">
        <v>220</v>
      </c>
      <c r="G1672" s="245"/>
      <c r="H1672" s="247" t="s">
        <v>1</v>
      </c>
      <c r="I1672" s="249"/>
      <c r="J1672" s="245"/>
      <c r="K1672" s="245"/>
      <c r="L1672" s="250"/>
      <c r="M1672" s="251"/>
      <c r="N1672" s="252"/>
      <c r="O1672" s="252"/>
      <c r="P1672" s="252"/>
      <c r="Q1672" s="252"/>
      <c r="R1672" s="252"/>
      <c r="S1672" s="252"/>
      <c r="T1672" s="253"/>
      <c r="AT1672" s="254" t="s">
        <v>175</v>
      </c>
      <c r="AU1672" s="254" t="s">
        <v>107</v>
      </c>
      <c r="AV1672" s="12" t="s">
        <v>82</v>
      </c>
      <c r="AW1672" s="12" t="s">
        <v>31</v>
      </c>
      <c r="AX1672" s="12" t="s">
        <v>74</v>
      </c>
      <c r="AY1672" s="254" t="s">
        <v>165</v>
      </c>
    </row>
    <row r="1673" s="13" customFormat="1">
      <c r="B1673" s="255"/>
      <c r="C1673" s="256"/>
      <c r="D1673" s="246" t="s">
        <v>175</v>
      </c>
      <c r="E1673" s="257" t="s">
        <v>1</v>
      </c>
      <c r="F1673" s="258" t="s">
        <v>702</v>
      </c>
      <c r="G1673" s="256"/>
      <c r="H1673" s="259">
        <v>7.6200000000000001</v>
      </c>
      <c r="I1673" s="260"/>
      <c r="J1673" s="256"/>
      <c r="K1673" s="256"/>
      <c r="L1673" s="261"/>
      <c r="M1673" s="262"/>
      <c r="N1673" s="263"/>
      <c r="O1673" s="263"/>
      <c r="P1673" s="263"/>
      <c r="Q1673" s="263"/>
      <c r="R1673" s="263"/>
      <c r="S1673" s="263"/>
      <c r="T1673" s="264"/>
      <c r="AT1673" s="265" t="s">
        <v>175</v>
      </c>
      <c r="AU1673" s="265" t="s">
        <v>107</v>
      </c>
      <c r="AV1673" s="13" t="s">
        <v>107</v>
      </c>
      <c r="AW1673" s="13" t="s">
        <v>31</v>
      </c>
      <c r="AX1673" s="13" t="s">
        <v>74</v>
      </c>
      <c r="AY1673" s="265" t="s">
        <v>165</v>
      </c>
    </row>
    <row r="1674" s="12" customFormat="1">
      <c r="B1674" s="244"/>
      <c r="C1674" s="245"/>
      <c r="D1674" s="246" t="s">
        <v>175</v>
      </c>
      <c r="E1674" s="247" t="s">
        <v>1</v>
      </c>
      <c r="F1674" s="248" t="s">
        <v>439</v>
      </c>
      <c r="G1674" s="245"/>
      <c r="H1674" s="247" t="s">
        <v>1</v>
      </c>
      <c r="I1674" s="249"/>
      <c r="J1674" s="245"/>
      <c r="K1674" s="245"/>
      <c r="L1674" s="250"/>
      <c r="M1674" s="251"/>
      <c r="N1674" s="252"/>
      <c r="O1674" s="252"/>
      <c r="P1674" s="252"/>
      <c r="Q1674" s="252"/>
      <c r="R1674" s="252"/>
      <c r="S1674" s="252"/>
      <c r="T1674" s="253"/>
      <c r="AT1674" s="254" t="s">
        <v>175</v>
      </c>
      <c r="AU1674" s="254" t="s">
        <v>107</v>
      </c>
      <c r="AV1674" s="12" t="s">
        <v>82</v>
      </c>
      <c r="AW1674" s="12" t="s">
        <v>31</v>
      </c>
      <c r="AX1674" s="12" t="s">
        <v>74</v>
      </c>
      <c r="AY1674" s="254" t="s">
        <v>165</v>
      </c>
    </row>
    <row r="1675" s="13" customFormat="1">
      <c r="B1675" s="255"/>
      <c r="C1675" s="256"/>
      <c r="D1675" s="246" t="s">
        <v>175</v>
      </c>
      <c r="E1675" s="257" t="s">
        <v>1</v>
      </c>
      <c r="F1675" s="258" t="s">
        <v>703</v>
      </c>
      <c r="G1675" s="256"/>
      <c r="H1675" s="259">
        <v>3.5099999999999998</v>
      </c>
      <c r="I1675" s="260"/>
      <c r="J1675" s="256"/>
      <c r="K1675" s="256"/>
      <c r="L1675" s="261"/>
      <c r="M1675" s="262"/>
      <c r="N1675" s="263"/>
      <c r="O1675" s="263"/>
      <c r="P1675" s="263"/>
      <c r="Q1675" s="263"/>
      <c r="R1675" s="263"/>
      <c r="S1675" s="263"/>
      <c r="T1675" s="264"/>
      <c r="AT1675" s="265" t="s">
        <v>175</v>
      </c>
      <c r="AU1675" s="265" t="s">
        <v>107</v>
      </c>
      <c r="AV1675" s="13" t="s">
        <v>107</v>
      </c>
      <c r="AW1675" s="13" t="s">
        <v>31</v>
      </c>
      <c r="AX1675" s="13" t="s">
        <v>74</v>
      </c>
      <c r="AY1675" s="265" t="s">
        <v>165</v>
      </c>
    </row>
    <row r="1676" s="12" customFormat="1">
      <c r="B1676" s="244"/>
      <c r="C1676" s="245"/>
      <c r="D1676" s="246" t="s">
        <v>175</v>
      </c>
      <c r="E1676" s="247" t="s">
        <v>1</v>
      </c>
      <c r="F1676" s="248" t="s">
        <v>222</v>
      </c>
      <c r="G1676" s="245"/>
      <c r="H1676" s="247" t="s">
        <v>1</v>
      </c>
      <c r="I1676" s="249"/>
      <c r="J1676" s="245"/>
      <c r="K1676" s="245"/>
      <c r="L1676" s="250"/>
      <c r="M1676" s="251"/>
      <c r="N1676" s="252"/>
      <c r="O1676" s="252"/>
      <c r="P1676" s="252"/>
      <c r="Q1676" s="252"/>
      <c r="R1676" s="252"/>
      <c r="S1676" s="252"/>
      <c r="T1676" s="253"/>
      <c r="AT1676" s="254" t="s">
        <v>175</v>
      </c>
      <c r="AU1676" s="254" t="s">
        <v>107</v>
      </c>
      <c r="AV1676" s="12" t="s">
        <v>82</v>
      </c>
      <c r="AW1676" s="12" t="s">
        <v>31</v>
      </c>
      <c r="AX1676" s="12" t="s">
        <v>74</v>
      </c>
      <c r="AY1676" s="254" t="s">
        <v>165</v>
      </c>
    </row>
    <row r="1677" s="13" customFormat="1">
      <c r="B1677" s="255"/>
      <c r="C1677" s="256"/>
      <c r="D1677" s="246" t="s">
        <v>175</v>
      </c>
      <c r="E1677" s="257" t="s">
        <v>1</v>
      </c>
      <c r="F1677" s="258" t="s">
        <v>704</v>
      </c>
      <c r="G1677" s="256"/>
      <c r="H1677" s="259">
        <v>1.48</v>
      </c>
      <c r="I1677" s="260"/>
      <c r="J1677" s="256"/>
      <c r="K1677" s="256"/>
      <c r="L1677" s="261"/>
      <c r="M1677" s="262"/>
      <c r="N1677" s="263"/>
      <c r="O1677" s="263"/>
      <c r="P1677" s="263"/>
      <c r="Q1677" s="263"/>
      <c r="R1677" s="263"/>
      <c r="S1677" s="263"/>
      <c r="T1677" s="264"/>
      <c r="AT1677" s="265" t="s">
        <v>175</v>
      </c>
      <c r="AU1677" s="265" t="s">
        <v>107</v>
      </c>
      <c r="AV1677" s="13" t="s">
        <v>107</v>
      </c>
      <c r="AW1677" s="13" t="s">
        <v>31</v>
      </c>
      <c r="AX1677" s="13" t="s">
        <v>74</v>
      </c>
      <c r="AY1677" s="265" t="s">
        <v>165</v>
      </c>
    </row>
    <row r="1678" s="12" customFormat="1">
      <c r="B1678" s="244"/>
      <c r="C1678" s="245"/>
      <c r="D1678" s="246" t="s">
        <v>175</v>
      </c>
      <c r="E1678" s="247" t="s">
        <v>1</v>
      </c>
      <c r="F1678" s="248" t="s">
        <v>181</v>
      </c>
      <c r="G1678" s="245"/>
      <c r="H1678" s="247" t="s">
        <v>1</v>
      </c>
      <c r="I1678" s="249"/>
      <c r="J1678" s="245"/>
      <c r="K1678" s="245"/>
      <c r="L1678" s="250"/>
      <c r="M1678" s="251"/>
      <c r="N1678" s="252"/>
      <c r="O1678" s="252"/>
      <c r="P1678" s="252"/>
      <c r="Q1678" s="252"/>
      <c r="R1678" s="252"/>
      <c r="S1678" s="252"/>
      <c r="T1678" s="253"/>
      <c r="AT1678" s="254" t="s">
        <v>175</v>
      </c>
      <c r="AU1678" s="254" t="s">
        <v>107</v>
      </c>
      <c r="AV1678" s="12" t="s">
        <v>82</v>
      </c>
      <c r="AW1678" s="12" t="s">
        <v>31</v>
      </c>
      <c r="AX1678" s="12" t="s">
        <v>74</v>
      </c>
      <c r="AY1678" s="254" t="s">
        <v>165</v>
      </c>
    </row>
    <row r="1679" s="13" customFormat="1">
      <c r="B1679" s="255"/>
      <c r="C1679" s="256"/>
      <c r="D1679" s="246" t="s">
        <v>175</v>
      </c>
      <c r="E1679" s="257" t="s">
        <v>1</v>
      </c>
      <c r="F1679" s="258" t="s">
        <v>705</v>
      </c>
      <c r="G1679" s="256"/>
      <c r="H1679" s="259">
        <v>14.199999999999999</v>
      </c>
      <c r="I1679" s="260"/>
      <c r="J1679" s="256"/>
      <c r="K1679" s="256"/>
      <c r="L1679" s="261"/>
      <c r="M1679" s="262"/>
      <c r="N1679" s="263"/>
      <c r="O1679" s="263"/>
      <c r="P1679" s="263"/>
      <c r="Q1679" s="263"/>
      <c r="R1679" s="263"/>
      <c r="S1679" s="263"/>
      <c r="T1679" s="264"/>
      <c r="AT1679" s="265" t="s">
        <v>175</v>
      </c>
      <c r="AU1679" s="265" t="s">
        <v>107</v>
      </c>
      <c r="AV1679" s="13" t="s">
        <v>107</v>
      </c>
      <c r="AW1679" s="13" t="s">
        <v>31</v>
      </c>
      <c r="AX1679" s="13" t="s">
        <v>74</v>
      </c>
      <c r="AY1679" s="265" t="s">
        <v>165</v>
      </c>
    </row>
    <row r="1680" s="12" customFormat="1">
      <c r="B1680" s="244"/>
      <c r="C1680" s="245"/>
      <c r="D1680" s="246" t="s">
        <v>175</v>
      </c>
      <c r="E1680" s="247" t="s">
        <v>1</v>
      </c>
      <c r="F1680" s="248" t="s">
        <v>219</v>
      </c>
      <c r="G1680" s="245"/>
      <c r="H1680" s="247" t="s">
        <v>1</v>
      </c>
      <c r="I1680" s="249"/>
      <c r="J1680" s="245"/>
      <c r="K1680" s="245"/>
      <c r="L1680" s="250"/>
      <c r="M1680" s="251"/>
      <c r="N1680" s="252"/>
      <c r="O1680" s="252"/>
      <c r="P1680" s="252"/>
      <c r="Q1680" s="252"/>
      <c r="R1680" s="252"/>
      <c r="S1680" s="252"/>
      <c r="T1680" s="253"/>
      <c r="AT1680" s="254" t="s">
        <v>175</v>
      </c>
      <c r="AU1680" s="254" t="s">
        <v>107</v>
      </c>
      <c r="AV1680" s="12" t="s">
        <v>82</v>
      </c>
      <c r="AW1680" s="12" t="s">
        <v>31</v>
      </c>
      <c r="AX1680" s="12" t="s">
        <v>74</v>
      </c>
      <c r="AY1680" s="254" t="s">
        <v>165</v>
      </c>
    </row>
    <row r="1681" s="13" customFormat="1">
      <c r="B1681" s="255"/>
      <c r="C1681" s="256"/>
      <c r="D1681" s="246" t="s">
        <v>175</v>
      </c>
      <c r="E1681" s="257" t="s">
        <v>1</v>
      </c>
      <c r="F1681" s="258" t="s">
        <v>706</v>
      </c>
      <c r="G1681" s="256"/>
      <c r="H1681" s="259">
        <v>20.809999999999999</v>
      </c>
      <c r="I1681" s="260"/>
      <c r="J1681" s="256"/>
      <c r="K1681" s="256"/>
      <c r="L1681" s="261"/>
      <c r="M1681" s="262"/>
      <c r="N1681" s="263"/>
      <c r="O1681" s="263"/>
      <c r="P1681" s="263"/>
      <c r="Q1681" s="263"/>
      <c r="R1681" s="263"/>
      <c r="S1681" s="263"/>
      <c r="T1681" s="264"/>
      <c r="AT1681" s="265" t="s">
        <v>175</v>
      </c>
      <c r="AU1681" s="265" t="s">
        <v>107</v>
      </c>
      <c r="AV1681" s="13" t="s">
        <v>107</v>
      </c>
      <c r="AW1681" s="13" t="s">
        <v>31</v>
      </c>
      <c r="AX1681" s="13" t="s">
        <v>74</v>
      </c>
      <c r="AY1681" s="265" t="s">
        <v>165</v>
      </c>
    </row>
    <row r="1682" s="12" customFormat="1">
      <c r="B1682" s="244"/>
      <c r="C1682" s="245"/>
      <c r="D1682" s="246" t="s">
        <v>175</v>
      </c>
      <c r="E1682" s="247" t="s">
        <v>1</v>
      </c>
      <c r="F1682" s="248" t="s">
        <v>436</v>
      </c>
      <c r="G1682" s="245"/>
      <c r="H1682" s="247" t="s">
        <v>1</v>
      </c>
      <c r="I1682" s="249"/>
      <c r="J1682" s="245"/>
      <c r="K1682" s="245"/>
      <c r="L1682" s="250"/>
      <c r="M1682" s="251"/>
      <c r="N1682" s="252"/>
      <c r="O1682" s="252"/>
      <c r="P1682" s="252"/>
      <c r="Q1682" s="252"/>
      <c r="R1682" s="252"/>
      <c r="S1682" s="252"/>
      <c r="T1682" s="253"/>
      <c r="AT1682" s="254" t="s">
        <v>175</v>
      </c>
      <c r="AU1682" s="254" t="s">
        <v>107</v>
      </c>
      <c r="AV1682" s="12" t="s">
        <v>82</v>
      </c>
      <c r="AW1682" s="12" t="s">
        <v>31</v>
      </c>
      <c r="AX1682" s="12" t="s">
        <v>74</v>
      </c>
      <c r="AY1682" s="254" t="s">
        <v>165</v>
      </c>
    </row>
    <row r="1683" s="13" customFormat="1">
      <c r="B1683" s="255"/>
      <c r="C1683" s="256"/>
      <c r="D1683" s="246" t="s">
        <v>175</v>
      </c>
      <c r="E1683" s="257" t="s">
        <v>1</v>
      </c>
      <c r="F1683" s="258" t="s">
        <v>707</v>
      </c>
      <c r="G1683" s="256"/>
      <c r="H1683" s="259">
        <v>19.25</v>
      </c>
      <c r="I1683" s="260"/>
      <c r="J1683" s="256"/>
      <c r="K1683" s="256"/>
      <c r="L1683" s="261"/>
      <c r="M1683" s="262"/>
      <c r="N1683" s="263"/>
      <c r="O1683" s="263"/>
      <c r="P1683" s="263"/>
      <c r="Q1683" s="263"/>
      <c r="R1683" s="263"/>
      <c r="S1683" s="263"/>
      <c r="T1683" s="264"/>
      <c r="AT1683" s="265" t="s">
        <v>175</v>
      </c>
      <c r="AU1683" s="265" t="s">
        <v>107</v>
      </c>
      <c r="AV1683" s="13" t="s">
        <v>107</v>
      </c>
      <c r="AW1683" s="13" t="s">
        <v>31</v>
      </c>
      <c r="AX1683" s="13" t="s">
        <v>74</v>
      </c>
      <c r="AY1683" s="265" t="s">
        <v>165</v>
      </c>
    </row>
    <row r="1684" s="12" customFormat="1">
      <c r="B1684" s="244"/>
      <c r="C1684" s="245"/>
      <c r="D1684" s="246" t="s">
        <v>175</v>
      </c>
      <c r="E1684" s="247" t="s">
        <v>1</v>
      </c>
      <c r="F1684" s="248" t="s">
        <v>456</v>
      </c>
      <c r="G1684" s="245"/>
      <c r="H1684" s="247" t="s">
        <v>1</v>
      </c>
      <c r="I1684" s="249"/>
      <c r="J1684" s="245"/>
      <c r="K1684" s="245"/>
      <c r="L1684" s="250"/>
      <c r="M1684" s="251"/>
      <c r="N1684" s="252"/>
      <c r="O1684" s="252"/>
      <c r="P1684" s="252"/>
      <c r="Q1684" s="252"/>
      <c r="R1684" s="252"/>
      <c r="S1684" s="252"/>
      <c r="T1684" s="253"/>
      <c r="AT1684" s="254" t="s">
        <v>175</v>
      </c>
      <c r="AU1684" s="254" t="s">
        <v>107</v>
      </c>
      <c r="AV1684" s="12" t="s">
        <v>82</v>
      </c>
      <c r="AW1684" s="12" t="s">
        <v>31</v>
      </c>
      <c r="AX1684" s="12" t="s">
        <v>74</v>
      </c>
      <c r="AY1684" s="254" t="s">
        <v>165</v>
      </c>
    </row>
    <row r="1685" s="13" customFormat="1">
      <c r="B1685" s="255"/>
      <c r="C1685" s="256"/>
      <c r="D1685" s="246" t="s">
        <v>175</v>
      </c>
      <c r="E1685" s="257" t="s">
        <v>1</v>
      </c>
      <c r="F1685" s="258" t="s">
        <v>708</v>
      </c>
      <c r="G1685" s="256"/>
      <c r="H1685" s="259">
        <v>9.0999999999999996</v>
      </c>
      <c r="I1685" s="260"/>
      <c r="J1685" s="256"/>
      <c r="K1685" s="256"/>
      <c r="L1685" s="261"/>
      <c r="M1685" s="262"/>
      <c r="N1685" s="263"/>
      <c r="O1685" s="263"/>
      <c r="P1685" s="263"/>
      <c r="Q1685" s="263"/>
      <c r="R1685" s="263"/>
      <c r="S1685" s="263"/>
      <c r="T1685" s="264"/>
      <c r="AT1685" s="265" t="s">
        <v>175</v>
      </c>
      <c r="AU1685" s="265" t="s">
        <v>107</v>
      </c>
      <c r="AV1685" s="13" t="s">
        <v>107</v>
      </c>
      <c r="AW1685" s="13" t="s">
        <v>31</v>
      </c>
      <c r="AX1685" s="13" t="s">
        <v>74</v>
      </c>
      <c r="AY1685" s="265" t="s">
        <v>165</v>
      </c>
    </row>
    <row r="1686" s="14" customFormat="1">
      <c r="B1686" s="266"/>
      <c r="C1686" s="267"/>
      <c r="D1686" s="246" t="s">
        <v>175</v>
      </c>
      <c r="E1686" s="268" t="s">
        <v>1</v>
      </c>
      <c r="F1686" s="269" t="s">
        <v>179</v>
      </c>
      <c r="G1686" s="267"/>
      <c r="H1686" s="270">
        <v>204.27999999999997</v>
      </c>
      <c r="I1686" s="271"/>
      <c r="J1686" s="267"/>
      <c r="K1686" s="267"/>
      <c r="L1686" s="272"/>
      <c r="M1686" s="273"/>
      <c r="N1686" s="274"/>
      <c r="O1686" s="274"/>
      <c r="P1686" s="274"/>
      <c r="Q1686" s="274"/>
      <c r="R1686" s="274"/>
      <c r="S1686" s="274"/>
      <c r="T1686" s="275"/>
      <c r="AT1686" s="276" t="s">
        <v>175</v>
      </c>
      <c r="AU1686" s="276" t="s">
        <v>107</v>
      </c>
      <c r="AV1686" s="14" t="s">
        <v>166</v>
      </c>
      <c r="AW1686" s="14" t="s">
        <v>31</v>
      </c>
      <c r="AX1686" s="14" t="s">
        <v>74</v>
      </c>
      <c r="AY1686" s="276" t="s">
        <v>165</v>
      </c>
    </row>
    <row r="1687" s="12" customFormat="1">
      <c r="B1687" s="244"/>
      <c r="C1687" s="245"/>
      <c r="D1687" s="246" t="s">
        <v>175</v>
      </c>
      <c r="E1687" s="247" t="s">
        <v>1</v>
      </c>
      <c r="F1687" s="248" t="s">
        <v>207</v>
      </c>
      <c r="G1687" s="245"/>
      <c r="H1687" s="247" t="s">
        <v>1</v>
      </c>
      <c r="I1687" s="249"/>
      <c r="J1687" s="245"/>
      <c r="K1687" s="245"/>
      <c r="L1687" s="250"/>
      <c r="M1687" s="251"/>
      <c r="N1687" s="252"/>
      <c r="O1687" s="252"/>
      <c r="P1687" s="252"/>
      <c r="Q1687" s="252"/>
      <c r="R1687" s="252"/>
      <c r="S1687" s="252"/>
      <c r="T1687" s="253"/>
      <c r="AT1687" s="254" t="s">
        <v>175</v>
      </c>
      <c r="AU1687" s="254" t="s">
        <v>107</v>
      </c>
      <c r="AV1687" s="12" t="s">
        <v>82</v>
      </c>
      <c r="AW1687" s="12" t="s">
        <v>31</v>
      </c>
      <c r="AX1687" s="12" t="s">
        <v>74</v>
      </c>
      <c r="AY1687" s="254" t="s">
        <v>165</v>
      </c>
    </row>
    <row r="1688" s="12" customFormat="1">
      <c r="B1688" s="244"/>
      <c r="C1688" s="245"/>
      <c r="D1688" s="246" t="s">
        <v>175</v>
      </c>
      <c r="E1688" s="247" t="s">
        <v>1</v>
      </c>
      <c r="F1688" s="248" t="s">
        <v>495</v>
      </c>
      <c r="G1688" s="245"/>
      <c r="H1688" s="247" t="s">
        <v>1</v>
      </c>
      <c r="I1688" s="249"/>
      <c r="J1688" s="245"/>
      <c r="K1688" s="245"/>
      <c r="L1688" s="250"/>
      <c r="M1688" s="251"/>
      <c r="N1688" s="252"/>
      <c r="O1688" s="252"/>
      <c r="P1688" s="252"/>
      <c r="Q1688" s="252"/>
      <c r="R1688" s="252"/>
      <c r="S1688" s="252"/>
      <c r="T1688" s="253"/>
      <c r="AT1688" s="254" t="s">
        <v>175</v>
      </c>
      <c r="AU1688" s="254" t="s">
        <v>107</v>
      </c>
      <c r="AV1688" s="12" t="s">
        <v>82</v>
      </c>
      <c r="AW1688" s="12" t="s">
        <v>31</v>
      </c>
      <c r="AX1688" s="12" t="s">
        <v>74</v>
      </c>
      <c r="AY1688" s="254" t="s">
        <v>165</v>
      </c>
    </row>
    <row r="1689" s="13" customFormat="1">
      <c r="B1689" s="255"/>
      <c r="C1689" s="256"/>
      <c r="D1689" s="246" t="s">
        <v>175</v>
      </c>
      <c r="E1689" s="257" t="s">
        <v>1</v>
      </c>
      <c r="F1689" s="258" t="s">
        <v>709</v>
      </c>
      <c r="G1689" s="256"/>
      <c r="H1689" s="259">
        <v>7.6500000000000004</v>
      </c>
      <c r="I1689" s="260"/>
      <c r="J1689" s="256"/>
      <c r="K1689" s="256"/>
      <c r="L1689" s="261"/>
      <c r="M1689" s="262"/>
      <c r="N1689" s="263"/>
      <c r="O1689" s="263"/>
      <c r="P1689" s="263"/>
      <c r="Q1689" s="263"/>
      <c r="R1689" s="263"/>
      <c r="S1689" s="263"/>
      <c r="T1689" s="264"/>
      <c r="AT1689" s="265" t="s">
        <v>175</v>
      </c>
      <c r="AU1689" s="265" t="s">
        <v>107</v>
      </c>
      <c r="AV1689" s="13" t="s">
        <v>107</v>
      </c>
      <c r="AW1689" s="13" t="s">
        <v>31</v>
      </c>
      <c r="AX1689" s="13" t="s">
        <v>74</v>
      </c>
      <c r="AY1689" s="265" t="s">
        <v>165</v>
      </c>
    </row>
    <row r="1690" s="12" customFormat="1">
      <c r="B1690" s="244"/>
      <c r="C1690" s="245"/>
      <c r="D1690" s="246" t="s">
        <v>175</v>
      </c>
      <c r="E1690" s="247" t="s">
        <v>1</v>
      </c>
      <c r="F1690" s="248" t="s">
        <v>491</v>
      </c>
      <c r="G1690" s="245"/>
      <c r="H1690" s="247" t="s">
        <v>1</v>
      </c>
      <c r="I1690" s="249"/>
      <c r="J1690" s="245"/>
      <c r="K1690" s="245"/>
      <c r="L1690" s="250"/>
      <c r="M1690" s="251"/>
      <c r="N1690" s="252"/>
      <c r="O1690" s="252"/>
      <c r="P1690" s="252"/>
      <c r="Q1690" s="252"/>
      <c r="R1690" s="252"/>
      <c r="S1690" s="252"/>
      <c r="T1690" s="253"/>
      <c r="AT1690" s="254" t="s">
        <v>175</v>
      </c>
      <c r="AU1690" s="254" t="s">
        <v>107</v>
      </c>
      <c r="AV1690" s="12" t="s">
        <v>82</v>
      </c>
      <c r="AW1690" s="12" t="s">
        <v>31</v>
      </c>
      <c r="AX1690" s="12" t="s">
        <v>74</v>
      </c>
      <c r="AY1690" s="254" t="s">
        <v>165</v>
      </c>
    </row>
    <row r="1691" s="13" customFormat="1">
      <c r="B1691" s="255"/>
      <c r="C1691" s="256"/>
      <c r="D1691" s="246" t="s">
        <v>175</v>
      </c>
      <c r="E1691" s="257" t="s">
        <v>1</v>
      </c>
      <c r="F1691" s="258" t="s">
        <v>710</v>
      </c>
      <c r="G1691" s="256"/>
      <c r="H1691" s="259">
        <v>2.8900000000000001</v>
      </c>
      <c r="I1691" s="260"/>
      <c r="J1691" s="256"/>
      <c r="K1691" s="256"/>
      <c r="L1691" s="261"/>
      <c r="M1691" s="262"/>
      <c r="N1691" s="263"/>
      <c r="O1691" s="263"/>
      <c r="P1691" s="263"/>
      <c r="Q1691" s="263"/>
      <c r="R1691" s="263"/>
      <c r="S1691" s="263"/>
      <c r="T1691" s="264"/>
      <c r="AT1691" s="265" t="s">
        <v>175</v>
      </c>
      <c r="AU1691" s="265" t="s">
        <v>107</v>
      </c>
      <c r="AV1691" s="13" t="s">
        <v>107</v>
      </c>
      <c r="AW1691" s="13" t="s">
        <v>31</v>
      </c>
      <c r="AX1691" s="13" t="s">
        <v>74</v>
      </c>
      <c r="AY1691" s="265" t="s">
        <v>165</v>
      </c>
    </row>
    <row r="1692" s="12" customFormat="1">
      <c r="B1692" s="244"/>
      <c r="C1692" s="245"/>
      <c r="D1692" s="246" t="s">
        <v>175</v>
      </c>
      <c r="E1692" s="247" t="s">
        <v>1</v>
      </c>
      <c r="F1692" s="248" t="s">
        <v>480</v>
      </c>
      <c r="G1692" s="245"/>
      <c r="H1692" s="247" t="s">
        <v>1</v>
      </c>
      <c r="I1692" s="249"/>
      <c r="J1692" s="245"/>
      <c r="K1692" s="245"/>
      <c r="L1692" s="250"/>
      <c r="M1692" s="251"/>
      <c r="N1692" s="252"/>
      <c r="O1692" s="252"/>
      <c r="P1692" s="252"/>
      <c r="Q1692" s="252"/>
      <c r="R1692" s="252"/>
      <c r="S1692" s="252"/>
      <c r="T1692" s="253"/>
      <c r="AT1692" s="254" t="s">
        <v>175</v>
      </c>
      <c r="AU1692" s="254" t="s">
        <v>107</v>
      </c>
      <c r="AV1692" s="12" t="s">
        <v>82</v>
      </c>
      <c r="AW1692" s="12" t="s">
        <v>31</v>
      </c>
      <c r="AX1692" s="12" t="s">
        <v>74</v>
      </c>
      <c r="AY1692" s="254" t="s">
        <v>165</v>
      </c>
    </row>
    <row r="1693" s="13" customFormat="1">
      <c r="B1693" s="255"/>
      <c r="C1693" s="256"/>
      <c r="D1693" s="246" t="s">
        <v>175</v>
      </c>
      <c r="E1693" s="257" t="s">
        <v>1</v>
      </c>
      <c r="F1693" s="258" t="s">
        <v>711</v>
      </c>
      <c r="G1693" s="256"/>
      <c r="H1693" s="259">
        <v>8.6400000000000006</v>
      </c>
      <c r="I1693" s="260"/>
      <c r="J1693" s="256"/>
      <c r="K1693" s="256"/>
      <c r="L1693" s="261"/>
      <c r="M1693" s="262"/>
      <c r="N1693" s="263"/>
      <c r="O1693" s="263"/>
      <c r="P1693" s="263"/>
      <c r="Q1693" s="263"/>
      <c r="R1693" s="263"/>
      <c r="S1693" s="263"/>
      <c r="T1693" s="264"/>
      <c r="AT1693" s="265" t="s">
        <v>175</v>
      </c>
      <c r="AU1693" s="265" t="s">
        <v>107</v>
      </c>
      <c r="AV1693" s="13" t="s">
        <v>107</v>
      </c>
      <c r="AW1693" s="13" t="s">
        <v>31</v>
      </c>
      <c r="AX1693" s="13" t="s">
        <v>74</v>
      </c>
      <c r="AY1693" s="265" t="s">
        <v>165</v>
      </c>
    </row>
    <row r="1694" s="12" customFormat="1">
      <c r="B1694" s="244"/>
      <c r="C1694" s="245"/>
      <c r="D1694" s="246" t="s">
        <v>175</v>
      </c>
      <c r="E1694" s="247" t="s">
        <v>1</v>
      </c>
      <c r="F1694" s="248" t="s">
        <v>488</v>
      </c>
      <c r="G1694" s="245"/>
      <c r="H1694" s="247" t="s">
        <v>1</v>
      </c>
      <c r="I1694" s="249"/>
      <c r="J1694" s="245"/>
      <c r="K1694" s="245"/>
      <c r="L1694" s="250"/>
      <c r="M1694" s="251"/>
      <c r="N1694" s="252"/>
      <c r="O1694" s="252"/>
      <c r="P1694" s="252"/>
      <c r="Q1694" s="252"/>
      <c r="R1694" s="252"/>
      <c r="S1694" s="252"/>
      <c r="T1694" s="253"/>
      <c r="AT1694" s="254" t="s">
        <v>175</v>
      </c>
      <c r="AU1694" s="254" t="s">
        <v>107</v>
      </c>
      <c r="AV1694" s="12" t="s">
        <v>82</v>
      </c>
      <c r="AW1694" s="12" t="s">
        <v>31</v>
      </c>
      <c r="AX1694" s="12" t="s">
        <v>74</v>
      </c>
      <c r="AY1694" s="254" t="s">
        <v>165</v>
      </c>
    </row>
    <row r="1695" s="13" customFormat="1">
      <c r="B1695" s="255"/>
      <c r="C1695" s="256"/>
      <c r="D1695" s="246" t="s">
        <v>175</v>
      </c>
      <c r="E1695" s="257" t="s">
        <v>1</v>
      </c>
      <c r="F1695" s="258" t="s">
        <v>712</v>
      </c>
      <c r="G1695" s="256"/>
      <c r="H1695" s="259">
        <v>4.75</v>
      </c>
      <c r="I1695" s="260"/>
      <c r="J1695" s="256"/>
      <c r="K1695" s="256"/>
      <c r="L1695" s="261"/>
      <c r="M1695" s="262"/>
      <c r="N1695" s="263"/>
      <c r="O1695" s="263"/>
      <c r="P1695" s="263"/>
      <c r="Q1695" s="263"/>
      <c r="R1695" s="263"/>
      <c r="S1695" s="263"/>
      <c r="T1695" s="264"/>
      <c r="AT1695" s="265" t="s">
        <v>175</v>
      </c>
      <c r="AU1695" s="265" t="s">
        <v>107</v>
      </c>
      <c r="AV1695" s="13" t="s">
        <v>107</v>
      </c>
      <c r="AW1695" s="13" t="s">
        <v>31</v>
      </c>
      <c r="AX1695" s="13" t="s">
        <v>74</v>
      </c>
      <c r="AY1695" s="265" t="s">
        <v>165</v>
      </c>
    </row>
    <row r="1696" s="12" customFormat="1">
      <c r="B1696" s="244"/>
      <c r="C1696" s="245"/>
      <c r="D1696" s="246" t="s">
        <v>175</v>
      </c>
      <c r="E1696" s="247" t="s">
        <v>1</v>
      </c>
      <c r="F1696" s="248" t="s">
        <v>483</v>
      </c>
      <c r="G1696" s="245"/>
      <c r="H1696" s="247" t="s">
        <v>1</v>
      </c>
      <c r="I1696" s="249"/>
      <c r="J1696" s="245"/>
      <c r="K1696" s="245"/>
      <c r="L1696" s="250"/>
      <c r="M1696" s="251"/>
      <c r="N1696" s="252"/>
      <c r="O1696" s="252"/>
      <c r="P1696" s="252"/>
      <c r="Q1696" s="252"/>
      <c r="R1696" s="252"/>
      <c r="S1696" s="252"/>
      <c r="T1696" s="253"/>
      <c r="AT1696" s="254" t="s">
        <v>175</v>
      </c>
      <c r="AU1696" s="254" t="s">
        <v>107</v>
      </c>
      <c r="AV1696" s="12" t="s">
        <v>82</v>
      </c>
      <c r="AW1696" s="12" t="s">
        <v>31</v>
      </c>
      <c r="AX1696" s="12" t="s">
        <v>74</v>
      </c>
      <c r="AY1696" s="254" t="s">
        <v>165</v>
      </c>
    </row>
    <row r="1697" s="13" customFormat="1">
      <c r="B1697" s="255"/>
      <c r="C1697" s="256"/>
      <c r="D1697" s="246" t="s">
        <v>175</v>
      </c>
      <c r="E1697" s="257" t="s">
        <v>1</v>
      </c>
      <c r="F1697" s="258" t="s">
        <v>713</v>
      </c>
      <c r="G1697" s="256"/>
      <c r="H1697" s="259">
        <v>3.5699999999999998</v>
      </c>
      <c r="I1697" s="260"/>
      <c r="J1697" s="256"/>
      <c r="K1697" s="256"/>
      <c r="L1697" s="261"/>
      <c r="M1697" s="262"/>
      <c r="N1697" s="263"/>
      <c r="O1697" s="263"/>
      <c r="P1697" s="263"/>
      <c r="Q1697" s="263"/>
      <c r="R1697" s="263"/>
      <c r="S1697" s="263"/>
      <c r="T1697" s="264"/>
      <c r="AT1697" s="265" t="s">
        <v>175</v>
      </c>
      <c r="AU1697" s="265" t="s">
        <v>107</v>
      </c>
      <c r="AV1697" s="13" t="s">
        <v>107</v>
      </c>
      <c r="AW1697" s="13" t="s">
        <v>31</v>
      </c>
      <c r="AX1697" s="13" t="s">
        <v>74</v>
      </c>
      <c r="AY1697" s="265" t="s">
        <v>165</v>
      </c>
    </row>
    <row r="1698" s="12" customFormat="1">
      <c r="B1698" s="244"/>
      <c r="C1698" s="245"/>
      <c r="D1698" s="246" t="s">
        <v>175</v>
      </c>
      <c r="E1698" s="247" t="s">
        <v>1</v>
      </c>
      <c r="F1698" s="248" t="s">
        <v>476</v>
      </c>
      <c r="G1698" s="245"/>
      <c r="H1698" s="247" t="s">
        <v>1</v>
      </c>
      <c r="I1698" s="249"/>
      <c r="J1698" s="245"/>
      <c r="K1698" s="245"/>
      <c r="L1698" s="250"/>
      <c r="M1698" s="251"/>
      <c r="N1698" s="252"/>
      <c r="O1698" s="252"/>
      <c r="P1698" s="252"/>
      <c r="Q1698" s="252"/>
      <c r="R1698" s="252"/>
      <c r="S1698" s="252"/>
      <c r="T1698" s="253"/>
      <c r="AT1698" s="254" t="s">
        <v>175</v>
      </c>
      <c r="AU1698" s="254" t="s">
        <v>107</v>
      </c>
      <c r="AV1698" s="12" t="s">
        <v>82</v>
      </c>
      <c r="AW1698" s="12" t="s">
        <v>31</v>
      </c>
      <c r="AX1698" s="12" t="s">
        <v>74</v>
      </c>
      <c r="AY1698" s="254" t="s">
        <v>165</v>
      </c>
    </row>
    <row r="1699" s="13" customFormat="1">
      <c r="B1699" s="255"/>
      <c r="C1699" s="256"/>
      <c r="D1699" s="246" t="s">
        <v>175</v>
      </c>
      <c r="E1699" s="257" t="s">
        <v>1</v>
      </c>
      <c r="F1699" s="258" t="s">
        <v>714</v>
      </c>
      <c r="G1699" s="256"/>
      <c r="H1699" s="259">
        <v>20.25</v>
      </c>
      <c r="I1699" s="260"/>
      <c r="J1699" s="256"/>
      <c r="K1699" s="256"/>
      <c r="L1699" s="261"/>
      <c r="M1699" s="262"/>
      <c r="N1699" s="263"/>
      <c r="O1699" s="263"/>
      <c r="P1699" s="263"/>
      <c r="Q1699" s="263"/>
      <c r="R1699" s="263"/>
      <c r="S1699" s="263"/>
      <c r="T1699" s="264"/>
      <c r="AT1699" s="265" t="s">
        <v>175</v>
      </c>
      <c r="AU1699" s="265" t="s">
        <v>107</v>
      </c>
      <c r="AV1699" s="13" t="s">
        <v>107</v>
      </c>
      <c r="AW1699" s="13" t="s">
        <v>31</v>
      </c>
      <c r="AX1699" s="13" t="s">
        <v>74</v>
      </c>
      <c r="AY1699" s="265" t="s">
        <v>165</v>
      </c>
    </row>
    <row r="1700" s="12" customFormat="1">
      <c r="B1700" s="244"/>
      <c r="C1700" s="245"/>
      <c r="D1700" s="246" t="s">
        <v>175</v>
      </c>
      <c r="E1700" s="247" t="s">
        <v>1</v>
      </c>
      <c r="F1700" s="248" t="s">
        <v>474</v>
      </c>
      <c r="G1700" s="245"/>
      <c r="H1700" s="247" t="s">
        <v>1</v>
      </c>
      <c r="I1700" s="249"/>
      <c r="J1700" s="245"/>
      <c r="K1700" s="245"/>
      <c r="L1700" s="250"/>
      <c r="M1700" s="251"/>
      <c r="N1700" s="252"/>
      <c r="O1700" s="252"/>
      <c r="P1700" s="252"/>
      <c r="Q1700" s="252"/>
      <c r="R1700" s="252"/>
      <c r="S1700" s="252"/>
      <c r="T1700" s="253"/>
      <c r="AT1700" s="254" t="s">
        <v>175</v>
      </c>
      <c r="AU1700" s="254" t="s">
        <v>107</v>
      </c>
      <c r="AV1700" s="12" t="s">
        <v>82</v>
      </c>
      <c r="AW1700" s="12" t="s">
        <v>31</v>
      </c>
      <c r="AX1700" s="12" t="s">
        <v>74</v>
      </c>
      <c r="AY1700" s="254" t="s">
        <v>165</v>
      </c>
    </row>
    <row r="1701" s="13" customFormat="1">
      <c r="B1701" s="255"/>
      <c r="C1701" s="256"/>
      <c r="D1701" s="246" t="s">
        <v>175</v>
      </c>
      <c r="E1701" s="257" t="s">
        <v>1</v>
      </c>
      <c r="F1701" s="258" t="s">
        <v>715</v>
      </c>
      <c r="G1701" s="256"/>
      <c r="H1701" s="259">
        <v>22.48</v>
      </c>
      <c r="I1701" s="260"/>
      <c r="J1701" s="256"/>
      <c r="K1701" s="256"/>
      <c r="L1701" s="261"/>
      <c r="M1701" s="262"/>
      <c r="N1701" s="263"/>
      <c r="O1701" s="263"/>
      <c r="P1701" s="263"/>
      <c r="Q1701" s="263"/>
      <c r="R1701" s="263"/>
      <c r="S1701" s="263"/>
      <c r="T1701" s="264"/>
      <c r="AT1701" s="265" t="s">
        <v>175</v>
      </c>
      <c r="AU1701" s="265" t="s">
        <v>107</v>
      </c>
      <c r="AV1701" s="13" t="s">
        <v>107</v>
      </c>
      <c r="AW1701" s="13" t="s">
        <v>31</v>
      </c>
      <c r="AX1701" s="13" t="s">
        <v>74</v>
      </c>
      <c r="AY1701" s="265" t="s">
        <v>165</v>
      </c>
    </row>
    <row r="1702" s="12" customFormat="1">
      <c r="B1702" s="244"/>
      <c r="C1702" s="245"/>
      <c r="D1702" s="246" t="s">
        <v>175</v>
      </c>
      <c r="E1702" s="247" t="s">
        <v>1</v>
      </c>
      <c r="F1702" s="248" t="s">
        <v>210</v>
      </c>
      <c r="G1702" s="245"/>
      <c r="H1702" s="247" t="s">
        <v>1</v>
      </c>
      <c r="I1702" s="249"/>
      <c r="J1702" s="245"/>
      <c r="K1702" s="245"/>
      <c r="L1702" s="250"/>
      <c r="M1702" s="251"/>
      <c r="N1702" s="252"/>
      <c r="O1702" s="252"/>
      <c r="P1702" s="252"/>
      <c r="Q1702" s="252"/>
      <c r="R1702" s="252"/>
      <c r="S1702" s="252"/>
      <c r="T1702" s="253"/>
      <c r="AT1702" s="254" t="s">
        <v>175</v>
      </c>
      <c r="AU1702" s="254" t="s">
        <v>107</v>
      </c>
      <c r="AV1702" s="12" t="s">
        <v>82</v>
      </c>
      <c r="AW1702" s="12" t="s">
        <v>31</v>
      </c>
      <c r="AX1702" s="12" t="s">
        <v>74</v>
      </c>
      <c r="AY1702" s="254" t="s">
        <v>165</v>
      </c>
    </row>
    <row r="1703" s="13" customFormat="1">
      <c r="B1703" s="255"/>
      <c r="C1703" s="256"/>
      <c r="D1703" s="246" t="s">
        <v>175</v>
      </c>
      <c r="E1703" s="257" t="s">
        <v>1</v>
      </c>
      <c r="F1703" s="258" t="s">
        <v>716</v>
      </c>
      <c r="G1703" s="256"/>
      <c r="H1703" s="259">
        <v>6.1900000000000004</v>
      </c>
      <c r="I1703" s="260"/>
      <c r="J1703" s="256"/>
      <c r="K1703" s="256"/>
      <c r="L1703" s="261"/>
      <c r="M1703" s="262"/>
      <c r="N1703" s="263"/>
      <c r="O1703" s="263"/>
      <c r="P1703" s="263"/>
      <c r="Q1703" s="263"/>
      <c r="R1703" s="263"/>
      <c r="S1703" s="263"/>
      <c r="T1703" s="264"/>
      <c r="AT1703" s="265" t="s">
        <v>175</v>
      </c>
      <c r="AU1703" s="265" t="s">
        <v>107</v>
      </c>
      <c r="AV1703" s="13" t="s">
        <v>107</v>
      </c>
      <c r="AW1703" s="13" t="s">
        <v>31</v>
      </c>
      <c r="AX1703" s="13" t="s">
        <v>74</v>
      </c>
      <c r="AY1703" s="265" t="s">
        <v>165</v>
      </c>
    </row>
    <row r="1704" s="12" customFormat="1">
      <c r="B1704" s="244"/>
      <c r="C1704" s="245"/>
      <c r="D1704" s="246" t="s">
        <v>175</v>
      </c>
      <c r="E1704" s="247" t="s">
        <v>1</v>
      </c>
      <c r="F1704" s="248" t="s">
        <v>208</v>
      </c>
      <c r="G1704" s="245"/>
      <c r="H1704" s="247" t="s">
        <v>1</v>
      </c>
      <c r="I1704" s="249"/>
      <c r="J1704" s="245"/>
      <c r="K1704" s="245"/>
      <c r="L1704" s="250"/>
      <c r="M1704" s="251"/>
      <c r="N1704" s="252"/>
      <c r="O1704" s="252"/>
      <c r="P1704" s="252"/>
      <c r="Q1704" s="252"/>
      <c r="R1704" s="252"/>
      <c r="S1704" s="252"/>
      <c r="T1704" s="253"/>
      <c r="AT1704" s="254" t="s">
        <v>175</v>
      </c>
      <c r="AU1704" s="254" t="s">
        <v>107</v>
      </c>
      <c r="AV1704" s="12" t="s">
        <v>82</v>
      </c>
      <c r="AW1704" s="12" t="s">
        <v>31</v>
      </c>
      <c r="AX1704" s="12" t="s">
        <v>74</v>
      </c>
      <c r="AY1704" s="254" t="s">
        <v>165</v>
      </c>
    </row>
    <row r="1705" s="13" customFormat="1">
      <c r="B1705" s="255"/>
      <c r="C1705" s="256"/>
      <c r="D1705" s="246" t="s">
        <v>175</v>
      </c>
      <c r="E1705" s="257" t="s">
        <v>1</v>
      </c>
      <c r="F1705" s="258" t="s">
        <v>698</v>
      </c>
      <c r="G1705" s="256"/>
      <c r="H1705" s="259">
        <v>1.44</v>
      </c>
      <c r="I1705" s="260"/>
      <c r="J1705" s="256"/>
      <c r="K1705" s="256"/>
      <c r="L1705" s="261"/>
      <c r="M1705" s="262"/>
      <c r="N1705" s="263"/>
      <c r="O1705" s="263"/>
      <c r="P1705" s="263"/>
      <c r="Q1705" s="263"/>
      <c r="R1705" s="263"/>
      <c r="S1705" s="263"/>
      <c r="T1705" s="264"/>
      <c r="AT1705" s="265" t="s">
        <v>175</v>
      </c>
      <c r="AU1705" s="265" t="s">
        <v>107</v>
      </c>
      <c r="AV1705" s="13" t="s">
        <v>107</v>
      </c>
      <c r="AW1705" s="13" t="s">
        <v>31</v>
      </c>
      <c r="AX1705" s="13" t="s">
        <v>74</v>
      </c>
      <c r="AY1705" s="265" t="s">
        <v>165</v>
      </c>
    </row>
    <row r="1706" s="12" customFormat="1">
      <c r="B1706" s="244"/>
      <c r="C1706" s="245"/>
      <c r="D1706" s="246" t="s">
        <v>175</v>
      </c>
      <c r="E1706" s="247" t="s">
        <v>1</v>
      </c>
      <c r="F1706" s="248" t="s">
        <v>507</v>
      </c>
      <c r="G1706" s="245"/>
      <c r="H1706" s="247" t="s">
        <v>1</v>
      </c>
      <c r="I1706" s="249"/>
      <c r="J1706" s="245"/>
      <c r="K1706" s="245"/>
      <c r="L1706" s="250"/>
      <c r="M1706" s="251"/>
      <c r="N1706" s="252"/>
      <c r="O1706" s="252"/>
      <c r="P1706" s="252"/>
      <c r="Q1706" s="252"/>
      <c r="R1706" s="252"/>
      <c r="S1706" s="252"/>
      <c r="T1706" s="253"/>
      <c r="AT1706" s="254" t="s">
        <v>175</v>
      </c>
      <c r="AU1706" s="254" t="s">
        <v>107</v>
      </c>
      <c r="AV1706" s="12" t="s">
        <v>82</v>
      </c>
      <c r="AW1706" s="12" t="s">
        <v>31</v>
      </c>
      <c r="AX1706" s="12" t="s">
        <v>74</v>
      </c>
      <c r="AY1706" s="254" t="s">
        <v>165</v>
      </c>
    </row>
    <row r="1707" s="13" customFormat="1">
      <c r="B1707" s="255"/>
      <c r="C1707" s="256"/>
      <c r="D1707" s="246" t="s">
        <v>175</v>
      </c>
      <c r="E1707" s="257" t="s">
        <v>1</v>
      </c>
      <c r="F1707" s="258" t="s">
        <v>717</v>
      </c>
      <c r="G1707" s="256"/>
      <c r="H1707" s="259">
        <v>3.6299999999999999</v>
      </c>
      <c r="I1707" s="260"/>
      <c r="J1707" s="256"/>
      <c r="K1707" s="256"/>
      <c r="L1707" s="261"/>
      <c r="M1707" s="262"/>
      <c r="N1707" s="263"/>
      <c r="O1707" s="263"/>
      <c r="P1707" s="263"/>
      <c r="Q1707" s="263"/>
      <c r="R1707" s="263"/>
      <c r="S1707" s="263"/>
      <c r="T1707" s="264"/>
      <c r="AT1707" s="265" t="s">
        <v>175</v>
      </c>
      <c r="AU1707" s="265" t="s">
        <v>107</v>
      </c>
      <c r="AV1707" s="13" t="s">
        <v>107</v>
      </c>
      <c r="AW1707" s="13" t="s">
        <v>31</v>
      </c>
      <c r="AX1707" s="13" t="s">
        <v>74</v>
      </c>
      <c r="AY1707" s="265" t="s">
        <v>165</v>
      </c>
    </row>
    <row r="1708" s="12" customFormat="1">
      <c r="B1708" s="244"/>
      <c r="C1708" s="245"/>
      <c r="D1708" s="246" t="s">
        <v>175</v>
      </c>
      <c r="E1708" s="247" t="s">
        <v>1</v>
      </c>
      <c r="F1708" s="248" t="s">
        <v>505</v>
      </c>
      <c r="G1708" s="245"/>
      <c r="H1708" s="247" t="s">
        <v>1</v>
      </c>
      <c r="I1708" s="249"/>
      <c r="J1708" s="245"/>
      <c r="K1708" s="245"/>
      <c r="L1708" s="250"/>
      <c r="M1708" s="251"/>
      <c r="N1708" s="252"/>
      <c r="O1708" s="252"/>
      <c r="P1708" s="252"/>
      <c r="Q1708" s="252"/>
      <c r="R1708" s="252"/>
      <c r="S1708" s="252"/>
      <c r="T1708" s="253"/>
      <c r="AT1708" s="254" t="s">
        <v>175</v>
      </c>
      <c r="AU1708" s="254" t="s">
        <v>107</v>
      </c>
      <c r="AV1708" s="12" t="s">
        <v>82</v>
      </c>
      <c r="AW1708" s="12" t="s">
        <v>31</v>
      </c>
      <c r="AX1708" s="12" t="s">
        <v>74</v>
      </c>
      <c r="AY1708" s="254" t="s">
        <v>165</v>
      </c>
    </row>
    <row r="1709" s="13" customFormat="1">
      <c r="B1709" s="255"/>
      <c r="C1709" s="256"/>
      <c r="D1709" s="246" t="s">
        <v>175</v>
      </c>
      <c r="E1709" s="257" t="s">
        <v>1</v>
      </c>
      <c r="F1709" s="258" t="s">
        <v>718</v>
      </c>
      <c r="G1709" s="256"/>
      <c r="H1709" s="259">
        <v>15.93</v>
      </c>
      <c r="I1709" s="260"/>
      <c r="J1709" s="256"/>
      <c r="K1709" s="256"/>
      <c r="L1709" s="261"/>
      <c r="M1709" s="262"/>
      <c r="N1709" s="263"/>
      <c r="O1709" s="263"/>
      <c r="P1709" s="263"/>
      <c r="Q1709" s="263"/>
      <c r="R1709" s="263"/>
      <c r="S1709" s="263"/>
      <c r="T1709" s="264"/>
      <c r="AT1709" s="265" t="s">
        <v>175</v>
      </c>
      <c r="AU1709" s="265" t="s">
        <v>107</v>
      </c>
      <c r="AV1709" s="13" t="s">
        <v>107</v>
      </c>
      <c r="AW1709" s="13" t="s">
        <v>31</v>
      </c>
      <c r="AX1709" s="13" t="s">
        <v>74</v>
      </c>
      <c r="AY1709" s="265" t="s">
        <v>165</v>
      </c>
    </row>
    <row r="1710" s="12" customFormat="1">
      <c r="B1710" s="244"/>
      <c r="C1710" s="245"/>
      <c r="D1710" s="246" t="s">
        <v>175</v>
      </c>
      <c r="E1710" s="247" t="s">
        <v>1</v>
      </c>
      <c r="F1710" s="248" t="s">
        <v>512</v>
      </c>
      <c r="G1710" s="245"/>
      <c r="H1710" s="247" t="s">
        <v>1</v>
      </c>
      <c r="I1710" s="249"/>
      <c r="J1710" s="245"/>
      <c r="K1710" s="245"/>
      <c r="L1710" s="250"/>
      <c r="M1710" s="251"/>
      <c r="N1710" s="252"/>
      <c r="O1710" s="252"/>
      <c r="P1710" s="252"/>
      <c r="Q1710" s="252"/>
      <c r="R1710" s="252"/>
      <c r="S1710" s="252"/>
      <c r="T1710" s="253"/>
      <c r="AT1710" s="254" t="s">
        <v>175</v>
      </c>
      <c r="AU1710" s="254" t="s">
        <v>107</v>
      </c>
      <c r="AV1710" s="12" t="s">
        <v>82</v>
      </c>
      <c r="AW1710" s="12" t="s">
        <v>31</v>
      </c>
      <c r="AX1710" s="12" t="s">
        <v>74</v>
      </c>
      <c r="AY1710" s="254" t="s">
        <v>165</v>
      </c>
    </row>
    <row r="1711" s="13" customFormat="1">
      <c r="B1711" s="255"/>
      <c r="C1711" s="256"/>
      <c r="D1711" s="246" t="s">
        <v>175</v>
      </c>
      <c r="E1711" s="257" t="s">
        <v>1</v>
      </c>
      <c r="F1711" s="258" t="s">
        <v>719</v>
      </c>
      <c r="G1711" s="256"/>
      <c r="H1711" s="259">
        <v>22.23</v>
      </c>
      <c r="I1711" s="260"/>
      <c r="J1711" s="256"/>
      <c r="K1711" s="256"/>
      <c r="L1711" s="261"/>
      <c r="M1711" s="262"/>
      <c r="N1711" s="263"/>
      <c r="O1711" s="263"/>
      <c r="P1711" s="263"/>
      <c r="Q1711" s="263"/>
      <c r="R1711" s="263"/>
      <c r="S1711" s="263"/>
      <c r="T1711" s="264"/>
      <c r="AT1711" s="265" t="s">
        <v>175</v>
      </c>
      <c r="AU1711" s="265" t="s">
        <v>107</v>
      </c>
      <c r="AV1711" s="13" t="s">
        <v>107</v>
      </c>
      <c r="AW1711" s="13" t="s">
        <v>31</v>
      </c>
      <c r="AX1711" s="13" t="s">
        <v>74</v>
      </c>
      <c r="AY1711" s="265" t="s">
        <v>165</v>
      </c>
    </row>
    <row r="1712" s="12" customFormat="1">
      <c r="B1712" s="244"/>
      <c r="C1712" s="245"/>
      <c r="D1712" s="246" t="s">
        <v>175</v>
      </c>
      <c r="E1712" s="247" t="s">
        <v>1</v>
      </c>
      <c r="F1712" s="248" t="s">
        <v>501</v>
      </c>
      <c r="G1712" s="245"/>
      <c r="H1712" s="247" t="s">
        <v>1</v>
      </c>
      <c r="I1712" s="249"/>
      <c r="J1712" s="245"/>
      <c r="K1712" s="245"/>
      <c r="L1712" s="250"/>
      <c r="M1712" s="251"/>
      <c r="N1712" s="252"/>
      <c r="O1712" s="252"/>
      <c r="P1712" s="252"/>
      <c r="Q1712" s="252"/>
      <c r="R1712" s="252"/>
      <c r="S1712" s="252"/>
      <c r="T1712" s="253"/>
      <c r="AT1712" s="254" t="s">
        <v>175</v>
      </c>
      <c r="AU1712" s="254" t="s">
        <v>107</v>
      </c>
      <c r="AV1712" s="12" t="s">
        <v>82</v>
      </c>
      <c r="AW1712" s="12" t="s">
        <v>31</v>
      </c>
      <c r="AX1712" s="12" t="s">
        <v>74</v>
      </c>
      <c r="AY1712" s="254" t="s">
        <v>165</v>
      </c>
    </row>
    <row r="1713" s="13" customFormat="1">
      <c r="B1713" s="255"/>
      <c r="C1713" s="256"/>
      <c r="D1713" s="246" t="s">
        <v>175</v>
      </c>
      <c r="E1713" s="257" t="s">
        <v>1</v>
      </c>
      <c r="F1713" s="258" t="s">
        <v>720</v>
      </c>
      <c r="G1713" s="256"/>
      <c r="H1713" s="259">
        <v>28.329999999999998</v>
      </c>
      <c r="I1713" s="260"/>
      <c r="J1713" s="256"/>
      <c r="K1713" s="256"/>
      <c r="L1713" s="261"/>
      <c r="M1713" s="262"/>
      <c r="N1713" s="263"/>
      <c r="O1713" s="263"/>
      <c r="P1713" s="263"/>
      <c r="Q1713" s="263"/>
      <c r="R1713" s="263"/>
      <c r="S1713" s="263"/>
      <c r="T1713" s="264"/>
      <c r="AT1713" s="265" t="s">
        <v>175</v>
      </c>
      <c r="AU1713" s="265" t="s">
        <v>107</v>
      </c>
      <c r="AV1713" s="13" t="s">
        <v>107</v>
      </c>
      <c r="AW1713" s="13" t="s">
        <v>31</v>
      </c>
      <c r="AX1713" s="13" t="s">
        <v>74</v>
      </c>
      <c r="AY1713" s="265" t="s">
        <v>165</v>
      </c>
    </row>
    <row r="1714" s="14" customFormat="1">
      <c r="B1714" s="266"/>
      <c r="C1714" s="267"/>
      <c r="D1714" s="246" t="s">
        <v>175</v>
      </c>
      <c r="E1714" s="268" t="s">
        <v>1</v>
      </c>
      <c r="F1714" s="269" t="s">
        <v>179</v>
      </c>
      <c r="G1714" s="267"/>
      <c r="H1714" s="270">
        <v>147.97999999999999</v>
      </c>
      <c r="I1714" s="271"/>
      <c r="J1714" s="267"/>
      <c r="K1714" s="267"/>
      <c r="L1714" s="272"/>
      <c r="M1714" s="273"/>
      <c r="N1714" s="274"/>
      <c r="O1714" s="274"/>
      <c r="P1714" s="274"/>
      <c r="Q1714" s="274"/>
      <c r="R1714" s="274"/>
      <c r="S1714" s="274"/>
      <c r="T1714" s="275"/>
      <c r="AT1714" s="276" t="s">
        <v>175</v>
      </c>
      <c r="AU1714" s="276" t="s">
        <v>107</v>
      </c>
      <c r="AV1714" s="14" t="s">
        <v>166</v>
      </c>
      <c r="AW1714" s="14" t="s">
        <v>31</v>
      </c>
      <c r="AX1714" s="14" t="s">
        <v>74</v>
      </c>
      <c r="AY1714" s="276" t="s">
        <v>165</v>
      </c>
    </row>
    <row r="1715" s="15" customFormat="1">
      <c r="B1715" s="277"/>
      <c r="C1715" s="278"/>
      <c r="D1715" s="246" t="s">
        <v>175</v>
      </c>
      <c r="E1715" s="279" t="s">
        <v>1</v>
      </c>
      <c r="F1715" s="280" t="s">
        <v>186</v>
      </c>
      <c r="G1715" s="278"/>
      <c r="H1715" s="281">
        <v>561.73799999999994</v>
      </c>
      <c r="I1715" s="282"/>
      <c r="J1715" s="278"/>
      <c r="K1715" s="278"/>
      <c r="L1715" s="283"/>
      <c r="M1715" s="284"/>
      <c r="N1715" s="285"/>
      <c r="O1715" s="285"/>
      <c r="P1715" s="285"/>
      <c r="Q1715" s="285"/>
      <c r="R1715" s="285"/>
      <c r="S1715" s="285"/>
      <c r="T1715" s="286"/>
      <c r="AT1715" s="287" t="s">
        <v>175</v>
      </c>
      <c r="AU1715" s="287" t="s">
        <v>107</v>
      </c>
      <c r="AV1715" s="15" t="s">
        <v>173</v>
      </c>
      <c r="AW1715" s="15" t="s">
        <v>31</v>
      </c>
      <c r="AX1715" s="15" t="s">
        <v>82</v>
      </c>
      <c r="AY1715" s="287" t="s">
        <v>165</v>
      </c>
    </row>
    <row r="1716" s="1" customFormat="1" ht="24" customHeight="1">
      <c r="B1716" s="38"/>
      <c r="C1716" s="231" t="s">
        <v>721</v>
      </c>
      <c r="D1716" s="231" t="s">
        <v>168</v>
      </c>
      <c r="E1716" s="232" t="s">
        <v>722</v>
      </c>
      <c r="F1716" s="233" t="s">
        <v>723</v>
      </c>
      <c r="G1716" s="234" t="s">
        <v>296</v>
      </c>
      <c r="H1716" s="235">
        <v>561.73800000000006</v>
      </c>
      <c r="I1716" s="236"/>
      <c r="J1716" s="237">
        <f>ROUND(I1716*H1716,2)</f>
        <v>0</v>
      </c>
      <c r="K1716" s="233" t="s">
        <v>266</v>
      </c>
      <c r="L1716" s="43"/>
      <c r="M1716" s="238" t="s">
        <v>1</v>
      </c>
      <c r="N1716" s="239" t="s">
        <v>40</v>
      </c>
      <c r="O1716" s="86"/>
      <c r="P1716" s="240">
        <f>O1716*H1716</f>
        <v>0</v>
      </c>
      <c r="Q1716" s="240">
        <v>4.0000000000000003E-05</v>
      </c>
      <c r="R1716" s="240">
        <f>Q1716*H1716</f>
        <v>0.022469520000000003</v>
      </c>
      <c r="S1716" s="240">
        <v>0</v>
      </c>
      <c r="T1716" s="241">
        <f>S1716*H1716</f>
        <v>0</v>
      </c>
      <c r="AR1716" s="242" t="s">
        <v>173</v>
      </c>
      <c r="AT1716" s="242" t="s">
        <v>168</v>
      </c>
      <c r="AU1716" s="242" t="s">
        <v>107</v>
      </c>
      <c r="AY1716" s="17" t="s">
        <v>165</v>
      </c>
      <c r="BE1716" s="243">
        <f>IF(N1716="základní",J1716,0)</f>
        <v>0</v>
      </c>
      <c r="BF1716" s="243">
        <f>IF(N1716="snížená",J1716,0)</f>
        <v>0</v>
      </c>
      <c r="BG1716" s="243">
        <f>IF(N1716="zákl. přenesená",J1716,0)</f>
        <v>0</v>
      </c>
      <c r="BH1716" s="243">
        <f>IF(N1716="sníž. přenesená",J1716,0)</f>
        <v>0</v>
      </c>
      <c r="BI1716" s="243">
        <f>IF(N1716="nulová",J1716,0)</f>
        <v>0</v>
      </c>
      <c r="BJ1716" s="17" t="s">
        <v>107</v>
      </c>
      <c r="BK1716" s="243">
        <f>ROUND(I1716*H1716,2)</f>
        <v>0</v>
      </c>
      <c r="BL1716" s="17" t="s">
        <v>173</v>
      </c>
      <c r="BM1716" s="242" t="s">
        <v>724</v>
      </c>
    </row>
    <row r="1717" s="12" customFormat="1">
      <c r="B1717" s="244"/>
      <c r="C1717" s="245"/>
      <c r="D1717" s="246" t="s">
        <v>175</v>
      </c>
      <c r="E1717" s="247" t="s">
        <v>1</v>
      </c>
      <c r="F1717" s="248" t="s">
        <v>176</v>
      </c>
      <c r="G1717" s="245"/>
      <c r="H1717" s="247" t="s">
        <v>1</v>
      </c>
      <c r="I1717" s="249"/>
      <c r="J1717" s="245"/>
      <c r="K1717" s="245"/>
      <c r="L1717" s="250"/>
      <c r="M1717" s="251"/>
      <c r="N1717" s="252"/>
      <c r="O1717" s="252"/>
      <c r="P1717" s="252"/>
      <c r="Q1717" s="252"/>
      <c r="R1717" s="252"/>
      <c r="S1717" s="252"/>
      <c r="T1717" s="253"/>
      <c r="AT1717" s="254" t="s">
        <v>175</v>
      </c>
      <c r="AU1717" s="254" t="s">
        <v>107</v>
      </c>
      <c r="AV1717" s="12" t="s">
        <v>82</v>
      </c>
      <c r="AW1717" s="12" t="s">
        <v>31</v>
      </c>
      <c r="AX1717" s="12" t="s">
        <v>74</v>
      </c>
      <c r="AY1717" s="254" t="s">
        <v>165</v>
      </c>
    </row>
    <row r="1718" s="12" customFormat="1">
      <c r="B1718" s="244"/>
      <c r="C1718" s="245"/>
      <c r="D1718" s="246" t="s">
        <v>175</v>
      </c>
      <c r="E1718" s="247" t="s">
        <v>1</v>
      </c>
      <c r="F1718" s="248" t="s">
        <v>586</v>
      </c>
      <c r="G1718" s="245"/>
      <c r="H1718" s="247" t="s">
        <v>1</v>
      </c>
      <c r="I1718" s="249"/>
      <c r="J1718" s="245"/>
      <c r="K1718" s="245"/>
      <c r="L1718" s="250"/>
      <c r="M1718" s="251"/>
      <c r="N1718" s="252"/>
      <c r="O1718" s="252"/>
      <c r="P1718" s="252"/>
      <c r="Q1718" s="252"/>
      <c r="R1718" s="252"/>
      <c r="S1718" s="252"/>
      <c r="T1718" s="253"/>
      <c r="AT1718" s="254" t="s">
        <v>175</v>
      </c>
      <c r="AU1718" s="254" t="s">
        <v>107</v>
      </c>
      <c r="AV1718" s="12" t="s">
        <v>82</v>
      </c>
      <c r="AW1718" s="12" t="s">
        <v>31</v>
      </c>
      <c r="AX1718" s="12" t="s">
        <v>74</v>
      </c>
      <c r="AY1718" s="254" t="s">
        <v>165</v>
      </c>
    </row>
    <row r="1719" s="13" customFormat="1">
      <c r="B1719" s="255"/>
      <c r="C1719" s="256"/>
      <c r="D1719" s="246" t="s">
        <v>175</v>
      </c>
      <c r="E1719" s="257" t="s">
        <v>1</v>
      </c>
      <c r="F1719" s="258" t="s">
        <v>663</v>
      </c>
      <c r="G1719" s="256"/>
      <c r="H1719" s="259">
        <v>19.289999999999999</v>
      </c>
      <c r="I1719" s="260"/>
      <c r="J1719" s="256"/>
      <c r="K1719" s="256"/>
      <c r="L1719" s="261"/>
      <c r="M1719" s="262"/>
      <c r="N1719" s="263"/>
      <c r="O1719" s="263"/>
      <c r="P1719" s="263"/>
      <c r="Q1719" s="263"/>
      <c r="R1719" s="263"/>
      <c r="S1719" s="263"/>
      <c r="T1719" s="264"/>
      <c r="AT1719" s="265" t="s">
        <v>175</v>
      </c>
      <c r="AU1719" s="265" t="s">
        <v>107</v>
      </c>
      <c r="AV1719" s="13" t="s">
        <v>107</v>
      </c>
      <c r="AW1719" s="13" t="s">
        <v>31</v>
      </c>
      <c r="AX1719" s="13" t="s">
        <v>74</v>
      </c>
      <c r="AY1719" s="265" t="s">
        <v>165</v>
      </c>
    </row>
    <row r="1720" s="12" customFormat="1">
      <c r="B1720" s="244"/>
      <c r="C1720" s="245"/>
      <c r="D1720" s="246" t="s">
        <v>175</v>
      </c>
      <c r="E1720" s="247" t="s">
        <v>1</v>
      </c>
      <c r="F1720" s="248" t="s">
        <v>396</v>
      </c>
      <c r="G1720" s="245"/>
      <c r="H1720" s="247" t="s">
        <v>1</v>
      </c>
      <c r="I1720" s="249"/>
      <c r="J1720" s="245"/>
      <c r="K1720" s="245"/>
      <c r="L1720" s="250"/>
      <c r="M1720" s="251"/>
      <c r="N1720" s="252"/>
      <c r="O1720" s="252"/>
      <c r="P1720" s="252"/>
      <c r="Q1720" s="252"/>
      <c r="R1720" s="252"/>
      <c r="S1720" s="252"/>
      <c r="T1720" s="253"/>
      <c r="AT1720" s="254" t="s">
        <v>175</v>
      </c>
      <c r="AU1720" s="254" t="s">
        <v>107</v>
      </c>
      <c r="AV1720" s="12" t="s">
        <v>82</v>
      </c>
      <c r="AW1720" s="12" t="s">
        <v>31</v>
      </c>
      <c r="AX1720" s="12" t="s">
        <v>74</v>
      </c>
      <c r="AY1720" s="254" t="s">
        <v>165</v>
      </c>
    </row>
    <row r="1721" s="13" customFormat="1">
      <c r="B1721" s="255"/>
      <c r="C1721" s="256"/>
      <c r="D1721" s="246" t="s">
        <v>175</v>
      </c>
      <c r="E1721" s="257" t="s">
        <v>1</v>
      </c>
      <c r="F1721" s="258" t="s">
        <v>664</v>
      </c>
      <c r="G1721" s="256"/>
      <c r="H1721" s="259">
        <v>6.54</v>
      </c>
      <c r="I1721" s="260"/>
      <c r="J1721" s="256"/>
      <c r="K1721" s="256"/>
      <c r="L1721" s="261"/>
      <c r="M1721" s="262"/>
      <c r="N1721" s="263"/>
      <c r="O1721" s="263"/>
      <c r="P1721" s="263"/>
      <c r="Q1721" s="263"/>
      <c r="R1721" s="263"/>
      <c r="S1721" s="263"/>
      <c r="T1721" s="264"/>
      <c r="AT1721" s="265" t="s">
        <v>175</v>
      </c>
      <c r="AU1721" s="265" t="s">
        <v>107</v>
      </c>
      <c r="AV1721" s="13" t="s">
        <v>107</v>
      </c>
      <c r="AW1721" s="13" t="s">
        <v>31</v>
      </c>
      <c r="AX1721" s="13" t="s">
        <v>74</v>
      </c>
      <c r="AY1721" s="265" t="s">
        <v>165</v>
      </c>
    </row>
    <row r="1722" s="12" customFormat="1">
      <c r="B1722" s="244"/>
      <c r="C1722" s="245"/>
      <c r="D1722" s="246" t="s">
        <v>175</v>
      </c>
      <c r="E1722" s="247" t="s">
        <v>1</v>
      </c>
      <c r="F1722" s="248" t="s">
        <v>416</v>
      </c>
      <c r="G1722" s="245"/>
      <c r="H1722" s="247" t="s">
        <v>1</v>
      </c>
      <c r="I1722" s="249"/>
      <c r="J1722" s="245"/>
      <c r="K1722" s="245"/>
      <c r="L1722" s="250"/>
      <c r="M1722" s="251"/>
      <c r="N1722" s="252"/>
      <c r="O1722" s="252"/>
      <c r="P1722" s="252"/>
      <c r="Q1722" s="252"/>
      <c r="R1722" s="252"/>
      <c r="S1722" s="252"/>
      <c r="T1722" s="253"/>
      <c r="AT1722" s="254" t="s">
        <v>175</v>
      </c>
      <c r="AU1722" s="254" t="s">
        <v>107</v>
      </c>
      <c r="AV1722" s="12" t="s">
        <v>82</v>
      </c>
      <c r="AW1722" s="12" t="s">
        <v>31</v>
      </c>
      <c r="AX1722" s="12" t="s">
        <v>74</v>
      </c>
      <c r="AY1722" s="254" t="s">
        <v>165</v>
      </c>
    </row>
    <row r="1723" s="13" customFormat="1">
      <c r="B1723" s="255"/>
      <c r="C1723" s="256"/>
      <c r="D1723" s="246" t="s">
        <v>175</v>
      </c>
      <c r="E1723" s="257" t="s">
        <v>1</v>
      </c>
      <c r="F1723" s="258" t="s">
        <v>665</v>
      </c>
      <c r="G1723" s="256"/>
      <c r="H1723" s="259">
        <v>8.5</v>
      </c>
      <c r="I1723" s="260"/>
      <c r="J1723" s="256"/>
      <c r="K1723" s="256"/>
      <c r="L1723" s="261"/>
      <c r="M1723" s="262"/>
      <c r="N1723" s="263"/>
      <c r="O1723" s="263"/>
      <c r="P1723" s="263"/>
      <c r="Q1723" s="263"/>
      <c r="R1723" s="263"/>
      <c r="S1723" s="263"/>
      <c r="T1723" s="264"/>
      <c r="AT1723" s="265" t="s">
        <v>175</v>
      </c>
      <c r="AU1723" s="265" t="s">
        <v>107</v>
      </c>
      <c r="AV1723" s="13" t="s">
        <v>107</v>
      </c>
      <c r="AW1723" s="13" t="s">
        <v>31</v>
      </c>
      <c r="AX1723" s="13" t="s">
        <v>74</v>
      </c>
      <c r="AY1723" s="265" t="s">
        <v>165</v>
      </c>
    </row>
    <row r="1724" s="12" customFormat="1">
      <c r="B1724" s="244"/>
      <c r="C1724" s="245"/>
      <c r="D1724" s="246" t="s">
        <v>175</v>
      </c>
      <c r="E1724" s="247" t="s">
        <v>1</v>
      </c>
      <c r="F1724" s="248" t="s">
        <v>260</v>
      </c>
      <c r="G1724" s="245"/>
      <c r="H1724" s="247" t="s">
        <v>1</v>
      </c>
      <c r="I1724" s="249"/>
      <c r="J1724" s="245"/>
      <c r="K1724" s="245"/>
      <c r="L1724" s="250"/>
      <c r="M1724" s="251"/>
      <c r="N1724" s="252"/>
      <c r="O1724" s="252"/>
      <c r="P1724" s="252"/>
      <c r="Q1724" s="252"/>
      <c r="R1724" s="252"/>
      <c r="S1724" s="252"/>
      <c r="T1724" s="253"/>
      <c r="AT1724" s="254" t="s">
        <v>175</v>
      </c>
      <c r="AU1724" s="254" t="s">
        <v>107</v>
      </c>
      <c r="AV1724" s="12" t="s">
        <v>82</v>
      </c>
      <c r="AW1724" s="12" t="s">
        <v>31</v>
      </c>
      <c r="AX1724" s="12" t="s">
        <v>74</v>
      </c>
      <c r="AY1724" s="254" t="s">
        <v>165</v>
      </c>
    </row>
    <row r="1725" s="13" customFormat="1">
      <c r="B1725" s="255"/>
      <c r="C1725" s="256"/>
      <c r="D1725" s="246" t="s">
        <v>175</v>
      </c>
      <c r="E1725" s="257" t="s">
        <v>1</v>
      </c>
      <c r="F1725" s="258" t="s">
        <v>666</v>
      </c>
      <c r="G1725" s="256"/>
      <c r="H1725" s="259">
        <v>1.6499999999999999</v>
      </c>
      <c r="I1725" s="260"/>
      <c r="J1725" s="256"/>
      <c r="K1725" s="256"/>
      <c r="L1725" s="261"/>
      <c r="M1725" s="262"/>
      <c r="N1725" s="263"/>
      <c r="O1725" s="263"/>
      <c r="P1725" s="263"/>
      <c r="Q1725" s="263"/>
      <c r="R1725" s="263"/>
      <c r="S1725" s="263"/>
      <c r="T1725" s="264"/>
      <c r="AT1725" s="265" t="s">
        <v>175</v>
      </c>
      <c r="AU1725" s="265" t="s">
        <v>107</v>
      </c>
      <c r="AV1725" s="13" t="s">
        <v>107</v>
      </c>
      <c r="AW1725" s="13" t="s">
        <v>31</v>
      </c>
      <c r="AX1725" s="13" t="s">
        <v>74</v>
      </c>
      <c r="AY1725" s="265" t="s">
        <v>165</v>
      </c>
    </row>
    <row r="1726" s="12" customFormat="1">
      <c r="B1726" s="244"/>
      <c r="C1726" s="245"/>
      <c r="D1726" s="246" t="s">
        <v>175</v>
      </c>
      <c r="E1726" s="247" t="s">
        <v>1</v>
      </c>
      <c r="F1726" s="248" t="s">
        <v>244</v>
      </c>
      <c r="G1726" s="245"/>
      <c r="H1726" s="247" t="s">
        <v>1</v>
      </c>
      <c r="I1726" s="249"/>
      <c r="J1726" s="245"/>
      <c r="K1726" s="245"/>
      <c r="L1726" s="250"/>
      <c r="M1726" s="251"/>
      <c r="N1726" s="252"/>
      <c r="O1726" s="252"/>
      <c r="P1726" s="252"/>
      <c r="Q1726" s="252"/>
      <c r="R1726" s="252"/>
      <c r="S1726" s="252"/>
      <c r="T1726" s="253"/>
      <c r="AT1726" s="254" t="s">
        <v>175</v>
      </c>
      <c r="AU1726" s="254" t="s">
        <v>107</v>
      </c>
      <c r="AV1726" s="12" t="s">
        <v>82</v>
      </c>
      <c r="AW1726" s="12" t="s">
        <v>31</v>
      </c>
      <c r="AX1726" s="12" t="s">
        <v>74</v>
      </c>
      <c r="AY1726" s="254" t="s">
        <v>165</v>
      </c>
    </row>
    <row r="1727" s="13" customFormat="1">
      <c r="B1727" s="255"/>
      <c r="C1727" s="256"/>
      <c r="D1727" s="246" t="s">
        <v>175</v>
      </c>
      <c r="E1727" s="257" t="s">
        <v>1</v>
      </c>
      <c r="F1727" s="258" t="s">
        <v>667</v>
      </c>
      <c r="G1727" s="256"/>
      <c r="H1727" s="259">
        <v>1.55</v>
      </c>
      <c r="I1727" s="260"/>
      <c r="J1727" s="256"/>
      <c r="K1727" s="256"/>
      <c r="L1727" s="261"/>
      <c r="M1727" s="262"/>
      <c r="N1727" s="263"/>
      <c r="O1727" s="263"/>
      <c r="P1727" s="263"/>
      <c r="Q1727" s="263"/>
      <c r="R1727" s="263"/>
      <c r="S1727" s="263"/>
      <c r="T1727" s="264"/>
      <c r="AT1727" s="265" t="s">
        <v>175</v>
      </c>
      <c r="AU1727" s="265" t="s">
        <v>107</v>
      </c>
      <c r="AV1727" s="13" t="s">
        <v>107</v>
      </c>
      <c r="AW1727" s="13" t="s">
        <v>31</v>
      </c>
      <c r="AX1727" s="13" t="s">
        <v>74</v>
      </c>
      <c r="AY1727" s="265" t="s">
        <v>165</v>
      </c>
    </row>
    <row r="1728" s="12" customFormat="1">
      <c r="B1728" s="244"/>
      <c r="C1728" s="245"/>
      <c r="D1728" s="246" t="s">
        <v>175</v>
      </c>
      <c r="E1728" s="247" t="s">
        <v>1</v>
      </c>
      <c r="F1728" s="248" t="s">
        <v>216</v>
      </c>
      <c r="G1728" s="245"/>
      <c r="H1728" s="247" t="s">
        <v>1</v>
      </c>
      <c r="I1728" s="249"/>
      <c r="J1728" s="245"/>
      <c r="K1728" s="245"/>
      <c r="L1728" s="250"/>
      <c r="M1728" s="251"/>
      <c r="N1728" s="252"/>
      <c r="O1728" s="252"/>
      <c r="P1728" s="252"/>
      <c r="Q1728" s="252"/>
      <c r="R1728" s="252"/>
      <c r="S1728" s="252"/>
      <c r="T1728" s="253"/>
      <c r="AT1728" s="254" t="s">
        <v>175</v>
      </c>
      <c r="AU1728" s="254" t="s">
        <v>107</v>
      </c>
      <c r="AV1728" s="12" t="s">
        <v>82</v>
      </c>
      <c r="AW1728" s="12" t="s">
        <v>31</v>
      </c>
      <c r="AX1728" s="12" t="s">
        <v>74</v>
      </c>
      <c r="AY1728" s="254" t="s">
        <v>165</v>
      </c>
    </row>
    <row r="1729" s="13" customFormat="1">
      <c r="B1729" s="255"/>
      <c r="C1729" s="256"/>
      <c r="D1729" s="246" t="s">
        <v>175</v>
      </c>
      <c r="E1729" s="257" t="s">
        <v>1</v>
      </c>
      <c r="F1729" s="258" t="s">
        <v>668</v>
      </c>
      <c r="G1729" s="256"/>
      <c r="H1729" s="259">
        <v>3.3999999999999999</v>
      </c>
      <c r="I1729" s="260"/>
      <c r="J1729" s="256"/>
      <c r="K1729" s="256"/>
      <c r="L1729" s="261"/>
      <c r="M1729" s="262"/>
      <c r="N1729" s="263"/>
      <c r="O1729" s="263"/>
      <c r="P1729" s="263"/>
      <c r="Q1729" s="263"/>
      <c r="R1729" s="263"/>
      <c r="S1729" s="263"/>
      <c r="T1729" s="264"/>
      <c r="AT1729" s="265" t="s">
        <v>175</v>
      </c>
      <c r="AU1729" s="265" t="s">
        <v>107</v>
      </c>
      <c r="AV1729" s="13" t="s">
        <v>107</v>
      </c>
      <c r="AW1729" s="13" t="s">
        <v>31</v>
      </c>
      <c r="AX1729" s="13" t="s">
        <v>74</v>
      </c>
      <c r="AY1729" s="265" t="s">
        <v>165</v>
      </c>
    </row>
    <row r="1730" s="12" customFormat="1">
      <c r="B1730" s="244"/>
      <c r="C1730" s="245"/>
      <c r="D1730" s="246" t="s">
        <v>175</v>
      </c>
      <c r="E1730" s="247" t="s">
        <v>1</v>
      </c>
      <c r="F1730" s="248" t="s">
        <v>242</v>
      </c>
      <c r="G1730" s="245"/>
      <c r="H1730" s="247" t="s">
        <v>1</v>
      </c>
      <c r="I1730" s="249"/>
      <c r="J1730" s="245"/>
      <c r="K1730" s="245"/>
      <c r="L1730" s="250"/>
      <c r="M1730" s="251"/>
      <c r="N1730" s="252"/>
      <c r="O1730" s="252"/>
      <c r="P1730" s="252"/>
      <c r="Q1730" s="252"/>
      <c r="R1730" s="252"/>
      <c r="S1730" s="252"/>
      <c r="T1730" s="253"/>
      <c r="AT1730" s="254" t="s">
        <v>175</v>
      </c>
      <c r="AU1730" s="254" t="s">
        <v>107</v>
      </c>
      <c r="AV1730" s="12" t="s">
        <v>82</v>
      </c>
      <c r="AW1730" s="12" t="s">
        <v>31</v>
      </c>
      <c r="AX1730" s="12" t="s">
        <v>74</v>
      </c>
      <c r="AY1730" s="254" t="s">
        <v>165</v>
      </c>
    </row>
    <row r="1731" s="13" customFormat="1">
      <c r="B1731" s="255"/>
      <c r="C1731" s="256"/>
      <c r="D1731" s="246" t="s">
        <v>175</v>
      </c>
      <c r="E1731" s="257" t="s">
        <v>1</v>
      </c>
      <c r="F1731" s="258" t="s">
        <v>669</v>
      </c>
      <c r="G1731" s="256"/>
      <c r="H1731" s="259">
        <v>3.77</v>
      </c>
      <c r="I1731" s="260"/>
      <c r="J1731" s="256"/>
      <c r="K1731" s="256"/>
      <c r="L1731" s="261"/>
      <c r="M1731" s="262"/>
      <c r="N1731" s="263"/>
      <c r="O1731" s="263"/>
      <c r="P1731" s="263"/>
      <c r="Q1731" s="263"/>
      <c r="R1731" s="263"/>
      <c r="S1731" s="263"/>
      <c r="T1731" s="264"/>
      <c r="AT1731" s="265" t="s">
        <v>175</v>
      </c>
      <c r="AU1731" s="265" t="s">
        <v>107</v>
      </c>
      <c r="AV1731" s="13" t="s">
        <v>107</v>
      </c>
      <c r="AW1731" s="13" t="s">
        <v>31</v>
      </c>
      <c r="AX1731" s="13" t="s">
        <v>74</v>
      </c>
      <c r="AY1731" s="265" t="s">
        <v>165</v>
      </c>
    </row>
    <row r="1732" s="12" customFormat="1">
      <c r="B1732" s="244"/>
      <c r="C1732" s="245"/>
      <c r="D1732" s="246" t="s">
        <v>175</v>
      </c>
      <c r="E1732" s="247" t="s">
        <v>1</v>
      </c>
      <c r="F1732" s="248" t="s">
        <v>243</v>
      </c>
      <c r="G1732" s="245"/>
      <c r="H1732" s="247" t="s">
        <v>1</v>
      </c>
      <c r="I1732" s="249"/>
      <c r="J1732" s="245"/>
      <c r="K1732" s="245"/>
      <c r="L1732" s="250"/>
      <c r="M1732" s="251"/>
      <c r="N1732" s="252"/>
      <c r="O1732" s="252"/>
      <c r="P1732" s="252"/>
      <c r="Q1732" s="252"/>
      <c r="R1732" s="252"/>
      <c r="S1732" s="252"/>
      <c r="T1732" s="253"/>
      <c r="AT1732" s="254" t="s">
        <v>175</v>
      </c>
      <c r="AU1732" s="254" t="s">
        <v>107</v>
      </c>
      <c r="AV1732" s="12" t="s">
        <v>82</v>
      </c>
      <c r="AW1732" s="12" t="s">
        <v>31</v>
      </c>
      <c r="AX1732" s="12" t="s">
        <v>74</v>
      </c>
      <c r="AY1732" s="254" t="s">
        <v>165</v>
      </c>
    </row>
    <row r="1733" s="13" customFormat="1">
      <c r="B1733" s="255"/>
      <c r="C1733" s="256"/>
      <c r="D1733" s="246" t="s">
        <v>175</v>
      </c>
      <c r="E1733" s="257" t="s">
        <v>1</v>
      </c>
      <c r="F1733" s="258" t="s">
        <v>670</v>
      </c>
      <c r="G1733" s="256"/>
      <c r="H1733" s="259">
        <v>1.6399999999999999</v>
      </c>
      <c r="I1733" s="260"/>
      <c r="J1733" s="256"/>
      <c r="K1733" s="256"/>
      <c r="L1733" s="261"/>
      <c r="M1733" s="262"/>
      <c r="N1733" s="263"/>
      <c r="O1733" s="263"/>
      <c r="P1733" s="263"/>
      <c r="Q1733" s="263"/>
      <c r="R1733" s="263"/>
      <c r="S1733" s="263"/>
      <c r="T1733" s="264"/>
      <c r="AT1733" s="265" t="s">
        <v>175</v>
      </c>
      <c r="AU1733" s="265" t="s">
        <v>107</v>
      </c>
      <c r="AV1733" s="13" t="s">
        <v>107</v>
      </c>
      <c r="AW1733" s="13" t="s">
        <v>31</v>
      </c>
      <c r="AX1733" s="13" t="s">
        <v>74</v>
      </c>
      <c r="AY1733" s="265" t="s">
        <v>165</v>
      </c>
    </row>
    <row r="1734" s="12" customFormat="1">
      <c r="B1734" s="244"/>
      <c r="C1734" s="245"/>
      <c r="D1734" s="246" t="s">
        <v>175</v>
      </c>
      <c r="E1734" s="247" t="s">
        <v>1</v>
      </c>
      <c r="F1734" s="248" t="s">
        <v>177</v>
      </c>
      <c r="G1734" s="245"/>
      <c r="H1734" s="247" t="s">
        <v>1</v>
      </c>
      <c r="I1734" s="249"/>
      <c r="J1734" s="245"/>
      <c r="K1734" s="245"/>
      <c r="L1734" s="250"/>
      <c r="M1734" s="251"/>
      <c r="N1734" s="252"/>
      <c r="O1734" s="252"/>
      <c r="P1734" s="252"/>
      <c r="Q1734" s="252"/>
      <c r="R1734" s="252"/>
      <c r="S1734" s="252"/>
      <c r="T1734" s="253"/>
      <c r="AT1734" s="254" t="s">
        <v>175</v>
      </c>
      <c r="AU1734" s="254" t="s">
        <v>107</v>
      </c>
      <c r="AV1734" s="12" t="s">
        <v>82</v>
      </c>
      <c r="AW1734" s="12" t="s">
        <v>31</v>
      </c>
      <c r="AX1734" s="12" t="s">
        <v>74</v>
      </c>
      <c r="AY1734" s="254" t="s">
        <v>165</v>
      </c>
    </row>
    <row r="1735" s="13" customFormat="1">
      <c r="B1735" s="255"/>
      <c r="C1735" s="256"/>
      <c r="D1735" s="246" t="s">
        <v>175</v>
      </c>
      <c r="E1735" s="257" t="s">
        <v>1</v>
      </c>
      <c r="F1735" s="258" t="s">
        <v>671</v>
      </c>
      <c r="G1735" s="256"/>
      <c r="H1735" s="259">
        <v>15.01</v>
      </c>
      <c r="I1735" s="260"/>
      <c r="J1735" s="256"/>
      <c r="K1735" s="256"/>
      <c r="L1735" s="261"/>
      <c r="M1735" s="262"/>
      <c r="N1735" s="263"/>
      <c r="O1735" s="263"/>
      <c r="P1735" s="263"/>
      <c r="Q1735" s="263"/>
      <c r="R1735" s="263"/>
      <c r="S1735" s="263"/>
      <c r="T1735" s="264"/>
      <c r="AT1735" s="265" t="s">
        <v>175</v>
      </c>
      <c r="AU1735" s="265" t="s">
        <v>107</v>
      </c>
      <c r="AV1735" s="13" t="s">
        <v>107</v>
      </c>
      <c r="AW1735" s="13" t="s">
        <v>31</v>
      </c>
      <c r="AX1735" s="13" t="s">
        <v>74</v>
      </c>
      <c r="AY1735" s="265" t="s">
        <v>165</v>
      </c>
    </row>
    <row r="1736" s="12" customFormat="1">
      <c r="B1736" s="244"/>
      <c r="C1736" s="245"/>
      <c r="D1736" s="246" t="s">
        <v>175</v>
      </c>
      <c r="E1736" s="247" t="s">
        <v>1</v>
      </c>
      <c r="F1736" s="248" t="s">
        <v>379</v>
      </c>
      <c r="G1736" s="245"/>
      <c r="H1736" s="247" t="s">
        <v>1</v>
      </c>
      <c r="I1736" s="249"/>
      <c r="J1736" s="245"/>
      <c r="K1736" s="245"/>
      <c r="L1736" s="250"/>
      <c r="M1736" s="251"/>
      <c r="N1736" s="252"/>
      <c r="O1736" s="252"/>
      <c r="P1736" s="252"/>
      <c r="Q1736" s="252"/>
      <c r="R1736" s="252"/>
      <c r="S1736" s="252"/>
      <c r="T1736" s="253"/>
      <c r="AT1736" s="254" t="s">
        <v>175</v>
      </c>
      <c r="AU1736" s="254" t="s">
        <v>107</v>
      </c>
      <c r="AV1736" s="12" t="s">
        <v>82</v>
      </c>
      <c r="AW1736" s="12" t="s">
        <v>31</v>
      </c>
      <c r="AX1736" s="12" t="s">
        <v>74</v>
      </c>
      <c r="AY1736" s="254" t="s">
        <v>165</v>
      </c>
    </row>
    <row r="1737" s="13" customFormat="1">
      <c r="B1737" s="255"/>
      <c r="C1737" s="256"/>
      <c r="D1737" s="246" t="s">
        <v>175</v>
      </c>
      <c r="E1737" s="257" t="s">
        <v>1</v>
      </c>
      <c r="F1737" s="258" t="s">
        <v>672</v>
      </c>
      <c r="G1737" s="256"/>
      <c r="H1737" s="259">
        <v>20.27</v>
      </c>
      <c r="I1737" s="260"/>
      <c r="J1737" s="256"/>
      <c r="K1737" s="256"/>
      <c r="L1737" s="261"/>
      <c r="M1737" s="262"/>
      <c r="N1737" s="263"/>
      <c r="O1737" s="263"/>
      <c r="P1737" s="263"/>
      <c r="Q1737" s="263"/>
      <c r="R1737" s="263"/>
      <c r="S1737" s="263"/>
      <c r="T1737" s="264"/>
      <c r="AT1737" s="265" t="s">
        <v>175</v>
      </c>
      <c r="AU1737" s="265" t="s">
        <v>107</v>
      </c>
      <c r="AV1737" s="13" t="s">
        <v>107</v>
      </c>
      <c r="AW1737" s="13" t="s">
        <v>31</v>
      </c>
      <c r="AX1737" s="13" t="s">
        <v>74</v>
      </c>
      <c r="AY1737" s="265" t="s">
        <v>165</v>
      </c>
    </row>
    <row r="1738" s="12" customFormat="1">
      <c r="B1738" s="244"/>
      <c r="C1738" s="245"/>
      <c r="D1738" s="246" t="s">
        <v>175</v>
      </c>
      <c r="E1738" s="247" t="s">
        <v>1</v>
      </c>
      <c r="F1738" s="248" t="s">
        <v>217</v>
      </c>
      <c r="G1738" s="245"/>
      <c r="H1738" s="247" t="s">
        <v>1</v>
      </c>
      <c r="I1738" s="249"/>
      <c r="J1738" s="245"/>
      <c r="K1738" s="245"/>
      <c r="L1738" s="250"/>
      <c r="M1738" s="251"/>
      <c r="N1738" s="252"/>
      <c r="O1738" s="252"/>
      <c r="P1738" s="252"/>
      <c r="Q1738" s="252"/>
      <c r="R1738" s="252"/>
      <c r="S1738" s="252"/>
      <c r="T1738" s="253"/>
      <c r="AT1738" s="254" t="s">
        <v>175</v>
      </c>
      <c r="AU1738" s="254" t="s">
        <v>107</v>
      </c>
      <c r="AV1738" s="12" t="s">
        <v>82</v>
      </c>
      <c r="AW1738" s="12" t="s">
        <v>31</v>
      </c>
      <c r="AX1738" s="12" t="s">
        <v>74</v>
      </c>
      <c r="AY1738" s="254" t="s">
        <v>165</v>
      </c>
    </row>
    <row r="1739" s="13" customFormat="1">
      <c r="B1739" s="255"/>
      <c r="C1739" s="256"/>
      <c r="D1739" s="246" t="s">
        <v>175</v>
      </c>
      <c r="E1739" s="257" t="s">
        <v>1</v>
      </c>
      <c r="F1739" s="258" t="s">
        <v>673</v>
      </c>
      <c r="G1739" s="256"/>
      <c r="H1739" s="259">
        <v>3.6699999999999999</v>
      </c>
      <c r="I1739" s="260"/>
      <c r="J1739" s="256"/>
      <c r="K1739" s="256"/>
      <c r="L1739" s="261"/>
      <c r="M1739" s="262"/>
      <c r="N1739" s="263"/>
      <c r="O1739" s="263"/>
      <c r="P1739" s="263"/>
      <c r="Q1739" s="263"/>
      <c r="R1739" s="263"/>
      <c r="S1739" s="263"/>
      <c r="T1739" s="264"/>
      <c r="AT1739" s="265" t="s">
        <v>175</v>
      </c>
      <c r="AU1739" s="265" t="s">
        <v>107</v>
      </c>
      <c r="AV1739" s="13" t="s">
        <v>107</v>
      </c>
      <c r="AW1739" s="13" t="s">
        <v>31</v>
      </c>
      <c r="AX1739" s="13" t="s">
        <v>74</v>
      </c>
      <c r="AY1739" s="265" t="s">
        <v>165</v>
      </c>
    </row>
    <row r="1740" s="12" customFormat="1">
      <c r="B1740" s="244"/>
      <c r="C1740" s="245"/>
      <c r="D1740" s="246" t="s">
        <v>175</v>
      </c>
      <c r="E1740" s="247" t="s">
        <v>1</v>
      </c>
      <c r="F1740" s="248" t="s">
        <v>245</v>
      </c>
      <c r="G1740" s="245"/>
      <c r="H1740" s="247" t="s">
        <v>1</v>
      </c>
      <c r="I1740" s="249"/>
      <c r="J1740" s="245"/>
      <c r="K1740" s="245"/>
      <c r="L1740" s="250"/>
      <c r="M1740" s="251"/>
      <c r="N1740" s="252"/>
      <c r="O1740" s="252"/>
      <c r="P1740" s="252"/>
      <c r="Q1740" s="252"/>
      <c r="R1740" s="252"/>
      <c r="S1740" s="252"/>
      <c r="T1740" s="253"/>
      <c r="AT1740" s="254" t="s">
        <v>175</v>
      </c>
      <c r="AU1740" s="254" t="s">
        <v>107</v>
      </c>
      <c r="AV1740" s="12" t="s">
        <v>82</v>
      </c>
      <c r="AW1740" s="12" t="s">
        <v>31</v>
      </c>
      <c r="AX1740" s="12" t="s">
        <v>74</v>
      </c>
      <c r="AY1740" s="254" t="s">
        <v>165</v>
      </c>
    </row>
    <row r="1741" s="13" customFormat="1">
      <c r="B1741" s="255"/>
      <c r="C1741" s="256"/>
      <c r="D1741" s="246" t="s">
        <v>175</v>
      </c>
      <c r="E1741" s="257" t="s">
        <v>1</v>
      </c>
      <c r="F1741" s="258" t="s">
        <v>674</v>
      </c>
      <c r="G1741" s="256"/>
      <c r="H1741" s="259">
        <v>1.71</v>
      </c>
      <c r="I1741" s="260"/>
      <c r="J1741" s="256"/>
      <c r="K1741" s="256"/>
      <c r="L1741" s="261"/>
      <c r="M1741" s="262"/>
      <c r="N1741" s="263"/>
      <c r="O1741" s="263"/>
      <c r="P1741" s="263"/>
      <c r="Q1741" s="263"/>
      <c r="R1741" s="263"/>
      <c r="S1741" s="263"/>
      <c r="T1741" s="264"/>
      <c r="AT1741" s="265" t="s">
        <v>175</v>
      </c>
      <c r="AU1741" s="265" t="s">
        <v>107</v>
      </c>
      <c r="AV1741" s="13" t="s">
        <v>107</v>
      </c>
      <c r="AW1741" s="13" t="s">
        <v>31</v>
      </c>
      <c r="AX1741" s="13" t="s">
        <v>74</v>
      </c>
      <c r="AY1741" s="265" t="s">
        <v>165</v>
      </c>
    </row>
    <row r="1742" s="12" customFormat="1">
      <c r="B1742" s="244"/>
      <c r="C1742" s="245"/>
      <c r="D1742" s="246" t="s">
        <v>175</v>
      </c>
      <c r="E1742" s="247" t="s">
        <v>1</v>
      </c>
      <c r="F1742" s="248" t="s">
        <v>403</v>
      </c>
      <c r="G1742" s="245"/>
      <c r="H1742" s="247" t="s">
        <v>1</v>
      </c>
      <c r="I1742" s="249"/>
      <c r="J1742" s="245"/>
      <c r="K1742" s="245"/>
      <c r="L1742" s="250"/>
      <c r="M1742" s="251"/>
      <c r="N1742" s="252"/>
      <c r="O1742" s="252"/>
      <c r="P1742" s="252"/>
      <c r="Q1742" s="252"/>
      <c r="R1742" s="252"/>
      <c r="S1742" s="252"/>
      <c r="T1742" s="253"/>
      <c r="AT1742" s="254" t="s">
        <v>175</v>
      </c>
      <c r="AU1742" s="254" t="s">
        <v>107</v>
      </c>
      <c r="AV1742" s="12" t="s">
        <v>82</v>
      </c>
      <c r="AW1742" s="12" t="s">
        <v>31</v>
      </c>
      <c r="AX1742" s="12" t="s">
        <v>74</v>
      </c>
      <c r="AY1742" s="254" t="s">
        <v>165</v>
      </c>
    </row>
    <row r="1743" s="13" customFormat="1">
      <c r="B1743" s="255"/>
      <c r="C1743" s="256"/>
      <c r="D1743" s="246" t="s">
        <v>175</v>
      </c>
      <c r="E1743" s="257" t="s">
        <v>1</v>
      </c>
      <c r="F1743" s="258" t="s">
        <v>675</v>
      </c>
      <c r="G1743" s="256"/>
      <c r="H1743" s="259">
        <v>3.8100000000000001</v>
      </c>
      <c r="I1743" s="260"/>
      <c r="J1743" s="256"/>
      <c r="K1743" s="256"/>
      <c r="L1743" s="261"/>
      <c r="M1743" s="262"/>
      <c r="N1743" s="263"/>
      <c r="O1743" s="263"/>
      <c r="P1743" s="263"/>
      <c r="Q1743" s="263"/>
      <c r="R1743" s="263"/>
      <c r="S1743" s="263"/>
      <c r="T1743" s="264"/>
      <c r="AT1743" s="265" t="s">
        <v>175</v>
      </c>
      <c r="AU1743" s="265" t="s">
        <v>107</v>
      </c>
      <c r="AV1743" s="13" t="s">
        <v>107</v>
      </c>
      <c r="AW1743" s="13" t="s">
        <v>31</v>
      </c>
      <c r="AX1743" s="13" t="s">
        <v>74</v>
      </c>
      <c r="AY1743" s="265" t="s">
        <v>165</v>
      </c>
    </row>
    <row r="1744" s="12" customFormat="1">
      <c r="B1744" s="244"/>
      <c r="C1744" s="245"/>
      <c r="D1744" s="246" t="s">
        <v>175</v>
      </c>
      <c r="E1744" s="247" t="s">
        <v>1</v>
      </c>
      <c r="F1744" s="248" t="s">
        <v>401</v>
      </c>
      <c r="G1744" s="245"/>
      <c r="H1744" s="247" t="s">
        <v>1</v>
      </c>
      <c r="I1744" s="249"/>
      <c r="J1744" s="245"/>
      <c r="K1744" s="245"/>
      <c r="L1744" s="250"/>
      <c r="M1744" s="251"/>
      <c r="N1744" s="252"/>
      <c r="O1744" s="252"/>
      <c r="P1744" s="252"/>
      <c r="Q1744" s="252"/>
      <c r="R1744" s="252"/>
      <c r="S1744" s="252"/>
      <c r="T1744" s="253"/>
      <c r="AT1744" s="254" t="s">
        <v>175</v>
      </c>
      <c r="AU1744" s="254" t="s">
        <v>107</v>
      </c>
      <c r="AV1744" s="12" t="s">
        <v>82</v>
      </c>
      <c r="AW1744" s="12" t="s">
        <v>31</v>
      </c>
      <c r="AX1744" s="12" t="s">
        <v>74</v>
      </c>
      <c r="AY1744" s="254" t="s">
        <v>165</v>
      </c>
    </row>
    <row r="1745" s="13" customFormat="1">
      <c r="B1745" s="255"/>
      <c r="C1745" s="256"/>
      <c r="D1745" s="246" t="s">
        <v>175</v>
      </c>
      <c r="E1745" s="257" t="s">
        <v>1</v>
      </c>
      <c r="F1745" s="258" t="s">
        <v>676</v>
      </c>
      <c r="G1745" s="256"/>
      <c r="H1745" s="259">
        <v>8.6300000000000008</v>
      </c>
      <c r="I1745" s="260"/>
      <c r="J1745" s="256"/>
      <c r="K1745" s="256"/>
      <c r="L1745" s="261"/>
      <c r="M1745" s="262"/>
      <c r="N1745" s="263"/>
      <c r="O1745" s="263"/>
      <c r="P1745" s="263"/>
      <c r="Q1745" s="263"/>
      <c r="R1745" s="263"/>
      <c r="S1745" s="263"/>
      <c r="T1745" s="264"/>
      <c r="AT1745" s="265" t="s">
        <v>175</v>
      </c>
      <c r="AU1745" s="265" t="s">
        <v>107</v>
      </c>
      <c r="AV1745" s="13" t="s">
        <v>107</v>
      </c>
      <c r="AW1745" s="13" t="s">
        <v>31</v>
      </c>
      <c r="AX1745" s="13" t="s">
        <v>74</v>
      </c>
      <c r="AY1745" s="265" t="s">
        <v>165</v>
      </c>
    </row>
    <row r="1746" s="12" customFormat="1">
      <c r="B1746" s="244"/>
      <c r="C1746" s="245"/>
      <c r="D1746" s="246" t="s">
        <v>175</v>
      </c>
      <c r="E1746" s="247" t="s">
        <v>1</v>
      </c>
      <c r="F1746" s="248" t="s">
        <v>218</v>
      </c>
      <c r="G1746" s="245"/>
      <c r="H1746" s="247" t="s">
        <v>1</v>
      </c>
      <c r="I1746" s="249"/>
      <c r="J1746" s="245"/>
      <c r="K1746" s="245"/>
      <c r="L1746" s="250"/>
      <c r="M1746" s="251"/>
      <c r="N1746" s="252"/>
      <c r="O1746" s="252"/>
      <c r="P1746" s="252"/>
      <c r="Q1746" s="252"/>
      <c r="R1746" s="252"/>
      <c r="S1746" s="252"/>
      <c r="T1746" s="253"/>
      <c r="AT1746" s="254" t="s">
        <v>175</v>
      </c>
      <c r="AU1746" s="254" t="s">
        <v>107</v>
      </c>
      <c r="AV1746" s="12" t="s">
        <v>82</v>
      </c>
      <c r="AW1746" s="12" t="s">
        <v>31</v>
      </c>
      <c r="AX1746" s="12" t="s">
        <v>74</v>
      </c>
      <c r="AY1746" s="254" t="s">
        <v>165</v>
      </c>
    </row>
    <row r="1747" s="13" customFormat="1">
      <c r="B1747" s="255"/>
      <c r="C1747" s="256"/>
      <c r="D1747" s="246" t="s">
        <v>175</v>
      </c>
      <c r="E1747" s="257" t="s">
        <v>1</v>
      </c>
      <c r="F1747" s="258" t="s">
        <v>677</v>
      </c>
      <c r="G1747" s="256"/>
      <c r="H1747" s="259">
        <v>19.379999999999999</v>
      </c>
      <c r="I1747" s="260"/>
      <c r="J1747" s="256"/>
      <c r="K1747" s="256"/>
      <c r="L1747" s="261"/>
      <c r="M1747" s="262"/>
      <c r="N1747" s="263"/>
      <c r="O1747" s="263"/>
      <c r="P1747" s="263"/>
      <c r="Q1747" s="263"/>
      <c r="R1747" s="263"/>
      <c r="S1747" s="263"/>
      <c r="T1747" s="264"/>
      <c r="AT1747" s="265" t="s">
        <v>175</v>
      </c>
      <c r="AU1747" s="265" t="s">
        <v>107</v>
      </c>
      <c r="AV1747" s="13" t="s">
        <v>107</v>
      </c>
      <c r="AW1747" s="13" t="s">
        <v>31</v>
      </c>
      <c r="AX1747" s="13" t="s">
        <v>74</v>
      </c>
      <c r="AY1747" s="265" t="s">
        <v>165</v>
      </c>
    </row>
    <row r="1748" s="12" customFormat="1">
      <c r="B1748" s="244"/>
      <c r="C1748" s="245"/>
      <c r="D1748" s="246" t="s">
        <v>175</v>
      </c>
      <c r="E1748" s="247" t="s">
        <v>1</v>
      </c>
      <c r="F1748" s="248" t="s">
        <v>194</v>
      </c>
      <c r="G1748" s="245"/>
      <c r="H1748" s="247" t="s">
        <v>1</v>
      </c>
      <c r="I1748" s="249"/>
      <c r="J1748" s="245"/>
      <c r="K1748" s="245"/>
      <c r="L1748" s="250"/>
      <c r="M1748" s="251"/>
      <c r="N1748" s="252"/>
      <c r="O1748" s="252"/>
      <c r="P1748" s="252"/>
      <c r="Q1748" s="252"/>
      <c r="R1748" s="252"/>
      <c r="S1748" s="252"/>
      <c r="T1748" s="253"/>
      <c r="AT1748" s="254" t="s">
        <v>175</v>
      </c>
      <c r="AU1748" s="254" t="s">
        <v>107</v>
      </c>
      <c r="AV1748" s="12" t="s">
        <v>82</v>
      </c>
      <c r="AW1748" s="12" t="s">
        <v>31</v>
      </c>
      <c r="AX1748" s="12" t="s">
        <v>74</v>
      </c>
      <c r="AY1748" s="254" t="s">
        <v>165</v>
      </c>
    </row>
    <row r="1749" s="13" customFormat="1">
      <c r="B1749" s="255"/>
      <c r="C1749" s="256"/>
      <c r="D1749" s="246" t="s">
        <v>175</v>
      </c>
      <c r="E1749" s="257" t="s">
        <v>1</v>
      </c>
      <c r="F1749" s="258" t="s">
        <v>678</v>
      </c>
      <c r="G1749" s="256"/>
      <c r="H1749" s="259">
        <v>14.15</v>
      </c>
      <c r="I1749" s="260"/>
      <c r="J1749" s="256"/>
      <c r="K1749" s="256"/>
      <c r="L1749" s="261"/>
      <c r="M1749" s="262"/>
      <c r="N1749" s="263"/>
      <c r="O1749" s="263"/>
      <c r="P1749" s="263"/>
      <c r="Q1749" s="263"/>
      <c r="R1749" s="263"/>
      <c r="S1749" s="263"/>
      <c r="T1749" s="264"/>
      <c r="AT1749" s="265" t="s">
        <v>175</v>
      </c>
      <c r="AU1749" s="265" t="s">
        <v>107</v>
      </c>
      <c r="AV1749" s="13" t="s">
        <v>107</v>
      </c>
      <c r="AW1749" s="13" t="s">
        <v>31</v>
      </c>
      <c r="AX1749" s="13" t="s">
        <v>74</v>
      </c>
      <c r="AY1749" s="265" t="s">
        <v>165</v>
      </c>
    </row>
    <row r="1750" s="12" customFormat="1">
      <c r="B1750" s="244"/>
      <c r="C1750" s="245"/>
      <c r="D1750" s="246" t="s">
        <v>175</v>
      </c>
      <c r="E1750" s="247" t="s">
        <v>1</v>
      </c>
      <c r="F1750" s="248" t="s">
        <v>247</v>
      </c>
      <c r="G1750" s="245"/>
      <c r="H1750" s="247" t="s">
        <v>1</v>
      </c>
      <c r="I1750" s="249"/>
      <c r="J1750" s="245"/>
      <c r="K1750" s="245"/>
      <c r="L1750" s="250"/>
      <c r="M1750" s="251"/>
      <c r="N1750" s="252"/>
      <c r="O1750" s="252"/>
      <c r="P1750" s="252"/>
      <c r="Q1750" s="252"/>
      <c r="R1750" s="252"/>
      <c r="S1750" s="252"/>
      <c r="T1750" s="253"/>
      <c r="AT1750" s="254" t="s">
        <v>175</v>
      </c>
      <c r="AU1750" s="254" t="s">
        <v>107</v>
      </c>
      <c r="AV1750" s="12" t="s">
        <v>82</v>
      </c>
      <c r="AW1750" s="12" t="s">
        <v>31</v>
      </c>
      <c r="AX1750" s="12" t="s">
        <v>74</v>
      </c>
      <c r="AY1750" s="254" t="s">
        <v>165</v>
      </c>
    </row>
    <row r="1751" s="13" customFormat="1">
      <c r="B1751" s="255"/>
      <c r="C1751" s="256"/>
      <c r="D1751" s="246" t="s">
        <v>175</v>
      </c>
      <c r="E1751" s="257" t="s">
        <v>1</v>
      </c>
      <c r="F1751" s="258" t="s">
        <v>679</v>
      </c>
      <c r="G1751" s="256"/>
      <c r="H1751" s="259">
        <v>2.5099999999999998</v>
      </c>
      <c r="I1751" s="260"/>
      <c r="J1751" s="256"/>
      <c r="K1751" s="256"/>
      <c r="L1751" s="261"/>
      <c r="M1751" s="262"/>
      <c r="N1751" s="263"/>
      <c r="O1751" s="263"/>
      <c r="P1751" s="263"/>
      <c r="Q1751" s="263"/>
      <c r="R1751" s="263"/>
      <c r="S1751" s="263"/>
      <c r="T1751" s="264"/>
      <c r="AT1751" s="265" t="s">
        <v>175</v>
      </c>
      <c r="AU1751" s="265" t="s">
        <v>107</v>
      </c>
      <c r="AV1751" s="13" t="s">
        <v>107</v>
      </c>
      <c r="AW1751" s="13" t="s">
        <v>31</v>
      </c>
      <c r="AX1751" s="13" t="s">
        <v>74</v>
      </c>
      <c r="AY1751" s="265" t="s">
        <v>165</v>
      </c>
    </row>
    <row r="1752" s="12" customFormat="1">
      <c r="B1752" s="244"/>
      <c r="C1752" s="245"/>
      <c r="D1752" s="246" t="s">
        <v>175</v>
      </c>
      <c r="E1752" s="247" t="s">
        <v>1</v>
      </c>
      <c r="F1752" s="248" t="s">
        <v>430</v>
      </c>
      <c r="G1752" s="245"/>
      <c r="H1752" s="247" t="s">
        <v>1</v>
      </c>
      <c r="I1752" s="249"/>
      <c r="J1752" s="245"/>
      <c r="K1752" s="245"/>
      <c r="L1752" s="250"/>
      <c r="M1752" s="251"/>
      <c r="N1752" s="252"/>
      <c r="O1752" s="252"/>
      <c r="P1752" s="252"/>
      <c r="Q1752" s="252"/>
      <c r="R1752" s="252"/>
      <c r="S1752" s="252"/>
      <c r="T1752" s="253"/>
      <c r="AT1752" s="254" t="s">
        <v>175</v>
      </c>
      <c r="AU1752" s="254" t="s">
        <v>107</v>
      </c>
      <c r="AV1752" s="12" t="s">
        <v>82</v>
      </c>
      <c r="AW1752" s="12" t="s">
        <v>31</v>
      </c>
      <c r="AX1752" s="12" t="s">
        <v>74</v>
      </c>
      <c r="AY1752" s="254" t="s">
        <v>165</v>
      </c>
    </row>
    <row r="1753" s="13" customFormat="1">
      <c r="B1753" s="255"/>
      <c r="C1753" s="256"/>
      <c r="D1753" s="246" t="s">
        <v>175</v>
      </c>
      <c r="E1753" s="257" t="s">
        <v>1</v>
      </c>
      <c r="F1753" s="258" t="s">
        <v>680</v>
      </c>
      <c r="G1753" s="256"/>
      <c r="H1753" s="259">
        <v>3.2400000000000002</v>
      </c>
      <c r="I1753" s="260"/>
      <c r="J1753" s="256"/>
      <c r="K1753" s="256"/>
      <c r="L1753" s="261"/>
      <c r="M1753" s="262"/>
      <c r="N1753" s="263"/>
      <c r="O1753" s="263"/>
      <c r="P1753" s="263"/>
      <c r="Q1753" s="263"/>
      <c r="R1753" s="263"/>
      <c r="S1753" s="263"/>
      <c r="T1753" s="264"/>
      <c r="AT1753" s="265" t="s">
        <v>175</v>
      </c>
      <c r="AU1753" s="265" t="s">
        <v>107</v>
      </c>
      <c r="AV1753" s="13" t="s">
        <v>107</v>
      </c>
      <c r="AW1753" s="13" t="s">
        <v>31</v>
      </c>
      <c r="AX1753" s="13" t="s">
        <v>74</v>
      </c>
      <c r="AY1753" s="265" t="s">
        <v>165</v>
      </c>
    </row>
    <row r="1754" s="12" customFormat="1">
      <c r="B1754" s="244"/>
      <c r="C1754" s="245"/>
      <c r="D1754" s="246" t="s">
        <v>175</v>
      </c>
      <c r="E1754" s="247" t="s">
        <v>1</v>
      </c>
      <c r="F1754" s="248" t="s">
        <v>246</v>
      </c>
      <c r="G1754" s="245"/>
      <c r="H1754" s="247" t="s">
        <v>1</v>
      </c>
      <c r="I1754" s="249"/>
      <c r="J1754" s="245"/>
      <c r="K1754" s="245"/>
      <c r="L1754" s="250"/>
      <c r="M1754" s="251"/>
      <c r="N1754" s="252"/>
      <c r="O1754" s="252"/>
      <c r="P1754" s="252"/>
      <c r="Q1754" s="252"/>
      <c r="R1754" s="252"/>
      <c r="S1754" s="252"/>
      <c r="T1754" s="253"/>
      <c r="AT1754" s="254" t="s">
        <v>175</v>
      </c>
      <c r="AU1754" s="254" t="s">
        <v>107</v>
      </c>
      <c r="AV1754" s="12" t="s">
        <v>82</v>
      </c>
      <c r="AW1754" s="12" t="s">
        <v>31</v>
      </c>
      <c r="AX1754" s="12" t="s">
        <v>74</v>
      </c>
      <c r="AY1754" s="254" t="s">
        <v>165</v>
      </c>
    </row>
    <row r="1755" s="13" customFormat="1">
      <c r="B1755" s="255"/>
      <c r="C1755" s="256"/>
      <c r="D1755" s="246" t="s">
        <v>175</v>
      </c>
      <c r="E1755" s="257" t="s">
        <v>1</v>
      </c>
      <c r="F1755" s="258" t="s">
        <v>681</v>
      </c>
      <c r="G1755" s="256"/>
      <c r="H1755" s="259">
        <v>7.6900000000000004</v>
      </c>
      <c r="I1755" s="260"/>
      <c r="J1755" s="256"/>
      <c r="K1755" s="256"/>
      <c r="L1755" s="261"/>
      <c r="M1755" s="262"/>
      <c r="N1755" s="263"/>
      <c r="O1755" s="263"/>
      <c r="P1755" s="263"/>
      <c r="Q1755" s="263"/>
      <c r="R1755" s="263"/>
      <c r="S1755" s="263"/>
      <c r="T1755" s="264"/>
      <c r="AT1755" s="265" t="s">
        <v>175</v>
      </c>
      <c r="AU1755" s="265" t="s">
        <v>107</v>
      </c>
      <c r="AV1755" s="13" t="s">
        <v>107</v>
      </c>
      <c r="AW1755" s="13" t="s">
        <v>31</v>
      </c>
      <c r="AX1755" s="13" t="s">
        <v>74</v>
      </c>
      <c r="AY1755" s="265" t="s">
        <v>165</v>
      </c>
    </row>
    <row r="1756" s="12" customFormat="1">
      <c r="B1756" s="244"/>
      <c r="C1756" s="245"/>
      <c r="D1756" s="246" t="s">
        <v>175</v>
      </c>
      <c r="E1756" s="247" t="s">
        <v>1</v>
      </c>
      <c r="F1756" s="248" t="s">
        <v>200</v>
      </c>
      <c r="G1756" s="245"/>
      <c r="H1756" s="247" t="s">
        <v>1</v>
      </c>
      <c r="I1756" s="249"/>
      <c r="J1756" s="245"/>
      <c r="K1756" s="245"/>
      <c r="L1756" s="250"/>
      <c r="M1756" s="251"/>
      <c r="N1756" s="252"/>
      <c r="O1756" s="252"/>
      <c r="P1756" s="252"/>
      <c r="Q1756" s="252"/>
      <c r="R1756" s="252"/>
      <c r="S1756" s="252"/>
      <c r="T1756" s="253"/>
      <c r="AT1756" s="254" t="s">
        <v>175</v>
      </c>
      <c r="AU1756" s="254" t="s">
        <v>107</v>
      </c>
      <c r="AV1756" s="12" t="s">
        <v>82</v>
      </c>
      <c r="AW1756" s="12" t="s">
        <v>31</v>
      </c>
      <c r="AX1756" s="12" t="s">
        <v>74</v>
      </c>
      <c r="AY1756" s="254" t="s">
        <v>165</v>
      </c>
    </row>
    <row r="1757" s="13" customFormat="1">
      <c r="B1757" s="255"/>
      <c r="C1757" s="256"/>
      <c r="D1757" s="246" t="s">
        <v>175</v>
      </c>
      <c r="E1757" s="257" t="s">
        <v>1</v>
      </c>
      <c r="F1757" s="258" t="s">
        <v>682</v>
      </c>
      <c r="G1757" s="256"/>
      <c r="H1757" s="259">
        <v>19.129999999999999</v>
      </c>
      <c r="I1757" s="260"/>
      <c r="J1757" s="256"/>
      <c r="K1757" s="256"/>
      <c r="L1757" s="261"/>
      <c r="M1757" s="262"/>
      <c r="N1757" s="263"/>
      <c r="O1757" s="263"/>
      <c r="P1757" s="263"/>
      <c r="Q1757" s="263"/>
      <c r="R1757" s="263"/>
      <c r="S1757" s="263"/>
      <c r="T1757" s="264"/>
      <c r="AT1757" s="265" t="s">
        <v>175</v>
      </c>
      <c r="AU1757" s="265" t="s">
        <v>107</v>
      </c>
      <c r="AV1757" s="13" t="s">
        <v>107</v>
      </c>
      <c r="AW1757" s="13" t="s">
        <v>31</v>
      </c>
      <c r="AX1757" s="13" t="s">
        <v>74</v>
      </c>
      <c r="AY1757" s="265" t="s">
        <v>165</v>
      </c>
    </row>
    <row r="1758" s="12" customFormat="1">
      <c r="B1758" s="244"/>
      <c r="C1758" s="245"/>
      <c r="D1758" s="246" t="s">
        <v>175</v>
      </c>
      <c r="E1758" s="247" t="s">
        <v>1</v>
      </c>
      <c r="F1758" s="248" t="s">
        <v>261</v>
      </c>
      <c r="G1758" s="245"/>
      <c r="H1758" s="247" t="s">
        <v>1</v>
      </c>
      <c r="I1758" s="249"/>
      <c r="J1758" s="245"/>
      <c r="K1758" s="245"/>
      <c r="L1758" s="250"/>
      <c r="M1758" s="251"/>
      <c r="N1758" s="252"/>
      <c r="O1758" s="252"/>
      <c r="P1758" s="252"/>
      <c r="Q1758" s="252"/>
      <c r="R1758" s="252"/>
      <c r="S1758" s="252"/>
      <c r="T1758" s="253"/>
      <c r="AT1758" s="254" t="s">
        <v>175</v>
      </c>
      <c r="AU1758" s="254" t="s">
        <v>107</v>
      </c>
      <c r="AV1758" s="12" t="s">
        <v>82</v>
      </c>
      <c r="AW1758" s="12" t="s">
        <v>31</v>
      </c>
      <c r="AX1758" s="12" t="s">
        <v>74</v>
      </c>
      <c r="AY1758" s="254" t="s">
        <v>165</v>
      </c>
    </row>
    <row r="1759" s="13" customFormat="1">
      <c r="B1759" s="255"/>
      <c r="C1759" s="256"/>
      <c r="D1759" s="246" t="s">
        <v>175</v>
      </c>
      <c r="E1759" s="257" t="s">
        <v>1</v>
      </c>
      <c r="F1759" s="258" t="s">
        <v>683</v>
      </c>
      <c r="G1759" s="256"/>
      <c r="H1759" s="259">
        <v>4.9800000000000004</v>
      </c>
      <c r="I1759" s="260"/>
      <c r="J1759" s="256"/>
      <c r="K1759" s="256"/>
      <c r="L1759" s="261"/>
      <c r="M1759" s="262"/>
      <c r="N1759" s="263"/>
      <c r="O1759" s="263"/>
      <c r="P1759" s="263"/>
      <c r="Q1759" s="263"/>
      <c r="R1759" s="263"/>
      <c r="S1759" s="263"/>
      <c r="T1759" s="264"/>
      <c r="AT1759" s="265" t="s">
        <v>175</v>
      </c>
      <c r="AU1759" s="265" t="s">
        <v>107</v>
      </c>
      <c r="AV1759" s="13" t="s">
        <v>107</v>
      </c>
      <c r="AW1759" s="13" t="s">
        <v>31</v>
      </c>
      <c r="AX1759" s="13" t="s">
        <v>74</v>
      </c>
      <c r="AY1759" s="265" t="s">
        <v>165</v>
      </c>
    </row>
    <row r="1760" s="12" customFormat="1">
      <c r="B1760" s="244"/>
      <c r="C1760" s="245"/>
      <c r="D1760" s="246" t="s">
        <v>175</v>
      </c>
      <c r="E1760" s="247" t="s">
        <v>1</v>
      </c>
      <c r="F1760" s="248" t="s">
        <v>425</v>
      </c>
      <c r="G1760" s="245"/>
      <c r="H1760" s="247" t="s">
        <v>1</v>
      </c>
      <c r="I1760" s="249"/>
      <c r="J1760" s="245"/>
      <c r="K1760" s="245"/>
      <c r="L1760" s="250"/>
      <c r="M1760" s="251"/>
      <c r="N1760" s="252"/>
      <c r="O1760" s="252"/>
      <c r="P1760" s="252"/>
      <c r="Q1760" s="252"/>
      <c r="R1760" s="252"/>
      <c r="S1760" s="252"/>
      <c r="T1760" s="253"/>
      <c r="AT1760" s="254" t="s">
        <v>175</v>
      </c>
      <c r="AU1760" s="254" t="s">
        <v>107</v>
      </c>
      <c r="AV1760" s="12" t="s">
        <v>82</v>
      </c>
      <c r="AW1760" s="12" t="s">
        <v>31</v>
      </c>
      <c r="AX1760" s="12" t="s">
        <v>74</v>
      </c>
      <c r="AY1760" s="254" t="s">
        <v>165</v>
      </c>
    </row>
    <row r="1761" s="13" customFormat="1">
      <c r="B1761" s="255"/>
      <c r="C1761" s="256"/>
      <c r="D1761" s="246" t="s">
        <v>175</v>
      </c>
      <c r="E1761" s="257" t="s">
        <v>1</v>
      </c>
      <c r="F1761" s="258" t="s">
        <v>684</v>
      </c>
      <c r="G1761" s="256"/>
      <c r="H1761" s="259">
        <v>3.04</v>
      </c>
      <c r="I1761" s="260"/>
      <c r="J1761" s="256"/>
      <c r="K1761" s="256"/>
      <c r="L1761" s="261"/>
      <c r="M1761" s="262"/>
      <c r="N1761" s="263"/>
      <c r="O1761" s="263"/>
      <c r="P1761" s="263"/>
      <c r="Q1761" s="263"/>
      <c r="R1761" s="263"/>
      <c r="S1761" s="263"/>
      <c r="T1761" s="264"/>
      <c r="AT1761" s="265" t="s">
        <v>175</v>
      </c>
      <c r="AU1761" s="265" t="s">
        <v>107</v>
      </c>
      <c r="AV1761" s="13" t="s">
        <v>107</v>
      </c>
      <c r="AW1761" s="13" t="s">
        <v>31</v>
      </c>
      <c r="AX1761" s="13" t="s">
        <v>74</v>
      </c>
      <c r="AY1761" s="265" t="s">
        <v>165</v>
      </c>
    </row>
    <row r="1762" s="12" customFormat="1">
      <c r="B1762" s="244"/>
      <c r="C1762" s="245"/>
      <c r="D1762" s="246" t="s">
        <v>175</v>
      </c>
      <c r="E1762" s="247" t="s">
        <v>1</v>
      </c>
      <c r="F1762" s="248" t="s">
        <v>196</v>
      </c>
      <c r="G1762" s="245"/>
      <c r="H1762" s="247" t="s">
        <v>1</v>
      </c>
      <c r="I1762" s="249"/>
      <c r="J1762" s="245"/>
      <c r="K1762" s="245"/>
      <c r="L1762" s="250"/>
      <c r="M1762" s="251"/>
      <c r="N1762" s="252"/>
      <c r="O1762" s="252"/>
      <c r="P1762" s="252"/>
      <c r="Q1762" s="252"/>
      <c r="R1762" s="252"/>
      <c r="S1762" s="252"/>
      <c r="T1762" s="253"/>
      <c r="AT1762" s="254" t="s">
        <v>175</v>
      </c>
      <c r="AU1762" s="254" t="s">
        <v>107</v>
      </c>
      <c r="AV1762" s="12" t="s">
        <v>82</v>
      </c>
      <c r="AW1762" s="12" t="s">
        <v>31</v>
      </c>
      <c r="AX1762" s="12" t="s">
        <v>74</v>
      </c>
      <c r="AY1762" s="254" t="s">
        <v>165</v>
      </c>
    </row>
    <row r="1763" s="13" customFormat="1">
      <c r="B1763" s="255"/>
      <c r="C1763" s="256"/>
      <c r="D1763" s="246" t="s">
        <v>175</v>
      </c>
      <c r="E1763" s="257" t="s">
        <v>1</v>
      </c>
      <c r="F1763" s="258" t="s">
        <v>685</v>
      </c>
      <c r="G1763" s="256"/>
      <c r="H1763" s="259">
        <v>4.5</v>
      </c>
      <c r="I1763" s="260"/>
      <c r="J1763" s="256"/>
      <c r="K1763" s="256"/>
      <c r="L1763" s="261"/>
      <c r="M1763" s="262"/>
      <c r="N1763" s="263"/>
      <c r="O1763" s="263"/>
      <c r="P1763" s="263"/>
      <c r="Q1763" s="263"/>
      <c r="R1763" s="263"/>
      <c r="S1763" s="263"/>
      <c r="T1763" s="264"/>
      <c r="AT1763" s="265" t="s">
        <v>175</v>
      </c>
      <c r="AU1763" s="265" t="s">
        <v>107</v>
      </c>
      <c r="AV1763" s="13" t="s">
        <v>107</v>
      </c>
      <c r="AW1763" s="13" t="s">
        <v>31</v>
      </c>
      <c r="AX1763" s="13" t="s">
        <v>74</v>
      </c>
      <c r="AY1763" s="265" t="s">
        <v>165</v>
      </c>
    </row>
    <row r="1764" s="12" customFormat="1">
      <c r="B1764" s="244"/>
      <c r="C1764" s="245"/>
      <c r="D1764" s="246" t="s">
        <v>175</v>
      </c>
      <c r="E1764" s="247" t="s">
        <v>1</v>
      </c>
      <c r="F1764" s="248" t="s">
        <v>420</v>
      </c>
      <c r="G1764" s="245"/>
      <c r="H1764" s="247" t="s">
        <v>1</v>
      </c>
      <c r="I1764" s="249"/>
      <c r="J1764" s="245"/>
      <c r="K1764" s="245"/>
      <c r="L1764" s="250"/>
      <c r="M1764" s="251"/>
      <c r="N1764" s="252"/>
      <c r="O1764" s="252"/>
      <c r="P1764" s="252"/>
      <c r="Q1764" s="252"/>
      <c r="R1764" s="252"/>
      <c r="S1764" s="252"/>
      <c r="T1764" s="253"/>
      <c r="AT1764" s="254" t="s">
        <v>175</v>
      </c>
      <c r="AU1764" s="254" t="s">
        <v>107</v>
      </c>
      <c r="AV1764" s="12" t="s">
        <v>82</v>
      </c>
      <c r="AW1764" s="12" t="s">
        <v>31</v>
      </c>
      <c r="AX1764" s="12" t="s">
        <v>74</v>
      </c>
      <c r="AY1764" s="254" t="s">
        <v>165</v>
      </c>
    </row>
    <row r="1765" s="13" customFormat="1">
      <c r="B1765" s="255"/>
      <c r="C1765" s="256"/>
      <c r="D1765" s="246" t="s">
        <v>175</v>
      </c>
      <c r="E1765" s="257" t="s">
        <v>1</v>
      </c>
      <c r="F1765" s="258" t="s">
        <v>686</v>
      </c>
      <c r="G1765" s="256"/>
      <c r="H1765" s="259">
        <v>8.1899999999999995</v>
      </c>
      <c r="I1765" s="260"/>
      <c r="J1765" s="256"/>
      <c r="K1765" s="256"/>
      <c r="L1765" s="261"/>
      <c r="M1765" s="262"/>
      <c r="N1765" s="263"/>
      <c r="O1765" s="263"/>
      <c r="P1765" s="263"/>
      <c r="Q1765" s="263"/>
      <c r="R1765" s="263"/>
      <c r="S1765" s="263"/>
      <c r="T1765" s="264"/>
      <c r="AT1765" s="265" t="s">
        <v>175</v>
      </c>
      <c r="AU1765" s="265" t="s">
        <v>107</v>
      </c>
      <c r="AV1765" s="13" t="s">
        <v>107</v>
      </c>
      <c r="AW1765" s="13" t="s">
        <v>31</v>
      </c>
      <c r="AX1765" s="13" t="s">
        <v>74</v>
      </c>
      <c r="AY1765" s="265" t="s">
        <v>165</v>
      </c>
    </row>
    <row r="1766" s="12" customFormat="1">
      <c r="B1766" s="244"/>
      <c r="C1766" s="245"/>
      <c r="D1766" s="246" t="s">
        <v>175</v>
      </c>
      <c r="E1766" s="247" t="s">
        <v>1</v>
      </c>
      <c r="F1766" s="248" t="s">
        <v>198</v>
      </c>
      <c r="G1766" s="245"/>
      <c r="H1766" s="247" t="s">
        <v>1</v>
      </c>
      <c r="I1766" s="249"/>
      <c r="J1766" s="245"/>
      <c r="K1766" s="245"/>
      <c r="L1766" s="250"/>
      <c r="M1766" s="251"/>
      <c r="N1766" s="252"/>
      <c r="O1766" s="252"/>
      <c r="P1766" s="252"/>
      <c r="Q1766" s="252"/>
      <c r="R1766" s="252"/>
      <c r="S1766" s="252"/>
      <c r="T1766" s="253"/>
      <c r="AT1766" s="254" t="s">
        <v>175</v>
      </c>
      <c r="AU1766" s="254" t="s">
        <v>107</v>
      </c>
      <c r="AV1766" s="12" t="s">
        <v>82</v>
      </c>
      <c r="AW1766" s="12" t="s">
        <v>31</v>
      </c>
      <c r="AX1766" s="12" t="s">
        <v>74</v>
      </c>
      <c r="AY1766" s="254" t="s">
        <v>165</v>
      </c>
    </row>
    <row r="1767" s="13" customFormat="1">
      <c r="B1767" s="255"/>
      <c r="C1767" s="256"/>
      <c r="D1767" s="246" t="s">
        <v>175</v>
      </c>
      <c r="E1767" s="257" t="s">
        <v>1</v>
      </c>
      <c r="F1767" s="258" t="s">
        <v>687</v>
      </c>
      <c r="G1767" s="256"/>
      <c r="H1767" s="259">
        <v>19.73</v>
      </c>
      <c r="I1767" s="260"/>
      <c r="J1767" s="256"/>
      <c r="K1767" s="256"/>
      <c r="L1767" s="261"/>
      <c r="M1767" s="262"/>
      <c r="N1767" s="263"/>
      <c r="O1767" s="263"/>
      <c r="P1767" s="263"/>
      <c r="Q1767" s="263"/>
      <c r="R1767" s="263"/>
      <c r="S1767" s="263"/>
      <c r="T1767" s="264"/>
      <c r="AT1767" s="265" t="s">
        <v>175</v>
      </c>
      <c r="AU1767" s="265" t="s">
        <v>107</v>
      </c>
      <c r="AV1767" s="13" t="s">
        <v>107</v>
      </c>
      <c r="AW1767" s="13" t="s">
        <v>31</v>
      </c>
      <c r="AX1767" s="13" t="s">
        <v>74</v>
      </c>
      <c r="AY1767" s="265" t="s">
        <v>165</v>
      </c>
    </row>
    <row r="1768" s="12" customFormat="1">
      <c r="B1768" s="244"/>
      <c r="C1768" s="245"/>
      <c r="D1768" s="246" t="s">
        <v>175</v>
      </c>
      <c r="E1768" s="247" t="s">
        <v>1</v>
      </c>
      <c r="F1768" s="248" t="s">
        <v>414</v>
      </c>
      <c r="G1768" s="245"/>
      <c r="H1768" s="247" t="s">
        <v>1</v>
      </c>
      <c r="I1768" s="249"/>
      <c r="J1768" s="245"/>
      <c r="K1768" s="245"/>
      <c r="L1768" s="250"/>
      <c r="M1768" s="251"/>
      <c r="N1768" s="252"/>
      <c r="O1768" s="252"/>
      <c r="P1768" s="252"/>
      <c r="Q1768" s="252"/>
      <c r="R1768" s="252"/>
      <c r="S1768" s="252"/>
      <c r="T1768" s="253"/>
      <c r="AT1768" s="254" t="s">
        <v>175</v>
      </c>
      <c r="AU1768" s="254" t="s">
        <v>107</v>
      </c>
      <c r="AV1768" s="12" t="s">
        <v>82</v>
      </c>
      <c r="AW1768" s="12" t="s">
        <v>31</v>
      </c>
      <c r="AX1768" s="12" t="s">
        <v>74</v>
      </c>
      <c r="AY1768" s="254" t="s">
        <v>165</v>
      </c>
    </row>
    <row r="1769" s="13" customFormat="1">
      <c r="B1769" s="255"/>
      <c r="C1769" s="256"/>
      <c r="D1769" s="246" t="s">
        <v>175</v>
      </c>
      <c r="E1769" s="257" t="s">
        <v>1</v>
      </c>
      <c r="F1769" s="258" t="s">
        <v>688</v>
      </c>
      <c r="G1769" s="256"/>
      <c r="H1769" s="259">
        <v>3.4980000000000002</v>
      </c>
      <c r="I1769" s="260"/>
      <c r="J1769" s="256"/>
      <c r="K1769" s="256"/>
      <c r="L1769" s="261"/>
      <c r="M1769" s="262"/>
      <c r="N1769" s="263"/>
      <c r="O1769" s="263"/>
      <c r="P1769" s="263"/>
      <c r="Q1769" s="263"/>
      <c r="R1769" s="263"/>
      <c r="S1769" s="263"/>
      <c r="T1769" s="264"/>
      <c r="AT1769" s="265" t="s">
        <v>175</v>
      </c>
      <c r="AU1769" s="265" t="s">
        <v>107</v>
      </c>
      <c r="AV1769" s="13" t="s">
        <v>107</v>
      </c>
      <c r="AW1769" s="13" t="s">
        <v>31</v>
      </c>
      <c r="AX1769" s="13" t="s">
        <v>74</v>
      </c>
      <c r="AY1769" s="265" t="s">
        <v>165</v>
      </c>
    </row>
    <row r="1770" s="14" customFormat="1">
      <c r="B1770" s="266"/>
      <c r="C1770" s="267"/>
      <c r="D1770" s="246" t="s">
        <v>175</v>
      </c>
      <c r="E1770" s="268" t="s">
        <v>1</v>
      </c>
      <c r="F1770" s="269" t="s">
        <v>179</v>
      </c>
      <c r="G1770" s="267"/>
      <c r="H1770" s="270">
        <v>209.47799999999992</v>
      </c>
      <c r="I1770" s="271"/>
      <c r="J1770" s="267"/>
      <c r="K1770" s="267"/>
      <c r="L1770" s="272"/>
      <c r="M1770" s="273"/>
      <c r="N1770" s="274"/>
      <c r="O1770" s="274"/>
      <c r="P1770" s="274"/>
      <c r="Q1770" s="274"/>
      <c r="R1770" s="274"/>
      <c r="S1770" s="274"/>
      <c r="T1770" s="275"/>
      <c r="AT1770" s="276" t="s">
        <v>175</v>
      </c>
      <c r="AU1770" s="276" t="s">
        <v>107</v>
      </c>
      <c r="AV1770" s="14" t="s">
        <v>166</v>
      </c>
      <c r="AW1770" s="14" t="s">
        <v>31</v>
      </c>
      <c r="AX1770" s="14" t="s">
        <v>74</v>
      </c>
      <c r="AY1770" s="276" t="s">
        <v>165</v>
      </c>
    </row>
    <row r="1771" s="12" customFormat="1">
      <c r="B1771" s="244"/>
      <c r="C1771" s="245"/>
      <c r="D1771" s="246" t="s">
        <v>175</v>
      </c>
      <c r="E1771" s="247" t="s">
        <v>1</v>
      </c>
      <c r="F1771" s="248" t="s">
        <v>180</v>
      </c>
      <c r="G1771" s="245"/>
      <c r="H1771" s="247" t="s">
        <v>1</v>
      </c>
      <c r="I1771" s="249"/>
      <c r="J1771" s="245"/>
      <c r="K1771" s="245"/>
      <c r="L1771" s="250"/>
      <c r="M1771" s="251"/>
      <c r="N1771" s="252"/>
      <c r="O1771" s="252"/>
      <c r="P1771" s="252"/>
      <c r="Q1771" s="252"/>
      <c r="R1771" s="252"/>
      <c r="S1771" s="252"/>
      <c r="T1771" s="253"/>
      <c r="AT1771" s="254" t="s">
        <v>175</v>
      </c>
      <c r="AU1771" s="254" t="s">
        <v>107</v>
      </c>
      <c r="AV1771" s="12" t="s">
        <v>82</v>
      </c>
      <c r="AW1771" s="12" t="s">
        <v>31</v>
      </c>
      <c r="AX1771" s="12" t="s">
        <v>74</v>
      </c>
      <c r="AY1771" s="254" t="s">
        <v>165</v>
      </c>
    </row>
    <row r="1772" s="12" customFormat="1">
      <c r="B1772" s="244"/>
      <c r="C1772" s="245"/>
      <c r="D1772" s="246" t="s">
        <v>175</v>
      </c>
      <c r="E1772" s="247" t="s">
        <v>1</v>
      </c>
      <c r="F1772" s="248" t="s">
        <v>446</v>
      </c>
      <c r="G1772" s="245"/>
      <c r="H1772" s="247" t="s">
        <v>1</v>
      </c>
      <c r="I1772" s="249"/>
      <c r="J1772" s="245"/>
      <c r="K1772" s="245"/>
      <c r="L1772" s="250"/>
      <c r="M1772" s="251"/>
      <c r="N1772" s="252"/>
      <c r="O1772" s="252"/>
      <c r="P1772" s="252"/>
      <c r="Q1772" s="252"/>
      <c r="R1772" s="252"/>
      <c r="S1772" s="252"/>
      <c r="T1772" s="253"/>
      <c r="AT1772" s="254" t="s">
        <v>175</v>
      </c>
      <c r="AU1772" s="254" t="s">
        <v>107</v>
      </c>
      <c r="AV1772" s="12" t="s">
        <v>82</v>
      </c>
      <c r="AW1772" s="12" t="s">
        <v>31</v>
      </c>
      <c r="AX1772" s="12" t="s">
        <v>74</v>
      </c>
      <c r="AY1772" s="254" t="s">
        <v>165</v>
      </c>
    </row>
    <row r="1773" s="13" customFormat="1">
      <c r="B1773" s="255"/>
      <c r="C1773" s="256"/>
      <c r="D1773" s="246" t="s">
        <v>175</v>
      </c>
      <c r="E1773" s="257" t="s">
        <v>1</v>
      </c>
      <c r="F1773" s="258" t="s">
        <v>689</v>
      </c>
      <c r="G1773" s="256"/>
      <c r="H1773" s="259">
        <v>17.510000000000002</v>
      </c>
      <c r="I1773" s="260"/>
      <c r="J1773" s="256"/>
      <c r="K1773" s="256"/>
      <c r="L1773" s="261"/>
      <c r="M1773" s="262"/>
      <c r="N1773" s="263"/>
      <c r="O1773" s="263"/>
      <c r="P1773" s="263"/>
      <c r="Q1773" s="263"/>
      <c r="R1773" s="263"/>
      <c r="S1773" s="263"/>
      <c r="T1773" s="264"/>
      <c r="AT1773" s="265" t="s">
        <v>175</v>
      </c>
      <c r="AU1773" s="265" t="s">
        <v>107</v>
      </c>
      <c r="AV1773" s="13" t="s">
        <v>107</v>
      </c>
      <c r="AW1773" s="13" t="s">
        <v>31</v>
      </c>
      <c r="AX1773" s="13" t="s">
        <v>74</v>
      </c>
      <c r="AY1773" s="265" t="s">
        <v>165</v>
      </c>
    </row>
    <row r="1774" s="12" customFormat="1">
      <c r="B1774" s="244"/>
      <c r="C1774" s="245"/>
      <c r="D1774" s="246" t="s">
        <v>175</v>
      </c>
      <c r="E1774" s="247" t="s">
        <v>1</v>
      </c>
      <c r="F1774" s="248" t="s">
        <v>262</v>
      </c>
      <c r="G1774" s="245"/>
      <c r="H1774" s="247" t="s">
        <v>1</v>
      </c>
      <c r="I1774" s="249"/>
      <c r="J1774" s="245"/>
      <c r="K1774" s="245"/>
      <c r="L1774" s="250"/>
      <c r="M1774" s="251"/>
      <c r="N1774" s="252"/>
      <c r="O1774" s="252"/>
      <c r="P1774" s="252"/>
      <c r="Q1774" s="252"/>
      <c r="R1774" s="252"/>
      <c r="S1774" s="252"/>
      <c r="T1774" s="253"/>
      <c r="AT1774" s="254" t="s">
        <v>175</v>
      </c>
      <c r="AU1774" s="254" t="s">
        <v>107</v>
      </c>
      <c r="AV1774" s="12" t="s">
        <v>82</v>
      </c>
      <c r="AW1774" s="12" t="s">
        <v>31</v>
      </c>
      <c r="AX1774" s="12" t="s">
        <v>74</v>
      </c>
      <c r="AY1774" s="254" t="s">
        <v>165</v>
      </c>
    </row>
    <row r="1775" s="13" customFormat="1">
      <c r="B1775" s="255"/>
      <c r="C1775" s="256"/>
      <c r="D1775" s="246" t="s">
        <v>175</v>
      </c>
      <c r="E1775" s="257" t="s">
        <v>1</v>
      </c>
      <c r="F1775" s="258" t="s">
        <v>690</v>
      </c>
      <c r="G1775" s="256"/>
      <c r="H1775" s="259">
        <v>5.0499999999999998</v>
      </c>
      <c r="I1775" s="260"/>
      <c r="J1775" s="256"/>
      <c r="K1775" s="256"/>
      <c r="L1775" s="261"/>
      <c r="M1775" s="262"/>
      <c r="N1775" s="263"/>
      <c r="O1775" s="263"/>
      <c r="P1775" s="263"/>
      <c r="Q1775" s="263"/>
      <c r="R1775" s="263"/>
      <c r="S1775" s="263"/>
      <c r="T1775" s="264"/>
      <c r="AT1775" s="265" t="s">
        <v>175</v>
      </c>
      <c r="AU1775" s="265" t="s">
        <v>107</v>
      </c>
      <c r="AV1775" s="13" t="s">
        <v>107</v>
      </c>
      <c r="AW1775" s="13" t="s">
        <v>31</v>
      </c>
      <c r="AX1775" s="13" t="s">
        <v>74</v>
      </c>
      <c r="AY1775" s="265" t="s">
        <v>165</v>
      </c>
    </row>
    <row r="1776" s="12" customFormat="1">
      <c r="B1776" s="244"/>
      <c r="C1776" s="245"/>
      <c r="D1776" s="246" t="s">
        <v>175</v>
      </c>
      <c r="E1776" s="247" t="s">
        <v>1</v>
      </c>
      <c r="F1776" s="248" t="s">
        <v>461</v>
      </c>
      <c r="G1776" s="245"/>
      <c r="H1776" s="247" t="s">
        <v>1</v>
      </c>
      <c r="I1776" s="249"/>
      <c r="J1776" s="245"/>
      <c r="K1776" s="245"/>
      <c r="L1776" s="250"/>
      <c r="M1776" s="251"/>
      <c r="N1776" s="252"/>
      <c r="O1776" s="252"/>
      <c r="P1776" s="252"/>
      <c r="Q1776" s="252"/>
      <c r="R1776" s="252"/>
      <c r="S1776" s="252"/>
      <c r="T1776" s="253"/>
      <c r="AT1776" s="254" t="s">
        <v>175</v>
      </c>
      <c r="AU1776" s="254" t="s">
        <v>107</v>
      </c>
      <c r="AV1776" s="12" t="s">
        <v>82</v>
      </c>
      <c r="AW1776" s="12" t="s">
        <v>31</v>
      </c>
      <c r="AX1776" s="12" t="s">
        <v>74</v>
      </c>
      <c r="AY1776" s="254" t="s">
        <v>165</v>
      </c>
    </row>
    <row r="1777" s="13" customFormat="1">
      <c r="B1777" s="255"/>
      <c r="C1777" s="256"/>
      <c r="D1777" s="246" t="s">
        <v>175</v>
      </c>
      <c r="E1777" s="257" t="s">
        <v>1</v>
      </c>
      <c r="F1777" s="258" t="s">
        <v>691</v>
      </c>
      <c r="G1777" s="256"/>
      <c r="H1777" s="259">
        <v>6.2699999999999996</v>
      </c>
      <c r="I1777" s="260"/>
      <c r="J1777" s="256"/>
      <c r="K1777" s="256"/>
      <c r="L1777" s="261"/>
      <c r="M1777" s="262"/>
      <c r="N1777" s="263"/>
      <c r="O1777" s="263"/>
      <c r="P1777" s="263"/>
      <c r="Q1777" s="263"/>
      <c r="R1777" s="263"/>
      <c r="S1777" s="263"/>
      <c r="T1777" s="264"/>
      <c r="AT1777" s="265" t="s">
        <v>175</v>
      </c>
      <c r="AU1777" s="265" t="s">
        <v>107</v>
      </c>
      <c r="AV1777" s="13" t="s">
        <v>107</v>
      </c>
      <c r="AW1777" s="13" t="s">
        <v>31</v>
      </c>
      <c r="AX1777" s="13" t="s">
        <v>74</v>
      </c>
      <c r="AY1777" s="265" t="s">
        <v>165</v>
      </c>
    </row>
    <row r="1778" s="12" customFormat="1">
      <c r="B1778" s="244"/>
      <c r="C1778" s="245"/>
      <c r="D1778" s="246" t="s">
        <v>175</v>
      </c>
      <c r="E1778" s="247" t="s">
        <v>1</v>
      </c>
      <c r="F1778" s="248" t="s">
        <v>467</v>
      </c>
      <c r="G1778" s="245"/>
      <c r="H1778" s="247" t="s">
        <v>1</v>
      </c>
      <c r="I1778" s="249"/>
      <c r="J1778" s="245"/>
      <c r="K1778" s="245"/>
      <c r="L1778" s="250"/>
      <c r="M1778" s="251"/>
      <c r="N1778" s="252"/>
      <c r="O1778" s="252"/>
      <c r="P1778" s="252"/>
      <c r="Q1778" s="252"/>
      <c r="R1778" s="252"/>
      <c r="S1778" s="252"/>
      <c r="T1778" s="253"/>
      <c r="AT1778" s="254" t="s">
        <v>175</v>
      </c>
      <c r="AU1778" s="254" t="s">
        <v>107</v>
      </c>
      <c r="AV1778" s="12" t="s">
        <v>82</v>
      </c>
      <c r="AW1778" s="12" t="s">
        <v>31</v>
      </c>
      <c r="AX1778" s="12" t="s">
        <v>74</v>
      </c>
      <c r="AY1778" s="254" t="s">
        <v>165</v>
      </c>
    </row>
    <row r="1779" s="13" customFormat="1">
      <c r="B1779" s="255"/>
      <c r="C1779" s="256"/>
      <c r="D1779" s="246" t="s">
        <v>175</v>
      </c>
      <c r="E1779" s="257" t="s">
        <v>1</v>
      </c>
      <c r="F1779" s="258" t="s">
        <v>692</v>
      </c>
      <c r="G1779" s="256"/>
      <c r="H1779" s="259">
        <v>1.53</v>
      </c>
      <c r="I1779" s="260"/>
      <c r="J1779" s="256"/>
      <c r="K1779" s="256"/>
      <c r="L1779" s="261"/>
      <c r="M1779" s="262"/>
      <c r="N1779" s="263"/>
      <c r="O1779" s="263"/>
      <c r="P1779" s="263"/>
      <c r="Q1779" s="263"/>
      <c r="R1779" s="263"/>
      <c r="S1779" s="263"/>
      <c r="T1779" s="264"/>
      <c r="AT1779" s="265" t="s">
        <v>175</v>
      </c>
      <c r="AU1779" s="265" t="s">
        <v>107</v>
      </c>
      <c r="AV1779" s="13" t="s">
        <v>107</v>
      </c>
      <c r="AW1779" s="13" t="s">
        <v>31</v>
      </c>
      <c r="AX1779" s="13" t="s">
        <v>74</v>
      </c>
      <c r="AY1779" s="265" t="s">
        <v>165</v>
      </c>
    </row>
    <row r="1780" s="12" customFormat="1">
      <c r="B1780" s="244"/>
      <c r="C1780" s="245"/>
      <c r="D1780" s="246" t="s">
        <v>175</v>
      </c>
      <c r="E1780" s="247" t="s">
        <v>1</v>
      </c>
      <c r="F1780" s="248" t="s">
        <v>237</v>
      </c>
      <c r="G1780" s="245"/>
      <c r="H1780" s="247" t="s">
        <v>1</v>
      </c>
      <c r="I1780" s="249"/>
      <c r="J1780" s="245"/>
      <c r="K1780" s="245"/>
      <c r="L1780" s="250"/>
      <c r="M1780" s="251"/>
      <c r="N1780" s="252"/>
      <c r="O1780" s="252"/>
      <c r="P1780" s="252"/>
      <c r="Q1780" s="252"/>
      <c r="R1780" s="252"/>
      <c r="S1780" s="252"/>
      <c r="T1780" s="253"/>
      <c r="AT1780" s="254" t="s">
        <v>175</v>
      </c>
      <c r="AU1780" s="254" t="s">
        <v>107</v>
      </c>
      <c r="AV1780" s="12" t="s">
        <v>82</v>
      </c>
      <c r="AW1780" s="12" t="s">
        <v>31</v>
      </c>
      <c r="AX1780" s="12" t="s">
        <v>74</v>
      </c>
      <c r="AY1780" s="254" t="s">
        <v>165</v>
      </c>
    </row>
    <row r="1781" s="13" customFormat="1">
      <c r="B1781" s="255"/>
      <c r="C1781" s="256"/>
      <c r="D1781" s="246" t="s">
        <v>175</v>
      </c>
      <c r="E1781" s="257" t="s">
        <v>1</v>
      </c>
      <c r="F1781" s="258" t="s">
        <v>693</v>
      </c>
      <c r="G1781" s="256"/>
      <c r="H1781" s="259">
        <v>19.629999999999999</v>
      </c>
      <c r="I1781" s="260"/>
      <c r="J1781" s="256"/>
      <c r="K1781" s="256"/>
      <c r="L1781" s="261"/>
      <c r="M1781" s="262"/>
      <c r="N1781" s="263"/>
      <c r="O1781" s="263"/>
      <c r="P1781" s="263"/>
      <c r="Q1781" s="263"/>
      <c r="R1781" s="263"/>
      <c r="S1781" s="263"/>
      <c r="T1781" s="264"/>
      <c r="AT1781" s="265" t="s">
        <v>175</v>
      </c>
      <c r="AU1781" s="265" t="s">
        <v>107</v>
      </c>
      <c r="AV1781" s="13" t="s">
        <v>107</v>
      </c>
      <c r="AW1781" s="13" t="s">
        <v>31</v>
      </c>
      <c r="AX1781" s="13" t="s">
        <v>74</v>
      </c>
      <c r="AY1781" s="265" t="s">
        <v>165</v>
      </c>
    </row>
    <row r="1782" s="12" customFormat="1">
      <c r="B1782" s="244"/>
      <c r="C1782" s="245"/>
      <c r="D1782" s="246" t="s">
        <v>175</v>
      </c>
      <c r="E1782" s="247" t="s">
        <v>1</v>
      </c>
      <c r="F1782" s="248" t="s">
        <v>472</v>
      </c>
      <c r="G1782" s="245"/>
      <c r="H1782" s="247" t="s">
        <v>1</v>
      </c>
      <c r="I1782" s="249"/>
      <c r="J1782" s="245"/>
      <c r="K1782" s="245"/>
      <c r="L1782" s="250"/>
      <c r="M1782" s="251"/>
      <c r="N1782" s="252"/>
      <c r="O1782" s="252"/>
      <c r="P1782" s="252"/>
      <c r="Q1782" s="252"/>
      <c r="R1782" s="252"/>
      <c r="S1782" s="252"/>
      <c r="T1782" s="253"/>
      <c r="AT1782" s="254" t="s">
        <v>175</v>
      </c>
      <c r="AU1782" s="254" t="s">
        <v>107</v>
      </c>
      <c r="AV1782" s="12" t="s">
        <v>82</v>
      </c>
      <c r="AW1782" s="12" t="s">
        <v>31</v>
      </c>
      <c r="AX1782" s="12" t="s">
        <v>74</v>
      </c>
      <c r="AY1782" s="254" t="s">
        <v>165</v>
      </c>
    </row>
    <row r="1783" s="13" customFormat="1">
      <c r="B1783" s="255"/>
      <c r="C1783" s="256"/>
      <c r="D1783" s="246" t="s">
        <v>175</v>
      </c>
      <c r="E1783" s="257" t="s">
        <v>1</v>
      </c>
      <c r="F1783" s="258" t="s">
        <v>682</v>
      </c>
      <c r="G1783" s="256"/>
      <c r="H1783" s="259">
        <v>19.129999999999999</v>
      </c>
      <c r="I1783" s="260"/>
      <c r="J1783" s="256"/>
      <c r="K1783" s="256"/>
      <c r="L1783" s="261"/>
      <c r="M1783" s="262"/>
      <c r="N1783" s="263"/>
      <c r="O1783" s="263"/>
      <c r="P1783" s="263"/>
      <c r="Q1783" s="263"/>
      <c r="R1783" s="263"/>
      <c r="S1783" s="263"/>
      <c r="T1783" s="264"/>
      <c r="AT1783" s="265" t="s">
        <v>175</v>
      </c>
      <c r="AU1783" s="265" t="s">
        <v>107</v>
      </c>
      <c r="AV1783" s="13" t="s">
        <v>107</v>
      </c>
      <c r="AW1783" s="13" t="s">
        <v>31</v>
      </c>
      <c r="AX1783" s="13" t="s">
        <v>74</v>
      </c>
      <c r="AY1783" s="265" t="s">
        <v>165</v>
      </c>
    </row>
    <row r="1784" s="12" customFormat="1">
      <c r="B1784" s="244"/>
      <c r="C1784" s="245"/>
      <c r="D1784" s="246" t="s">
        <v>175</v>
      </c>
      <c r="E1784" s="247" t="s">
        <v>1</v>
      </c>
      <c r="F1784" s="248" t="s">
        <v>274</v>
      </c>
      <c r="G1784" s="245"/>
      <c r="H1784" s="247" t="s">
        <v>1</v>
      </c>
      <c r="I1784" s="249"/>
      <c r="J1784" s="245"/>
      <c r="K1784" s="245"/>
      <c r="L1784" s="250"/>
      <c r="M1784" s="251"/>
      <c r="N1784" s="252"/>
      <c r="O1784" s="252"/>
      <c r="P1784" s="252"/>
      <c r="Q1784" s="252"/>
      <c r="R1784" s="252"/>
      <c r="S1784" s="252"/>
      <c r="T1784" s="253"/>
      <c r="AT1784" s="254" t="s">
        <v>175</v>
      </c>
      <c r="AU1784" s="254" t="s">
        <v>107</v>
      </c>
      <c r="AV1784" s="12" t="s">
        <v>82</v>
      </c>
      <c r="AW1784" s="12" t="s">
        <v>31</v>
      </c>
      <c r="AX1784" s="12" t="s">
        <v>74</v>
      </c>
      <c r="AY1784" s="254" t="s">
        <v>165</v>
      </c>
    </row>
    <row r="1785" s="13" customFormat="1">
      <c r="B1785" s="255"/>
      <c r="C1785" s="256"/>
      <c r="D1785" s="246" t="s">
        <v>175</v>
      </c>
      <c r="E1785" s="257" t="s">
        <v>1</v>
      </c>
      <c r="F1785" s="258" t="s">
        <v>694</v>
      </c>
      <c r="G1785" s="256"/>
      <c r="H1785" s="259">
        <v>12.01</v>
      </c>
      <c r="I1785" s="260"/>
      <c r="J1785" s="256"/>
      <c r="K1785" s="256"/>
      <c r="L1785" s="261"/>
      <c r="M1785" s="262"/>
      <c r="N1785" s="263"/>
      <c r="O1785" s="263"/>
      <c r="P1785" s="263"/>
      <c r="Q1785" s="263"/>
      <c r="R1785" s="263"/>
      <c r="S1785" s="263"/>
      <c r="T1785" s="264"/>
      <c r="AT1785" s="265" t="s">
        <v>175</v>
      </c>
      <c r="AU1785" s="265" t="s">
        <v>107</v>
      </c>
      <c r="AV1785" s="13" t="s">
        <v>107</v>
      </c>
      <c r="AW1785" s="13" t="s">
        <v>31</v>
      </c>
      <c r="AX1785" s="13" t="s">
        <v>74</v>
      </c>
      <c r="AY1785" s="265" t="s">
        <v>165</v>
      </c>
    </row>
    <row r="1786" s="12" customFormat="1">
      <c r="B1786" s="244"/>
      <c r="C1786" s="245"/>
      <c r="D1786" s="246" t="s">
        <v>175</v>
      </c>
      <c r="E1786" s="247" t="s">
        <v>1</v>
      </c>
      <c r="F1786" s="248" t="s">
        <v>182</v>
      </c>
      <c r="G1786" s="245"/>
      <c r="H1786" s="247" t="s">
        <v>1</v>
      </c>
      <c r="I1786" s="249"/>
      <c r="J1786" s="245"/>
      <c r="K1786" s="245"/>
      <c r="L1786" s="250"/>
      <c r="M1786" s="251"/>
      <c r="N1786" s="252"/>
      <c r="O1786" s="252"/>
      <c r="P1786" s="252"/>
      <c r="Q1786" s="252"/>
      <c r="R1786" s="252"/>
      <c r="S1786" s="252"/>
      <c r="T1786" s="253"/>
      <c r="AT1786" s="254" t="s">
        <v>175</v>
      </c>
      <c r="AU1786" s="254" t="s">
        <v>107</v>
      </c>
      <c r="AV1786" s="12" t="s">
        <v>82</v>
      </c>
      <c r="AW1786" s="12" t="s">
        <v>31</v>
      </c>
      <c r="AX1786" s="12" t="s">
        <v>74</v>
      </c>
      <c r="AY1786" s="254" t="s">
        <v>165</v>
      </c>
    </row>
    <row r="1787" s="13" customFormat="1">
      <c r="B1787" s="255"/>
      <c r="C1787" s="256"/>
      <c r="D1787" s="246" t="s">
        <v>175</v>
      </c>
      <c r="E1787" s="257" t="s">
        <v>1</v>
      </c>
      <c r="F1787" s="258" t="s">
        <v>695</v>
      </c>
      <c r="G1787" s="256"/>
      <c r="H1787" s="259">
        <v>3.5600000000000001</v>
      </c>
      <c r="I1787" s="260"/>
      <c r="J1787" s="256"/>
      <c r="K1787" s="256"/>
      <c r="L1787" s="261"/>
      <c r="M1787" s="262"/>
      <c r="N1787" s="263"/>
      <c r="O1787" s="263"/>
      <c r="P1787" s="263"/>
      <c r="Q1787" s="263"/>
      <c r="R1787" s="263"/>
      <c r="S1787" s="263"/>
      <c r="T1787" s="264"/>
      <c r="AT1787" s="265" t="s">
        <v>175</v>
      </c>
      <c r="AU1787" s="265" t="s">
        <v>107</v>
      </c>
      <c r="AV1787" s="13" t="s">
        <v>107</v>
      </c>
      <c r="AW1787" s="13" t="s">
        <v>31</v>
      </c>
      <c r="AX1787" s="13" t="s">
        <v>74</v>
      </c>
      <c r="AY1787" s="265" t="s">
        <v>165</v>
      </c>
    </row>
    <row r="1788" s="12" customFormat="1">
      <c r="B1788" s="244"/>
      <c r="C1788" s="245"/>
      <c r="D1788" s="246" t="s">
        <v>175</v>
      </c>
      <c r="E1788" s="247" t="s">
        <v>1</v>
      </c>
      <c r="F1788" s="248" t="s">
        <v>203</v>
      </c>
      <c r="G1788" s="245"/>
      <c r="H1788" s="247" t="s">
        <v>1</v>
      </c>
      <c r="I1788" s="249"/>
      <c r="J1788" s="245"/>
      <c r="K1788" s="245"/>
      <c r="L1788" s="250"/>
      <c r="M1788" s="251"/>
      <c r="N1788" s="252"/>
      <c r="O1788" s="252"/>
      <c r="P1788" s="252"/>
      <c r="Q1788" s="252"/>
      <c r="R1788" s="252"/>
      <c r="S1788" s="252"/>
      <c r="T1788" s="253"/>
      <c r="AT1788" s="254" t="s">
        <v>175</v>
      </c>
      <c r="AU1788" s="254" t="s">
        <v>107</v>
      </c>
      <c r="AV1788" s="12" t="s">
        <v>82</v>
      </c>
      <c r="AW1788" s="12" t="s">
        <v>31</v>
      </c>
      <c r="AX1788" s="12" t="s">
        <v>74</v>
      </c>
      <c r="AY1788" s="254" t="s">
        <v>165</v>
      </c>
    </row>
    <row r="1789" s="13" customFormat="1">
      <c r="B1789" s="255"/>
      <c r="C1789" s="256"/>
      <c r="D1789" s="246" t="s">
        <v>175</v>
      </c>
      <c r="E1789" s="257" t="s">
        <v>1</v>
      </c>
      <c r="F1789" s="258" t="s">
        <v>696</v>
      </c>
      <c r="G1789" s="256"/>
      <c r="H1789" s="259">
        <v>3.96</v>
      </c>
      <c r="I1789" s="260"/>
      <c r="J1789" s="256"/>
      <c r="K1789" s="256"/>
      <c r="L1789" s="261"/>
      <c r="M1789" s="262"/>
      <c r="N1789" s="263"/>
      <c r="O1789" s="263"/>
      <c r="P1789" s="263"/>
      <c r="Q1789" s="263"/>
      <c r="R1789" s="263"/>
      <c r="S1789" s="263"/>
      <c r="T1789" s="264"/>
      <c r="AT1789" s="265" t="s">
        <v>175</v>
      </c>
      <c r="AU1789" s="265" t="s">
        <v>107</v>
      </c>
      <c r="AV1789" s="13" t="s">
        <v>107</v>
      </c>
      <c r="AW1789" s="13" t="s">
        <v>31</v>
      </c>
      <c r="AX1789" s="13" t="s">
        <v>74</v>
      </c>
      <c r="AY1789" s="265" t="s">
        <v>165</v>
      </c>
    </row>
    <row r="1790" s="12" customFormat="1">
      <c r="B1790" s="244"/>
      <c r="C1790" s="245"/>
      <c r="D1790" s="246" t="s">
        <v>175</v>
      </c>
      <c r="E1790" s="247" t="s">
        <v>1</v>
      </c>
      <c r="F1790" s="248" t="s">
        <v>697</v>
      </c>
      <c r="G1790" s="245"/>
      <c r="H1790" s="247" t="s">
        <v>1</v>
      </c>
      <c r="I1790" s="249"/>
      <c r="J1790" s="245"/>
      <c r="K1790" s="245"/>
      <c r="L1790" s="250"/>
      <c r="M1790" s="251"/>
      <c r="N1790" s="252"/>
      <c r="O1790" s="252"/>
      <c r="P1790" s="252"/>
      <c r="Q1790" s="252"/>
      <c r="R1790" s="252"/>
      <c r="S1790" s="252"/>
      <c r="T1790" s="253"/>
      <c r="AT1790" s="254" t="s">
        <v>175</v>
      </c>
      <c r="AU1790" s="254" t="s">
        <v>107</v>
      </c>
      <c r="AV1790" s="12" t="s">
        <v>82</v>
      </c>
      <c r="AW1790" s="12" t="s">
        <v>31</v>
      </c>
      <c r="AX1790" s="12" t="s">
        <v>74</v>
      </c>
      <c r="AY1790" s="254" t="s">
        <v>165</v>
      </c>
    </row>
    <row r="1791" s="13" customFormat="1">
      <c r="B1791" s="255"/>
      <c r="C1791" s="256"/>
      <c r="D1791" s="246" t="s">
        <v>175</v>
      </c>
      <c r="E1791" s="257" t="s">
        <v>1</v>
      </c>
      <c r="F1791" s="258" t="s">
        <v>698</v>
      </c>
      <c r="G1791" s="256"/>
      <c r="H1791" s="259">
        <v>1.44</v>
      </c>
      <c r="I1791" s="260"/>
      <c r="J1791" s="256"/>
      <c r="K1791" s="256"/>
      <c r="L1791" s="261"/>
      <c r="M1791" s="262"/>
      <c r="N1791" s="263"/>
      <c r="O1791" s="263"/>
      <c r="P1791" s="263"/>
      <c r="Q1791" s="263"/>
      <c r="R1791" s="263"/>
      <c r="S1791" s="263"/>
      <c r="T1791" s="264"/>
      <c r="AT1791" s="265" t="s">
        <v>175</v>
      </c>
      <c r="AU1791" s="265" t="s">
        <v>107</v>
      </c>
      <c r="AV1791" s="13" t="s">
        <v>107</v>
      </c>
      <c r="AW1791" s="13" t="s">
        <v>31</v>
      </c>
      <c r="AX1791" s="13" t="s">
        <v>74</v>
      </c>
      <c r="AY1791" s="265" t="s">
        <v>165</v>
      </c>
    </row>
    <row r="1792" s="12" customFormat="1">
      <c r="B1792" s="244"/>
      <c r="C1792" s="245"/>
      <c r="D1792" s="246" t="s">
        <v>175</v>
      </c>
      <c r="E1792" s="247" t="s">
        <v>1</v>
      </c>
      <c r="F1792" s="248" t="s">
        <v>453</v>
      </c>
      <c r="G1792" s="245"/>
      <c r="H1792" s="247" t="s">
        <v>1</v>
      </c>
      <c r="I1792" s="249"/>
      <c r="J1792" s="245"/>
      <c r="K1792" s="245"/>
      <c r="L1792" s="250"/>
      <c r="M1792" s="251"/>
      <c r="N1792" s="252"/>
      <c r="O1792" s="252"/>
      <c r="P1792" s="252"/>
      <c r="Q1792" s="252"/>
      <c r="R1792" s="252"/>
      <c r="S1792" s="252"/>
      <c r="T1792" s="253"/>
      <c r="AT1792" s="254" t="s">
        <v>175</v>
      </c>
      <c r="AU1792" s="254" t="s">
        <v>107</v>
      </c>
      <c r="AV1792" s="12" t="s">
        <v>82</v>
      </c>
      <c r="AW1792" s="12" t="s">
        <v>31</v>
      </c>
      <c r="AX1792" s="12" t="s">
        <v>74</v>
      </c>
      <c r="AY1792" s="254" t="s">
        <v>165</v>
      </c>
    </row>
    <row r="1793" s="13" customFormat="1">
      <c r="B1793" s="255"/>
      <c r="C1793" s="256"/>
      <c r="D1793" s="246" t="s">
        <v>175</v>
      </c>
      <c r="E1793" s="257" t="s">
        <v>1</v>
      </c>
      <c r="F1793" s="258" t="s">
        <v>699</v>
      </c>
      <c r="G1793" s="256"/>
      <c r="H1793" s="259">
        <v>8.2200000000000006</v>
      </c>
      <c r="I1793" s="260"/>
      <c r="J1793" s="256"/>
      <c r="K1793" s="256"/>
      <c r="L1793" s="261"/>
      <c r="M1793" s="262"/>
      <c r="N1793" s="263"/>
      <c r="O1793" s="263"/>
      <c r="P1793" s="263"/>
      <c r="Q1793" s="263"/>
      <c r="R1793" s="263"/>
      <c r="S1793" s="263"/>
      <c r="T1793" s="264"/>
      <c r="AT1793" s="265" t="s">
        <v>175</v>
      </c>
      <c r="AU1793" s="265" t="s">
        <v>107</v>
      </c>
      <c r="AV1793" s="13" t="s">
        <v>107</v>
      </c>
      <c r="AW1793" s="13" t="s">
        <v>31</v>
      </c>
      <c r="AX1793" s="13" t="s">
        <v>74</v>
      </c>
      <c r="AY1793" s="265" t="s">
        <v>165</v>
      </c>
    </row>
    <row r="1794" s="12" customFormat="1">
      <c r="B1794" s="244"/>
      <c r="C1794" s="245"/>
      <c r="D1794" s="246" t="s">
        <v>175</v>
      </c>
      <c r="E1794" s="247" t="s">
        <v>1</v>
      </c>
      <c r="F1794" s="248" t="s">
        <v>205</v>
      </c>
      <c r="G1794" s="245"/>
      <c r="H1794" s="247" t="s">
        <v>1</v>
      </c>
      <c r="I1794" s="249"/>
      <c r="J1794" s="245"/>
      <c r="K1794" s="245"/>
      <c r="L1794" s="250"/>
      <c r="M1794" s="251"/>
      <c r="N1794" s="252"/>
      <c r="O1794" s="252"/>
      <c r="P1794" s="252"/>
      <c r="Q1794" s="252"/>
      <c r="R1794" s="252"/>
      <c r="S1794" s="252"/>
      <c r="T1794" s="253"/>
      <c r="AT1794" s="254" t="s">
        <v>175</v>
      </c>
      <c r="AU1794" s="254" t="s">
        <v>107</v>
      </c>
      <c r="AV1794" s="12" t="s">
        <v>82</v>
      </c>
      <c r="AW1794" s="12" t="s">
        <v>31</v>
      </c>
      <c r="AX1794" s="12" t="s">
        <v>74</v>
      </c>
      <c r="AY1794" s="254" t="s">
        <v>165</v>
      </c>
    </row>
    <row r="1795" s="13" customFormat="1">
      <c r="B1795" s="255"/>
      <c r="C1795" s="256"/>
      <c r="D1795" s="246" t="s">
        <v>175</v>
      </c>
      <c r="E1795" s="257" t="s">
        <v>1</v>
      </c>
      <c r="F1795" s="258" t="s">
        <v>700</v>
      </c>
      <c r="G1795" s="256"/>
      <c r="H1795" s="259">
        <v>16.66</v>
      </c>
      <c r="I1795" s="260"/>
      <c r="J1795" s="256"/>
      <c r="K1795" s="256"/>
      <c r="L1795" s="261"/>
      <c r="M1795" s="262"/>
      <c r="N1795" s="263"/>
      <c r="O1795" s="263"/>
      <c r="P1795" s="263"/>
      <c r="Q1795" s="263"/>
      <c r="R1795" s="263"/>
      <c r="S1795" s="263"/>
      <c r="T1795" s="264"/>
      <c r="AT1795" s="265" t="s">
        <v>175</v>
      </c>
      <c r="AU1795" s="265" t="s">
        <v>107</v>
      </c>
      <c r="AV1795" s="13" t="s">
        <v>107</v>
      </c>
      <c r="AW1795" s="13" t="s">
        <v>31</v>
      </c>
      <c r="AX1795" s="13" t="s">
        <v>74</v>
      </c>
      <c r="AY1795" s="265" t="s">
        <v>165</v>
      </c>
    </row>
    <row r="1796" s="12" customFormat="1">
      <c r="B1796" s="244"/>
      <c r="C1796" s="245"/>
      <c r="D1796" s="246" t="s">
        <v>175</v>
      </c>
      <c r="E1796" s="247" t="s">
        <v>1</v>
      </c>
      <c r="F1796" s="248" t="s">
        <v>443</v>
      </c>
      <c r="G1796" s="245"/>
      <c r="H1796" s="247" t="s">
        <v>1</v>
      </c>
      <c r="I1796" s="249"/>
      <c r="J1796" s="245"/>
      <c r="K1796" s="245"/>
      <c r="L1796" s="250"/>
      <c r="M1796" s="251"/>
      <c r="N1796" s="252"/>
      <c r="O1796" s="252"/>
      <c r="P1796" s="252"/>
      <c r="Q1796" s="252"/>
      <c r="R1796" s="252"/>
      <c r="S1796" s="252"/>
      <c r="T1796" s="253"/>
      <c r="AT1796" s="254" t="s">
        <v>175</v>
      </c>
      <c r="AU1796" s="254" t="s">
        <v>107</v>
      </c>
      <c r="AV1796" s="12" t="s">
        <v>82</v>
      </c>
      <c r="AW1796" s="12" t="s">
        <v>31</v>
      </c>
      <c r="AX1796" s="12" t="s">
        <v>74</v>
      </c>
      <c r="AY1796" s="254" t="s">
        <v>165</v>
      </c>
    </row>
    <row r="1797" s="13" customFormat="1">
      <c r="B1797" s="255"/>
      <c r="C1797" s="256"/>
      <c r="D1797" s="246" t="s">
        <v>175</v>
      </c>
      <c r="E1797" s="257" t="s">
        <v>1</v>
      </c>
      <c r="F1797" s="258" t="s">
        <v>701</v>
      </c>
      <c r="G1797" s="256"/>
      <c r="H1797" s="259">
        <v>13.34</v>
      </c>
      <c r="I1797" s="260"/>
      <c r="J1797" s="256"/>
      <c r="K1797" s="256"/>
      <c r="L1797" s="261"/>
      <c r="M1797" s="262"/>
      <c r="N1797" s="263"/>
      <c r="O1797" s="263"/>
      <c r="P1797" s="263"/>
      <c r="Q1797" s="263"/>
      <c r="R1797" s="263"/>
      <c r="S1797" s="263"/>
      <c r="T1797" s="264"/>
      <c r="AT1797" s="265" t="s">
        <v>175</v>
      </c>
      <c r="AU1797" s="265" t="s">
        <v>107</v>
      </c>
      <c r="AV1797" s="13" t="s">
        <v>107</v>
      </c>
      <c r="AW1797" s="13" t="s">
        <v>31</v>
      </c>
      <c r="AX1797" s="13" t="s">
        <v>74</v>
      </c>
      <c r="AY1797" s="265" t="s">
        <v>165</v>
      </c>
    </row>
    <row r="1798" s="12" customFormat="1">
      <c r="B1798" s="244"/>
      <c r="C1798" s="245"/>
      <c r="D1798" s="246" t="s">
        <v>175</v>
      </c>
      <c r="E1798" s="247" t="s">
        <v>1</v>
      </c>
      <c r="F1798" s="248" t="s">
        <v>220</v>
      </c>
      <c r="G1798" s="245"/>
      <c r="H1798" s="247" t="s">
        <v>1</v>
      </c>
      <c r="I1798" s="249"/>
      <c r="J1798" s="245"/>
      <c r="K1798" s="245"/>
      <c r="L1798" s="250"/>
      <c r="M1798" s="251"/>
      <c r="N1798" s="252"/>
      <c r="O1798" s="252"/>
      <c r="P1798" s="252"/>
      <c r="Q1798" s="252"/>
      <c r="R1798" s="252"/>
      <c r="S1798" s="252"/>
      <c r="T1798" s="253"/>
      <c r="AT1798" s="254" t="s">
        <v>175</v>
      </c>
      <c r="AU1798" s="254" t="s">
        <v>107</v>
      </c>
      <c r="AV1798" s="12" t="s">
        <v>82</v>
      </c>
      <c r="AW1798" s="12" t="s">
        <v>31</v>
      </c>
      <c r="AX1798" s="12" t="s">
        <v>74</v>
      </c>
      <c r="AY1798" s="254" t="s">
        <v>165</v>
      </c>
    </row>
    <row r="1799" s="13" customFormat="1">
      <c r="B1799" s="255"/>
      <c r="C1799" s="256"/>
      <c r="D1799" s="246" t="s">
        <v>175</v>
      </c>
      <c r="E1799" s="257" t="s">
        <v>1</v>
      </c>
      <c r="F1799" s="258" t="s">
        <v>702</v>
      </c>
      <c r="G1799" s="256"/>
      <c r="H1799" s="259">
        <v>7.6200000000000001</v>
      </c>
      <c r="I1799" s="260"/>
      <c r="J1799" s="256"/>
      <c r="K1799" s="256"/>
      <c r="L1799" s="261"/>
      <c r="M1799" s="262"/>
      <c r="N1799" s="263"/>
      <c r="O1799" s="263"/>
      <c r="P1799" s="263"/>
      <c r="Q1799" s="263"/>
      <c r="R1799" s="263"/>
      <c r="S1799" s="263"/>
      <c r="T1799" s="264"/>
      <c r="AT1799" s="265" t="s">
        <v>175</v>
      </c>
      <c r="AU1799" s="265" t="s">
        <v>107</v>
      </c>
      <c r="AV1799" s="13" t="s">
        <v>107</v>
      </c>
      <c r="AW1799" s="13" t="s">
        <v>31</v>
      </c>
      <c r="AX1799" s="13" t="s">
        <v>74</v>
      </c>
      <c r="AY1799" s="265" t="s">
        <v>165</v>
      </c>
    </row>
    <row r="1800" s="12" customFormat="1">
      <c r="B1800" s="244"/>
      <c r="C1800" s="245"/>
      <c r="D1800" s="246" t="s">
        <v>175</v>
      </c>
      <c r="E1800" s="247" t="s">
        <v>1</v>
      </c>
      <c r="F1800" s="248" t="s">
        <v>439</v>
      </c>
      <c r="G1800" s="245"/>
      <c r="H1800" s="247" t="s">
        <v>1</v>
      </c>
      <c r="I1800" s="249"/>
      <c r="J1800" s="245"/>
      <c r="K1800" s="245"/>
      <c r="L1800" s="250"/>
      <c r="M1800" s="251"/>
      <c r="N1800" s="252"/>
      <c r="O1800" s="252"/>
      <c r="P1800" s="252"/>
      <c r="Q1800" s="252"/>
      <c r="R1800" s="252"/>
      <c r="S1800" s="252"/>
      <c r="T1800" s="253"/>
      <c r="AT1800" s="254" t="s">
        <v>175</v>
      </c>
      <c r="AU1800" s="254" t="s">
        <v>107</v>
      </c>
      <c r="AV1800" s="12" t="s">
        <v>82</v>
      </c>
      <c r="AW1800" s="12" t="s">
        <v>31</v>
      </c>
      <c r="AX1800" s="12" t="s">
        <v>74</v>
      </c>
      <c r="AY1800" s="254" t="s">
        <v>165</v>
      </c>
    </row>
    <row r="1801" s="13" customFormat="1">
      <c r="B1801" s="255"/>
      <c r="C1801" s="256"/>
      <c r="D1801" s="246" t="s">
        <v>175</v>
      </c>
      <c r="E1801" s="257" t="s">
        <v>1</v>
      </c>
      <c r="F1801" s="258" t="s">
        <v>703</v>
      </c>
      <c r="G1801" s="256"/>
      <c r="H1801" s="259">
        <v>3.5099999999999998</v>
      </c>
      <c r="I1801" s="260"/>
      <c r="J1801" s="256"/>
      <c r="K1801" s="256"/>
      <c r="L1801" s="261"/>
      <c r="M1801" s="262"/>
      <c r="N1801" s="263"/>
      <c r="O1801" s="263"/>
      <c r="P1801" s="263"/>
      <c r="Q1801" s="263"/>
      <c r="R1801" s="263"/>
      <c r="S1801" s="263"/>
      <c r="T1801" s="264"/>
      <c r="AT1801" s="265" t="s">
        <v>175</v>
      </c>
      <c r="AU1801" s="265" t="s">
        <v>107</v>
      </c>
      <c r="AV1801" s="13" t="s">
        <v>107</v>
      </c>
      <c r="AW1801" s="13" t="s">
        <v>31</v>
      </c>
      <c r="AX1801" s="13" t="s">
        <v>74</v>
      </c>
      <c r="AY1801" s="265" t="s">
        <v>165</v>
      </c>
    </row>
    <row r="1802" s="12" customFormat="1">
      <c r="B1802" s="244"/>
      <c r="C1802" s="245"/>
      <c r="D1802" s="246" t="s">
        <v>175</v>
      </c>
      <c r="E1802" s="247" t="s">
        <v>1</v>
      </c>
      <c r="F1802" s="248" t="s">
        <v>222</v>
      </c>
      <c r="G1802" s="245"/>
      <c r="H1802" s="247" t="s">
        <v>1</v>
      </c>
      <c r="I1802" s="249"/>
      <c r="J1802" s="245"/>
      <c r="K1802" s="245"/>
      <c r="L1802" s="250"/>
      <c r="M1802" s="251"/>
      <c r="N1802" s="252"/>
      <c r="O1802" s="252"/>
      <c r="P1802" s="252"/>
      <c r="Q1802" s="252"/>
      <c r="R1802" s="252"/>
      <c r="S1802" s="252"/>
      <c r="T1802" s="253"/>
      <c r="AT1802" s="254" t="s">
        <v>175</v>
      </c>
      <c r="AU1802" s="254" t="s">
        <v>107</v>
      </c>
      <c r="AV1802" s="12" t="s">
        <v>82</v>
      </c>
      <c r="AW1802" s="12" t="s">
        <v>31</v>
      </c>
      <c r="AX1802" s="12" t="s">
        <v>74</v>
      </c>
      <c r="AY1802" s="254" t="s">
        <v>165</v>
      </c>
    </row>
    <row r="1803" s="13" customFormat="1">
      <c r="B1803" s="255"/>
      <c r="C1803" s="256"/>
      <c r="D1803" s="246" t="s">
        <v>175</v>
      </c>
      <c r="E1803" s="257" t="s">
        <v>1</v>
      </c>
      <c r="F1803" s="258" t="s">
        <v>704</v>
      </c>
      <c r="G1803" s="256"/>
      <c r="H1803" s="259">
        <v>1.48</v>
      </c>
      <c r="I1803" s="260"/>
      <c r="J1803" s="256"/>
      <c r="K1803" s="256"/>
      <c r="L1803" s="261"/>
      <c r="M1803" s="262"/>
      <c r="N1803" s="263"/>
      <c r="O1803" s="263"/>
      <c r="P1803" s="263"/>
      <c r="Q1803" s="263"/>
      <c r="R1803" s="263"/>
      <c r="S1803" s="263"/>
      <c r="T1803" s="264"/>
      <c r="AT1803" s="265" t="s">
        <v>175</v>
      </c>
      <c r="AU1803" s="265" t="s">
        <v>107</v>
      </c>
      <c r="AV1803" s="13" t="s">
        <v>107</v>
      </c>
      <c r="AW1803" s="13" t="s">
        <v>31</v>
      </c>
      <c r="AX1803" s="13" t="s">
        <v>74</v>
      </c>
      <c r="AY1803" s="265" t="s">
        <v>165</v>
      </c>
    </row>
    <row r="1804" s="12" customFormat="1">
      <c r="B1804" s="244"/>
      <c r="C1804" s="245"/>
      <c r="D1804" s="246" t="s">
        <v>175</v>
      </c>
      <c r="E1804" s="247" t="s">
        <v>1</v>
      </c>
      <c r="F1804" s="248" t="s">
        <v>181</v>
      </c>
      <c r="G1804" s="245"/>
      <c r="H1804" s="247" t="s">
        <v>1</v>
      </c>
      <c r="I1804" s="249"/>
      <c r="J1804" s="245"/>
      <c r="K1804" s="245"/>
      <c r="L1804" s="250"/>
      <c r="M1804" s="251"/>
      <c r="N1804" s="252"/>
      <c r="O1804" s="252"/>
      <c r="P1804" s="252"/>
      <c r="Q1804" s="252"/>
      <c r="R1804" s="252"/>
      <c r="S1804" s="252"/>
      <c r="T1804" s="253"/>
      <c r="AT1804" s="254" t="s">
        <v>175</v>
      </c>
      <c r="AU1804" s="254" t="s">
        <v>107</v>
      </c>
      <c r="AV1804" s="12" t="s">
        <v>82</v>
      </c>
      <c r="AW1804" s="12" t="s">
        <v>31</v>
      </c>
      <c r="AX1804" s="12" t="s">
        <v>74</v>
      </c>
      <c r="AY1804" s="254" t="s">
        <v>165</v>
      </c>
    </row>
    <row r="1805" s="13" customFormat="1">
      <c r="B1805" s="255"/>
      <c r="C1805" s="256"/>
      <c r="D1805" s="246" t="s">
        <v>175</v>
      </c>
      <c r="E1805" s="257" t="s">
        <v>1</v>
      </c>
      <c r="F1805" s="258" t="s">
        <v>705</v>
      </c>
      <c r="G1805" s="256"/>
      <c r="H1805" s="259">
        <v>14.199999999999999</v>
      </c>
      <c r="I1805" s="260"/>
      <c r="J1805" s="256"/>
      <c r="K1805" s="256"/>
      <c r="L1805" s="261"/>
      <c r="M1805" s="262"/>
      <c r="N1805" s="263"/>
      <c r="O1805" s="263"/>
      <c r="P1805" s="263"/>
      <c r="Q1805" s="263"/>
      <c r="R1805" s="263"/>
      <c r="S1805" s="263"/>
      <c r="T1805" s="264"/>
      <c r="AT1805" s="265" t="s">
        <v>175</v>
      </c>
      <c r="AU1805" s="265" t="s">
        <v>107</v>
      </c>
      <c r="AV1805" s="13" t="s">
        <v>107</v>
      </c>
      <c r="AW1805" s="13" t="s">
        <v>31</v>
      </c>
      <c r="AX1805" s="13" t="s">
        <v>74</v>
      </c>
      <c r="AY1805" s="265" t="s">
        <v>165</v>
      </c>
    </row>
    <row r="1806" s="12" customFormat="1">
      <c r="B1806" s="244"/>
      <c r="C1806" s="245"/>
      <c r="D1806" s="246" t="s">
        <v>175</v>
      </c>
      <c r="E1806" s="247" t="s">
        <v>1</v>
      </c>
      <c r="F1806" s="248" t="s">
        <v>219</v>
      </c>
      <c r="G1806" s="245"/>
      <c r="H1806" s="247" t="s">
        <v>1</v>
      </c>
      <c r="I1806" s="249"/>
      <c r="J1806" s="245"/>
      <c r="K1806" s="245"/>
      <c r="L1806" s="250"/>
      <c r="M1806" s="251"/>
      <c r="N1806" s="252"/>
      <c r="O1806" s="252"/>
      <c r="P1806" s="252"/>
      <c r="Q1806" s="252"/>
      <c r="R1806" s="252"/>
      <c r="S1806" s="252"/>
      <c r="T1806" s="253"/>
      <c r="AT1806" s="254" t="s">
        <v>175</v>
      </c>
      <c r="AU1806" s="254" t="s">
        <v>107</v>
      </c>
      <c r="AV1806" s="12" t="s">
        <v>82</v>
      </c>
      <c r="AW1806" s="12" t="s">
        <v>31</v>
      </c>
      <c r="AX1806" s="12" t="s">
        <v>74</v>
      </c>
      <c r="AY1806" s="254" t="s">
        <v>165</v>
      </c>
    </row>
    <row r="1807" s="13" customFormat="1">
      <c r="B1807" s="255"/>
      <c r="C1807" s="256"/>
      <c r="D1807" s="246" t="s">
        <v>175</v>
      </c>
      <c r="E1807" s="257" t="s">
        <v>1</v>
      </c>
      <c r="F1807" s="258" t="s">
        <v>706</v>
      </c>
      <c r="G1807" s="256"/>
      <c r="H1807" s="259">
        <v>20.809999999999999</v>
      </c>
      <c r="I1807" s="260"/>
      <c r="J1807" s="256"/>
      <c r="K1807" s="256"/>
      <c r="L1807" s="261"/>
      <c r="M1807" s="262"/>
      <c r="N1807" s="263"/>
      <c r="O1807" s="263"/>
      <c r="P1807" s="263"/>
      <c r="Q1807" s="263"/>
      <c r="R1807" s="263"/>
      <c r="S1807" s="263"/>
      <c r="T1807" s="264"/>
      <c r="AT1807" s="265" t="s">
        <v>175</v>
      </c>
      <c r="AU1807" s="265" t="s">
        <v>107</v>
      </c>
      <c r="AV1807" s="13" t="s">
        <v>107</v>
      </c>
      <c r="AW1807" s="13" t="s">
        <v>31</v>
      </c>
      <c r="AX1807" s="13" t="s">
        <v>74</v>
      </c>
      <c r="AY1807" s="265" t="s">
        <v>165</v>
      </c>
    </row>
    <row r="1808" s="12" customFormat="1">
      <c r="B1808" s="244"/>
      <c r="C1808" s="245"/>
      <c r="D1808" s="246" t="s">
        <v>175</v>
      </c>
      <c r="E1808" s="247" t="s">
        <v>1</v>
      </c>
      <c r="F1808" s="248" t="s">
        <v>436</v>
      </c>
      <c r="G1808" s="245"/>
      <c r="H1808" s="247" t="s">
        <v>1</v>
      </c>
      <c r="I1808" s="249"/>
      <c r="J1808" s="245"/>
      <c r="K1808" s="245"/>
      <c r="L1808" s="250"/>
      <c r="M1808" s="251"/>
      <c r="N1808" s="252"/>
      <c r="O1808" s="252"/>
      <c r="P1808" s="252"/>
      <c r="Q1808" s="252"/>
      <c r="R1808" s="252"/>
      <c r="S1808" s="252"/>
      <c r="T1808" s="253"/>
      <c r="AT1808" s="254" t="s">
        <v>175</v>
      </c>
      <c r="AU1808" s="254" t="s">
        <v>107</v>
      </c>
      <c r="AV1808" s="12" t="s">
        <v>82</v>
      </c>
      <c r="AW1808" s="12" t="s">
        <v>31</v>
      </c>
      <c r="AX1808" s="12" t="s">
        <v>74</v>
      </c>
      <c r="AY1808" s="254" t="s">
        <v>165</v>
      </c>
    </row>
    <row r="1809" s="13" customFormat="1">
      <c r="B1809" s="255"/>
      <c r="C1809" s="256"/>
      <c r="D1809" s="246" t="s">
        <v>175</v>
      </c>
      <c r="E1809" s="257" t="s">
        <v>1</v>
      </c>
      <c r="F1809" s="258" t="s">
        <v>707</v>
      </c>
      <c r="G1809" s="256"/>
      <c r="H1809" s="259">
        <v>19.25</v>
      </c>
      <c r="I1809" s="260"/>
      <c r="J1809" s="256"/>
      <c r="K1809" s="256"/>
      <c r="L1809" s="261"/>
      <c r="M1809" s="262"/>
      <c r="N1809" s="263"/>
      <c r="O1809" s="263"/>
      <c r="P1809" s="263"/>
      <c r="Q1809" s="263"/>
      <c r="R1809" s="263"/>
      <c r="S1809" s="263"/>
      <c r="T1809" s="264"/>
      <c r="AT1809" s="265" t="s">
        <v>175</v>
      </c>
      <c r="AU1809" s="265" t="s">
        <v>107</v>
      </c>
      <c r="AV1809" s="13" t="s">
        <v>107</v>
      </c>
      <c r="AW1809" s="13" t="s">
        <v>31</v>
      </c>
      <c r="AX1809" s="13" t="s">
        <v>74</v>
      </c>
      <c r="AY1809" s="265" t="s">
        <v>165</v>
      </c>
    </row>
    <row r="1810" s="12" customFormat="1">
      <c r="B1810" s="244"/>
      <c r="C1810" s="245"/>
      <c r="D1810" s="246" t="s">
        <v>175</v>
      </c>
      <c r="E1810" s="247" t="s">
        <v>1</v>
      </c>
      <c r="F1810" s="248" t="s">
        <v>456</v>
      </c>
      <c r="G1810" s="245"/>
      <c r="H1810" s="247" t="s">
        <v>1</v>
      </c>
      <c r="I1810" s="249"/>
      <c r="J1810" s="245"/>
      <c r="K1810" s="245"/>
      <c r="L1810" s="250"/>
      <c r="M1810" s="251"/>
      <c r="N1810" s="252"/>
      <c r="O1810" s="252"/>
      <c r="P1810" s="252"/>
      <c r="Q1810" s="252"/>
      <c r="R1810" s="252"/>
      <c r="S1810" s="252"/>
      <c r="T1810" s="253"/>
      <c r="AT1810" s="254" t="s">
        <v>175</v>
      </c>
      <c r="AU1810" s="254" t="s">
        <v>107</v>
      </c>
      <c r="AV1810" s="12" t="s">
        <v>82</v>
      </c>
      <c r="AW1810" s="12" t="s">
        <v>31</v>
      </c>
      <c r="AX1810" s="12" t="s">
        <v>74</v>
      </c>
      <c r="AY1810" s="254" t="s">
        <v>165</v>
      </c>
    </row>
    <row r="1811" s="13" customFormat="1">
      <c r="B1811" s="255"/>
      <c r="C1811" s="256"/>
      <c r="D1811" s="246" t="s">
        <v>175</v>
      </c>
      <c r="E1811" s="257" t="s">
        <v>1</v>
      </c>
      <c r="F1811" s="258" t="s">
        <v>708</v>
      </c>
      <c r="G1811" s="256"/>
      <c r="H1811" s="259">
        <v>9.0999999999999996</v>
      </c>
      <c r="I1811" s="260"/>
      <c r="J1811" s="256"/>
      <c r="K1811" s="256"/>
      <c r="L1811" s="261"/>
      <c r="M1811" s="262"/>
      <c r="N1811" s="263"/>
      <c r="O1811" s="263"/>
      <c r="P1811" s="263"/>
      <c r="Q1811" s="263"/>
      <c r="R1811" s="263"/>
      <c r="S1811" s="263"/>
      <c r="T1811" s="264"/>
      <c r="AT1811" s="265" t="s">
        <v>175</v>
      </c>
      <c r="AU1811" s="265" t="s">
        <v>107</v>
      </c>
      <c r="AV1811" s="13" t="s">
        <v>107</v>
      </c>
      <c r="AW1811" s="13" t="s">
        <v>31</v>
      </c>
      <c r="AX1811" s="13" t="s">
        <v>74</v>
      </c>
      <c r="AY1811" s="265" t="s">
        <v>165</v>
      </c>
    </row>
    <row r="1812" s="14" customFormat="1">
      <c r="B1812" s="266"/>
      <c r="C1812" s="267"/>
      <c r="D1812" s="246" t="s">
        <v>175</v>
      </c>
      <c r="E1812" s="268" t="s">
        <v>1</v>
      </c>
      <c r="F1812" s="269" t="s">
        <v>179</v>
      </c>
      <c r="G1812" s="267"/>
      <c r="H1812" s="270">
        <v>204.27999999999997</v>
      </c>
      <c r="I1812" s="271"/>
      <c r="J1812" s="267"/>
      <c r="K1812" s="267"/>
      <c r="L1812" s="272"/>
      <c r="M1812" s="273"/>
      <c r="N1812" s="274"/>
      <c r="O1812" s="274"/>
      <c r="P1812" s="274"/>
      <c r="Q1812" s="274"/>
      <c r="R1812" s="274"/>
      <c r="S1812" s="274"/>
      <c r="T1812" s="275"/>
      <c r="AT1812" s="276" t="s">
        <v>175</v>
      </c>
      <c r="AU1812" s="276" t="s">
        <v>107</v>
      </c>
      <c r="AV1812" s="14" t="s">
        <v>166</v>
      </c>
      <c r="AW1812" s="14" t="s">
        <v>31</v>
      </c>
      <c r="AX1812" s="14" t="s">
        <v>74</v>
      </c>
      <c r="AY1812" s="276" t="s">
        <v>165</v>
      </c>
    </row>
    <row r="1813" s="12" customFormat="1">
      <c r="B1813" s="244"/>
      <c r="C1813" s="245"/>
      <c r="D1813" s="246" t="s">
        <v>175</v>
      </c>
      <c r="E1813" s="247" t="s">
        <v>1</v>
      </c>
      <c r="F1813" s="248" t="s">
        <v>207</v>
      </c>
      <c r="G1813" s="245"/>
      <c r="H1813" s="247" t="s">
        <v>1</v>
      </c>
      <c r="I1813" s="249"/>
      <c r="J1813" s="245"/>
      <c r="K1813" s="245"/>
      <c r="L1813" s="250"/>
      <c r="M1813" s="251"/>
      <c r="N1813" s="252"/>
      <c r="O1813" s="252"/>
      <c r="P1813" s="252"/>
      <c r="Q1813" s="252"/>
      <c r="R1813" s="252"/>
      <c r="S1813" s="252"/>
      <c r="T1813" s="253"/>
      <c r="AT1813" s="254" t="s">
        <v>175</v>
      </c>
      <c r="AU1813" s="254" t="s">
        <v>107</v>
      </c>
      <c r="AV1813" s="12" t="s">
        <v>82</v>
      </c>
      <c r="AW1813" s="12" t="s">
        <v>31</v>
      </c>
      <c r="AX1813" s="12" t="s">
        <v>74</v>
      </c>
      <c r="AY1813" s="254" t="s">
        <v>165</v>
      </c>
    </row>
    <row r="1814" s="12" customFormat="1">
      <c r="B1814" s="244"/>
      <c r="C1814" s="245"/>
      <c r="D1814" s="246" t="s">
        <v>175</v>
      </c>
      <c r="E1814" s="247" t="s">
        <v>1</v>
      </c>
      <c r="F1814" s="248" t="s">
        <v>495</v>
      </c>
      <c r="G1814" s="245"/>
      <c r="H1814" s="247" t="s">
        <v>1</v>
      </c>
      <c r="I1814" s="249"/>
      <c r="J1814" s="245"/>
      <c r="K1814" s="245"/>
      <c r="L1814" s="250"/>
      <c r="M1814" s="251"/>
      <c r="N1814" s="252"/>
      <c r="O1814" s="252"/>
      <c r="P1814" s="252"/>
      <c r="Q1814" s="252"/>
      <c r="R1814" s="252"/>
      <c r="S1814" s="252"/>
      <c r="T1814" s="253"/>
      <c r="AT1814" s="254" t="s">
        <v>175</v>
      </c>
      <c r="AU1814" s="254" t="s">
        <v>107</v>
      </c>
      <c r="AV1814" s="12" t="s">
        <v>82</v>
      </c>
      <c r="AW1814" s="12" t="s">
        <v>31</v>
      </c>
      <c r="AX1814" s="12" t="s">
        <v>74</v>
      </c>
      <c r="AY1814" s="254" t="s">
        <v>165</v>
      </c>
    </row>
    <row r="1815" s="13" customFormat="1">
      <c r="B1815" s="255"/>
      <c r="C1815" s="256"/>
      <c r="D1815" s="246" t="s">
        <v>175</v>
      </c>
      <c r="E1815" s="257" t="s">
        <v>1</v>
      </c>
      <c r="F1815" s="258" t="s">
        <v>709</v>
      </c>
      <c r="G1815" s="256"/>
      <c r="H1815" s="259">
        <v>7.6500000000000004</v>
      </c>
      <c r="I1815" s="260"/>
      <c r="J1815" s="256"/>
      <c r="K1815" s="256"/>
      <c r="L1815" s="261"/>
      <c r="M1815" s="262"/>
      <c r="N1815" s="263"/>
      <c r="O1815" s="263"/>
      <c r="P1815" s="263"/>
      <c r="Q1815" s="263"/>
      <c r="R1815" s="263"/>
      <c r="S1815" s="263"/>
      <c r="T1815" s="264"/>
      <c r="AT1815" s="265" t="s">
        <v>175</v>
      </c>
      <c r="AU1815" s="265" t="s">
        <v>107</v>
      </c>
      <c r="AV1815" s="13" t="s">
        <v>107</v>
      </c>
      <c r="AW1815" s="13" t="s">
        <v>31</v>
      </c>
      <c r="AX1815" s="13" t="s">
        <v>74</v>
      </c>
      <c r="AY1815" s="265" t="s">
        <v>165</v>
      </c>
    </row>
    <row r="1816" s="12" customFormat="1">
      <c r="B1816" s="244"/>
      <c r="C1816" s="245"/>
      <c r="D1816" s="246" t="s">
        <v>175</v>
      </c>
      <c r="E1816" s="247" t="s">
        <v>1</v>
      </c>
      <c r="F1816" s="248" t="s">
        <v>491</v>
      </c>
      <c r="G1816" s="245"/>
      <c r="H1816" s="247" t="s">
        <v>1</v>
      </c>
      <c r="I1816" s="249"/>
      <c r="J1816" s="245"/>
      <c r="K1816" s="245"/>
      <c r="L1816" s="250"/>
      <c r="M1816" s="251"/>
      <c r="N1816" s="252"/>
      <c r="O1816" s="252"/>
      <c r="P1816" s="252"/>
      <c r="Q1816" s="252"/>
      <c r="R1816" s="252"/>
      <c r="S1816" s="252"/>
      <c r="T1816" s="253"/>
      <c r="AT1816" s="254" t="s">
        <v>175</v>
      </c>
      <c r="AU1816" s="254" t="s">
        <v>107</v>
      </c>
      <c r="AV1816" s="12" t="s">
        <v>82</v>
      </c>
      <c r="AW1816" s="12" t="s">
        <v>31</v>
      </c>
      <c r="AX1816" s="12" t="s">
        <v>74</v>
      </c>
      <c r="AY1816" s="254" t="s">
        <v>165</v>
      </c>
    </row>
    <row r="1817" s="13" customFormat="1">
      <c r="B1817" s="255"/>
      <c r="C1817" s="256"/>
      <c r="D1817" s="246" t="s">
        <v>175</v>
      </c>
      <c r="E1817" s="257" t="s">
        <v>1</v>
      </c>
      <c r="F1817" s="258" t="s">
        <v>710</v>
      </c>
      <c r="G1817" s="256"/>
      <c r="H1817" s="259">
        <v>2.8900000000000001</v>
      </c>
      <c r="I1817" s="260"/>
      <c r="J1817" s="256"/>
      <c r="K1817" s="256"/>
      <c r="L1817" s="261"/>
      <c r="M1817" s="262"/>
      <c r="N1817" s="263"/>
      <c r="O1817" s="263"/>
      <c r="P1817" s="263"/>
      <c r="Q1817" s="263"/>
      <c r="R1817" s="263"/>
      <c r="S1817" s="263"/>
      <c r="T1817" s="264"/>
      <c r="AT1817" s="265" t="s">
        <v>175</v>
      </c>
      <c r="AU1817" s="265" t="s">
        <v>107</v>
      </c>
      <c r="AV1817" s="13" t="s">
        <v>107</v>
      </c>
      <c r="AW1817" s="13" t="s">
        <v>31</v>
      </c>
      <c r="AX1817" s="13" t="s">
        <v>74</v>
      </c>
      <c r="AY1817" s="265" t="s">
        <v>165</v>
      </c>
    </row>
    <row r="1818" s="12" customFormat="1">
      <c r="B1818" s="244"/>
      <c r="C1818" s="245"/>
      <c r="D1818" s="246" t="s">
        <v>175</v>
      </c>
      <c r="E1818" s="247" t="s">
        <v>1</v>
      </c>
      <c r="F1818" s="248" t="s">
        <v>480</v>
      </c>
      <c r="G1818" s="245"/>
      <c r="H1818" s="247" t="s">
        <v>1</v>
      </c>
      <c r="I1818" s="249"/>
      <c r="J1818" s="245"/>
      <c r="K1818" s="245"/>
      <c r="L1818" s="250"/>
      <c r="M1818" s="251"/>
      <c r="N1818" s="252"/>
      <c r="O1818" s="252"/>
      <c r="P1818" s="252"/>
      <c r="Q1818" s="252"/>
      <c r="R1818" s="252"/>
      <c r="S1818" s="252"/>
      <c r="T1818" s="253"/>
      <c r="AT1818" s="254" t="s">
        <v>175</v>
      </c>
      <c r="AU1818" s="254" t="s">
        <v>107</v>
      </c>
      <c r="AV1818" s="12" t="s">
        <v>82</v>
      </c>
      <c r="AW1818" s="12" t="s">
        <v>31</v>
      </c>
      <c r="AX1818" s="12" t="s">
        <v>74</v>
      </c>
      <c r="AY1818" s="254" t="s">
        <v>165</v>
      </c>
    </row>
    <row r="1819" s="13" customFormat="1">
      <c r="B1819" s="255"/>
      <c r="C1819" s="256"/>
      <c r="D1819" s="246" t="s">
        <v>175</v>
      </c>
      <c r="E1819" s="257" t="s">
        <v>1</v>
      </c>
      <c r="F1819" s="258" t="s">
        <v>711</v>
      </c>
      <c r="G1819" s="256"/>
      <c r="H1819" s="259">
        <v>8.6400000000000006</v>
      </c>
      <c r="I1819" s="260"/>
      <c r="J1819" s="256"/>
      <c r="K1819" s="256"/>
      <c r="L1819" s="261"/>
      <c r="M1819" s="262"/>
      <c r="N1819" s="263"/>
      <c r="O1819" s="263"/>
      <c r="P1819" s="263"/>
      <c r="Q1819" s="263"/>
      <c r="R1819" s="263"/>
      <c r="S1819" s="263"/>
      <c r="T1819" s="264"/>
      <c r="AT1819" s="265" t="s">
        <v>175</v>
      </c>
      <c r="AU1819" s="265" t="s">
        <v>107</v>
      </c>
      <c r="AV1819" s="13" t="s">
        <v>107</v>
      </c>
      <c r="AW1819" s="13" t="s">
        <v>31</v>
      </c>
      <c r="AX1819" s="13" t="s">
        <v>74</v>
      </c>
      <c r="AY1819" s="265" t="s">
        <v>165</v>
      </c>
    </row>
    <row r="1820" s="12" customFormat="1">
      <c r="B1820" s="244"/>
      <c r="C1820" s="245"/>
      <c r="D1820" s="246" t="s">
        <v>175</v>
      </c>
      <c r="E1820" s="247" t="s">
        <v>1</v>
      </c>
      <c r="F1820" s="248" t="s">
        <v>488</v>
      </c>
      <c r="G1820" s="245"/>
      <c r="H1820" s="247" t="s">
        <v>1</v>
      </c>
      <c r="I1820" s="249"/>
      <c r="J1820" s="245"/>
      <c r="K1820" s="245"/>
      <c r="L1820" s="250"/>
      <c r="M1820" s="251"/>
      <c r="N1820" s="252"/>
      <c r="O1820" s="252"/>
      <c r="P1820" s="252"/>
      <c r="Q1820" s="252"/>
      <c r="R1820" s="252"/>
      <c r="S1820" s="252"/>
      <c r="T1820" s="253"/>
      <c r="AT1820" s="254" t="s">
        <v>175</v>
      </c>
      <c r="AU1820" s="254" t="s">
        <v>107</v>
      </c>
      <c r="AV1820" s="12" t="s">
        <v>82</v>
      </c>
      <c r="AW1820" s="12" t="s">
        <v>31</v>
      </c>
      <c r="AX1820" s="12" t="s">
        <v>74</v>
      </c>
      <c r="AY1820" s="254" t="s">
        <v>165</v>
      </c>
    </row>
    <row r="1821" s="13" customFormat="1">
      <c r="B1821" s="255"/>
      <c r="C1821" s="256"/>
      <c r="D1821" s="246" t="s">
        <v>175</v>
      </c>
      <c r="E1821" s="257" t="s">
        <v>1</v>
      </c>
      <c r="F1821" s="258" t="s">
        <v>712</v>
      </c>
      <c r="G1821" s="256"/>
      <c r="H1821" s="259">
        <v>4.75</v>
      </c>
      <c r="I1821" s="260"/>
      <c r="J1821" s="256"/>
      <c r="K1821" s="256"/>
      <c r="L1821" s="261"/>
      <c r="M1821" s="262"/>
      <c r="N1821" s="263"/>
      <c r="O1821" s="263"/>
      <c r="P1821" s="263"/>
      <c r="Q1821" s="263"/>
      <c r="R1821" s="263"/>
      <c r="S1821" s="263"/>
      <c r="T1821" s="264"/>
      <c r="AT1821" s="265" t="s">
        <v>175</v>
      </c>
      <c r="AU1821" s="265" t="s">
        <v>107</v>
      </c>
      <c r="AV1821" s="13" t="s">
        <v>107</v>
      </c>
      <c r="AW1821" s="13" t="s">
        <v>31</v>
      </c>
      <c r="AX1821" s="13" t="s">
        <v>74</v>
      </c>
      <c r="AY1821" s="265" t="s">
        <v>165</v>
      </c>
    </row>
    <row r="1822" s="12" customFormat="1">
      <c r="B1822" s="244"/>
      <c r="C1822" s="245"/>
      <c r="D1822" s="246" t="s">
        <v>175</v>
      </c>
      <c r="E1822" s="247" t="s">
        <v>1</v>
      </c>
      <c r="F1822" s="248" t="s">
        <v>483</v>
      </c>
      <c r="G1822" s="245"/>
      <c r="H1822" s="247" t="s">
        <v>1</v>
      </c>
      <c r="I1822" s="249"/>
      <c r="J1822" s="245"/>
      <c r="K1822" s="245"/>
      <c r="L1822" s="250"/>
      <c r="M1822" s="251"/>
      <c r="N1822" s="252"/>
      <c r="O1822" s="252"/>
      <c r="P1822" s="252"/>
      <c r="Q1822" s="252"/>
      <c r="R1822" s="252"/>
      <c r="S1822" s="252"/>
      <c r="T1822" s="253"/>
      <c r="AT1822" s="254" t="s">
        <v>175</v>
      </c>
      <c r="AU1822" s="254" t="s">
        <v>107</v>
      </c>
      <c r="AV1822" s="12" t="s">
        <v>82</v>
      </c>
      <c r="AW1822" s="12" t="s">
        <v>31</v>
      </c>
      <c r="AX1822" s="12" t="s">
        <v>74</v>
      </c>
      <c r="AY1822" s="254" t="s">
        <v>165</v>
      </c>
    </row>
    <row r="1823" s="13" customFormat="1">
      <c r="B1823" s="255"/>
      <c r="C1823" s="256"/>
      <c r="D1823" s="246" t="s">
        <v>175</v>
      </c>
      <c r="E1823" s="257" t="s">
        <v>1</v>
      </c>
      <c r="F1823" s="258" t="s">
        <v>713</v>
      </c>
      <c r="G1823" s="256"/>
      <c r="H1823" s="259">
        <v>3.5699999999999998</v>
      </c>
      <c r="I1823" s="260"/>
      <c r="J1823" s="256"/>
      <c r="K1823" s="256"/>
      <c r="L1823" s="261"/>
      <c r="M1823" s="262"/>
      <c r="N1823" s="263"/>
      <c r="O1823" s="263"/>
      <c r="P1823" s="263"/>
      <c r="Q1823" s="263"/>
      <c r="R1823" s="263"/>
      <c r="S1823" s="263"/>
      <c r="T1823" s="264"/>
      <c r="AT1823" s="265" t="s">
        <v>175</v>
      </c>
      <c r="AU1823" s="265" t="s">
        <v>107</v>
      </c>
      <c r="AV1823" s="13" t="s">
        <v>107</v>
      </c>
      <c r="AW1823" s="13" t="s">
        <v>31</v>
      </c>
      <c r="AX1823" s="13" t="s">
        <v>74</v>
      </c>
      <c r="AY1823" s="265" t="s">
        <v>165</v>
      </c>
    </row>
    <row r="1824" s="12" customFormat="1">
      <c r="B1824" s="244"/>
      <c r="C1824" s="245"/>
      <c r="D1824" s="246" t="s">
        <v>175</v>
      </c>
      <c r="E1824" s="247" t="s">
        <v>1</v>
      </c>
      <c r="F1824" s="248" t="s">
        <v>476</v>
      </c>
      <c r="G1824" s="245"/>
      <c r="H1824" s="247" t="s">
        <v>1</v>
      </c>
      <c r="I1824" s="249"/>
      <c r="J1824" s="245"/>
      <c r="K1824" s="245"/>
      <c r="L1824" s="250"/>
      <c r="M1824" s="251"/>
      <c r="N1824" s="252"/>
      <c r="O1824" s="252"/>
      <c r="P1824" s="252"/>
      <c r="Q1824" s="252"/>
      <c r="R1824" s="252"/>
      <c r="S1824" s="252"/>
      <c r="T1824" s="253"/>
      <c r="AT1824" s="254" t="s">
        <v>175</v>
      </c>
      <c r="AU1824" s="254" t="s">
        <v>107</v>
      </c>
      <c r="AV1824" s="12" t="s">
        <v>82</v>
      </c>
      <c r="AW1824" s="12" t="s">
        <v>31</v>
      </c>
      <c r="AX1824" s="12" t="s">
        <v>74</v>
      </c>
      <c r="AY1824" s="254" t="s">
        <v>165</v>
      </c>
    </row>
    <row r="1825" s="13" customFormat="1">
      <c r="B1825" s="255"/>
      <c r="C1825" s="256"/>
      <c r="D1825" s="246" t="s">
        <v>175</v>
      </c>
      <c r="E1825" s="257" t="s">
        <v>1</v>
      </c>
      <c r="F1825" s="258" t="s">
        <v>714</v>
      </c>
      <c r="G1825" s="256"/>
      <c r="H1825" s="259">
        <v>20.25</v>
      </c>
      <c r="I1825" s="260"/>
      <c r="J1825" s="256"/>
      <c r="K1825" s="256"/>
      <c r="L1825" s="261"/>
      <c r="M1825" s="262"/>
      <c r="N1825" s="263"/>
      <c r="O1825" s="263"/>
      <c r="P1825" s="263"/>
      <c r="Q1825" s="263"/>
      <c r="R1825" s="263"/>
      <c r="S1825" s="263"/>
      <c r="T1825" s="264"/>
      <c r="AT1825" s="265" t="s">
        <v>175</v>
      </c>
      <c r="AU1825" s="265" t="s">
        <v>107</v>
      </c>
      <c r="AV1825" s="13" t="s">
        <v>107</v>
      </c>
      <c r="AW1825" s="13" t="s">
        <v>31</v>
      </c>
      <c r="AX1825" s="13" t="s">
        <v>74</v>
      </c>
      <c r="AY1825" s="265" t="s">
        <v>165</v>
      </c>
    </row>
    <row r="1826" s="12" customFormat="1">
      <c r="B1826" s="244"/>
      <c r="C1826" s="245"/>
      <c r="D1826" s="246" t="s">
        <v>175</v>
      </c>
      <c r="E1826" s="247" t="s">
        <v>1</v>
      </c>
      <c r="F1826" s="248" t="s">
        <v>474</v>
      </c>
      <c r="G1826" s="245"/>
      <c r="H1826" s="247" t="s">
        <v>1</v>
      </c>
      <c r="I1826" s="249"/>
      <c r="J1826" s="245"/>
      <c r="K1826" s="245"/>
      <c r="L1826" s="250"/>
      <c r="M1826" s="251"/>
      <c r="N1826" s="252"/>
      <c r="O1826" s="252"/>
      <c r="P1826" s="252"/>
      <c r="Q1826" s="252"/>
      <c r="R1826" s="252"/>
      <c r="S1826" s="252"/>
      <c r="T1826" s="253"/>
      <c r="AT1826" s="254" t="s">
        <v>175</v>
      </c>
      <c r="AU1826" s="254" t="s">
        <v>107</v>
      </c>
      <c r="AV1826" s="12" t="s">
        <v>82</v>
      </c>
      <c r="AW1826" s="12" t="s">
        <v>31</v>
      </c>
      <c r="AX1826" s="12" t="s">
        <v>74</v>
      </c>
      <c r="AY1826" s="254" t="s">
        <v>165</v>
      </c>
    </row>
    <row r="1827" s="13" customFormat="1">
      <c r="B1827" s="255"/>
      <c r="C1827" s="256"/>
      <c r="D1827" s="246" t="s">
        <v>175</v>
      </c>
      <c r="E1827" s="257" t="s">
        <v>1</v>
      </c>
      <c r="F1827" s="258" t="s">
        <v>715</v>
      </c>
      <c r="G1827" s="256"/>
      <c r="H1827" s="259">
        <v>22.48</v>
      </c>
      <c r="I1827" s="260"/>
      <c r="J1827" s="256"/>
      <c r="K1827" s="256"/>
      <c r="L1827" s="261"/>
      <c r="M1827" s="262"/>
      <c r="N1827" s="263"/>
      <c r="O1827" s="263"/>
      <c r="P1827" s="263"/>
      <c r="Q1827" s="263"/>
      <c r="R1827" s="263"/>
      <c r="S1827" s="263"/>
      <c r="T1827" s="264"/>
      <c r="AT1827" s="265" t="s">
        <v>175</v>
      </c>
      <c r="AU1827" s="265" t="s">
        <v>107</v>
      </c>
      <c r="AV1827" s="13" t="s">
        <v>107</v>
      </c>
      <c r="AW1827" s="13" t="s">
        <v>31</v>
      </c>
      <c r="AX1827" s="13" t="s">
        <v>74</v>
      </c>
      <c r="AY1827" s="265" t="s">
        <v>165</v>
      </c>
    </row>
    <row r="1828" s="12" customFormat="1">
      <c r="B1828" s="244"/>
      <c r="C1828" s="245"/>
      <c r="D1828" s="246" t="s">
        <v>175</v>
      </c>
      <c r="E1828" s="247" t="s">
        <v>1</v>
      </c>
      <c r="F1828" s="248" t="s">
        <v>210</v>
      </c>
      <c r="G1828" s="245"/>
      <c r="H1828" s="247" t="s">
        <v>1</v>
      </c>
      <c r="I1828" s="249"/>
      <c r="J1828" s="245"/>
      <c r="K1828" s="245"/>
      <c r="L1828" s="250"/>
      <c r="M1828" s="251"/>
      <c r="N1828" s="252"/>
      <c r="O1828" s="252"/>
      <c r="P1828" s="252"/>
      <c r="Q1828" s="252"/>
      <c r="R1828" s="252"/>
      <c r="S1828" s="252"/>
      <c r="T1828" s="253"/>
      <c r="AT1828" s="254" t="s">
        <v>175</v>
      </c>
      <c r="AU1828" s="254" t="s">
        <v>107</v>
      </c>
      <c r="AV1828" s="12" t="s">
        <v>82</v>
      </c>
      <c r="AW1828" s="12" t="s">
        <v>31</v>
      </c>
      <c r="AX1828" s="12" t="s">
        <v>74</v>
      </c>
      <c r="AY1828" s="254" t="s">
        <v>165</v>
      </c>
    </row>
    <row r="1829" s="13" customFormat="1">
      <c r="B1829" s="255"/>
      <c r="C1829" s="256"/>
      <c r="D1829" s="246" t="s">
        <v>175</v>
      </c>
      <c r="E1829" s="257" t="s">
        <v>1</v>
      </c>
      <c r="F1829" s="258" t="s">
        <v>716</v>
      </c>
      <c r="G1829" s="256"/>
      <c r="H1829" s="259">
        <v>6.1900000000000004</v>
      </c>
      <c r="I1829" s="260"/>
      <c r="J1829" s="256"/>
      <c r="K1829" s="256"/>
      <c r="L1829" s="261"/>
      <c r="M1829" s="262"/>
      <c r="N1829" s="263"/>
      <c r="O1829" s="263"/>
      <c r="P1829" s="263"/>
      <c r="Q1829" s="263"/>
      <c r="R1829" s="263"/>
      <c r="S1829" s="263"/>
      <c r="T1829" s="264"/>
      <c r="AT1829" s="265" t="s">
        <v>175</v>
      </c>
      <c r="AU1829" s="265" t="s">
        <v>107</v>
      </c>
      <c r="AV1829" s="13" t="s">
        <v>107</v>
      </c>
      <c r="AW1829" s="13" t="s">
        <v>31</v>
      </c>
      <c r="AX1829" s="13" t="s">
        <v>74</v>
      </c>
      <c r="AY1829" s="265" t="s">
        <v>165</v>
      </c>
    </row>
    <row r="1830" s="12" customFormat="1">
      <c r="B1830" s="244"/>
      <c r="C1830" s="245"/>
      <c r="D1830" s="246" t="s">
        <v>175</v>
      </c>
      <c r="E1830" s="247" t="s">
        <v>1</v>
      </c>
      <c r="F1830" s="248" t="s">
        <v>208</v>
      </c>
      <c r="G1830" s="245"/>
      <c r="H1830" s="247" t="s">
        <v>1</v>
      </c>
      <c r="I1830" s="249"/>
      <c r="J1830" s="245"/>
      <c r="K1830" s="245"/>
      <c r="L1830" s="250"/>
      <c r="M1830" s="251"/>
      <c r="N1830" s="252"/>
      <c r="O1830" s="252"/>
      <c r="P1830" s="252"/>
      <c r="Q1830" s="252"/>
      <c r="R1830" s="252"/>
      <c r="S1830" s="252"/>
      <c r="T1830" s="253"/>
      <c r="AT1830" s="254" t="s">
        <v>175</v>
      </c>
      <c r="AU1830" s="254" t="s">
        <v>107</v>
      </c>
      <c r="AV1830" s="12" t="s">
        <v>82</v>
      </c>
      <c r="AW1830" s="12" t="s">
        <v>31</v>
      </c>
      <c r="AX1830" s="12" t="s">
        <v>74</v>
      </c>
      <c r="AY1830" s="254" t="s">
        <v>165</v>
      </c>
    </row>
    <row r="1831" s="13" customFormat="1">
      <c r="B1831" s="255"/>
      <c r="C1831" s="256"/>
      <c r="D1831" s="246" t="s">
        <v>175</v>
      </c>
      <c r="E1831" s="257" t="s">
        <v>1</v>
      </c>
      <c r="F1831" s="258" t="s">
        <v>698</v>
      </c>
      <c r="G1831" s="256"/>
      <c r="H1831" s="259">
        <v>1.44</v>
      </c>
      <c r="I1831" s="260"/>
      <c r="J1831" s="256"/>
      <c r="K1831" s="256"/>
      <c r="L1831" s="261"/>
      <c r="M1831" s="262"/>
      <c r="N1831" s="263"/>
      <c r="O1831" s="263"/>
      <c r="P1831" s="263"/>
      <c r="Q1831" s="263"/>
      <c r="R1831" s="263"/>
      <c r="S1831" s="263"/>
      <c r="T1831" s="264"/>
      <c r="AT1831" s="265" t="s">
        <v>175</v>
      </c>
      <c r="AU1831" s="265" t="s">
        <v>107</v>
      </c>
      <c r="AV1831" s="13" t="s">
        <v>107</v>
      </c>
      <c r="AW1831" s="13" t="s">
        <v>31</v>
      </c>
      <c r="AX1831" s="13" t="s">
        <v>74</v>
      </c>
      <c r="AY1831" s="265" t="s">
        <v>165</v>
      </c>
    </row>
    <row r="1832" s="12" customFormat="1">
      <c r="B1832" s="244"/>
      <c r="C1832" s="245"/>
      <c r="D1832" s="246" t="s">
        <v>175</v>
      </c>
      <c r="E1832" s="247" t="s">
        <v>1</v>
      </c>
      <c r="F1832" s="248" t="s">
        <v>507</v>
      </c>
      <c r="G1832" s="245"/>
      <c r="H1832" s="247" t="s">
        <v>1</v>
      </c>
      <c r="I1832" s="249"/>
      <c r="J1832" s="245"/>
      <c r="K1832" s="245"/>
      <c r="L1832" s="250"/>
      <c r="M1832" s="251"/>
      <c r="N1832" s="252"/>
      <c r="O1832" s="252"/>
      <c r="P1832" s="252"/>
      <c r="Q1832" s="252"/>
      <c r="R1832" s="252"/>
      <c r="S1832" s="252"/>
      <c r="T1832" s="253"/>
      <c r="AT1832" s="254" t="s">
        <v>175</v>
      </c>
      <c r="AU1832" s="254" t="s">
        <v>107</v>
      </c>
      <c r="AV1832" s="12" t="s">
        <v>82</v>
      </c>
      <c r="AW1832" s="12" t="s">
        <v>31</v>
      </c>
      <c r="AX1832" s="12" t="s">
        <v>74</v>
      </c>
      <c r="AY1832" s="254" t="s">
        <v>165</v>
      </c>
    </row>
    <row r="1833" s="13" customFormat="1">
      <c r="B1833" s="255"/>
      <c r="C1833" s="256"/>
      <c r="D1833" s="246" t="s">
        <v>175</v>
      </c>
      <c r="E1833" s="257" t="s">
        <v>1</v>
      </c>
      <c r="F1833" s="258" t="s">
        <v>717</v>
      </c>
      <c r="G1833" s="256"/>
      <c r="H1833" s="259">
        <v>3.6299999999999999</v>
      </c>
      <c r="I1833" s="260"/>
      <c r="J1833" s="256"/>
      <c r="K1833" s="256"/>
      <c r="L1833" s="261"/>
      <c r="M1833" s="262"/>
      <c r="N1833" s="263"/>
      <c r="O1833" s="263"/>
      <c r="P1833" s="263"/>
      <c r="Q1833" s="263"/>
      <c r="R1833" s="263"/>
      <c r="S1833" s="263"/>
      <c r="T1833" s="264"/>
      <c r="AT1833" s="265" t="s">
        <v>175</v>
      </c>
      <c r="AU1833" s="265" t="s">
        <v>107</v>
      </c>
      <c r="AV1833" s="13" t="s">
        <v>107</v>
      </c>
      <c r="AW1833" s="13" t="s">
        <v>31</v>
      </c>
      <c r="AX1833" s="13" t="s">
        <v>74</v>
      </c>
      <c r="AY1833" s="265" t="s">
        <v>165</v>
      </c>
    </row>
    <row r="1834" s="12" customFormat="1">
      <c r="B1834" s="244"/>
      <c r="C1834" s="245"/>
      <c r="D1834" s="246" t="s">
        <v>175</v>
      </c>
      <c r="E1834" s="247" t="s">
        <v>1</v>
      </c>
      <c r="F1834" s="248" t="s">
        <v>505</v>
      </c>
      <c r="G1834" s="245"/>
      <c r="H1834" s="247" t="s">
        <v>1</v>
      </c>
      <c r="I1834" s="249"/>
      <c r="J1834" s="245"/>
      <c r="K1834" s="245"/>
      <c r="L1834" s="250"/>
      <c r="M1834" s="251"/>
      <c r="N1834" s="252"/>
      <c r="O1834" s="252"/>
      <c r="P1834" s="252"/>
      <c r="Q1834" s="252"/>
      <c r="R1834" s="252"/>
      <c r="S1834" s="252"/>
      <c r="T1834" s="253"/>
      <c r="AT1834" s="254" t="s">
        <v>175</v>
      </c>
      <c r="AU1834" s="254" t="s">
        <v>107</v>
      </c>
      <c r="AV1834" s="12" t="s">
        <v>82</v>
      </c>
      <c r="AW1834" s="12" t="s">
        <v>31</v>
      </c>
      <c r="AX1834" s="12" t="s">
        <v>74</v>
      </c>
      <c r="AY1834" s="254" t="s">
        <v>165</v>
      </c>
    </row>
    <row r="1835" s="13" customFormat="1">
      <c r="B1835" s="255"/>
      <c r="C1835" s="256"/>
      <c r="D1835" s="246" t="s">
        <v>175</v>
      </c>
      <c r="E1835" s="257" t="s">
        <v>1</v>
      </c>
      <c r="F1835" s="258" t="s">
        <v>718</v>
      </c>
      <c r="G1835" s="256"/>
      <c r="H1835" s="259">
        <v>15.93</v>
      </c>
      <c r="I1835" s="260"/>
      <c r="J1835" s="256"/>
      <c r="K1835" s="256"/>
      <c r="L1835" s="261"/>
      <c r="M1835" s="262"/>
      <c r="N1835" s="263"/>
      <c r="O1835" s="263"/>
      <c r="P1835" s="263"/>
      <c r="Q1835" s="263"/>
      <c r="R1835" s="263"/>
      <c r="S1835" s="263"/>
      <c r="T1835" s="264"/>
      <c r="AT1835" s="265" t="s">
        <v>175</v>
      </c>
      <c r="AU1835" s="265" t="s">
        <v>107</v>
      </c>
      <c r="AV1835" s="13" t="s">
        <v>107</v>
      </c>
      <c r="AW1835" s="13" t="s">
        <v>31</v>
      </c>
      <c r="AX1835" s="13" t="s">
        <v>74</v>
      </c>
      <c r="AY1835" s="265" t="s">
        <v>165</v>
      </c>
    </row>
    <row r="1836" s="12" customFormat="1">
      <c r="B1836" s="244"/>
      <c r="C1836" s="245"/>
      <c r="D1836" s="246" t="s">
        <v>175</v>
      </c>
      <c r="E1836" s="247" t="s">
        <v>1</v>
      </c>
      <c r="F1836" s="248" t="s">
        <v>512</v>
      </c>
      <c r="G1836" s="245"/>
      <c r="H1836" s="247" t="s">
        <v>1</v>
      </c>
      <c r="I1836" s="249"/>
      <c r="J1836" s="245"/>
      <c r="K1836" s="245"/>
      <c r="L1836" s="250"/>
      <c r="M1836" s="251"/>
      <c r="N1836" s="252"/>
      <c r="O1836" s="252"/>
      <c r="P1836" s="252"/>
      <c r="Q1836" s="252"/>
      <c r="R1836" s="252"/>
      <c r="S1836" s="252"/>
      <c r="T1836" s="253"/>
      <c r="AT1836" s="254" t="s">
        <v>175</v>
      </c>
      <c r="AU1836" s="254" t="s">
        <v>107</v>
      </c>
      <c r="AV1836" s="12" t="s">
        <v>82</v>
      </c>
      <c r="AW1836" s="12" t="s">
        <v>31</v>
      </c>
      <c r="AX1836" s="12" t="s">
        <v>74</v>
      </c>
      <c r="AY1836" s="254" t="s">
        <v>165</v>
      </c>
    </row>
    <row r="1837" s="13" customFormat="1">
      <c r="B1837" s="255"/>
      <c r="C1837" s="256"/>
      <c r="D1837" s="246" t="s">
        <v>175</v>
      </c>
      <c r="E1837" s="257" t="s">
        <v>1</v>
      </c>
      <c r="F1837" s="258" t="s">
        <v>719</v>
      </c>
      <c r="G1837" s="256"/>
      <c r="H1837" s="259">
        <v>22.23</v>
      </c>
      <c r="I1837" s="260"/>
      <c r="J1837" s="256"/>
      <c r="K1837" s="256"/>
      <c r="L1837" s="261"/>
      <c r="M1837" s="262"/>
      <c r="N1837" s="263"/>
      <c r="O1837" s="263"/>
      <c r="P1837" s="263"/>
      <c r="Q1837" s="263"/>
      <c r="R1837" s="263"/>
      <c r="S1837" s="263"/>
      <c r="T1837" s="264"/>
      <c r="AT1837" s="265" t="s">
        <v>175</v>
      </c>
      <c r="AU1837" s="265" t="s">
        <v>107</v>
      </c>
      <c r="AV1837" s="13" t="s">
        <v>107</v>
      </c>
      <c r="AW1837" s="13" t="s">
        <v>31</v>
      </c>
      <c r="AX1837" s="13" t="s">
        <v>74</v>
      </c>
      <c r="AY1837" s="265" t="s">
        <v>165</v>
      </c>
    </row>
    <row r="1838" s="12" customFormat="1">
      <c r="B1838" s="244"/>
      <c r="C1838" s="245"/>
      <c r="D1838" s="246" t="s">
        <v>175</v>
      </c>
      <c r="E1838" s="247" t="s">
        <v>1</v>
      </c>
      <c r="F1838" s="248" t="s">
        <v>501</v>
      </c>
      <c r="G1838" s="245"/>
      <c r="H1838" s="247" t="s">
        <v>1</v>
      </c>
      <c r="I1838" s="249"/>
      <c r="J1838" s="245"/>
      <c r="K1838" s="245"/>
      <c r="L1838" s="250"/>
      <c r="M1838" s="251"/>
      <c r="N1838" s="252"/>
      <c r="O1838" s="252"/>
      <c r="P1838" s="252"/>
      <c r="Q1838" s="252"/>
      <c r="R1838" s="252"/>
      <c r="S1838" s="252"/>
      <c r="T1838" s="253"/>
      <c r="AT1838" s="254" t="s">
        <v>175</v>
      </c>
      <c r="AU1838" s="254" t="s">
        <v>107</v>
      </c>
      <c r="AV1838" s="12" t="s">
        <v>82</v>
      </c>
      <c r="AW1838" s="12" t="s">
        <v>31</v>
      </c>
      <c r="AX1838" s="12" t="s">
        <v>74</v>
      </c>
      <c r="AY1838" s="254" t="s">
        <v>165</v>
      </c>
    </row>
    <row r="1839" s="13" customFormat="1">
      <c r="B1839" s="255"/>
      <c r="C1839" s="256"/>
      <c r="D1839" s="246" t="s">
        <v>175</v>
      </c>
      <c r="E1839" s="257" t="s">
        <v>1</v>
      </c>
      <c r="F1839" s="258" t="s">
        <v>720</v>
      </c>
      <c r="G1839" s="256"/>
      <c r="H1839" s="259">
        <v>28.329999999999998</v>
      </c>
      <c r="I1839" s="260"/>
      <c r="J1839" s="256"/>
      <c r="K1839" s="256"/>
      <c r="L1839" s="261"/>
      <c r="M1839" s="262"/>
      <c r="N1839" s="263"/>
      <c r="O1839" s="263"/>
      <c r="P1839" s="263"/>
      <c r="Q1839" s="263"/>
      <c r="R1839" s="263"/>
      <c r="S1839" s="263"/>
      <c r="T1839" s="264"/>
      <c r="AT1839" s="265" t="s">
        <v>175</v>
      </c>
      <c r="AU1839" s="265" t="s">
        <v>107</v>
      </c>
      <c r="AV1839" s="13" t="s">
        <v>107</v>
      </c>
      <c r="AW1839" s="13" t="s">
        <v>31</v>
      </c>
      <c r="AX1839" s="13" t="s">
        <v>74</v>
      </c>
      <c r="AY1839" s="265" t="s">
        <v>165</v>
      </c>
    </row>
    <row r="1840" s="14" customFormat="1">
      <c r="B1840" s="266"/>
      <c r="C1840" s="267"/>
      <c r="D1840" s="246" t="s">
        <v>175</v>
      </c>
      <c r="E1840" s="268" t="s">
        <v>1</v>
      </c>
      <c r="F1840" s="269" t="s">
        <v>179</v>
      </c>
      <c r="G1840" s="267"/>
      <c r="H1840" s="270">
        <v>147.97999999999999</v>
      </c>
      <c r="I1840" s="271"/>
      <c r="J1840" s="267"/>
      <c r="K1840" s="267"/>
      <c r="L1840" s="272"/>
      <c r="M1840" s="273"/>
      <c r="N1840" s="274"/>
      <c r="O1840" s="274"/>
      <c r="P1840" s="274"/>
      <c r="Q1840" s="274"/>
      <c r="R1840" s="274"/>
      <c r="S1840" s="274"/>
      <c r="T1840" s="275"/>
      <c r="AT1840" s="276" t="s">
        <v>175</v>
      </c>
      <c r="AU1840" s="276" t="s">
        <v>107</v>
      </c>
      <c r="AV1840" s="14" t="s">
        <v>166</v>
      </c>
      <c r="AW1840" s="14" t="s">
        <v>31</v>
      </c>
      <c r="AX1840" s="14" t="s">
        <v>74</v>
      </c>
      <c r="AY1840" s="276" t="s">
        <v>165</v>
      </c>
    </row>
    <row r="1841" s="15" customFormat="1">
      <c r="B1841" s="277"/>
      <c r="C1841" s="278"/>
      <c r="D1841" s="246" t="s">
        <v>175</v>
      </c>
      <c r="E1841" s="279" t="s">
        <v>1</v>
      </c>
      <c r="F1841" s="280" t="s">
        <v>186</v>
      </c>
      <c r="G1841" s="278"/>
      <c r="H1841" s="281">
        <v>561.73799999999994</v>
      </c>
      <c r="I1841" s="282"/>
      <c r="J1841" s="278"/>
      <c r="K1841" s="278"/>
      <c r="L1841" s="283"/>
      <c r="M1841" s="284"/>
      <c r="N1841" s="285"/>
      <c r="O1841" s="285"/>
      <c r="P1841" s="285"/>
      <c r="Q1841" s="285"/>
      <c r="R1841" s="285"/>
      <c r="S1841" s="285"/>
      <c r="T1841" s="286"/>
      <c r="AT1841" s="287" t="s">
        <v>175</v>
      </c>
      <c r="AU1841" s="287" t="s">
        <v>107</v>
      </c>
      <c r="AV1841" s="15" t="s">
        <v>173</v>
      </c>
      <c r="AW1841" s="15" t="s">
        <v>31</v>
      </c>
      <c r="AX1841" s="15" t="s">
        <v>82</v>
      </c>
      <c r="AY1841" s="287" t="s">
        <v>165</v>
      </c>
    </row>
    <row r="1842" s="1" customFormat="1" ht="16.5" customHeight="1">
      <c r="B1842" s="38"/>
      <c r="C1842" s="231" t="s">
        <v>725</v>
      </c>
      <c r="D1842" s="231" t="s">
        <v>168</v>
      </c>
      <c r="E1842" s="232" t="s">
        <v>726</v>
      </c>
      <c r="F1842" s="233" t="s">
        <v>727</v>
      </c>
      <c r="G1842" s="234" t="s">
        <v>214</v>
      </c>
      <c r="H1842" s="235">
        <v>7</v>
      </c>
      <c r="I1842" s="236"/>
      <c r="J1842" s="237">
        <f>ROUND(I1842*H1842,2)</f>
        <v>0</v>
      </c>
      <c r="K1842" s="233" t="s">
        <v>1</v>
      </c>
      <c r="L1842" s="43"/>
      <c r="M1842" s="238" t="s">
        <v>1</v>
      </c>
      <c r="N1842" s="239" t="s">
        <v>40</v>
      </c>
      <c r="O1842" s="86"/>
      <c r="P1842" s="240">
        <f>O1842*H1842</f>
        <v>0</v>
      </c>
      <c r="Q1842" s="240">
        <v>0.045859999999999998</v>
      </c>
      <c r="R1842" s="240">
        <f>Q1842*H1842</f>
        <v>0.32101999999999997</v>
      </c>
      <c r="S1842" s="240">
        <v>0</v>
      </c>
      <c r="T1842" s="241">
        <f>S1842*H1842</f>
        <v>0</v>
      </c>
      <c r="AR1842" s="242" t="s">
        <v>173</v>
      </c>
      <c r="AT1842" s="242" t="s">
        <v>168</v>
      </c>
      <c r="AU1842" s="242" t="s">
        <v>107</v>
      </c>
      <c r="AY1842" s="17" t="s">
        <v>165</v>
      </c>
      <c r="BE1842" s="243">
        <f>IF(N1842="základní",J1842,0)</f>
        <v>0</v>
      </c>
      <c r="BF1842" s="243">
        <f>IF(N1842="snížená",J1842,0)</f>
        <v>0</v>
      </c>
      <c r="BG1842" s="243">
        <f>IF(N1842="zákl. přenesená",J1842,0)</f>
        <v>0</v>
      </c>
      <c r="BH1842" s="243">
        <f>IF(N1842="sníž. přenesená",J1842,0)</f>
        <v>0</v>
      </c>
      <c r="BI1842" s="243">
        <f>IF(N1842="nulová",J1842,0)</f>
        <v>0</v>
      </c>
      <c r="BJ1842" s="17" t="s">
        <v>107</v>
      </c>
      <c r="BK1842" s="243">
        <f>ROUND(I1842*H1842,2)</f>
        <v>0</v>
      </c>
      <c r="BL1842" s="17" t="s">
        <v>173</v>
      </c>
      <c r="BM1842" s="242" t="s">
        <v>728</v>
      </c>
    </row>
    <row r="1843" s="13" customFormat="1">
      <c r="B1843" s="255"/>
      <c r="C1843" s="256"/>
      <c r="D1843" s="246" t="s">
        <v>175</v>
      </c>
      <c r="E1843" s="257" t="s">
        <v>1</v>
      </c>
      <c r="F1843" s="258" t="s">
        <v>238</v>
      </c>
      <c r="G1843" s="256"/>
      <c r="H1843" s="259">
        <v>7</v>
      </c>
      <c r="I1843" s="260"/>
      <c r="J1843" s="256"/>
      <c r="K1843" s="256"/>
      <c r="L1843" s="261"/>
      <c r="M1843" s="262"/>
      <c r="N1843" s="263"/>
      <c r="O1843" s="263"/>
      <c r="P1843" s="263"/>
      <c r="Q1843" s="263"/>
      <c r="R1843" s="263"/>
      <c r="S1843" s="263"/>
      <c r="T1843" s="264"/>
      <c r="AT1843" s="265" t="s">
        <v>175</v>
      </c>
      <c r="AU1843" s="265" t="s">
        <v>107</v>
      </c>
      <c r="AV1843" s="13" t="s">
        <v>107</v>
      </c>
      <c r="AW1843" s="13" t="s">
        <v>31</v>
      </c>
      <c r="AX1843" s="13" t="s">
        <v>74</v>
      </c>
      <c r="AY1843" s="265" t="s">
        <v>165</v>
      </c>
    </row>
    <row r="1844" s="15" customFormat="1">
      <c r="B1844" s="277"/>
      <c r="C1844" s="278"/>
      <c r="D1844" s="246" t="s">
        <v>175</v>
      </c>
      <c r="E1844" s="279" t="s">
        <v>1</v>
      </c>
      <c r="F1844" s="280" t="s">
        <v>186</v>
      </c>
      <c r="G1844" s="278"/>
      <c r="H1844" s="281">
        <v>7</v>
      </c>
      <c r="I1844" s="282"/>
      <c r="J1844" s="278"/>
      <c r="K1844" s="278"/>
      <c r="L1844" s="283"/>
      <c r="M1844" s="284"/>
      <c r="N1844" s="285"/>
      <c r="O1844" s="285"/>
      <c r="P1844" s="285"/>
      <c r="Q1844" s="285"/>
      <c r="R1844" s="285"/>
      <c r="S1844" s="285"/>
      <c r="T1844" s="286"/>
      <c r="AT1844" s="287" t="s">
        <v>175</v>
      </c>
      <c r="AU1844" s="287" t="s">
        <v>107</v>
      </c>
      <c r="AV1844" s="15" t="s">
        <v>173</v>
      </c>
      <c r="AW1844" s="15" t="s">
        <v>31</v>
      </c>
      <c r="AX1844" s="15" t="s">
        <v>82</v>
      </c>
      <c r="AY1844" s="287" t="s">
        <v>165</v>
      </c>
    </row>
    <row r="1845" s="1" customFormat="1" ht="16.5" customHeight="1">
      <c r="B1845" s="38"/>
      <c r="C1845" s="288" t="s">
        <v>729</v>
      </c>
      <c r="D1845" s="288" t="s">
        <v>223</v>
      </c>
      <c r="E1845" s="289" t="s">
        <v>730</v>
      </c>
      <c r="F1845" s="290" t="s">
        <v>731</v>
      </c>
      <c r="G1845" s="291" t="s">
        <v>214</v>
      </c>
      <c r="H1845" s="292">
        <v>7</v>
      </c>
      <c r="I1845" s="293"/>
      <c r="J1845" s="294">
        <f>ROUND(I1845*H1845,2)</f>
        <v>0</v>
      </c>
      <c r="K1845" s="290" t="s">
        <v>286</v>
      </c>
      <c r="L1845" s="295"/>
      <c r="M1845" s="296" t="s">
        <v>1</v>
      </c>
      <c r="N1845" s="297" t="s">
        <v>40</v>
      </c>
      <c r="O1845" s="86"/>
      <c r="P1845" s="240">
        <f>O1845*H1845</f>
        <v>0</v>
      </c>
      <c r="Q1845" s="240">
        <v>0.01</v>
      </c>
      <c r="R1845" s="240">
        <f>Q1845*H1845</f>
        <v>0.070000000000000007</v>
      </c>
      <c r="S1845" s="240">
        <v>0</v>
      </c>
      <c r="T1845" s="241">
        <f>S1845*H1845</f>
        <v>0</v>
      </c>
      <c r="AR1845" s="242" t="s">
        <v>226</v>
      </c>
      <c r="AT1845" s="242" t="s">
        <v>223</v>
      </c>
      <c r="AU1845" s="242" t="s">
        <v>107</v>
      </c>
      <c r="AY1845" s="17" t="s">
        <v>165</v>
      </c>
      <c r="BE1845" s="243">
        <f>IF(N1845="základní",J1845,0)</f>
        <v>0</v>
      </c>
      <c r="BF1845" s="243">
        <f>IF(N1845="snížená",J1845,0)</f>
        <v>0</v>
      </c>
      <c r="BG1845" s="243">
        <f>IF(N1845="zákl. přenesená",J1845,0)</f>
        <v>0</v>
      </c>
      <c r="BH1845" s="243">
        <f>IF(N1845="sníž. přenesená",J1845,0)</f>
        <v>0</v>
      </c>
      <c r="BI1845" s="243">
        <f>IF(N1845="nulová",J1845,0)</f>
        <v>0</v>
      </c>
      <c r="BJ1845" s="17" t="s">
        <v>107</v>
      </c>
      <c r="BK1845" s="243">
        <f>ROUND(I1845*H1845,2)</f>
        <v>0</v>
      </c>
      <c r="BL1845" s="17" t="s">
        <v>173</v>
      </c>
      <c r="BM1845" s="242" t="s">
        <v>732</v>
      </c>
    </row>
    <row r="1846" s="13" customFormat="1">
      <c r="B1846" s="255"/>
      <c r="C1846" s="256"/>
      <c r="D1846" s="246" t="s">
        <v>175</v>
      </c>
      <c r="E1846" s="257" t="s">
        <v>1</v>
      </c>
      <c r="F1846" s="258" t="s">
        <v>238</v>
      </c>
      <c r="G1846" s="256"/>
      <c r="H1846" s="259">
        <v>7</v>
      </c>
      <c r="I1846" s="260"/>
      <c r="J1846" s="256"/>
      <c r="K1846" s="256"/>
      <c r="L1846" s="261"/>
      <c r="M1846" s="262"/>
      <c r="N1846" s="263"/>
      <c r="O1846" s="263"/>
      <c r="P1846" s="263"/>
      <c r="Q1846" s="263"/>
      <c r="R1846" s="263"/>
      <c r="S1846" s="263"/>
      <c r="T1846" s="264"/>
      <c r="AT1846" s="265" t="s">
        <v>175</v>
      </c>
      <c r="AU1846" s="265" t="s">
        <v>107</v>
      </c>
      <c r="AV1846" s="13" t="s">
        <v>107</v>
      </c>
      <c r="AW1846" s="13" t="s">
        <v>31</v>
      </c>
      <c r="AX1846" s="13" t="s">
        <v>74</v>
      </c>
      <c r="AY1846" s="265" t="s">
        <v>165</v>
      </c>
    </row>
    <row r="1847" s="15" customFormat="1">
      <c r="B1847" s="277"/>
      <c r="C1847" s="278"/>
      <c r="D1847" s="246" t="s">
        <v>175</v>
      </c>
      <c r="E1847" s="279" t="s">
        <v>1</v>
      </c>
      <c r="F1847" s="280" t="s">
        <v>186</v>
      </c>
      <c r="G1847" s="278"/>
      <c r="H1847" s="281">
        <v>7</v>
      </c>
      <c r="I1847" s="282"/>
      <c r="J1847" s="278"/>
      <c r="K1847" s="278"/>
      <c r="L1847" s="283"/>
      <c r="M1847" s="284"/>
      <c r="N1847" s="285"/>
      <c r="O1847" s="285"/>
      <c r="P1847" s="285"/>
      <c r="Q1847" s="285"/>
      <c r="R1847" s="285"/>
      <c r="S1847" s="285"/>
      <c r="T1847" s="286"/>
      <c r="AT1847" s="287" t="s">
        <v>175</v>
      </c>
      <c r="AU1847" s="287" t="s">
        <v>107</v>
      </c>
      <c r="AV1847" s="15" t="s">
        <v>173</v>
      </c>
      <c r="AW1847" s="15" t="s">
        <v>31</v>
      </c>
      <c r="AX1847" s="15" t="s">
        <v>82</v>
      </c>
      <c r="AY1847" s="287" t="s">
        <v>165</v>
      </c>
    </row>
    <row r="1848" s="1" customFormat="1" ht="16.5" customHeight="1">
      <c r="B1848" s="38"/>
      <c r="C1848" s="231" t="s">
        <v>733</v>
      </c>
      <c r="D1848" s="231" t="s">
        <v>168</v>
      </c>
      <c r="E1848" s="232" t="s">
        <v>734</v>
      </c>
      <c r="F1848" s="233" t="s">
        <v>735</v>
      </c>
      <c r="G1848" s="234" t="s">
        <v>214</v>
      </c>
      <c r="H1848" s="235">
        <v>10</v>
      </c>
      <c r="I1848" s="236"/>
      <c r="J1848" s="237">
        <f>ROUND(I1848*H1848,2)</f>
        <v>0</v>
      </c>
      <c r="K1848" s="233" t="s">
        <v>1</v>
      </c>
      <c r="L1848" s="43"/>
      <c r="M1848" s="238" t="s">
        <v>1</v>
      </c>
      <c r="N1848" s="239" t="s">
        <v>40</v>
      </c>
      <c r="O1848" s="86"/>
      <c r="P1848" s="240">
        <f>O1848*H1848</f>
        <v>0</v>
      </c>
      <c r="Q1848" s="240">
        <v>0.045859999999999998</v>
      </c>
      <c r="R1848" s="240">
        <f>Q1848*H1848</f>
        <v>0.45860000000000001</v>
      </c>
      <c r="S1848" s="240">
        <v>0</v>
      </c>
      <c r="T1848" s="241">
        <f>S1848*H1848</f>
        <v>0</v>
      </c>
      <c r="AR1848" s="242" t="s">
        <v>173</v>
      </c>
      <c r="AT1848" s="242" t="s">
        <v>168</v>
      </c>
      <c r="AU1848" s="242" t="s">
        <v>107</v>
      </c>
      <c r="AY1848" s="17" t="s">
        <v>165</v>
      </c>
      <c r="BE1848" s="243">
        <f>IF(N1848="základní",J1848,0)</f>
        <v>0</v>
      </c>
      <c r="BF1848" s="243">
        <f>IF(N1848="snížená",J1848,0)</f>
        <v>0</v>
      </c>
      <c r="BG1848" s="243">
        <f>IF(N1848="zákl. přenesená",J1848,0)</f>
        <v>0</v>
      </c>
      <c r="BH1848" s="243">
        <f>IF(N1848="sníž. přenesená",J1848,0)</f>
        <v>0</v>
      </c>
      <c r="BI1848" s="243">
        <f>IF(N1848="nulová",J1848,0)</f>
        <v>0</v>
      </c>
      <c r="BJ1848" s="17" t="s">
        <v>107</v>
      </c>
      <c r="BK1848" s="243">
        <f>ROUND(I1848*H1848,2)</f>
        <v>0</v>
      </c>
      <c r="BL1848" s="17" t="s">
        <v>173</v>
      </c>
      <c r="BM1848" s="242" t="s">
        <v>736</v>
      </c>
    </row>
    <row r="1849" s="13" customFormat="1">
      <c r="B1849" s="255"/>
      <c r="C1849" s="256"/>
      <c r="D1849" s="246" t="s">
        <v>175</v>
      </c>
      <c r="E1849" s="257" t="s">
        <v>1</v>
      </c>
      <c r="F1849" s="258" t="s">
        <v>256</v>
      </c>
      <c r="G1849" s="256"/>
      <c r="H1849" s="259">
        <v>10</v>
      </c>
      <c r="I1849" s="260"/>
      <c r="J1849" s="256"/>
      <c r="K1849" s="256"/>
      <c r="L1849" s="261"/>
      <c r="M1849" s="262"/>
      <c r="N1849" s="263"/>
      <c r="O1849" s="263"/>
      <c r="P1849" s="263"/>
      <c r="Q1849" s="263"/>
      <c r="R1849" s="263"/>
      <c r="S1849" s="263"/>
      <c r="T1849" s="264"/>
      <c r="AT1849" s="265" t="s">
        <v>175</v>
      </c>
      <c r="AU1849" s="265" t="s">
        <v>107</v>
      </c>
      <c r="AV1849" s="13" t="s">
        <v>107</v>
      </c>
      <c r="AW1849" s="13" t="s">
        <v>31</v>
      </c>
      <c r="AX1849" s="13" t="s">
        <v>74</v>
      </c>
      <c r="AY1849" s="265" t="s">
        <v>165</v>
      </c>
    </row>
    <row r="1850" s="15" customFormat="1">
      <c r="B1850" s="277"/>
      <c r="C1850" s="278"/>
      <c r="D1850" s="246" t="s">
        <v>175</v>
      </c>
      <c r="E1850" s="279" t="s">
        <v>1</v>
      </c>
      <c r="F1850" s="280" t="s">
        <v>186</v>
      </c>
      <c r="G1850" s="278"/>
      <c r="H1850" s="281">
        <v>10</v>
      </c>
      <c r="I1850" s="282"/>
      <c r="J1850" s="278"/>
      <c r="K1850" s="278"/>
      <c r="L1850" s="283"/>
      <c r="M1850" s="284"/>
      <c r="N1850" s="285"/>
      <c r="O1850" s="285"/>
      <c r="P1850" s="285"/>
      <c r="Q1850" s="285"/>
      <c r="R1850" s="285"/>
      <c r="S1850" s="285"/>
      <c r="T1850" s="286"/>
      <c r="AT1850" s="287" t="s">
        <v>175</v>
      </c>
      <c r="AU1850" s="287" t="s">
        <v>107</v>
      </c>
      <c r="AV1850" s="15" t="s">
        <v>173</v>
      </c>
      <c r="AW1850" s="15" t="s">
        <v>31</v>
      </c>
      <c r="AX1850" s="15" t="s">
        <v>82</v>
      </c>
      <c r="AY1850" s="287" t="s">
        <v>165</v>
      </c>
    </row>
    <row r="1851" s="1" customFormat="1" ht="16.5" customHeight="1">
      <c r="B1851" s="38"/>
      <c r="C1851" s="231" t="s">
        <v>737</v>
      </c>
      <c r="D1851" s="231" t="s">
        <v>168</v>
      </c>
      <c r="E1851" s="232" t="s">
        <v>738</v>
      </c>
      <c r="F1851" s="233" t="s">
        <v>739</v>
      </c>
      <c r="G1851" s="234" t="s">
        <v>296</v>
      </c>
      <c r="H1851" s="235">
        <v>188.03</v>
      </c>
      <c r="I1851" s="236"/>
      <c r="J1851" s="237">
        <f>ROUND(I1851*H1851,2)</f>
        <v>0</v>
      </c>
      <c r="K1851" s="233" t="s">
        <v>172</v>
      </c>
      <c r="L1851" s="43"/>
      <c r="M1851" s="238" t="s">
        <v>1</v>
      </c>
      <c r="N1851" s="239" t="s">
        <v>40</v>
      </c>
      <c r="O1851" s="86"/>
      <c r="P1851" s="240">
        <f>O1851*H1851</f>
        <v>0</v>
      </c>
      <c r="Q1851" s="240">
        <v>0</v>
      </c>
      <c r="R1851" s="240">
        <f>Q1851*H1851</f>
        <v>0</v>
      </c>
      <c r="S1851" s="240">
        <v>0.13100000000000001</v>
      </c>
      <c r="T1851" s="241">
        <f>S1851*H1851</f>
        <v>24.631930000000001</v>
      </c>
      <c r="AR1851" s="242" t="s">
        <v>173</v>
      </c>
      <c r="AT1851" s="242" t="s">
        <v>168</v>
      </c>
      <c r="AU1851" s="242" t="s">
        <v>107</v>
      </c>
      <c r="AY1851" s="17" t="s">
        <v>165</v>
      </c>
      <c r="BE1851" s="243">
        <f>IF(N1851="základní",J1851,0)</f>
        <v>0</v>
      </c>
      <c r="BF1851" s="243">
        <f>IF(N1851="snížená",J1851,0)</f>
        <v>0</v>
      </c>
      <c r="BG1851" s="243">
        <f>IF(N1851="zákl. přenesená",J1851,0)</f>
        <v>0</v>
      </c>
      <c r="BH1851" s="243">
        <f>IF(N1851="sníž. přenesená",J1851,0)</f>
        <v>0</v>
      </c>
      <c r="BI1851" s="243">
        <f>IF(N1851="nulová",J1851,0)</f>
        <v>0</v>
      </c>
      <c r="BJ1851" s="17" t="s">
        <v>107</v>
      </c>
      <c r="BK1851" s="243">
        <f>ROUND(I1851*H1851,2)</f>
        <v>0</v>
      </c>
      <c r="BL1851" s="17" t="s">
        <v>173</v>
      </c>
      <c r="BM1851" s="242" t="s">
        <v>740</v>
      </c>
    </row>
    <row r="1852" s="12" customFormat="1">
      <c r="B1852" s="244"/>
      <c r="C1852" s="245"/>
      <c r="D1852" s="246" t="s">
        <v>175</v>
      </c>
      <c r="E1852" s="247" t="s">
        <v>1</v>
      </c>
      <c r="F1852" s="248" t="s">
        <v>176</v>
      </c>
      <c r="G1852" s="245"/>
      <c r="H1852" s="247" t="s">
        <v>1</v>
      </c>
      <c r="I1852" s="249"/>
      <c r="J1852" s="245"/>
      <c r="K1852" s="245"/>
      <c r="L1852" s="250"/>
      <c r="M1852" s="251"/>
      <c r="N1852" s="252"/>
      <c r="O1852" s="252"/>
      <c r="P1852" s="252"/>
      <c r="Q1852" s="252"/>
      <c r="R1852" s="252"/>
      <c r="S1852" s="252"/>
      <c r="T1852" s="253"/>
      <c r="AT1852" s="254" t="s">
        <v>175</v>
      </c>
      <c r="AU1852" s="254" t="s">
        <v>107</v>
      </c>
      <c r="AV1852" s="12" t="s">
        <v>82</v>
      </c>
      <c r="AW1852" s="12" t="s">
        <v>31</v>
      </c>
      <c r="AX1852" s="12" t="s">
        <v>74</v>
      </c>
      <c r="AY1852" s="254" t="s">
        <v>165</v>
      </c>
    </row>
    <row r="1853" s="12" customFormat="1">
      <c r="B1853" s="244"/>
      <c r="C1853" s="245"/>
      <c r="D1853" s="246" t="s">
        <v>175</v>
      </c>
      <c r="E1853" s="247" t="s">
        <v>1</v>
      </c>
      <c r="F1853" s="248" t="s">
        <v>379</v>
      </c>
      <c r="G1853" s="245"/>
      <c r="H1853" s="247" t="s">
        <v>1</v>
      </c>
      <c r="I1853" s="249"/>
      <c r="J1853" s="245"/>
      <c r="K1853" s="245"/>
      <c r="L1853" s="250"/>
      <c r="M1853" s="251"/>
      <c r="N1853" s="252"/>
      <c r="O1853" s="252"/>
      <c r="P1853" s="252"/>
      <c r="Q1853" s="252"/>
      <c r="R1853" s="252"/>
      <c r="S1853" s="252"/>
      <c r="T1853" s="253"/>
      <c r="AT1853" s="254" t="s">
        <v>175</v>
      </c>
      <c r="AU1853" s="254" t="s">
        <v>107</v>
      </c>
      <c r="AV1853" s="12" t="s">
        <v>82</v>
      </c>
      <c r="AW1853" s="12" t="s">
        <v>31</v>
      </c>
      <c r="AX1853" s="12" t="s">
        <v>74</v>
      </c>
      <c r="AY1853" s="254" t="s">
        <v>165</v>
      </c>
    </row>
    <row r="1854" s="13" customFormat="1">
      <c r="B1854" s="255"/>
      <c r="C1854" s="256"/>
      <c r="D1854" s="246" t="s">
        <v>175</v>
      </c>
      <c r="E1854" s="257" t="s">
        <v>1</v>
      </c>
      <c r="F1854" s="258" t="s">
        <v>741</v>
      </c>
      <c r="G1854" s="256"/>
      <c r="H1854" s="259">
        <v>7.6440000000000001</v>
      </c>
      <c r="I1854" s="260"/>
      <c r="J1854" s="256"/>
      <c r="K1854" s="256"/>
      <c r="L1854" s="261"/>
      <c r="M1854" s="262"/>
      <c r="N1854" s="263"/>
      <c r="O1854" s="263"/>
      <c r="P1854" s="263"/>
      <c r="Q1854" s="263"/>
      <c r="R1854" s="263"/>
      <c r="S1854" s="263"/>
      <c r="T1854" s="264"/>
      <c r="AT1854" s="265" t="s">
        <v>175</v>
      </c>
      <c r="AU1854" s="265" t="s">
        <v>107</v>
      </c>
      <c r="AV1854" s="13" t="s">
        <v>107</v>
      </c>
      <c r="AW1854" s="13" t="s">
        <v>31</v>
      </c>
      <c r="AX1854" s="13" t="s">
        <v>74</v>
      </c>
      <c r="AY1854" s="265" t="s">
        <v>165</v>
      </c>
    </row>
    <row r="1855" s="13" customFormat="1">
      <c r="B1855" s="255"/>
      <c r="C1855" s="256"/>
      <c r="D1855" s="246" t="s">
        <v>175</v>
      </c>
      <c r="E1855" s="257" t="s">
        <v>1</v>
      </c>
      <c r="F1855" s="258" t="s">
        <v>310</v>
      </c>
      <c r="G1855" s="256"/>
      <c r="H1855" s="259">
        <v>-1.6000000000000001</v>
      </c>
      <c r="I1855" s="260"/>
      <c r="J1855" s="256"/>
      <c r="K1855" s="256"/>
      <c r="L1855" s="261"/>
      <c r="M1855" s="262"/>
      <c r="N1855" s="263"/>
      <c r="O1855" s="263"/>
      <c r="P1855" s="263"/>
      <c r="Q1855" s="263"/>
      <c r="R1855" s="263"/>
      <c r="S1855" s="263"/>
      <c r="T1855" s="264"/>
      <c r="AT1855" s="265" t="s">
        <v>175</v>
      </c>
      <c r="AU1855" s="265" t="s">
        <v>107</v>
      </c>
      <c r="AV1855" s="13" t="s">
        <v>107</v>
      </c>
      <c r="AW1855" s="13" t="s">
        <v>31</v>
      </c>
      <c r="AX1855" s="13" t="s">
        <v>74</v>
      </c>
      <c r="AY1855" s="265" t="s">
        <v>165</v>
      </c>
    </row>
    <row r="1856" s="12" customFormat="1">
      <c r="B1856" s="244"/>
      <c r="C1856" s="245"/>
      <c r="D1856" s="246" t="s">
        <v>175</v>
      </c>
      <c r="E1856" s="247" t="s">
        <v>1</v>
      </c>
      <c r="F1856" s="248" t="s">
        <v>218</v>
      </c>
      <c r="G1856" s="245"/>
      <c r="H1856" s="247" t="s">
        <v>1</v>
      </c>
      <c r="I1856" s="249"/>
      <c r="J1856" s="245"/>
      <c r="K1856" s="245"/>
      <c r="L1856" s="250"/>
      <c r="M1856" s="251"/>
      <c r="N1856" s="252"/>
      <c r="O1856" s="252"/>
      <c r="P1856" s="252"/>
      <c r="Q1856" s="252"/>
      <c r="R1856" s="252"/>
      <c r="S1856" s="252"/>
      <c r="T1856" s="253"/>
      <c r="AT1856" s="254" t="s">
        <v>175</v>
      </c>
      <c r="AU1856" s="254" t="s">
        <v>107</v>
      </c>
      <c r="AV1856" s="12" t="s">
        <v>82</v>
      </c>
      <c r="AW1856" s="12" t="s">
        <v>31</v>
      </c>
      <c r="AX1856" s="12" t="s">
        <v>74</v>
      </c>
      <c r="AY1856" s="254" t="s">
        <v>165</v>
      </c>
    </row>
    <row r="1857" s="13" customFormat="1">
      <c r="B1857" s="255"/>
      <c r="C1857" s="256"/>
      <c r="D1857" s="246" t="s">
        <v>175</v>
      </c>
      <c r="E1857" s="257" t="s">
        <v>1</v>
      </c>
      <c r="F1857" s="258" t="s">
        <v>742</v>
      </c>
      <c r="G1857" s="256"/>
      <c r="H1857" s="259">
        <v>7.7000000000000002</v>
      </c>
      <c r="I1857" s="260"/>
      <c r="J1857" s="256"/>
      <c r="K1857" s="256"/>
      <c r="L1857" s="261"/>
      <c r="M1857" s="262"/>
      <c r="N1857" s="263"/>
      <c r="O1857" s="263"/>
      <c r="P1857" s="263"/>
      <c r="Q1857" s="263"/>
      <c r="R1857" s="263"/>
      <c r="S1857" s="263"/>
      <c r="T1857" s="264"/>
      <c r="AT1857" s="265" t="s">
        <v>175</v>
      </c>
      <c r="AU1857" s="265" t="s">
        <v>107</v>
      </c>
      <c r="AV1857" s="13" t="s">
        <v>107</v>
      </c>
      <c r="AW1857" s="13" t="s">
        <v>31</v>
      </c>
      <c r="AX1857" s="13" t="s">
        <v>74</v>
      </c>
      <c r="AY1857" s="265" t="s">
        <v>165</v>
      </c>
    </row>
    <row r="1858" s="13" customFormat="1">
      <c r="B1858" s="255"/>
      <c r="C1858" s="256"/>
      <c r="D1858" s="246" t="s">
        <v>175</v>
      </c>
      <c r="E1858" s="257" t="s">
        <v>1</v>
      </c>
      <c r="F1858" s="258" t="s">
        <v>310</v>
      </c>
      <c r="G1858" s="256"/>
      <c r="H1858" s="259">
        <v>-1.6000000000000001</v>
      </c>
      <c r="I1858" s="260"/>
      <c r="J1858" s="256"/>
      <c r="K1858" s="256"/>
      <c r="L1858" s="261"/>
      <c r="M1858" s="262"/>
      <c r="N1858" s="263"/>
      <c r="O1858" s="263"/>
      <c r="P1858" s="263"/>
      <c r="Q1858" s="263"/>
      <c r="R1858" s="263"/>
      <c r="S1858" s="263"/>
      <c r="T1858" s="264"/>
      <c r="AT1858" s="265" t="s">
        <v>175</v>
      </c>
      <c r="AU1858" s="265" t="s">
        <v>107</v>
      </c>
      <c r="AV1858" s="13" t="s">
        <v>107</v>
      </c>
      <c r="AW1858" s="13" t="s">
        <v>31</v>
      </c>
      <c r="AX1858" s="13" t="s">
        <v>74</v>
      </c>
      <c r="AY1858" s="265" t="s">
        <v>165</v>
      </c>
    </row>
    <row r="1859" s="12" customFormat="1">
      <c r="B1859" s="244"/>
      <c r="C1859" s="245"/>
      <c r="D1859" s="246" t="s">
        <v>175</v>
      </c>
      <c r="E1859" s="247" t="s">
        <v>1</v>
      </c>
      <c r="F1859" s="248" t="s">
        <v>743</v>
      </c>
      <c r="G1859" s="245"/>
      <c r="H1859" s="247" t="s">
        <v>1</v>
      </c>
      <c r="I1859" s="249"/>
      <c r="J1859" s="245"/>
      <c r="K1859" s="245"/>
      <c r="L1859" s="250"/>
      <c r="M1859" s="251"/>
      <c r="N1859" s="252"/>
      <c r="O1859" s="252"/>
      <c r="P1859" s="252"/>
      <c r="Q1859" s="252"/>
      <c r="R1859" s="252"/>
      <c r="S1859" s="252"/>
      <c r="T1859" s="253"/>
      <c r="AT1859" s="254" t="s">
        <v>175</v>
      </c>
      <c r="AU1859" s="254" t="s">
        <v>107</v>
      </c>
      <c r="AV1859" s="12" t="s">
        <v>82</v>
      </c>
      <c r="AW1859" s="12" t="s">
        <v>31</v>
      </c>
      <c r="AX1859" s="12" t="s">
        <v>74</v>
      </c>
      <c r="AY1859" s="254" t="s">
        <v>165</v>
      </c>
    </row>
    <row r="1860" s="13" customFormat="1">
      <c r="B1860" s="255"/>
      <c r="C1860" s="256"/>
      <c r="D1860" s="246" t="s">
        <v>175</v>
      </c>
      <c r="E1860" s="257" t="s">
        <v>1</v>
      </c>
      <c r="F1860" s="258" t="s">
        <v>744</v>
      </c>
      <c r="G1860" s="256"/>
      <c r="H1860" s="259">
        <v>11.731999999999999</v>
      </c>
      <c r="I1860" s="260"/>
      <c r="J1860" s="256"/>
      <c r="K1860" s="256"/>
      <c r="L1860" s="261"/>
      <c r="M1860" s="262"/>
      <c r="N1860" s="263"/>
      <c r="O1860" s="263"/>
      <c r="P1860" s="263"/>
      <c r="Q1860" s="263"/>
      <c r="R1860" s="263"/>
      <c r="S1860" s="263"/>
      <c r="T1860" s="264"/>
      <c r="AT1860" s="265" t="s">
        <v>175</v>
      </c>
      <c r="AU1860" s="265" t="s">
        <v>107</v>
      </c>
      <c r="AV1860" s="13" t="s">
        <v>107</v>
      </c>
      <c r="AW1860" s="13" t="s">
        <v>31</v>
      </c>
      <c r="AX1860" s="13" t="s">
        <v>74</v>
      </c>
      <c r="AY1860" s="265" t="s">
        <v>165</v>
      </c>
    </row>
    <row r="1861" s="13" customFormat="1">
      <c r="B1861" s="255"/>
      <c r="C1861" s="256"/>
      <c r="D1861" s="246" t="s">
        <v>175</v>
      </c>
      <c r="E1861" s="257" t="s">
        <v>1</v>
      </c>
      <c r="F1861" s="258" t="s">
        <v>487</v>
      </c>
      <c r="G1861" s="256"/>
      <c r="H1861" s="259">
        <v>-1.2</v>
      </c>
      <c r="I1861" s="260"/>
      <c r="J1861" s="256"/>
      <c r="K1861" s="256"/>
      <c r="L1861" s="261"/>
      <c r="M1861" s="262"/>
      <c r="N1861" s="263"/>
      <c r="O1861" s="263"/>
      <c r="P1861" s="263"/>
      <c r="Q1861" s="263"/>
      <c r="R1861" s="263"/>
      <c r="S1861" s="263"/>
      <c r="T1861" s="264"/>
      <c r="AT1861" s="265" t="s">
        <v>175</v>
      </c>
      <c r="AU1861" s="265" t="s">
        <v>107</v>
      </c>
      <c r="AV1861" s="13" t="s">
        <v>107</v>
      </c>
      <c r="AW1861" s="13" t="s">
        <v>31</v>
      </c>
      <c r="AX1861" s="13" t="s">
        <v>74</v>
      </c>
      <c r="AY1861" s="265" t="s">
        <v>165</v>
      </c>
    </row>
    <row r="1862" s="13" customFormat="1">
      <c r="B1862" s="255"/>
      <c r="C1862" s="256"/>
      <c r="D1862" s="246" t="s">
        <v>175</v>
      </c>
      <c r="E1862" s="257" t="s">
        <v>1</v>
      </c>
      <c r="F1862" s="258" t="s">
        <v>322</v>
      </c>
      <c r="G1862" s="256"/>
      <c r="H1862" s="259">
        <v>-1.3999999999999999</v>
      </c>
      <c r="I1862" s="260"/>
      <c r="J1862" s="256"/>
      <c r="K1862" s="256"/>
      <c r="L1862" s="261"/>
      <c r="M1862" s="262"/>
      <c r="N1862" s="263"/>
      <c r="O1862" s="263"/>
      <c r="P1862" s="263"/>
      <c r="Q1862" s="263"/>
      <c r="R1862" s="263"/>
      <c r="S1862" s="263"/>
      <c r="T1862" s="264"/>
      <c r="AT1862" s="265" t="s">
        <v>175</v>
      </c>
      <c r="AU1862" s="265" t="s">
        <v>107</v>
      </c>
      <c r="AV1862" s="13" t="s">
        <v>107</v>
      </c>
      <c r="AW1862" s="13" t="s">
        <v>31</v>
      </c>
      <c r="AX1862" s="13" t="s">
        <v>74</v>
      </c>
      <c r="AY1862" s="265" t="s">
        <v>165</v>
      </c>
    </row>
    <row r="1863" s="12" customFormat="1">
      <c r="B1863" s="244"/>
      <c r="C1863" s="245"/>
      <c r="D1863" s="246" t="s">
        <v>175</v>
      </c>
      <c r="E1863" s="247" t="s">
        <v>1</v>
      </c>
      <c r="F1863" s="248" t="s">
        <v>177</v>
      </c>
      <c r="G1863" s="245"/>
      <c r="H1863" s="247" t="s">
        <v>1</v>
      </c>
      <c r="I1863" s="249"/>
      <c r="J1863" s="245"/>
      <c r="K1863" s="245"/>
      <c r="L1863" s="250"/>
      <c r="M1863" s="251"/>
      <c r="N1863" s="252"/>
      <c r="O1863" s="252"/>
      <c r="P1863" s="252"/>
      <c r="Q1863" s="252"/>
      <c r="R1863" s="252"/>
      <c r="S1863" s="252"/>
      <c r="T1863" s="253"/>
      <c r="AT1863" s="254" t="s">
        <v>175</v>
      </c>
      <c r="AU1863" s="254" t="s">
        <v>107</v>
      </c>
      <c r="AV1863" s="12" t="s">
        <v>82</v>
      </c>
      <c r="AW1863" s="12" t="s">
        <v>31</v>
      </c>
      <c r="AX1863" s="12" t="s">
        <v>74</v>
      </c>
      <c r="AY1863" s="254" t="s">
        <v>165</v>
      </c>
    </row>
    <row r="1864" s="13" customFormat="1">
      <c r="B1864" s="255"/>
      <c r="C1864" s="256"/>
      <c r="D1864" s="246" t="s">
        <v>175</v>
      </c>
      <c r="E1864" s="257" t="s">
        <v>1</v>
      </c>
      <c r="F1864" s="258" t="s">
        <v>745</v>
      </c>
      <c r="G1864" s="256"/>
      <c r="H1864" s="259">
        <v>14.35</v>
      </c>
      <c r="I1864" s="260"/>
      <c r="J1864" s="256"/>
      <c r="K1864" s="256"/>
      <c r="L1864" s="261"/>
      <c r="M1864" s="262"/>
      <c r="N1864" s="263"/>
      <c r="O1864" s="263"/>
      <c r="P1864" s="263"/>
      <c r="Q1864" s="263"/>
      <c r="R1864" s="263"/>
      <c r="S1864" s="263"/>
      <c r="T1864" s="264"/>
      <c r="AT1864" s="265" t="s">
        <v>175</v>
      </c>
      <c r="AU1864" s="265" t="s">
        <v>107</v>
      </c>
      <c r="AV1864" s="13" t="s">
        <v>107</v>
      </c>
      <c r="AW1864" s="13" t="s">
        <v>31</v>
      </c>
      <c r="AX1864" s="13" t="s">
        <v>74</v>
      </c>
      <c r="AY1864" s="265" t="s">
        <v>165</v>
      </c>
    </row>
    <row r="1865" s="13" customFormat="1">
      <c r="B1865" s="255"/>
      <c r="C1865" s="256"/>
      <c r="D1865" s="246" t="s">
        <v>175</v>
      </c>
      <c r="E1865" s="257" t="s">
        <v>1</v>
      </c>
      <c r="F1865" s="258" t="s">
        <v>487</v>
      </c>
      <c r="G1865" s="256"/>
      <c r="H1865" s="259">
        <v>-1.2</v>
      </c>
      <c r="I1865" s="260"/>
      <c r="J1865" s="256"/>
      <c r="K1865" s="256"/>
      <c r="L1865" s="261"/>
      <c r="M1865" s="262"/>
      <c r="N1865" s="263"/>
      <c r="O1865" s="263"/>
      <c r="P1865" s="263"/>
      <c r="Q1865" s="263"/>
      <c r="R1865" s="263"/>
      <c r="S1865" s="263"/>
      <c r="T1865" s="264"/>
      <c r="AT1865" s="265" t="s">
        <v>175</v>
      </c>
      <c r="AU1865" s="265" t="s">
        <v>107</v>
      </c>
      <c r="AV1865" s="13" t="s">
        <v>107</v>
      </c>
      <c r="AW1865" s="13" t="s">
        <v>31</v>
      </c>
      <c r="AX1865" s="13" t="s">
        <v>74</v>
      </c>
      <c r="AY1865" s="265" t="s">
        <v>165</v>
      </c>
    </row>
    <row r="1866" s="12" customFormat="1">
      <c r="B1866" s="244"/>
      <c r="C1866" s="245"/>
      <c r="D1866" s="246" t="s">
        <v>175</v>
      </c>
      <c r="E1866" s="247" t="s">
        <v>1</v>
      </c>
      <c r="F1866" s="248" t="s">
        <v>746</v>
      </c>
      <c r="G1866" s="245"/>
      <c r="H1866" s="247" t="s">
        <v>1</v>
      </c>
      <c r="I1866" s="249"/>
      <c r="J1866" s="245"/>
      <c r="K1866" s="245"/>
      <c r="L1866" s="250"/>
      <c r="M1866" s="251"/>
      <c r="N1866" s="252"/>
      <c r="O1866" s="252"/>
      <c r="P1866" s="252"/>
      <c r="Q1866" s="252"/>
      <c r="R1866" s="252"/>
      <c r="S1866" s="252"/>
      <c r="T1866" s="253"/>
      <c r="AT1866" s="254" t="s">
        <v>175</v>
      </c>
      <c r="AU1866" s="254" t="s">
        <v>107</v>
      </c>
      <c r="AV1866" s="12" t="s">
        <v>82</v>
      </c>
      <c r="AW1866" s="12" t="s">
        <v>31</v>
      </c>
      <c r="AX1866" s="12" t="s">
        <v>74</v>
      </c>
      <c r="AY1866" s="254" t="s">
        <v>165</v>
      </c>
    </row>
    <row r="1867" s="13" customFormat="1">
      <c r="B1867" s="255"/>
      <c r="C1867" s="256"/>
      <c r="D1867" s="246" t="s">
        <v>175</v>
      </c>
      <c r="E1867" s="257" t="s">
        <v>1</v>
      </c>
      <c r="F1867" s="258" t="s">
        <v>747</v>
      </c>
      <c r="G1867" s="256"/>
      <c r="H1867" s="259">
        <v>7.3360000000000003</v>
      </c>
      <c r="I1867" s="260"/>
      <c r="J1867" s="256"/>
      <c r="K1867" s="256"/>
      <c r="L1867" s="261"/>
      <c r="M1867" s="262"/>
      <c r="N1867" s="263"/>
      <c r="O1867" s="263"/>
      <c r="P1867" s="263"/>
      <c r="Q1867" s="263"/>
      <c r="R1867" s="263"/>
      <c r="S1867" s="263"/>
      <c r="T1867" s="264"/>
      <c r="AT1867" s="265" t="s">
        <v>175</v>
      </c>
      <c r="AU1867" s="265" t="s">
        <v>107</v>
      </c>
      <c r="AV1867" s="13" t="s">
        <v>107</v>
      </c>
      <c r="AW1867" s="13" t="s">
        <v>31</v>
      </c>
      <c r="AX1867" s="13" t="s">
        <v>74</v>
      </c>
      <c r="AY1867" s="265" t="s">
        <v>165</v>
      </c>
    </row>
    <row r="1868" s="12" customFormat="1">
      <c r="B1868" s="244"/>
      <c r="C1868" s="245"/>
      <c r="D1868" s="246" t="s">
        <v>175</v>
      </c>
      <c r="E1868" s="247" t="s">
        <v>1</v>
      </c>
      <c r="F1868" s="248" t="s">
        <v>194</v>
      </c>
      <c r="G1868" s="245"/>
      <c r="H1868" s="247" t="s">
        <v>1</v>
      </c>
      <c r="I1868" s="249"/>
      <c r="J1868" s="245"/>
      <c r="K1868" s="245"/>
      <c r="L1868" s="250"/>
      <c r="M1868" s="251"/>
      <c r="N1868" s="252"/>
      <c r="O1868" s="252"/>
      <c r="P1868" s="252"/>
      <c r="Q1868" s="252"/>
      <c r="R1868" s="252"/>
      <c r="S1868" s="252"/>
      <c r="T1868" s="253"/>
      <c r="AT1868" s="254" t="s">
        <v>175</v>
      </c>
      <c r="AU1868" s="254" t="s">
        <v>107</v>
      </c>
      <c r="AV1868" s="12" t="s">
        <v>82</v>
      </c>
      <c r="AW1868" s="12" t="s">
        <v>31</v>
      </c>
      <c r="AX1868" s="12" t="s">
        <v>74</v>
      </c>
      <c r="AY1868" s="254" t="s">
        <v>165</v>
      </c>
    </row>
    <row r="1869" s="13" customFormat="1">
      <c r="B1869" s="255"/>
      <c r="C1869" s="256"/>
      <c r="D1869" s="246" t="s">
        <v>175</v>
      </c>
      <c r="E1869" s="257" t="s">
        <v>1</v>
      </c>
      <c r="F1869" s="258" t="s">
        <v>748</v>
      </c>
      <c r="G1869" s="256"/>
      <c r="H1869" s="259">
        <v>11.34</v>
      </c>
      <c r="I1869" s="260"/>
      <c r="J1869" s="256"/>
      <c r="K1869" s="256"/>
      <c r="L1869" s="261"/>
      <c r="M1869" s="262"/>
      <c r="N1869" s="263"/>
      <c r="O1869" s="263"/>
      <c r="P1869" s="263"/>
      <c r="Q1869" s="263"/>
      <c r="R1869" s="263"/>
      <c r="S1869" s="263"/>
      <c r="T1869" s="264"/>
      <c r="AT1869" s="265" t="s">
        <v>175</v>
      </c>
      <c r="AU1869" s="265" t="s">
        <v>107</v>
      </c>
      <c r="AV1869" s="13" t="s">
        <v>107</v>
      </c>
      <c r="AW1869" s="13" t="s">
        <v>31</v>
      </c>
      <c r="AX1869" s="13" t="s">
        <v>74</v>
      </c>
      <c r="AY1869" s="265" t="s">
        <v>165</v>
      </c>
    </row>
    <row r="1870" s="13" customFormat="1">
      <c r="B1870" s="255"/>
      <c r="C1870" s="256"/>
      <c r="D1870" s="246" t="s">
        <v>175</v>
      </c>
      <c r="E1870" s="257" t="s">
        <v>1</v>
      </c>
      <c r="F1870" s="258" t="s">
        <v>310</v>
      </c>
      <c r="G1870" s="256"/>
      <c r="H1870" s="259">
        <v>-1.6000000000000001</v>
      </c>
      <c r="I1870" s="260"/>
      <c r="J1870" s="256"/>
      <c r="K1870" s="256"/>
      <c r="L1870" s="261"/>
      <c r="M1870" s="262"/>
      <c r="N1870" s="263"/>
      <c r="O1870" s="263"/>
      <c r="P1870" s="263"/>
      <c r="Q1870" s="263"/>
      <c r="R1870" s="263"/>
      <c r="S1870" s="263"/>
      <c r="T1870" s="264"/>
      <c r="AT1870" s="265" t="s">
        <v>175</v>
      </c>
      <c r="AU1870" s="265" t="s">
        <v>107</v>
      </c>
      <c r="AV1870" s="13" t="s">
        <v>107</v>
      </c>
      <c r="AW1870" s="13" t="s">
        <v>31</v>
      </c>
      <c r="AX1870" s="13" t="s">
        <v>74</v>
      </c>
      <c r="AY1870" s="265" t="s">
        <v>165</v>
      </c>
    </row>
    <row r="1871" s="12" customFormat="1">
      <c r="B1871" s="244"/>
      <c r="C1871" s="245"/>
      <c r="D1871" s="246" t="s">
        <v>175</v>
      </c>
      <c r="E1871" s="247" t="s">
        <v>1</v>
      </c>
      <c r="F1871" s="248" t="s">
        <v>217</v>
      </c>
      <c r="G1871" s="245"/>
      <c r="H1871" s="247" t="s">
        <v>1</v>
      </c>
      <c r="I1871" s="249"/>
      <c r="J1871" s="245"/>
      <c r="K1871" s="245"/>
      <c r="L1871" s="250"/>
      <c r="M1871" s="251"/>
      <c r="N1871" s="252"/>
      <c r="O1871" s="252"/>
      <c r="P1871" s="252"/>
      <c r="Q1871" s="252"/>
      <c r="R1871" s="252"/>
      <c r="S1871" s="252"/>
      <c r="T1871" s="253"/>
      <c r="AT1871" s="254" t="s">
        <v>175</v>
      </c>
      <c r="AU1871" s="254" t="s">
        <v>107</v>
      </c>
      <c r="AV1871" s="12" t="s">
        <v>82</v>
      </c>
      <c r="AW1871" s="12" t="s">
        <v>31</v>
      </c>
      <c r="AX1871" s="12" t="s">
        <v>74</v>
      </c>
      <c r="AY1871" s="254" t="s">
        <v>165</v>
      </c>
    </row>
    <row r="1872" s="13" customFormat="1">
      <c r="B1872" s="255"/>
      <c r="C1872" s="256"/>
      <c r="D1872" s="246" t="s">
        <v>175</v>
      </c>
      <c r="E1872" s="257" t="s">
        <v>1</v>
      </c>
      <c r="F1872" s="258" t="s">
        <v>749</v>
      </c>
      <c r="G1872" s="256"/>
      <c r="H1872" s="259">
        <v>8.2599999999999998</v>
      </c>
      <c r="I1872" s="260"/>
      <c r="J1872" s="256"/>
      <c r="K1872" s="256"/>
      <c r="L1872" s="261"/>
      <c r="M1872" s="262"/>
      <c r="N1872" s="263"/>
      <c r="O1872" s="263"/>
      <c r="P1872" s="263"/>
      <c r="Q1872" s="263"/>
      <c r="R1872" s="263"/>
      <c r="S1872" s="263"/>
      <c r="T1872" s="264"/>
      <c r="AT1872" s="265" t="s">
        <v>175</v>
      </c>
      <c r="AU1872" s="265" t="s">
        <v>107</v>
      </c>
      <c r="AV1872" s="13" t="s">
        <v>107</v>
      </c>
      <c r="AW1872" s="13" t="s">
        <v>31</v>
      </c>
      <c r="AX1872" s="13" t="s">
        <v>74</v>
      </c>
      <c r="AY1872" s="265" t="s">
        <v>165</v>
      </c>
    </row>
    <row r="1873" s="13" customFormat="1">
      <c r="B1873" s="255"/>
      <c r="C1873" s="256"/>
      <c r="D1873" s="246" t="s">
        <v>175</v>
      </c>
      <c r="E1873" s="257" t="s">
        <v>1</v>
      </c>
      <c r="F1873" s="258" t="s">
        <v>310</v>
      </c>
      <c r="G1873" s="256"/>
      <c r="H1873" s="259">
        <v>-1.6000000000000001</v>
      </c>
      <c r="I1873" s="260"/>
      <c r="J1873" s="256"/>
      <c r="K1873" s="256"/>
      <c r="L1873" s="261"/>
      <c r="M1873" s="262"/>
      <c r="N1873" s="263"/>
      <c r="O1873" s="263"/>
      <c r="P1873" s="263"/>
      <c r="Q1873" s="263"/>
      <c r="R1873" s="263"/>
      <c r="S1873" s="263"/>
      <c r="T1873" s="264"/>
      <c r="AT1873" s="265" t="s">
        <v>175</v>
      </c>
      <c r="AU1873" s="265" t="s">
        <v>107</v>
      </c>
      <c r="AV1873" s="13" t="s">
        <v>107</v>
      </c>
      <c r="AW1873" s="13" t="s">
        <v>31</v>
      </c>
      <c r="AX1873" s="13" t="s">
        <v>74</v>
      </c>
      <c r="AY1873" s="265" t="s">
        <v>165</v>
      </c>
    </row>
    <row r="1874" s="14" customFormat="1">
      <c r="B1874" s="266"/>
      <c r="C1874" s="267"/>
      <c r="D1874" s="246" t="s">
        <v>175</v>
      </c>
      <c r="E1874" s="268" t="s">
        <v>1</v>
      </c>
      <c r="F1874" s="269" t="s">
        <v>179</v>
      </c>
      <c r="G1874" s="267"/>
      <c r="H1874" s="270">
        <v>58.161999999999985</v>
      </c>
      <c r="I1874" s="271"/>
      <c r="J1874" s="267"/>
      <c r="K1874" s="267"/>
      <c r="L1874" s="272"/>
      <c r="M1874" s="273"/>
      <c r="N1874" s="274"/>
      <c r="O1874" s="274"/>
      <c r="P1874" s="274"/>
      <c r="Q1874" s="274"/>
      <c r="R1874" s="274"/>
      <c r="S1874" s="274"/>
      <c r="T1874" s="275"/>
      <c r="AT1874" s="276" t="s">
        <v>175</v>
      </c>
      <c r="AU1874" s="276" t="s">
        <v>107</v>
      </c>
      <c r="AV1874" s="14" t="s">
        <v>166</v>
      </c>
      <c r="AW1874" s="14" t="s">
        <v>31</v>
      </c>
      <c r="AX1874" s="14" t="s">
        <v>74</v>
      </c>
      <c r="AY1874" s="276" t="s">
        <v>165</v>
      </c>
    </row>
    <row r="1875" s="12" customFormat="1">
      <c r="B1875" s="244"/>
      <c r="C1875" s="245"/>
      <c r="D1875" s="246" t="s">
        <v>175</v>
      </c>
      <c r="E1875" s="247" t="s">
        <v>1</v>
      </c>
      <c r="F1875" s="248" t="s">
        <v>180</v>
      </c>
      <c r="G1875" s="245"/>
      <c r="H1875" s="247" t="s">
        <v>1</v>
      </c>
      <c r="I1875" s="249"/>
      <c r="J1875" s="245"/>
      <c r="K1875" s="245"/>
      <c r="L1875" s="250"/>
      <c r="M1875" s="251"/>
      <c r="N1875" s="252"/>
      <c r="O1875" s="252"/>
      <c r="P1875" s="252"/>
      <c r="Q1875" s="252"/>
      <c r="R1875" s="252"/>
      <c r="S1875" s="252"/>
      <c r="T1875" s="253"/>
      <c r="AT1875" s="254" t="s">
        <v>175</v>
      </c>
      <c r="AU1875" s="254" t="s">
        <v>107</v>
      </c>
      <c r="AV1875" s="12" t="s">
        <v>82</v>
      </c>
      <c r="AW1875" s="12" t="s">
        <v>31</v>
      </c>
      <c r="AX1875" s="12" t="s">
        <v>74</v>
      </c>
      <c r="AY1875" s="254" t="s">
        <v>165</v>
      </c>
    </row>
    <row r="1876" s="12" customFormat="1">
      <c r="B1876" s="244"/>
      <c r="C1876" s="245"/>
      <c r="D1876" s="246" t="s">
        <v>175</v>
      </c>
      <c r="E1876" s="247" t="s">
        <v>1</v>
      </c>
      <c r="F1876" s="248" t="s">
        <v>219</v>
      </c>
      <c r="G1876" s="245"/>
      <c r="H1876" s="247" t="s">
        <v>1</v>
      </c>
      <c r="I1876" s="249"/>
      <c r="J1876" s="245"/>
      <c r="K1876" s="245"/>
      <c r="L1876" s="250"/>
      <c r="M1876" s="251"/>
      <c r="N1876" s="252"/>
      <c r="O1876" s="252"/>
      <c r="P1876" s="252"/>
      <c r="Q1876" s="252"/>
      <c r="R1876" s="252"/>
      <c r="S1876" s="252"/>
      <c r="T1876" s="253"/>
      <c r="AT1876" s="254" t="s">
        <v>175</v>
      </c>
      <c r="AU1876" s="254" t="s">
        <v>107</v>
      </c>
      <c r="AV1876" s="12" t="s">
        <v>82</v>
      </c>
      <c r="AW1876" s="12" t="s">
        <v>31</v>
      </c>
      <c r="AX1876" s="12" t="s">
        <v>74</v>
      </c>
      <c r="AY1876" s="254" t="s">
        <v>165</v>
      </c>
    </row>
    <row r="1877" s="13" customFormat="1">
      <c r="B1877" s="255"/>
      <c r="C1877" s="256"/>
      <c r="D1877" s="246" t="s">
        <v>175</v>
      </c>
      <c r="E1877" s="257" t="s">
        <v>1</v>
      </c>
      <c r="F1877" s="258" t="s">
        <v>750</v>
      </c>
      <c r="G1877" s="256"/>
      <c r="H1877" s="259">
        <v>20.608000000000001</v>
      </c>
      <c r="I1877" s="260"/>
      <c r="J1877" s="256"/>
      <c r="K1877" s="256"/>
      <c r="L1877" s="261"/>
      <c r="M1877" s="262"/>
      <c r="N1877" s="263"/>
      <c r="O1877" s="263"/>
      <c r="P1877" s="263"/>
      <c r="Q1877" s="263"/>
      <c r="R1877" s="263"/>
      <c r="S1877" s="263"/>
      <c r="T1877" s="264"/>
      <c r="AT1877" s="265" t="s">
        <v>175</v>
      </c>
      <c r="AU1877" s="265" t="s">
        <v>107</v>
      </c>
      <c r="AV1877" s="13" t="s">
        <v>107</v>
      </c>
      <c r="AW1877" s="13" t="s">
        <v>31</v>
      </c>
      <c r="AX1877" s="13" t="s">
        <v>74</v>
      </c>
      <c r="AY1877" s="265" t="s">
        <v>165</v>
      </c>
    </row>
    <row r="1878" s="13" customFormat="1">
      <c r="B1878" s="255"/>
      <c r="C1878" s="256"/>
      <c r="D1878" s="246" t="s">
        <v>175</v>
      </c>
      <c r="E1878" s="257" t="s">
        <v>1</v>
      </c>
      <c r="F1878" s="258" t="s">
        <v>326</v>
      </c>
      <c r="G1878" s="256"/>
      <c r="H1878" s="259">
        <v>-3.2000000000000002</v>
      </c>
      <c r="I1878" s="260"/>
      <c r="J1878" s="256"/>
      <c r="K1878" s="256"/>
      <c r="L1878" s="261"/>
      <c r="M1878" s="262"/>
      <c r="N1878" s="263"/>
      <c r="O1878" s="263"/>
      <c r="P1878" s="263"/>
      <c r="Q1878" s="263"/>
      <c r="R1878" s="263"/>
      <c r="S1878" s="263"/>
      <c r="T1878" s="264"/>
      <c r="AT1878" s="265" t="s">
        <v>175</v>
      </c>
      <c r="AU1878" s="265" t="s">
        <v>107</v>
      </c>
      <c r="AV1878" s="13" t="s">
        <v>107</v>
      </c>
      <c r="AW1878" s="13" t="s">
        <v>31</v>
      </c>
      <c r="AX1878" s="13" t="s">
        <v>74</v>
      </c>
      <c r="AY1878" s="265" t="s">
        <v>165</v>
      </c>
    </row>
    <row r="1879" s="12" customFormat="1">
      <c r="B1879" s="244"/>
      <c r="C1879" s="245"/>
      <c r="D1879" s="246" t="s">
        <v>175</v>
      </c>
      <c r="E1879" s="247" t="s">
        <v>1</v>
      </c>
      <c r="F1879" s="248" t="s">
        <v>205</v>
      </c>
      <c r="G1879" s="245"/>
      <c r="H1879" s="247" t="s">
        <v>1</v>
      </c>
      <c r="I1879" s="249"/>
      <c r="J1879" s="245"/>
      <c r="K1879" s="245"/>
      <c r="L1879" s="250"/>
      <c r="M1879" s="251"/>
      <c r="N1879" s="252"/>
      <c r="O1879" s="252"/>
      <c r="P1879" s="252"/>
      <c r="Q1879" s="252"/>
      <c r="R1879" s="252"/>
      <c r="S1879" s="252"/>
      <c r="T1879" s="253"/>
      <c r="AT1879" s="254" t="s">
        <v>175</v>
      </c>
      <c r="AU1879" s="254" t="s">
        <v>107</v>
      </c>
      <c r="AV1879" s="12" t="s">
        <v>82</v>
      </c>
      <c r="AW1879" s="12" t="s">
        <v>31</v>
      </c>
      <c r="AX1879" s="12" t="s">
        <v>74</v>
      </c>
      <c r="AY1879" s="254" t="s">
        <v>165</v>
      </c>
    </row>
    <row r="1880" s="13" customFormat="1">
      <c r="B1880" s="255"/>
      <c r="C1880" s="256"/>
      <c r="D1880" s="246" t="s">
        <v>175</v>
      </c>
      <c r="E1880" s="257" t="s">
        <v>1</v>
      </c>
      <c r="F1880" s="258" t="s">
        <v>751</v>
      </c>
      <c r="G1880" s="256"/>
      <c r="H1880" s="259">
        <v>8.1199999999999992</v>
      </c>
      <c r="I1880" s="260"/>
      <c r="J1880" s="256"/>
      <c r="K1880" s="256"/>
      <c r="L1880" s="261"/>
      <c r="M1880" s="262"/>
      <c r="N1880" s="263"/>
      <c r="O1880" s="263"/>
      <c r="P1880" s="263"/>
      <c r="Q1880" s="263"/>
      <c r="R1880" s="263"/>
      <c r="S1880" s="263"/>
      <c r="T1880" s="264"/>
      <c r="AT1880" s="265" t="s">
        <v>175</v>
      </c>
      <c r="AU1880" s="265" t="s">
        <v>107</v>
      </c>
      <c r="AV1880" s="13" t="s">
        <v>107</v>
      </c>
      <c r="AW1880" s="13" t="s">
        <v>31</v>
      </c>
      <c r="AX1880" s="13" t="s">
        <v>74</v>
      </c>
      <c r="AY1880" s="265" t="s">
        <v>165</v>
      </c>
    </row>
    <row r="1881" s="13" customFormat="1">
      <c r="B1881" s="255"/>
      <c r="C1881" s="256"/>
      <c r="D1881" s="246" t="s">
        <v>175</v>
      </c>
      <c r="E1881" s="257" t="s">
        <v>1</v>
      </c>
      <c r="F1881" s="258" t="s">
        <v>310</v>
      </c>
      <c r="G1881" s="256"/>
      <c r="H1881" s="259">
        <v>-1.6000000000000001</v>
      </c>
      <c r="I1881" s="260"/>
      <c r="J1881" s="256"/>
      <c r="K1881" s="256"/>
      <c r="L1881" s="261"/>
      <c r="M1881" s="262"/>
      <c r="N1881" s="263"/>
      <c r="O1881" s="263"/>
      <c r="P1881" s="263"/>
      <c r="Q1881" s="263"/>
      <c r="R1881" s="263"/>
      <c r="S1881" s="263"/>
      <c r="T1881" s="264"/>
      <c r="AT1881" s="265" t="s">
        <v>175</v>
      </c>
      <c r="AU1881" s="265" t="s">
        <v>107</v>
      </c>
      <c r="AV1881" s="13" t="s">
        <v>107</v>
      </c>
      <c r="AW1881" s="13" t="s">
        <v>31</v>
      </c>
      <c r="AX1881" s="13" t="s">
        <v>74</v>
      </c>
      <c r="AY1881" s="265" t="s">
        <v>165</v>
      </c>
    </row>
    <row r="1882" s="12" customFormat="1">
      <c r="B1882" s="244"/>
      <c r="C1882" s="245"/>
      <c r="D1882" s="246" t="s">
        <v>175</v>
      </c>
      <c r="E1882" s="247" t="s">
        <v>1</v>
      </c>
      <c r="F1882" s="248" t="s">
        <v>182</v>
      </c>
      <c r="G1882" s="245"/>
      <c r="H1882" s="247" t="s">
        <v>1</v>
      </c>
      <c r="I1882" s="249"/>
      <c r="J1882" s="245"/>
      <c r="K1882" s="245"/>
      <c r="L1882" s="250"/>
      <c r="M1882" s="251"/>
      <c r="N1882" s="252"/>
      <c r="O1882" s="252"/>
      <c r="P1882" s="252"/>
      <c r="Q1882" s="252"/>
      <c r="R1882" s="252"/>
      <c r="S1882" s="252"/>
      <c r="T1882" s="253"/>
      <c r="AT1882" s="254" t="s">
        <v>175</v>
      </c>
      <c r="AU1882" s="254" t="s">
        <v>107</v>
      </c>
      <c r="AV1882" s="12" t="s">
        <v>82</v>
      </c>
      <c r="AW1882" s="12" t="s">
        <v>31</v>
      </c>
      <c r="AX1882" s="12" t="s">
        <v>74</v>
      </c>
      <c r="AY1882" s="254" t="s">
        <v>165</v>
      </c>
    </row>
    <row r="1883" s="13" customFormat="1">
      <c r="B1883" s="255"/>
      <c r="C1883" s="256"/>
      <c r="D1883" s="246" t="s">
        <v>175</v>
      </c>
      <c r="E1883" s="257" t="s">
        <v>1</v>
      </c>
      <c r="F1883" s="258" t="s">
        <v>752</v>
      </c>
      <c r="G1883" s="256"/>
      <c r="H1883" s="259">
        <v>9.5199999999999996</v>
      </c>
      <c r="I1883" s="260"/>
      <c r="J1883" s="256"/>
      <c r="K1883" s="256"/>
      <c r="L1883" s="261"/>
      <c r="M1883" s="262"/>
      <c r="N1883" s="263"/>
      <c r="O1883" s="263"/>
      <c r="P1883" s="263"/>
      <c r="Q1883" s="263"/>
      <c r="R1883" s="263"/>
      <c r="S1883" s="263"/>
      <c r="T1883" s="264"/>
      <c r="AT1883" s="265" t="s">
        <v>175</v>
      </c>
      <c r="AU1883" s="265" t="s">
        <v>107</v>
      </c>
      <c r="AV1883" s="13" t="s">
        <v>107</v>
      </c>
      <c r="AW1883" s="13" t="s">
        <v>31</v>
      </c>
      <c r="AX1883" s="13" t="s">
        <v>74</v>
      </c>
      <c r="AY1883" s="265" t="s">
        <v>165</v>
      </c>
    </row>
    <row r="1884" s="13" customFormat="1">
      <c r="B1884" s="255"/>
      <c r="C1884" s="256"/>
      <c r="D1884" s="246" t="s">
        <v>175</v>
      </c>
      <c r="E1884" s="257" t="s">
        <v>1</v>
      </c>
      <c r="F1884" s="258" t="s">
        <v>310</v>
      </c>
      <c r="G1884" s="256"/>
      <c r="H1884" s="259">
        <v>-1.6000000000000001</v>
      </c>
      <c r="I1884" s="260"/>
      <c r="J1884" s="256"/>
      <c r="K1884" s="256"/>
      <c r="L1884" s="261"/>
      <c r="M1884" s="262"/>
      <c r="N1884" s="263"/>
      <c r="O1884" s="263"/>
      <c r="P1884" s="263"/>
      <c r="Q1884" s="263"/>
      <c r="R1884" s="263"/>
      <c r="S1884" s="263"/>
      <c r="T1884" s="264"/>
      <c r="AT1884" s="265" t="s">
        <v>175</v>
      </c>
      <c r="AU1884" s="265" t="s">
        <v>107</v>
      </c>
      <c r="AV1884" s="13" t="s">
        <v>107</v>
      </c>
      <c r="AW1884" s="13" t="s">
        <v>31</v>
      </c>
      <c r="AX1884" s="13" t="s">
        <v>74</v>
      </c>
      <c r="AY1884" s="265" t="s">
        <v>165</v>
      </c>
    </row>
    <row r="1885" s="12" customFormat="1">
      <c r="B1885" s="244"/>
      <c r="C1885" s="245"/>
      <c r="D1885" s="246" t="s">
        <v>175</v>
      </c>
      <c r="E1885" s="247" t="s">
        <v>1</v>
      </c>
      <c r="F1885" s="248" t="s">
        <v>181</v>
      </c>
      <c r="G1885" s="245"/>
      <c r="H1885" s="247" t="s">
        <v>1</v>
      </c>
      <c r="I1885" s="249"/>
      <c r="J1885" s="245"/>
      <c r="K1885" s="245"/>
      <c r="L1885" s="250"/>
      <c r="M1885" s="251"/>
      <c r="N1885" s="252"/>
      <c r="O1885" s="252"/>
      <c r="P1885" s="252"/>
      <c r="Q1885" s="252"/>
      <c r="R1885" s="252"/>
      <c r="S1885" s="252"/>
      <c r="T1885" s="253"/>
      <c r="AT1885" s="254" t="s">
        <v>175</v>
      </c>
      <c r="AU1885" s="254" t="s">
        <v>107</v>
      </c>
      <c r="AV1885" s="12" t="s">
        <v>82</v>
      </c>
      <c r="AW1885" s="12" t="s">
        <v>31</v>
      </c>
      <c r="AX1885" s="12" t="s">
        <v>74</v>
      </c>
      <c r="AY1885" s="254" t="s">
        <v>165</v>
      </c>
    </row>
    <row r="1886" s="13" customFormat="1">
      <c r="B1886" s="255"/>
      <c r="C1886" s="256"/>
      <c r="D1886" s="246" t="s">
        <v>175</v>
      </c>
      <c r="E1886" s="257" t="s">
        <v>1</v>
      </c>
      <c r="F1886" s="258" t="s">
        <v>753</v>
      </c>
      <c r="G1886" s="256"/>
      <c r="H1886" s="259">
        <v>18.872</v>
      </c>
      <c r="I1886" s="260"/>
      <c r="J1886" s="256"/>
      <c r="K1886" s="256"/>
      <c r="L1886" s="261"/>
      <c r="M1886" s="262"/>
      <c r="N1886" s="263"/>
      <c r="O1886" s="263"/>
      <c r="P1886" s="263"/>
      <c r="Q1886" s="263"/>
      <c r="R1886" s="263"/>
      <c r="S1886" s="263"/>
      <c r="T1886" s="264"/>
      <c r="AT1886" s="265" t="s">
        <v>175</v>
      </c>
      <c r="AU1886" s="265" t="s">
        <v>107</v>
      </c>
      <c r="AV1886" s="13" t="s">
        <v>107</v>
      </c>
      <c r="AW1886" s="13" t="s">
        <v>31</v>
      </c>
      <c r="AX1886" s="13" t="s">
        <v>74</v>
      </c>
      <c r="AY1886" s="265" t="s">
        <v>165</v>
      </c>
    </row>
    <row r="1887" s="13" customFormat="1">
      <c r="B1887" s="255"/>
      <c r="C1887" s="256"/>
      <c r="D1887" s="246" t="s">
        <v>175</v>
      </c>
      <c r="E1887" s="257" t="s">
        <v>1</v>
      </c>
      <c r="F1887" s="258" t="s">
        <v>322</v>
      </c>
      <c r="G1887" s="256"/>
      <c r="H1887" s="259">
        <v>-1.3999999999999999</v>
      </c>
      <c r="I1887" s="260"/>
      <c r="J1887" s="256"/>
      <c r="K1887" s="256"/>
      <c r="L1887" s="261"/>
      <c r="M1887" s="262"/>
      <c r="N1887" s="263"/>
      <c r="O1887" s="263"/>
      <c r="P1887" s="263"/>
      <c r="Q1887" s="263"/>
      <c r="R1887" s="263"/>
      <c r="S1887" s="263"/>
      <c r="T1887" s="264"/>
      <c r="AT1887" s="265" t="s">
        <v>175</v>
      </c>
      <c r="AU1887" s="265" t="s">
        <v>107</v>
      </c>
      <c r="AV1887" s="13" t="s">
        <v>107</v>
      </c>
      <c r="AW1887" s="13" t="s">
        <v>31</v>
      </c>
      <c r="AX1887" s="13" t="s">
        <v>74</v>
      </c>
      <c r="AY1887" s="265" t="s">
        <v>165</v>
      </c>
    </row>
    <row r="1888" s="13" customFormat="1">
      <c r="B1888" s="255"/>
      <c r="C1888" s="256"/>
      <c r="D1888" s="246" t="s">
        <v>175</v>
      </c>
      <c r="E1888" s="257" t="s">
        <v>1</v>
      </c>
      <c r="F1888" s="258" t="s">
        <v>482</v>
      </c>
      <c r="G1888" s="256"/>
      <c r="H1888" s="259">
        <v>-2.3999999999999999</v>
      </c>
      <c r="I1888" s="260"/>
      <c r="J1888" s="256"/>
      <c r="K1888" s="256"/>
      <c r="L1888" s="261"/>
      <c r="M1888" s="262"/>
      <c r="N1888" s="263"/>
      <c r="O1888" s="263"/>
      <c r="P1888" s="263"/>
      <c r="Q1888" s="263"/>
      <c r="R1888" s="263"/>
      <c r="S1888" s="263"/>
      <c r="T1888" s="264"/>
      <c r="AT1888" s="265" t="s">
        <v>175</v>
      </c>
      <c r="AU1888" s="265" t="s">
        <v>107</v>
      </c>
      <c r="AV1888" s="13" t="s">
        <v>107</v>
      </c>
      <c r="AW1888" s="13" t="s">
        <v>31</v>
      </c>
      <c r="AX1888" s="13" t="s">
        <v>74</v>
      </c>
      <c r="AY1888" s="265" t="s">
        <v>165</v>
      </c>
    </row>
    <row r="1889" s="12" customFormat="1">
      <c r="B1889" s="244"/>
      <c r="C1889" s="245"/>
      <c r="D1889" s="246" t="s">
        <v>175</v>
      </c>
      <c r="E1889" s="247" t="s">
        <v>1</v>
      </c>
      <c r="F1889" s="248" t="s">
        <v>754</v>
      </c>
      <c r="G1889" s="245"/>
      <c r="H1889" s="247" t="s">
        <v>1</v>
      </c>
      <c r="I1889" s="249"/>
      <c r="J1889" s="245"/>
      <c r="K1889" s="245"/>
      <c r="L1889" s="250"/>
      <c r="M1889" s="251"/>
      <c r="N1889" s="252"/>
      <c r="O1889" s="252"/>
      <c r="P1889" s="252"/>
      <c r="Q1889" s="252"/>
      <c r="R1889" s="252"/>
      <c r="S1889" s="252"/>
      <c r="T1889" s="253"/>
      <c r="AT1889" s="254" t="s">
        <v>175</v>
      </c>
      <c r="AU1889" s="254" t="s">
        <v>107</v>
      </c>
      <c r="AV1889" s="12" t="s">
        <v>82</v>
      </c>
      <c r="AW1889" s="12" t="s">
        <v>31</v>
      </c>
      <c r="AX1889" s="12" t="s">
        <v>74</v>
      </c>
      <c r="AY1889" s="254" t="s">
        <v>165</v>
      </c>
    </row>
    <row r="1890" s="13" customFormat="1">
      <c r="B1890" s="255"/>
      <c r="C1890" s="256"/>
      <c r="D1890" s="246" t="s">
        <v>175</v>
      </c>
      <c r="E1890" s="257" t="s">
        <v>1</v>
      </c>
      <c r="F1890" s="258" t="s">
        <v>755</v>
      </c>
      <c r="G1890" s="256"/>
      <c r="H1890" s="259">
        <v>16.995999999999999</v>
      </c>
      <c r="I1890" s="260"/>
      <c r="J1890" s="256"/>
      <c r="K1890" s="256"/>
      <c r="L1890" s="261"/>
      <c r="M1890" s="262"/>
      <c r="N1890" s="263"/>
      <c r="O1890" s="263"/>
      <c r="P1890" s="263"/>
      <c r="Q1890" s="263"/>
      <c r="R1890" s="263"/>
      <c r="S1890" s="263"/>
      <c r="T1890" s="264"/>
      <c r="AT1890" s="265" t="s">
        <v>175</v>
      </c>
      <c r="AU1890" s="265" t="s">
        <v>107</v>
      </c>
      <c r="AV1890" s="13" t="s">
        <v>107</v>
      </c>
      <c r="AW1890" s="13" t="s">
        <v>31</v>
      </c>
      <c r="AX1890" s="13" t="s">
        <v>74</v>
      </c>
      <c r="AY1890" s="265" t="s">
        <v>165</v>
      </c>
    </row>
    <row r="1891" s="13" customFormat="1">
      <c r="B1891" s="255"/>
      <c r="C1891" s="256"/>
      <c r="D1891" s="246" t="s">
        <v>175</v>
      </c>
      <c r="E1891" s="257" t="s">
        <v>1</v>
      </c>
      <c r="F1891" s="258" t="s">
        <v>310</v>
      </c>
      <c r="G1891" s="256"/>
      <c r="H1891" s="259">
        <v>-1.6000000000000001</v>
      </c>
      <c r="I1891" s="260"/>
      <c r="J1891" s="256"/>
      <c r="K1891" s="256"/>
      <c r="L1891" s="261"/>
      <c r="M1891" s="262"/>
      <c r="N1891" s="263"/>
      <c r="O1891" s="263"/>
      <c r="P1891" s="263"/>
      <c r="Q1891" s="263"/>
      <c r="R1891" s="263"/>
      <c r="S1891" s="263"/>
      <c r="T1891" s="264"/>
      <c r="AT1891" s="265" t="s">
        <v>175</v>
      </c>
      <c r="AU1891" s="265" t="s">
        <v>107</v>
      </c>
      <c r="AV1891" s="13" t="s">
        <v>107</v>
      </c>
      <c r="AW1891" s="13" t="s">
        <v>31</v>
      </c>
      <c r="AX1891" s="13" t="s">
        <v>74</v>
      </c>
      <c r="AY1891" s="265" t="s">
        <v>165</v>
      </c>
    </row>
    <row r="1892" s="13" customFormat="1">
      <c r="B1892" s="255"/>
      <c r="C1892" s="256"/>
      <c r="D1892" s="246" t="s">
        <v>175</v>
      </c>
      <c r="E1892" s="257" t="s">
        <v>1</v>
      </c>
      <c r="F1892" s="258" t="s">
        <v>756</v>
      </c>
      <c r="G1892" s="256"/>
      <c r="H1892" s="259">
        <v>21.335999999999999</v>
      </c>
      <c r="I1892" s="260"/>
      <c r="J1892" s="256"/>
      <c r="K1892" s="256"/>
      <c r="L1892" s="261"/>
      <c r="M1892" s="262"/>
      <c r="N1892" s="263"/>
      <c r="O1892" s="263"/>
      <c r="P1892" s="263"/>
      <c r="Q1892" s="263"/>
      <c r="R1892" s="263"/>
      <c r="S1892" s="263"/>
      <c r="T1892" s="264"/>
      <c r="AT1892" s="265" t="s">
        <v>175</v>
      </c>
      <c r="AU1892" s="265" t="s">
        <v>107</v>
      </c>
      <c r="AV1892" s="13" t="s">
        <v>107</v>
      </c>
      <c r="AW1892" s="13" t="s">
        <v>31</v>
      </c>
      <c r="AX1892" s="13" t="s">
        <v>74</v>
      </c>
      <c r="AY1892" s="265" t="s">
        <v>165</v>
      </c>
    </row>
    <row r="1893" s="13" customFormat="1">
      <c r="B1893" s="255"/>
      <c r="C1893" s="256"/>
      <c r="D1893" s="246" t="s">
        <v>175</v>
      </c>
      <c r="E1893" s="257" t="s">
        <v>1</v>
      </c>
      <c r="F1893" s="258" t="s">
        <v>757</v>
      </c>
      <c r="G1893" s="256"/>
      <c r="H1893" s="259">
        <v>11.872</v>
      </c>
      <c r="I1893" s="260"/>
      <c r="J1893" s="256"/>
      <c r="K1893" s="256"/>
      <c r="L1893" s="261"/>
      <c r="M1893" s="262"/>
      <c r="N1893" s="263"/>
      <c r="O1893" s="263"/>
      <c r="P1893" s="263"/>
      <c r="Q1893" s="263"/>
      <c r="R1893" s="263"/>
      <c r="S1893" s="263"/>
      <c r="T1893" s="264"/>
      <c r="AT1893" s="265" t="s">
        <v>175</v>
      </c>
      <c r="AU1893" s="265" t="s">
        <v>107</v>
      </c>
      <c r="AV1893" s="13" t="s">
        <v>107</v>
      </c>
      <c r="AW1893" s="13" t="s">
        <v>31</v>
      </c>
      <c r="AX1893" s="13" t="s">
        <v>74</v>
      </c>
      <c r="AY1893" s="265" t="s">
        <v>165</v>
      </c>
    </row>
    <row r="1894" s="13" customFormat="1">
      <c r="B1894" s="255"/>
      <c r="C1894" s="256"/>
      <c r="D1894" s="246" t="s">
        <v>175</v>
      </c>
      <c r="E1894" s="257" t="s">
        <v>1</v>
      </c>
      <c r="F1894" s="258" t="s">
        <v>310</v>
      </c>
      <c r="G1894" s="256"/>
      <c r="H1894" s="259">
        <v>-1.6000000000000001</v>
      </c>
      <c r="I1894" s="260"/>
      <c r="J1894" s="256"/>
      <c r="K1894" s="256"/>
      <c r="L1894" s="261"/>
      <c r="M1894" s="262"/>
      <c r="N1894" s="263"/>
      <c r="O1894" s="263"/>
      <c r="P1894" s="263"/>
      <c r="Q1894" s="263"/>
      <c r="R1894" s="263"/>
      <c r="S1894" s="263"/>
      <c r="T1894" s="264"/>
      <c r="AT1894" s="265" t="s">
        <v>175</v>
      </c>
      <c r="AU1894" s="265" t="s">
        <v>107</v>
      </c>
      <c r="AV1894" s="13" t="s">
        <v>107</v>
      </c>
      <c r="AW1894" s="13" t="s">
        <v>31</v>
      </c>
      <c r="AX1894" s="13" t="s">
        <v>74</v>
      </c>
      <c r="AY1894" s="265" t="s">
        <v>165</v>
      </c>
    </row>
    <row r="1895" s="12" customFormat="1">
      <c r="B1895" s="244"/>
      <c r="C1895" s="245"/>
      <c r="D1895" s="246" t="s">
        <v>175</v>
      </c>
      <c r="E1895" s="247" t="s">
        <v>1</v>
      </c>
      <c r="F1895" s="248" t="s">
        <v>262</v>
      </c>
      <c r="G1895" s="245"/>
      <c r="H1895" s="247" t="s">
        <v>1</v>
      </c>
      <c r="I1895" s="249"/>
      <c r="J1895" s="245"/>
      <c r="K1895" s="245"/>
      <c r="L1895" s="250"/>
      <c r="M1895" s="251"/>
      <c r="N1895" s="252"/>
      <c r="O1895" s="252"/>
      <c r="P1895" s="252"/>
      <c r="Q1895" s="252"/>
      <c r="R1895" s="252"/>
      <c r="S1895" s="252"/>
      <c r="T1895" s="253"/>
      <c r="AT1895" s="254" t="s">
        <v>175</v>
      </c>
      <c r="AU1895" s="254" t="s">
        <v>107</v>
      </c>
      <c r="AV1895" s="12" t="s">
        <v>82</v>
      </c>
      <c r="AW1895" s="12" t="s">
        <v>31</v>
      </c>
      <c r="AX1895" s="12" t="s">
        <v>74</v>
      </c>
      <c r="AY1895" s="254" t="s">
        <v>165</v>
      </c>
    </row>
    <row r="1896" s="13" customFormat="1">
      <c r="B1896" s="255"/>
      <c r="C1896" s="256"/>
      <c r="D1896" s="246" t="s">
        <v>175</v>
      </c>
      <c r="E1896" s="257" t="s">
        <v>1</v>
      </c>
      <c r="F1896" s="258" t="s">
        <v>758</v>
      </c>
      <c r="G1896" s="256"/>
      <c r="H1896" s="259">
        <v>8.7639999999999993</v>
      </c>
      <c r="I1896" s="260"/>
      <c r="J1896" s="256"/>
      <c r="K1896" s="256"/>
      <c r="L1896" s="261"/>
      <c r="M1896" s="262"/>
      <c r="N1896" s="263"/>
      <c r="O1896" s="263"/>
      <c r="P1896" s="263"/>
      <c r="Q1896" s="263"/>
      <c r="R1896" s="263"/>
      <c r="S1896" s="263"/>
      <c r="T1896" s="264"/>
      <c r="AT1896" s="265" t="s">
        <v>175</v>
      </c>
      <c r="AU1896" s="265" t="s">
        <v>107</v>
      </c>
      <c r="AV1896" s="13" t="s">
        <v>107</v>
      </c>
      <c r="AW1896" s="13" t="s">
        <v>31</v>
      </c>
      <c r="AX1896" s="13" t="s">
        <v>74</v>
      </c>
      <c r="AY1896" s="265" t="s">
        <v>165</v>
      </c>
    </row>
    <row r="1897" s="13" customFormat="1">
      <c r="B1897" s="255"/>
      <c r="C1897" s="256"/>
      <c r="D1897" s="246" t="s">
        <v>175</v>
      </c>
      <c r="E1897" s="257" t="s">
        <v>1</v>
      </c>
      <c r="F1897" s="258" t="s">
        <v>310</v>
      </c>
      <c r="G1897" s="256"/>
      <c r="H1897" s="259">
        <v>-1.6000000000000001</v>
      </c>
      <c r="I1897" s="260"/>
      <c r="J1897" s="256"/>
      <c r="K1897" s="256"/>
      <c r="L1897" s="261"/>
      <c r="M1897" s="262"/>
      <c r="N1897" s="263"/>
      <c r="O1897" s="263"/>
      <c r="P1897" s="263"/>
      <c r="Q1897" s="263"/>
      <c r="R1897" s="263"/>
      <c r="S1897" s="263"/>
      <c r="T1897" s="264"/>
      <c r="AT1897" s="265" t="s">
        <v>175</v>
      </c>
      <c r="AU1897" s="265" t="s">
        <v>107</v>
      </c>
      <c r="AV1897" s="13" t="s">
        <v>107</v>
      </c>
      <c r="AW1897" s="13" t="s">
        <v>31</v>
      </c>
      <c r="AX1897" s="13" t="s">
        <v>74</v>
      </c>
      <c r="AY1897" s="265" t="s">
        <v>165</v>
      </c>
    </row>
    <row r="1898" s="12" customFormat="1">
      <c r="B1898" s="244"/>
      <c r="C1898" s="245"/>
      <c r="D1898" s="246" t="s">
        <v>175</v>
      </c>
      <c r="E1898" s="247" t="s">
        <v>1</v>
      </c>
      <c r="F1898" s="248" t="s">
        <v>237</v>
      </c>
      <c r="G1898" s="245"/>
      <c r="H1898" s="247" t="s">
        <v>1</v>
      </c>
      <c r="I1898" s="249"/>
      <c r="J1898" s="245"/>
      <c r="K1898" s="245"/>
      <c r="L1898" s="250"/>
      <c r="M1898" s="251"/>
      <c r="N1898" s="252"/>
      <c r="O1898" s="252"/>
      <c r="P1898" s="252"/>
      <c r="Q1898" s="252"/>
      <c r="R1898" s="252"/>
      <c r="S1898" s="252"/>
      <c r="T1898" s="253"/>
      <c r="AT1898" s="254" t="s">
        <v>175</v>
      </c>
      <c r="AU1898" s="254" t="s">
        <v>107</v>
      </c>
      <c r="AV1898" s="12" t="s">
        <v>82</v>
      </c>
      <c r="AW1898" s="12" t="s">
        <v>31</v>
      </c>
      <c r="AX1898" s="12" t="s">
        <v>74</v>
      </c>
      <c r="AY1898" s="254" t="s">
        <v>165</v>
      </c>
    </row>
    <row r="1899" s="13" customFormat="1">
      <c r="B1899" s="255"/>
      <c r="C1899" s="256"/>
      <c r="D1899" s="246" t="s">
        <v>175</v>
      </c>
      <c r="E1899" s="257" t="s">
        <v>1</v>
      </c>
      <c r="F1899" s="258" t="s">
        <v>759</v>
      </c>
      <c r="G1899" s="256"/>
      <c r="H1899" s="259">
        <v>10.052</v>
      </c>
      <c r="I1899" s="260"/>
      <c r="J1899" s="256"/>
      <c r="K1899" s="256"/>
      <c r="L1899" s="261"/>
      <c r="M1899" s="262"/>
      <c r="N1899" s="263"/>
      <c r="O1899" s="263"/>
      <c r="P1899" s="263"/>
      <c r="Q1899" s="263"/>
      <c r="R1899" s="263"/>
      <c r="S1899" s="263"/>
      <c r="T1899" s="264"/>
      <c r="AT1899" s="265" t="s">
        <v>175</v>
      </c>
      <c r="AU1899" s="265" t="s">
        <v>107</v>
      </c>
      <c r="AV1899" s="13" t="s">
        <v>107</v>
      </c>
      <c r="AW1899" s="13" t="s">
        <v>31</v>
      </c>
      <c r="AX1899" s="13" t="s">
        <v>74</v>
      </c>
      <c r="AY1899" s="265" t="s">
        <v>165</v>
      </c>
    </row>
    <row r="1900" s="13" customFormat="1">
      <c r="B1900" s="255"/>
      <c r="C1900" s="256"/>
      <c r="D1900" s="246" t="s">
        <v>175</v>
      </c>
      <c r="E1900" s="257" t="s">
        <v>1</v>
      </c>
      <c r="F1900" s="258" t="s">
        <v>310</v>
      </c>
      <c r="G1900" s="256"/>
      <c r="H1900" s="259">
        <v>-1.6000000000000001</v>
      </c>
      <c r="I1900" s="260"/>
      <c r="J1900" s="256"/>
      <c r="K1900" s="256"/>
      <c r="L1900" s="261"/>
      <c r="M1900" s="262"/>
      <c r="N1900" s="263"/>
      <c r="O1900" s="263"/>
      <c r="P1900" s="263"/>
      <c r="Q1900" s="263"/>
      <c r="R1900" s="263"/>
      <c r="S1900" s="263"/>
      <c r="T1900" s="264"/>
      <c r="AT1900" s="265" t="s">
        <v>175</v>
      </c>
      <c r="AU1900" s="265" t="s">
        <v>107</v>
      </c>
      <c r="AV1900" s="13" t="s">
        <v>107</v>
      </c>
      <c r="AW1900" s="13" t="s">
        <v>31</v>
      </c>
      <c r="AX1900" s="13" t="s">
        <v>74</v>
      </c>
      <c r="AY1900" s="265" t="s">
        <v>165</v>
      </c>
    </row>
    <row r="1901" s="12" customFormat="1">
      <c r="B1901" s="244"/>
      <c r="C1901" s="245"/>
      <c r="D1901" s="246" t="s">
        <v>175</v>
      </c>
      <c r="E1901" s="247" t="s">
        <v>1</v>
      </c>
      <c r="F1901" s="248" t="s">
        <v>472</v>
      </c>
      <c r="G1901" s="245"/>
      <c r="H1901" s="247" t="s">
        <v>1</v>
      </c>
      <c r="I1901" s="249"/>
      <c r="J1901" s="245"/>
      <c r="K1901" s="245"/>
      <c r="L1901" s="250"/>
      <c r="M1901" s="251"/>
      <c r="N1901" s="252"/>
      <c r="O1901" s="252"/>
      <c r="P1901" s="252"/>
      <c r="Q1901" s="252"/>
      <c r="R1901" s="252"/>
      <c r="S1901" s="252"/>
      <c r="T1901" s="253"/>
      <c r="AT1901" s="254" t="s">
        <v>175</v>
      </c>
      <c r="AU1901" s="254" t="s">
        <v>107</v>
      </c>
      <c r="AV1901" s="12" t="s">
        <v>82</v>
      </c>
      <c r="AW1901" s="12" t="s">
        <v>31</v>
      </c>
      <c r="AX1901" s="12" t="s">
        <v>74</v>
      </c>
      <c r="AY1901" s="254" t="s">
        <v>165</v>
      </c>
    </row>
    <row r="1902" s="13" customFormat="1">
      <c r="B1902" s="255"/>
      <c r="C1902" s="256"/>
      <c r="D1902" s="246" t="s">
        <v>175</v>
      </c>
      <c r="E1902" s="257" t="s">
        <v>1</v>
      </c>
      <c r="F1902" s="258" t="s">
        <v>760</v>
      </c>
      <c r="G1902" s="256"/>
      <c r="H1902" s="259">
        <v>9.6880000000000006</v>
      </c>
      <c r="I1902" s="260"/>
      <c r="J1902" s="256"/>
      <c r="K1902" s="256"/>
      <c r="L1902" s="261"/>
      <c r="M1902" s="262"/>
      <c r="N1902" s="263"/>
      <c r="O1902" s="263"/>
      <c r="P1902" s="263"/>
      <c r="Q1902" s="263"/>
      <c r="R1902" s="263"/>
      <c r="S1902" s="263"/>
      <c r="T1902" s="264"/>
      <c r="AT1902" s="265" t="s">
        <v>175</v>
      </c>
      <c r="AU1902" s="265" t="s">
        <v>107</v>
      </c>
      <c r="AV1902" s="13" t="s">
        <v>107</v>
      </c>
      <c r="AW1902" s="13" t="s">
        <v>31</v>
      </c>
      <c r="AX1902" s="13" t="s">
        <v>74</v>
      </c>
      <c r="AY1902" s="265" t="s">
        <v>165</v>
      </c>
    </row>
    <row r="1903" s="13" customFormat="1">
      <c r="B1903" s="255"/>
      <c r="C1903" s="256"/>
      <c r="D1903" s="246" t="s">
        <v>175</v>
      </c>
      <c r="E1903" s="257" t="s">
        <v>1</v>
      </c>
      <c r="F1903" s="258" t="s">
        <v>310</v>
      </c>
      <c r="G1903" s="256"/>
      <c r="H1903" s="259">
        <v>-1.6000000000000001</v>
      </c>
      <c r="I1903" s="260"/>
      <c r="J1903" s="256"/>
      <c r="K1903" s="256"/>
      <c r="L1903" s="261"/>
      <c r="M1903" s="262"/>
      <c r="N1903" s="263"/>
      <c r="O1903" s="263"/>
      <c r="P1903" s="263"/>
      <c r="Q1903" s="263"/>
      <c r="R1903" s="263"/>
      <c r="S1903" s="263"/>
      <c r="T1903" s="264"/>
      <c r="AT1903" s="265" t="s">
        <v>175</v>
      </c>
      <c r="AU1903" s="265" t="s">
        <v>107</v>
      </c>
      <c r="AV1903" s="13" t="s">
        <v>107</v>
      </c>
      <c r="AW1903" s="13" t="s">
        <v>31</v>
      </c>
      <c r="AX1903" s="13" t="s">
        <v>74</v>
      </c>
      <c r="AY1903" s="265" t="s">
        <v>165</v>
      </c>
    </row>
    <row r="1904" s="14" customFormat="1">
      <c r="B1904" s="266"/>
      <c r="C1904" s="267"/>
      <c r="D1904" s="246" t="s">
        <v>175</v>
      </c>
      <c r="E1904" s="268" t="s">
        <v>1</v>
      </c>
      <c r="F1904" s="269" t="s">
        <v>179</v>
      </c>
      <c r="G1904" s="267"/>
      <c r="H1904" s="270">
        <v>117.628</v>
      </c>
      <c r="I1904" s="271"/>
      <c r="J1904" s="267"/>
      <c r="K1904" s="267"/>
      <c r="L1904" s="272"/>
      <c r="M1904" s="273"/>
      <c r="N1904" s="274"/>
      <c r="O1904" s="274"/>
      <c r="P1904" s="274"/>
      <c r="Q1904" s="274"/>
      <c r="R1904" s="274"/>
      <c r="S1904" s="274"/>
      <c r="T1904" s="275"/>
      <c r="AT1904" s="276" t="s">
        <v>175</v>
      </c>
      <c r="AU1904" s="276" t="s">
        <v>107</v>
      </c>
      <c r="AV1904" s="14" t="s">
        <v>166</v>
      </c>
      <c r="AW1904" s="14" t="s">
        <v>31</v>
      </c>
      <c r="AX1904" s="14" t="s">
        <v>74</v>
      </c>
      <c r="AY1904" s="276" t="s">
        <v>165</v>
      </c>
    </row>
    <row r="1905" s="12" customFormat="1">
      <c r="B1905" s="244"/>
      <c r="C1905" s="245"/>
      <c r="D1905" s="246" t="s">
        <v>175</v>
      </c>
      <c r="E1905" s="247" t="s">
        <v>1</v>
      </c>
      <c r="F1905" s="248" t="s">
        <v>207</v>
      </c>
      <c r="G1905" s="245"/>
      <c r="H1905" s="247" t="s">
        <v>1</v>
      </c>
      <c r="I1905" s="249"/>
      <c r="J1905" s="245"/>
      <c r="K1905" s="245"/>
      <c r="L1905" s="250"/>
      <c r="M1905" s="251"/>
      <c r="N1905" s="252"/>
      <c r="O1905" s="252"/>
      <c r="P1905" s="252"/>
      <c r="Q1905" s="252"/>
      <c r="R1905" s="252"/>
      <c r="S1905" s="252"/>
      <c r="T1905" s="253"/>
      <c r="AT1905" s="254" t="s">
        <v>175</v>
      </c>
      <c r="AU1905" s="254" t="s">
        <v>107</v>
      </c>
      <c r="AV1905" s="12" t="s">
        <v>82</v>
      </c>
      <c r="AW1905" s="12" t="s">
        <v>31</v>
      </c>
      <c r="AX1905" s="12" t="s">
        <v>74</v>
      </c>
      <c r="AY1905" s="254" t="s">
        <v>165</v>
      </c>
    </row>
    <row r="1906" s="12" customFormat="1">
      <c r="B1906" s="244"/>
      <c r="C1906" s="245"/>
      <c r="D1906" s="246" t="s">
        <v>175</v>
      </c>
      <c r="E1906" s="247" t="s">
        <v>1</v>
      </c>
      <c r="F1906" s="248" t="s">
        <v>761</v>
      </c>
      <c r="G1906" s="245"/>
      <c r="H1906" s="247" t="s">
        <v>1</v>
      </c>
      <c r="I1906" s="249"/>
      <c r="J1906" s="245"/>
      <c r="K1906" s="245"/>
      <c r="L1906" s="250"/>
      <c r="M1906" s="251"/>
      <c r="N1906" s="252"/>
      <c r="O1906" s="252"/>
      <c r="P1906" s="252"/>
      <c r="Q1906" s="252"/>
      <c r="R1906" s="252"/>
      <c r="S1906" s="252"/>
      <c r="T1906" s="253"/>
      <c r="AT1906" s="254" t="s">
        <v>175</v>
      </c>
      <c r="AU1906" s="254" t="s">
        <v>107</v>
      </c>
      <c r="AV1906" s="12" t="s">
        <v>82</v>
      </c>
      <c r="AW1906" s="12" t="s">
        <v>31</v>
      </c>
      <c r="AX1906" s="12" t="s">
        <v>74</v>
      </c>
      <c r="AY1906" s="254" t="s">
        <v>165</v>
      </c>
    </row>
    <row r="1907" s="13" customFormat="1">
      <c r="B1907" s="255"/>
      <c r="C1907" s="256"/>
      <c r="D1907" s="246" t="s">
        <v>175</v>
      </c>
      <c r="E1907" s="257" t="s">
        <v>1</v>
      </c>
      <c r="F1907" s="258" t="s">
        <v>762</v>
      </c>
      <c r="G1907" s="256"/>
      <c r="H1907" s="259">
        <v>13.800000000000001</v>
      </c>
      <c r="I1907" s="260"/>
      <c r="J1907" s="256"/>
      <c r="K1907" s="256"/>
      <c r="L1907" s="261"/>
      <c r="M1907" s="262"/>
      <c r="N1907" s="263"/>
      <c r="O1907" s="263"/>
      <c r="P1907" s="263"/>
      <c r="Q1907" s="263"/>
      <c r="R1907" s="263"/>
      <c r="S1907" s="263"/>
      <c r="T1907" s="264"/>
      <c r="AT1907" s="265" t="s">
        <v>175</v>
      </c>
      <c r="AU1907" s="265" t="s">
        <v>107</v>
      </c>
      <c r="AV1907" s="13" t="s">
        <v>107</v>
      </c>
      <c r="AW1907" s="13" t="s">
        <v>31</v>
      </c>
      <c r="AX1907" s="13" t="s">
        <v>74</v>
      </c>
      <c r="AY1907" s="265" t="s">
        <v>165</v>
      </c>
    </row>
    <row r="1908" s="13" customFormat="1">
      <c r="B1908" s="255"/>
      <c r="C1908" s="256"/>
      <c r="D1908" s="246" t="s">
        <v>175</v>
      </c>
      <c r="E1908" s="257" t="s">
        <v>1</v>
      </c>
      <c r="F1908" s="258" t="s">
        <v>326</v>
      </c>
      <c r="G1908" s="256"/>
      <c r="H1908" s="259">
        <v>-3.2000000000000002</v>
      </c>
      <c r="I1908" s="260"/>
      <c r="J1908" s="256"/>
      <c r="K1908" s="256"/>
      <c r="L1908" s="261"/>
      <c r="M1908" s="262"/>
      <c r="N1908" s="263"/>
      <c r="O1908" s="263"/>
      <c r="P1908" s="263"/>
      <c r="Q1908" s="263"/>
      <c r="R1908" s="263"/>
      <c r="S1908" s="263"/>
      <c r="T1908" s="264"/>
      <c r="AT1908" s="265" t="s">
        <v>175</v>
      </c>
      <c r="AU1908" s="265" t="s">
        <v>107</v>
      </c>
      <c r="AV1908" s="13" t="s">
        <v>107</v>
      </c>
      <c r="AW1908" s="13" t="s">
        <v>31</v>
      </c>
      <c r="AX1908" s="13" t="s">
        <v>74</v>
      </c>
      <c r="AY1908" s="265" t="s">
        <v>165</v>
      </c>
    </row>
    <row r="1909" s="12" customFormat="1">
      <c r="B1909" s="244"/>
      <c r="C1909" s="245"/>
      <c r="D1909" s="246" t="s">
        <v>175</v>
      </c>
      <c r="E1909" s="247" t="s">
        <v>1</v>
      </c>
      <c r="F1909" s="248" t="s">
        <v>208</v>
      </c>
      <c r="G1909" s="245"/>
      <c r="H1909" s="247" t="s">
        <v>1</v>
      </c>
      <c r="I1909" s="249"/>
      <c r="J1909" s="245"/>
      <c r="K1909" s="245"/>
      <c r="L1909" s="250"/>
      <c r="M1909" s="251"/>
      <c r="N1909" s="252"/>
      <c r="O1909" s="252"/>
      <c r="P1909" s="252"/>
      <c r="Q1909" s="252"/>
      <c r="R1909" s="252"/>
      <c r="S1909" s="252"/>
      <c r="T1909" s="253"/>
      <c r="AT1909" s="254" t="s">
        <v>175</v>
      </c>
      <c r="AU1909" s="254" t="s">
        <v>107</v>
      </c>
      <c r="AV1909" s="12" t="s">
        <v>82</v>
      </c>
      <c r="AW1909" s="12" t="s">
        <v>31</v>
      </c>
      <c r="AX1909" s="12" t="s">
        <v>74</v>
      </c>
      <c r="AY1909" s="254" t="s">
        <v>165</v>
      </c>
    </row>
    <row r="1910" s="13" customFormat="1">
      <c r="B1910" s="255"/>
      <c r="C1910" s="256"/>
      <c r="D1910" s="246" t="s">
        <v>175</v>
      </c>
      <c r="E1910" s="257" t="s">
        <v>1</v>
      </c>
      <c r="F1910" s="258" t="s">
        <v>763</v>
      </c>
      <c r="G1910" s="256"/>
      <c r="H1910" s="259">
        <v>3.2400000000000002</v>
      </c>
      <c r="I1910" s="260"/>
      <c r="J1910" s="256"/>
      <c r="K1910" s="256"/>
      <c r="L1910" s="261"/>
      <c r="M1910" s="262"/>
      <c r="N1910" s="263"/>
      <c r="O1910" s="263"/>
      <c r="P1910" s="263"/>
      <c r="Q1910" s="263"/>
      <c r="R1910" s="263"/>
      <c r="S1910" s="263"/>
      <c r="T1910" s="264"/>
      <c r="AT1910" s="265" t="s">
        <v>175</v>
      </c>
      <c r="AU1910" s="265" t="s">
        <v>107</v>
      </c>
      <c r="AV1910" s="13" t="s">
        <v>107</v>
      </c>
      <c r="AW1910" s="13" t="s">
        <v>31</v>
      </c>
      <c r="AX1910" s="13" t="s">
        <v>74</v>
      </c>
      <c r="AY1910" s="265" t="s">
        <v>165</v>
      </c>
    </row>
    <row r="1911" s="13" customFormat="1">
      <c r="B1911" s="255"/>
      <c r="C1911" s="256"/>
      <c r="D1911" s="246" t="s">
        <v>175</v>
      </c>
      <c r="E1911" s="257" t="s">
        <v>1</v>
      </c>
      <c r="F1911" s="258" t="s">
        <v>310</v>
      </c>
      <c r="G1911" s="256"/>
      <c r="H1911" s="259">
        <v>-1.6000000000000001</v>
      </c>
      <c r="I1911" s="260"/>
      <c r="J1911" s="256"/>
      <c r="K1911" s="256"/>
      <c r="L1911" s="261"/>
      <c r="M1911" s="262"/>
      <c r="N1911" s="263"/>
      <c r="O1911" s="263"/>
      <c r="P1911" s="263"/>
      <c r="Q1911" s="263"/>
      <c r="R1911" s="263"/>
      <c r="S1911" s="263"/>
      <c r="T1911" s="264"/>
      <c r="AT1911" s="265" t="s">
        <v>175</v>
      </c>
      <c r="AU1911" s="265" t="s">
        <v>107</v>
      </c>
      <c r="AV1911" s="13" t="s">
        <v>107</v>
      </c>
      <c r="AW1911" s="13" t="s">
        <v>31</v>
      </c>
      <c r="AX1911" s="13" t="s">
        <v>74</v>
      </c>
      <c r="AY1911" s="265" t="s">
        <v>165</v>
      </c>
    </row>
    <row r="1912" s="14" customFormat="1">
      <c r="B1912" s="266"/>
      <c r="C1912" s="267"/>
      <c r="D1912" s="246" t="s">
        <v>175</v>
      </c>
      <c r="E1912" s="268" t="s">
        <v>1</v>
      </c>
      <c r="F1912" s="269" t="s">
        <v>179</v>
      </c>
      <c r="G1912" s="267"/>
      <c r="H1912" s="270">
        <v>12.240000000000002</v>
      </c>
      <c r="I1912" s="271"/>
      <c r="J1912" s="267"/>
      <c r="K1912" s="267"/>
      <c r="L1912" s="272"/>
      <c r="M1912" s="273"/>
      <c r="N1912" s="274"/>
      <c r="O1912" s="274"/>
      <c r="P1912" s="274"/>
      <c r="Q1912" s="274"/>
      <c r="R1912" s="274"/>
      <c r="S1912" s="274"/>
      <c r="T1912" s="275"/>
      <c r="AT1912" s="276" t="s">
        <v>175</v>
      </c>
      <c r="AU1912" s="276" t="s">
        <v>107</v>
      </c>
      <c r="AV1912" s="14" t="s">
        <v>166</v>
      </c>
      <c r="AW1912" s="14" t="s">
        <v>31</v>
      </c>
      <c r="AX1912" s="14" t="s">
        <v>74</v>
      </c>
      <c r="AY1912" s="276" t="s">
        <v>165</v>
      </c>
    </row>
    <row r="1913" s="15" customFormat="1">
      <c r="B1913" s="277"/>
      <c r="C1913" s="278"/>
      <c r="D1913" s="246" t="s">
        <v>175</v>
      </c>
      <c r="E1913" s="279" t="s">
        <v>1</v>
      </c>
      <c r="F1913" s="280" t="s">
        <v>186</v>
      </c>
      <c r="G1913" s="278"/>
      <c r="H1913" s="281">
        <v>188.03000000000003</v>
      </c>
      <c r="I1913" s="282"/>
      <c r="J1913" s="278"/>
      <c r="K1913" s="278"/>
      <c r="L1913" s="283"/>
      <c r="M1913" s="284"/>
      <c r="N1913" s="285"/>
      <c r="O1913" s="285"/>
      <c r="P1913" s="285"/>
      <c r="Q1913" s="285"/>
      <c r="R1913" s="285"/>
      <c r="S1913" s="285"/>
      <c r="T1913" s="286"/>
      <c r="AT1913" s="287" t="s">
        <v>175</v>
      </c>
      <c r="AU1913" s="287" t="s">
        <v>107</v>
      </c>
      <c r="AV1913" s="15" t="s">
        <v>173</v>
      </c>
      <c r="AW1913" s="15" t="s">
        <v>31</v>
      </c>
      <c r="AX1913" s="15" t="s">
        <v>82</v>
      </c>
      <c r="AY1913" s="287" t="s">
        <v>165</v>
      </c>
    </row>
    <row r="1914" s="1" customFormat="1" ht="16.5" customHeight="1">
      <c r="B1914" s="38"/>
      <c r="C1914" s="231" t="s">
        <v>764</v>
      </c>
      <c r="D1914" s="231" t="s">
        <v>168</v>
      </c>
      <c r="E1914" s="232" t="s">
        <v>765</v>
      </c>
      <c r="F1914" s="233" t="s">
        <v>766</v>
      </c>
      <c r="G1914" s="234" t="s">
        <v>296</v>
      </c>
      <c r="H1914" s="235">
        <v>31.280000000000001</v>
      </c>
      <c r="I1914" s="236"/>
      <c r="J1914" s="237">
        <f>ROUND(I1914*H1914,2)</f>
        <v>0</v>
      </c>
      <c r="K1914" s="233" t="s">
        <v>286</v>
      </c>
      <c r="L1914" s="43"/>
      <c r="M1914" s="238" t="s">
        <v>1</v>
      </c>
      <c r="N1914" s="239" t="s">
        <v>40</v>
      </c>
      <c r="O1914" s="86"/>
      <c r="P1914" s="240">
        <f>O1914*H1914</f>
        <v>0</v>
      </c>
      <c r="Q1914" s="240">
        <v>0</v>
      </c>
      <c r="R1914" s="240">
        <f>Q1914*H1914</f>
        <v>0</v>
      </c>
      <c r="S1914" s="240">
        <v>0.26100000000000001</v>
      </c>
      <c r="T1914" s="241">
        <f>S1914*H1914</f>
        <v>8.1640800000000002</v>
      </c>
      <c r="AR1914" s="242" t="s">
        <v>173</v>
      </c>
      <c r="AT1914" s="242" t="s">
        <v>168</v>
      </c>
      <c r="AU1914" s="242" t="s">
        <v>107</v>
      </c>
      <c r="AY1914" s="17" t="s">
        <v>165</v>
      </c>
      <c r="BE1914" s="243">
        <f>IF(N1914="základní",J1914,0)</f>
        <v>0</v>
      </c>
      <c r="BF1914" s="243">
        <f>IF(N1914="snížená",J1914,0)</f>
        <v>0</v>
      </c>
      <c r="BG1914" s="243">
        <f>IF(N1914="zákl. přenesená",J1914,0)</f>
        <v>0</v>
      </c>
      <c r="BH1914" s="243">
        <f>IF(N1914="sníž. přenesená",J1914,0)</f>
        <v>0</v>
      </c>
      <c r="BI1914" s="243">
        <f>IF(N1914="nulová",J1914,0)</f>
        <v>0</v>
      </c>
      <c r="BJ1914" s="17" t="s">
        <v>107</v>
      </c>
      <c r="BK1914" s="243">
        <f>ROUND(I1914*H1914,2)</f>
        <v>0</v>
      </c>
      <c r="BL1914" s="17" t="s">
        <v>173</v>
      </c>
      <c r="BM1914" s="242" t="s">
        <v>767</v>
      </c>
    </row>
    <row r="1915" s="12" customFormat="1">
      <c r="B1915" s="244"/>
      <c r="C1915" s="245"/>
      <c r="D1915" s="246" t="s">
        <v>175</v>
      </c>
      <c r="E1915" s="247" t="s">
        <v>1</v>
      </c>
      <c r="F1915" s="248" t="s">
        <v>176</v>
      </c>
      <c r="G1915" s="245"/>
      <c r="H1915" s="247" t="s">
        <v>1</v>
      </c>
      <c r="I1915" s="249"/>
      <c r="J1915" s="245"/>
      <c r="K1915" s="245"/>
      <c r="L1915" s="250"/>
      <c r="M1915" s="251"/>
      <c r="N1915" s="252"/>
      <c r="O1915" s="252"/>
      <c r="P1915" s="252"/>
      <c r="Q1915" s="252"/>
      <c r="R1915" s="252"/>
      <c r="S1915" s="252"/>
      <c r="T1915" s="253"/>
      <c r="AT1915" s="254" t="s">
        <v>175</v>
      </c>
      <c r="AU1915" s="254" t="s">
        <v>107</v>
      </c>
      <c r="AV1915" s="12" t="s">
        <v>82</v>
      </c>
      <c r="AW1915" s="12" t="s">
        <v>31</v>
      </c>
      <c r="AX1915" s="12" t="s">
        <v>74</v>
      </c>
      <c r="AY1915" s="254" t="s">
        <v>165</v>
      </c>
    </row>
    <row r="1916" s="12" customFormat="1">
      <c r="B1916" s="244"/>
      <c r="C1916" s="245"/>
      <c r="D1916" s="246" t="s">
        <v>175</v>
      </c>
      <c r="E1916" s="247" t="s">
        <v>1</v>
      </c>
      <c r="F1916" s="248" t="s">
        <v>196</v>
      </c>
      <c r="G1916" s="245"/>
      <c r="H1916" s="247" t="s">
        <v>1</v>
      </c>
      <c r="I1916" s="249"/>
      <c r="J1916" s="245"/>
      <c r="K1916" s="245"/>
      <c r="L1916" s="250"/>
      <c r="M1916" s="251"/>
      <c r="N1916" s="252"/>
      <c r="O1916" s="252"/>
      <c r="P1916" s="252"/>
      <c r="Q1916" s="252"/>
      <c r="R1916" s="252"/>
      <c r="S1916" s="252"/>
      <c r="T1916" s="253"/>
      <c r="AT1916" s="254" t="s">
        <v>175</v>
      </c>
      <c r="AU1916" s="254" t="s">
        <v>107</v>
      </c>
      <c r="AV1916" s="12" t="s">
        <v>82</v>
      </c>
      <c r="AW1916" s="12" t="s">
        <v>31</v>
      </c>
      <c r="AX1916" s="12" t="s">
        <v>74</v>
      </c>
      <c r="AY1916" s="254" t="s">
        <v>165</v>
      </c>
    </row>
    <row r="1917" s="13" customFormat="1">
      <c r="B1917" s="255"/>
      <c r="C1917" s="256"/>
      <c r="D1917" s="246" t="s">
        <v>175</v>
      </c>
      <c r="E1917" s="257" t="s">
        <v>1</v>
      </c>
      <c r="F1917" s="258" t="s">
        <v>768</v>
      </c>
      <c r="G1917" s="256"/>
      <c r="H1917" s="259">
        <v>14.616</v>
      </c>
      <c r="I1917" s="260"/>
      <c r="J1917" s="256"/>
      <c r="K1917" s="256"/>
      <c r="L1917" s="261"/>
      <c r="M1917" s="262"/>
      <c r="N1917" s="263"/>
      <c r="O1917" s="263"/>
      <c r="P1917" s="263"/>
      <c r="Q1917" s="263"/>
      <c r="R1917" s="263"/>
      <c r="S1917" s="263"/>
      <c r="T1917" s="264"/>
      <c r="AT1917" s="265" t="s">
        <v>175</v>
      </c>
      <c r="AU1917" s="265" t="s">
        <v>107</v>
      </c>
      <c r="AV1917" s="13" t="s">
        <v>107</v>
      </c>
      <c r="AW1917" s="13" t="s">
        <v>31</v>
      </c>
      <c r="AX1917" s="13" t="s">
        <v>74</v>
      </c>
      <c r="AY1917" s="265" t="s">
        <v>165</v>
      </c>
    </row>
    <row r="1918" s="13" customFormat="1">
      <c r="B1918" s="255"/>
      <c r="C1918" s="256"/>
      <c r="D1918" s="246" t="s">
        <v>175</v>
      </c>
      <c r="E1918" s="257" t="s">
        <v>1</v>
      </c>
      <c r="F1918" s="258" t="s">
        <v>482</v>
      </c>
      <c r="G1918" s="256"/>
      <c r="H1918" s="259">
        <v>-2.3999999999999999</v>
      </c>
      <c r="I1918" s="260"/>
      <c r="J1918" s="256"/>
      <c r="K1918" s="256"/>
      <c r="L1918" s="261"/>
      <c r="M1918" s="262"/>
      <c r="N1918" s="263"/>
      <c r="O1918" s="263"/>
      <c r="P1918" s="263"/>
      <c r="Q1918" s="263"/>
      <c r="R1918" s="263"/>
      <c r="S1918" s="263"/>
      <c r="T1918" s="264"/>
      <c r="AT1918" s="265" t="s">
        <v>175</v>
      </c>
      <c r="AU1918" s="265" t="s">
        <v>107</v>
      </c>
      <c r="AV1918" s="13" t="s">
        <v>107</v>
      </c>
      <c r="AW1918" s="13" t="s">
        <v>31</v>
      </c>
      <c r="AX1918" s="13" t="s">
        <v>74</v>
      </c>
      <c r="AY1918" s="265" t="s">
        <v>165</v>
      </c>
    </row>
    <row r="1919" s="14" customFormat="1">
      <c r="B1919" s="266"/>
      <c r="C1919" s="267"/>
      <c r="D1919" s="246" t="s">
        <v>175</v>
      </c>
      <c r="E1919" s="268" t="s">
        <v>1</v>
      </c>
      <c r="F1919" s="269" t="s">
        <v>179</v>
      </c>
      <c r="G1919" s="267"/>
      <c r="H1919" s="270">
        <v>12.215999999999999</v>
      </c>
      <c r="I1919" s="271"/>
      <c r="J1919" s="267"/>
      <c r="K1919" s="267"/>
      <c r="L1919" s="272"/>
      <c r="M1919" s="273"/>
      <c r="N1919" s="274"/>
      <c r="O1919" s="274"/>
      <c r="P1919" s="274"/>
      <c r="Q1919" s="274"/>
      <c r="R1919" s="274"/>
      <c r="S1919" s="274"/>
      <c r="T1919" s="275"/>
      <c r="AT1919" s="276" t="s">
        <v>175</v>
      </c>
      <c r="AU1919" s="276" t="s">
        <v>107</v>
      </c>
      <c r="AV1919" s="14" t="s">
        <v>166</v>
      </c>
      <c r="AW1919" s="14" t="s">
        <v>31</v>
      </c>
      <c r="AX1919" s="14" t="s">
        <v>74</v>
      </c>
      <c r="AY1919" s="276" t="s">
        <v>165</v>
      </c>
    </row>
    <row r="1920" s="12" customFormat="1">
      <c r="B1920" s="244"/>
      <c r="C1920" s="245"/>
      <c r="D1920" s="246" t="s">
        <v>175</v>
      </c>
      <c r="E1920" s="247" t="s">
        <v>1</v>
      </c>
      <c r="F1920" s="248" t="s">
        <v>180</v>
      </c>
      <c r="G1920" s="245"/>
      <c r="H1920" s="247" t="s">
        <v>1</v>
      </c>
      <c r="I1920" s="249"/>
      <c r="J1920" s="245"/>
      <c r="K1920" s="245"/>
      <c r="L1920" s="250"/>
      <c r="M1920" s="251"/>
      <c r="N1920" s="252"/>
      <c r="O1920" s="252"/>
      <c r="P1920" s="252"/>
      <c r="Q1920" s="252"/>
      <c r="R1920" s="252"/>
      <c r="S1920" s="252"/>
      <c r="T1920" s="253"/>
      <c r="AT1920" s="254" t="s">
        <v>175</v>
      </c>
      <c r="AU1920" s="254" t="s">
        <v>107</v>
      </c>
      <c r="AV1920" s="12" t="s">
        <v>82</v>
      </c>
      <c r="AW1920" s="12" t="s">
        <v>31</v>
      </c>
      <c r="AX1920" s="12" t="s">
        <v>74</v>
      </c>
      <c r="AY1920" s="254" t="s">
        <v>165</v>
      </c>
    </row>
    <row r="1921" s="12" customFormat="1">
      <c r="B1921" s="244"/>
      <c r="C1921" s="245"/>
      <c r="D1921" s="246" t="s">
        <v>175</v>
      </c>
      <c r="E1921" s="247" t="s">
        <v>1</v>
      </c>
      <c r="F1921" s="248" t="s">
        <v>220</v>
      </c>
      <c r="G1921" s="245"/>
      <c r="H1921" s="247" t="s">
        <v>1</v>
      </c>
      <c r="I1921" s="249"/>
      <c r="J1921" s="245"/>
      <c r="K1921" s="245"/>
      <c r="L1921" s="250"/>
      <c r="M1921" s="251"/>
      <c r="N1921" s="252"/>
      <c r="O1921" s="252"/>
      <c r="P1921" s="252"/>
      <c r="Q1921" s="252"/>
      <c r="R1921" s="252"/>
      <c r="S1921" s="252"/>
      <c r="T1921" s="253"/>
      <c r="AT1921" s="254" t="s">
        <v>175</v>
      </c>
      <c r="AU1921" s="254" t="s">
        <v>107</v>
      </c>
      <c r="AV1921" s="12" t="s">
        <v>82</v>
      </c>
      <c r="AW1921" s="12" t="s">
        <v>31</v>
      </c>
      <c r="AX1921" s="12" t="s">
        <v>74</v>
      </c>
      <c r="AY1921" s="254" t="s">
        <v>165</v>
      </c>
    </row>
    <row r="1922" s="13" customFormat="1">
      <c r="B1922" s="255"/>
      <c r="C1922" s="256"/>
      <c r="D1922" s="246" t="s">
        <v>175</v>
      </c>
      <c r="E1922" s="257" t="s">
        <v>1</v>
      </c>
      <c r="F1922" s="258" t="s">
        <v>769</v>
      </c>
      <c r="G1922" s="256"/>
      <c r="H1922" s="259">
        <v>8.7080000000000002</v>
      </c>
      <c r="I1922" s="260"/>
      <c r="J1922" s="256"/>
      <c r="K1922" s="256"/>
      <c r="L1922" s="261"/>
      <c r="M1922" s="262"/>
      <c r="N1922" s="263"/>
      <c r="O1922" s="263"/>
      <c r="P1922" s="263"/>
      <c r="Q1922" s="263"/>
      <c r="R1922" s="263"/>
      <c r="S1922" s="263"/>
      <c r="T1922" s="264"/>
      <c r="AT1922" s="265" t="s">
        <v>175</v>
      </c>
      <c r="AU1922" s="265" t="s">
        <v>107</v>
      </c>
      <c r="AV1922" s="13" t="s">
        <v>107</v>
      </c>
      <c r="AW1922" s="13" t="s">
        <v>31</v>
      </c>
      <c r="AX1922" s="13" t="s">
        <v>74</v>
      </c>
      <c r="AY1922" s="265" t="s">
        <v>165</v>
      </c>
    </row>
    <row r="1923" s="13" customFormat="1">
      <c r="B1923" s="255"/>
      <c r="C1923" s="256"/>
      <c r="D1923" s="246" t="s">
        <v>175</v>
      </c>
      <c r="E1923" s="257" t="s">
        <v>1</v>
      </c>
      <c r="F1923" s="258" t="s">
        <v>310</v>
      </c>
      <c r="G1923" s="256"/>
      <c r="H1923" s="259">
        <v>-1.6000000000000001</v>
      </c>
      <c r="I1923" s="260"/>
      <c r="J1923" s="256"/>
      <c r="K1923" s="256"/>
      <c r="L1923" s="261"/>
      <c r="M1923" s="262"/>
      <c r="N1923" s="263"/>
      <c r="O1923" s="263"/>
      <c r="P1923" s="263"/>
      <c r="Q1923" s="263"/>
      <c r="R1923" s="263"/>
      <c r="S1923" s="263"/>
      <c r="T1923" s="264"/>
      <c r="AT1923" s="265" t="s">
        <v>175</v>
      </c>
      <c r="AU1923" s="265" t="s">
        <v>107</v>
      </c>
      <c r="AV1923" s="13" t="s">
        <v>107</v>
      </c>
      <c r="AW1923" s="13" t="s">
        <v>31</v>
      </c>
      <c r="AX1923" s="13" t="s">
        <v>74</v>
      </c>
      <c r="AY1923" s="265" t="s">
        <v>165</v>
      </c>
    </row>
    <row r="1924" s="12" customFormat="1">
      <c r="B1924" s="244"/>
      <c r="C1924" s="245"/>
      <c r="D1924" s="246" t="s">
        <v>175</v>
      </c>
      <c r="E1924" s="247" t="s">
        <v>1</v>
      </c>
      <c r="F1924" s="248" t="s">
        <v>205</v>
      </c>
      <c r="G1924" s="245"/>
      <c r="H1924" s="247" t="s">
        <v>1</v>
      </c>
      <c r="I1924" s="249"/>
      <c r="J1924" s="245"/>
      <c r="K1924" s="245"/>
      <c r="L1924" s="250"/>
      <c r="M1924" s="251"/>
      <c r="N1924" s="252"/>
      <c r="O1924" s="252"/>
      <c r="P1924" s="252"/>
      <c r="Q1924" s="252"/>
      <c r="R1924" s="252"/>
      <c r="S1924" s="252"/>
      <c r="T1924" s="253"/>
      <c r="AT1924" s="254" t="s">
        <v>175</v>
      </c>
      <c r="AU1924" s="254" t="s">
        <v>107</v>
      </c>
      <c r="AV1924" s="12" t="s">
        <v>82</v>
      </c>
      <c r="AW1924" s="12" t="s">
        <v>31</v>
      </c>
      <c r="AX1924" s="12" t="s">
        <v>74</v>
      </c>
      <c r="AY1924" s="254" t="s">
        <v>165</v>
      </c>
    </row>
    <row r="1925" s="13" customFormat="1">
      <c r="B1925" s="255"/>
      <c r="C1925" s="256"/>
      <c r="D1925" s="246" t="s">
        <v>175</v>
      </c>
      <c r="E1925" s="257" t="s">
        <v>1</v>
      </c>
      <c r="F1925" s="258" t="s">
        <v>770</v>
      </c>
      <c r="G1925" s="256"/>
      <c r="H1925" s="259">
        <v>11.956</v>
      </c>
      <c r="I1925" s="260"/>
      <c r="J1925" s="256"/>
      <c r="K1925" s="256"/>
      <c r="L1925" s="261"/>
      <c r="M1925" s="262"/>
      <c r="N1925" s="263"/>
      <c r="O1925" s="263"/>
      <c r="P1925" s="263"/>
      <c r="Q1925" s="263"/>
      <c r="R1925" s="263"/>
      <c r="S1925" s="263"/>
      <c r="T1925" s="264"/>
      <c r="AT1925" s="265" t="s">
        <v>175</v>
      </c>
      <c r="AU1925" s="265" t="s">
        <v>107</v>
      </c>
      <c r="AV1925" s="13" t="s">
        <v>107</v>
      </c>
      <c r="AW1925" s="13" t="s">
        <v>31</v>
      </c>
      <c r="AX1925" s="13" t="s">
        <v>74</v>
      </c>
      <c r="AY1925" s="265" t="s">
        <v>165</v>
      </c>
    </row>
    <row r="1926" s="14" customFormat="1">
      <c r="B1926" s="266"/>
      <c r="C1926" s="267"/>
      <c r="D1926" s="246" t="s">
        <v>175</v>
      </c>
      <c r="E1926" s="268" t="s">
        <v>1</v>
      </c>
      <c r="F1926" s="269" t="s">
        <v>179</v>
      </c>
      <c r="G1926" s="267"/>
      <c r="H1926" s="270">
        <v>19.064</v>
      </c>
      <c r="I1926" s="271"/>
      <c r="J1926" s="267"/>
      <c r="K1926" s="267"/>
      <c r="L1926" s="272"/>
      <c r="M1926" s="273"/>
      <c r="N1926" s="274"/>
      <c r="O1926" s="274"/>
      <c r="P1926" s="274"/>
      <c r="Q1926" s="274"/>
      <c r="R1926" s="274"/>
      <c r="S1926" s="274"/>
      <c r="T1926" s="275"/>
      <c r="AT1926" s="276" t="s">
        <v>175</v>
      </c>
      <c r="AU1926" s="276" t="s">
        <v>107</v>
      </c>
      <c r="AV1926" s="14" t="s">
        <v>166</v>
      </c>
      <c r="AW1926" s="14" t="s">
        <v>31</v>
      </c>
      <c r="AX1926" s="14" t="s">
        <v>74</v>
      </c>
      <c r="AY1926" s="276" t="s">
        <v>165</v>
      </c>
    </row>
    <row r="1927" s="15" customFormat="1">
      <c r="B1927" s="277"/>
      <c r="C1927" s="278"/>
      <c r="D1927" s="246" t="s">
        <v>175</v>
      </c>
      <c r="E1927" s="279" t="s">
        <v>1</v>
      </c>
      <c r="F1927" s="280" t="s">
        <v>186</v>
      </c>
      <c r="G1927" s="278"/>
      <c r="H1927" s="281">
        <v>31.279999999999998</v>
      </c>
      <c r="I1927" s="282"/>
      <c r="J1927" s="278"/>
      <c r="K1927" s="278"/>
      <c r="L1927" s="283"/>
      <c r="M1927" s="284"/>
      <c r="N1927" s="285"/>
      <c r="O1927" s="285"/>
      <c r="P1927" s="285"/>
      <c r="Q1927" s="285"/>
      <c r="R1927" s="285"/>
      <c r="S1927" s="285"/>
      <c r="T1927" s="286"/>
      <c r="AT1927" s="287" t="s">
        <v>175</v>
      </c>
      <c r="AU1927" s="287" t="s">
        <v>107</v>
      </c>
      <c r="AV1927" s="15" t="s">
        <v>173</v>
      </c>
      <c r="AW1927" s="15" t="s">
        <v>31</v>
      </c>
      <c r="AX1927" s="15" t="s">
        <v>82</v>
      </c>
      <c r="AY1927" s="287" t="s">
        <v>165</v>
      </c>
    </row>
    <row r="1928" s="1" customFormat="1" ht="24" customHeight="1">
      <c r="B1928" s="38"/>
      <c r="C1928" s="231" t="s">
        <v>771</v>
      </c>
      <c r="D1928" s="231" t="s">
        <v>168</v>
      </c>
      <c r="E1928" s="232" t="s">
        <v>772</v>
      </c>
      <c r="F1928" s="233" t="s">
        <v>773</v>
      </c>
      <c r="G1928" s="234" t="s">
        <v>171</v>
      </c>
      <c r="H1928" s="235">
        <v>1.99</v>
      </c>
      <c r="I1928" s="236"/>
      <c r="J1928" s="237">
        <f>ROUND(I1928*H1928,2)</f>
        <v>0</v>
      </c>
      <c r="K1928" s="233" t="s">
        <v>172</v>
      </c>
      <c r="L1928" s="43"/>
      <c r="M1928" s="238" t="s">
        <v>1</v>
      </c>
      <c r="N1928" s="239" t="s">
        <v>40</v>
      </c>
      <c r="O1928" s="86"/>
      <c r="P1928" s="240">
        <f>O1928*H1928</f>
        <v>0</v>
      </c>
      <c r="Q1928" s="240">
        <v>0</v>
      </c>
      <c r="R1928" s="240">
        <f>Q1928*H1928</f>
        <v>0</v>
      </c>
      <c r="S1928" s="240">
        <v>1.8</v>
      </c>
      <c r="T1928" s="241">
        <f>S1928*H1928</f>
        <v>3.5819999999999999</v>
      </c>
      <c r="AR1928" s="242" t="s">
        <v>173</v>
      </c>
      <c r="AT1928" s="242" t="s">
        <v>168</v>
      </c>
      <c r="AU1928" s="242" t="s">
        <v>107</v>
      </c>
      <c r="AY1928" s="17" t="s">
        <v>165</v>
      </c>
      <c r="BE1928" s="243">
        <f>IF(N1928="základní",J1928,0)</f>
        <v>0</v>
      </c>
      <c r="BF1928" s="243">
        <f>IF(N1928="snížená",J1928,0)</f>
        <v>0</v>
      </c>
      <c r="BG1928" s="243">
        <f>IF(N1928="zákl. přenesená",J1928,0)</f>
        <v>0</v>
      </c>
      <c r="BH1928" s="243">
        <f>IF(N1928="sníž. přenesená",J1928,0)</f>
        <v>0</v>
      </c>
      <c r="BI1928" s="243">
        <f>IF(N1928="nulová",J1928,0)</f>
        <v>0</v>
      </c>
      <c r="BJ1928" s="17" t="s">
        <v>107</v>
      </c>
      <c r="BK1928" s="243">
        <f>ROUND(I1928*H1928,2)</f>
        <v>0</v>
      </c>
      <c r="BL1928" s="17" t="s">
        <v>173</v>
      </c>
      <c r="BM1928" s="242" t="s">
        <v>774</v>
      </c>
    </row>
    <row r="1929" s="12" customFormat="1">
      <c r="B1929" s="244"/>
      <c r="C1929" s="245"/>
      <c r="D1929" s="246" t="s">
        <v>175</v>
      </c>
      <c r="E1929" s="247" t="s">
        <v>1</v>
      </c>
      <c r="F1929" s="248" t="s">
        <v>176</v>
      </c>
      <c r="G1929" s="245"/>
      <c r="H1929" s="247" t="s">
        <v>1</v>
      </c>
      <c r="I1929" s="249"/>
      <c r="J1929" s="245"/>
      <c r="K1929" s="245"/>
      <c r="L1929" s="250"/>
      <c r="M1929" s="251"/>
      <c r="N1929" s="252"/>
      <c r="O1929" s="252"/>
      <c r="P1929" s="252"/>
      <c r="Q1929" s="252"/>
      <c r="R1929" s="252"/>
      <c r="S1929" s="252"/>
      <c r="T1929" s="253"/>
      <c r="AT1929" s="254" t="s">
        <v>175</v>
      </c>
      <c r="AU1929" s="254" t="s">
        <v>107</v>
      </c>
      <c r="AV1929" s="12" t="s">
        <v>82</v>
      </c>
      <c r="AW1929" s="12" t="s">
        <v>31</v>
      </c>
      <c r="AX1929" s="12" t="s">
        <v>74</v>
      </c>
      <c r="AY1929" s="254" t="s">
        <v>165</v>
      </c>
    </row>
    <row r="1930" s="12" customFormat="1">
      <c r="B1930" s="244"/>
      <c r="C1930" s="245"/>
      <c r="D1930" s="246" t="s">
        <v>175</v>
      </c>
      <c r="E1930" s="247" t="s">
        <v>1</v>
      </c>
      <c r="F1930" s="248" t="s">
        <v>379</v>
      </c>
      <c r="G1930" s="245"/>
      <c r="H1930" s="247" t="s">
        <v>1</v>
      </c>
      <c r="I1930" s="249"/>
      <c r="J1930" s="245"/>
      <c r="K1930" s="245"/>
      <c r="L1930" s="250"/>
      <c r="M1930" s="251"/>
      <c r="N1930" s="252"/>
      <c r="O1930" s="252"/>
      <c r="P1930" s="252"/>
      <c r="Q1930" s="252"/>
      <c r="R1930" s="252"/>
      <c r="S1930" s="252"/>
      <c r="T1930" s="253"/>
      <c r="AT1930" s="254" t="s">
        <v>175</v>
      </c>
      <c r="AU1930" s="254" t="s">
        <v>107</v>
      </c>
      <c r="AV1930" s="12" t="s">
        <v>82</v>
      </c>
      <c r="AW1930" s="12" t="s">
        <v>31</v>
      </c>
      <c r="AX1930" s="12" t="s">
        <v>74</v>
      </c>
      <c r="AY1930" s="254" t="s">
        <v>165</v>
      </c>
    </row>
    <row r="1931" s="13" customFormat="1">
      <c r="B1931" s="255"/>
      <c r="C1931" s="256"/>
      <c r="D1931" s="246" t="s">
        <v>175</v>
      </c>
      <c r="E1931" s="257" t="s">
        <v>1</v>
      </c>
      <c r="F1931" s="258" t="s">
        <v>775</v>
      </c>
      <c r="G1931" s="256"/>
      <c r="H1931" s="259">
        <v>2.4700000000000002</v>
      </c>
      <c r="I1931" s="260"/>
      <c r="J1931" s="256"/>
      <c r="K1931" s="256"/>
      <c r="L1931" s="261"/>
      <c r="M1931" s="262"/>
      <c r="N1931" s="263"/>
      <c r="O1931" s="263"/>
      <c r="P1931" s="263"/>
      <c r="Q1931" s="263"/>
      <c r="R1931" s="263"/>
      <c r="S1931" s="263"/>
      <c r="T1931" s="264"/>
      <c r="AT1931" s="265" t="s">
        <v>175</v>
      </c>
      <c r="AU1931" s="265" t="s">
        <v>107</v>
      </c>
      <c r="AV1931" s="13" t="s">
        <v>107</v>
      </c>
      <c r="AW1931" s="13" t="s">
        <v>31</v>
      </c>
      <c r="AX1931" s="13" t="s">
        <v>74</v>
      </c>
      <c r="AY1931" s="265" t="s">
        <v>165</v>
      </c>
    </row>
    <row r="1932" s="13" customFormat="1">
      <c r="B1932" s="255"/>
      <c r="C1932" s="256"/>
      <c r="D1932" s="246" t="s">
        <v>175</v>
      </c>
      <c r="E1932" s="257" t="s">
        <v>1</v>
      </c>
      <c r="F1932" s="258" t="s">
        <v>776</v>
      </c>
      <c r="G1932" s="256"/>
      <c r="H1932" s="259">
        <v>-0.47999999999999998</v>
      </c>
      <c r="I1932" s="260"/>
      <c r="J1932" s="256"/>
      <c r="K1932" s="256"/>
      <c r="L1932" s="261"/>
      <c r="M1932" s="262"/>
      <c r="N1932" s="263"/>
      <c r="O1932" s="263"/>
      <c r="P1932" s="263"/>
      <c r="Q1932" s="263"/>
      <c r="R1932" s="263"/>
      <c r="S1932" s="263"/>
      <c r="T1932" s="264"/>
      <c r="AT1932" s="265" t="s">
        <v>175</v>
      </c>
      <c r="AU1932" s="265" t="s">
        <v>107</v>
      </c>
      <c r="AV1932" s="13" t="s">
        <v>107</v>
      </c>
      <c r="AW1932" s="13" t="s">
        <v>31</v>
      </c>
      <c r="AX1932" s="13" t="s">
        <v>74</v>
      </c>
      <c r="AY1932" s="265" t="s">
        <v>165</v>
      </c>
    </row>
    <row r="1933" s="14" customFormat="1">
      <c r="B1933" s="266"/>
      <c r="C1933" s="267"/>
      <c r="D1933" s="246" t="s">
        <v>175</v>
      </c>
      <c r="E1933" s="268" t="s">
        <v>1</v>
      </c>
      <c r="F1933" s="269" t="s">
        <v>179</v>
      </c>
      <c r="G1933" s="267"/>
      <c r="H1933" s="270">
        <v>1.9900000000000002</v>
      </c>
      <c r="I1933" s="271"/>
      <c r="J1933" s="267"/>
      <c r="K1933" s="267"/>
      <c r="L1933" s="272"/>
      <c r="M1933" s="273"/>
      <c r="N1933" s="274"/>
      <c r="O1933" s="274"/>
      <c r="P1933" s="274"/>
      <c r="Q1933" s="274"/>
      <c r="R1933" s="274"/>
      <c r="S1933" s="274"/>
      <c r="T1933" s="275"/>
      <c r="AT1933" s="276" t="s">
        <v>175</v>
      </c>
      <c r="AU1933" s="276" t="s">
        <v>107</v>
      </c>
      <c r="AV1933" s="14" t="s">
        <v>166</v>
      </c>
      <c r="AW1933" s="14" t="s">
        <v>31</v>
      </c>
      <c r="AX1933" s="14" t="s">
        <v>74</v>
      </c>
      <c r="AY1933" s="276" t="s">
        <v>165</v>
      </c>
    </row>
    <row r="1934" s="15" customFormat="1">
      <c r="B1934" s="277"/>
      <c r="C1934" s="278"/>
      <c r="D1934" s="246" t="s">
        <v>175</v>
      </c>
      <c r="E1934" s="279" t="s">
        <v>1</v>
      </c>
      <c r="F1934" s="280" t="s">
        <v>186</v>
      </c>
      <c r="G1934" s="278"/>
      <c r="H1934" s="281">
        <v>1.9900000000000002</v>
      </c>
      <c r="I1934" s="282"/>
      <c r="J1934" s="278"/>
      <c r="K1934" s="278"/>
      <c r="L1934" s="283"/>
      <c r="M1934" s="284"/>
      <c r="N1934" s="285"/>
      <c r="O1934" s="285"/>
      <c r="P1934" s="285"/>
      <c r="Q1934" s="285"/>
      <c r="R1934" s="285"/>
      <c r="S1934" s="285"/>
      <c r="T1934" s="286"/>
      <c r="AT1934" s="287" t="s">
        <v>175</v>
      </c>
      <c r="AU1934" s="287" t="s">
        <v>107</v>
      </c>
      <c r="AV1934" s="15" t="s">
        <v>173</v>
      </c>
      <c r="AW1934" s="15" t="s">
        <v>31</v>
      </c>
      <c r="AX1934" s="15" t="s">
        <v>82</v>
      </c>
      <c r="AY1934" s="287" t="s">
        <v>165</v>
      </c>
    </row>
    <row r="1935" s="1" customFormat="1" ht="16.5" customHeight="1">
      <c r="B1935" s="38"/>
      <c r="C1935" s="231" t="s">
        <v>777</v>
      </c>
      <c r="D1935" s="231" t="s">
        <v>168</v>
      </c>
      <c r="E1935" s="232" t="s">
        <v>778</v>
      </c>
      <c r="F1935" s="233" t="s">
        <v>779</v>
      </c>
      <c r="G1935" s="234" t="s">
        <v>296</v>
      </c>
      <c r="H1935" s="235">
        <v>1.669</v>
      </c>
      <c r="I1935" s="236"/>
      <c r="J1935" s="237">
        <f>ROUND(I1935*H1935,2)</f>
        <v>0</v>
      </c>
      <c r="K1935" s="233" t="s">
        <v>286</v>
      </c>
      <c r="L1935" s="43"/>
      <c r="M1935" s="238" t="s">
        <v>1</v>
      </c>
      <c r="N1935" s="239" t="s">
        <v>40</v>
      </c>
      <c r="O1935" s="86"/>
      <c r="P1935" s="240">
        <f>O1935*H1935</f>
        <v>0</v>
      </c>
      <c r="Q1935" s="240">
        <v>0</v>
      </c>
      <c r="R1935" s="240">
        <f>Q1935*H1935</f>
        <v>0</v>
      </c>
      <c r="S1935" s="240">
        <v>0.055</v>
      </c>
      <c r="T1935" s="241">
        <f>S1935*H1935</f>
        <v>0.091795000000000002</v>
      </c>
      <c r="AR1935" s="242" t="s">
        <v>173</v>
      </c>
      <c r="AT1935" s="242" t="s">
        <v>168</v>
      </c>
      <c r="AU1935" s="242" t="s">
        <v>107</v>
      </c>
      <c r="AY1935" s="17" t="s">
        <v>165</v>
      </c>
      <c r="BE1935" s="243">
        <f>IF(N1935="základní",J1935,0)</f>
        <v>0</v>
      </c>
      <c r="BF1935" s="243">
        <f>IF(N1935="snížená",J1935,0)</f>
        <v>0</v>
      </c>
      <c r="BG1935" s="243">
        <f>IF(N1935="zákl. přenesená",J1935,0)</f>
        <v>0</v>
      </c>
      <c r="BH1935" s="243">
        <f>IF(N1935="sníž. přenesená",J1935,0)</f>
        <v>0</v>
      </c>
      <c r="BI1935" s="243">
        <f>IF(N1935="nulová",J1935,0)</f>
        <v>0</v>
      </c>
      <c r="BJ1935" s="17" t="s">
        <v>107</v>
      </c>
      <c r="BK1935" s="243">
        <f>ROUND(I1935*H1935,2)</f>
        <v>0</v>
      </c>
      <c r="BL1935" s="17" t="s">
        <v>173</v>
      </c>
      <c r="BM1935" s="242" t="s">
        <v>780</v>
      </c>
    </row>
    <row r="1936" s="12" customFormat="1">
      <c r="B1936" s="244"/>
      <c r="C1936" s="245"/>
      <c r="D1936" s="246" t="s">
        <v>175</v>
      </c>
      <c r="E1936" s="247" t="s">
        <v>1</v>
      </c>
      <c r="F1936" s="248" t="s">
        <v>180</v>
      </c>
      <c r="G1936" s="245"/>
      <c r="H1936" s="247" t="s">
        <v>1</v>
      </c>
      <c r="I1936" s="249"/>
      <c r="J1936" s="245"/>
      <c r="K1936" s="245"/>
      <c r="L1936" s="250"/>
      <c r="M1936" s="251"/>
      <c r="N1936" s="252"/>
      <c r="O1936" s="252"/>
      <c r="P1936" s="252"/>
      <c r="Q1936" s="252"/>
      <c r="R1936" s="252"/>
      <c r="S1936" s="252"/>
      <c r="T1936" s="253"/>
      <c r="AT1936" s="254" t="s">
        <v>175</v>
      </c>
      <c r="AU1936" s="254" t="s">
        <v>107</v>
      </c>
      <c r="AV1936" s="12" t="s">
        <v>82</v>
      </c>
      <c r="AW1936" s="12" t="s">
        <v>31</v>
      </c>
      <c r="AX1936" s="12" t="s">
        <v>74</v>
      </c>
      <c r="AY1936" s="254" t="s">
        <v>165</v>
      </c>
    </row>
    <row r="1937" s="12" customFormat="1">
      <c r="B1937" s="244"/>
      <c r="C1937" s="245"/>
      <c r="D1937" s="246" t="s">
        <v>175</v>
      </c>
      <c r="E1937" s="247" t="s">
        <v>1</v>
      </c>
      <c r="F1937" s="248" t="s">
        <v>446</v>
      </c>
      <c r="G1937" s="245"/>
      <c r="H1937" s="247" t="s">
        <v>1</v>
      </c>
      <c r="I1937" s="249"/>
      <c r="J1937" s="245"/>
      <c r="K1937" s="245"/>
      <c r="L1937" s="250"/>
      <c r="M1937" s="251"/>
      <c r="N1937" s="252"/>
      <c r="O1937" s="252"/>
      <c r="P1937" s="252"/>
      <c r="Q1937" s="252"/>
      <c r="R1937" s="252"/>
      <c r="S1937" s="252"/>
      <c r="T1937" s="253"/>
      <c r="AT1937" s="254" t="s">
        <v>175</v>
      </c>
      <c r="AU1937" s="254" t="s">
        <v>107</v>
      </c>
      <c r="AV1937" s="12" t="s">
        <v>82</v>
      </c>
      <c r="AW1937" s="12" t="s">
        <v>31</v>
      </c>
      <c r="AX1937" s="12" t="s">
        <v>74</v>
      </c>
      <c r="AY1937" s="254" t="s">
        <v>165</v>
      </c>
    </row>
    <row r="1938" s="13" customFormat="1">
      <c r="B1938" s="255"/>
      <c r="C1938" s="256"/>
      <c r="D1938" s="246" t="s">
        <v>175</v>
      </c>
      <c r="E1938" s="257" t="s">
        <v>1</v>
      </c>
      <c r="F1938" s="258" t="s">
        <v>781</v>
      </c>
      <c r="G1938" s="256"/>
      <c r="H1938" s="259">
        <v>1.669</v>
      </c>
      <c r="I1938" s="260"/>
      <c r="J1938" s="256"/>
      <c r="K1938" s="256"/>
      <c r="L1938" s="261"/>
      <c r="M1938" s="262"/>
      <c r="N1938" s="263"/>
      <c r="O1938" s="263"/>
      <c r="P1938" s="263"/>
      <c r="Q1938" s="263"/>
      <c r="R1938" s="263"/>
      <c r="S1938" s="263"/>
      <c r="T1938" s="264"/>
      <c r="AT1938" s="265" t="s">
        <v>175</v>
      </c>
      <c r="AU1938" s="265" t="s">
        <v>107</v>
      </c>
      <c r="AV1938" s="13" t="s">
        <v>107</v>
      </c>
      <c r="AW1938" s="13" t="s">
        <v>31</v>
      </c>
      <c r="AX1938" s="13" t="s">
        <v>74</v>
      </c>
      <c r="AY1938" s="265" t="s">
        <v>165</v>
      </c>
    </row>
    <row r="1939" s="15" customFormat="1">
      <c r="B1939" s="277"/>
      <c r="C1939" s="278"/>
      <c r="D1939" s="246" t="s">
        <v>175</v>
      </c>
      <c r="E1939" s="279" t="s">
        <v>1</v>
      </c>
      <c r="F1939" s="280" t="s">
        <v>186</v>
      </c>
      <c r="G1939" s="278"/>
      <c r="H1939" s="281">
        <v>1.669</v>
      </c>
      <c r="I1939" s="282"/>
      <c r="J1939" s="278"/>
      <c r="K1939" s="278"/>
      <c r="L1939" s="283"/>
      <c r="M1939" s="284"/>
      <c r="N1939" s="285"/>
      <c r="O1939" s="285"/>
      <c r="P1939" s="285"/>
      <c r="Q1939" s="285"/>
      <c r="R1939" s="285"/>
      <c r="S1939" s="285"/>
      <c r="T1939" s="286"/>
      <c r="AT1939" s="287" t="s">
        <v>175</v>
      </c>
      <c r="AU1939" s="287" t="s">
        <v>107</v>
      </c>
      <c r="AV1939" s="15" t="s">
        <v>173</v>
      </c>
      <c r="AW1939" s="15" t="s">
        <v>31</v>
      </c>
      <c r="AX1939" s="15" t="s">
        <v>82</v>
      </c>
      <c r="AY1939" s="287" t="s">
        <v>165</v>
      </c>
    </row>
    <row r="1940" s="1" customFormat="1" ht="24" customHeight="1">
      <c r="B1940" s="38"/>
      <c r="C1940" s="231" t="s">
        <v>782</v>
      </c>
      <c r="D1940" s="231" t="s">
        <v>168</v>
      </c>
      <c r="E1940" s="232" t="s">
        <v>783</v>
      </c>
      <c r="F1940" s="233" t="s">
        <v>784</v>
      </c>
      <c r="G1940" s="234" t="s">
        <v>285</v>
      </c>
      <c r="H1940" s="235">
        <v>0.48099999999999998</v>
      </c>
      <c r="I1940" s="236"/>
      <c r="J1940" s="237">
        <f>ROUND(I1940*H1940,2)</f>
        <v>0</v>
      </c>
      <c r="K1940" s="233" t="s">
        <v>286</v>
      </c>
      <c r="L1940" s="43"/>
      <c r="M1940" s="238" t="s">
        <v>1</v>
      </c>
      <c r="N1940" s="239" t="s">
        <v>40</v>
      </c>
      <c r="O1940" s="86"/>
      <c r="P1940" s="240">
        <f>O1940*H1940</f>
        <v>0</v>
      </c>
      <c r="Q1940" s="240">
        <v>0</v>
      </c>
      <c r="R1940" s="240">
        <f>Q1940*H1940</f>
        <v>0</v>
      </c>
      <c r="S1940" s="240">
        <v>1.258</v>
      </c>
      <c r="T1940" s="241">
        <f>S1940*H1940</f>
        <v>0.60509800000000002</v>
      </c>
      <c r="AR1940" s="242" t="s">
        <v>173</v>
      </c>
      <c r="AT1940" s="242" t="s">
        <v>168</v>
      </c>
      <c r="AU1940" s="242" t="s">
        <v>107</v>
      </c>
      <c r="AY1940" s="17" t="s">
        <v>165</v>
      </c>
      <c r="BE1940" s="243">
        <f>IF(N1940="základní",J1940,0)</f>
        <v>0</v>
      </c>
      <c r="BF1940" s="243">
        <f>IF(N1940="snížená",J1940,0)</f>
        <v>0</v>
      </c>
      <c r="BG1940" s="243">
        <f>IF(N1940="zákl. přenesená",J1940,0)</f>
        <v>0</v>
      </c>
      <c r="BH1940" s="243">
        <f>IF(N1940="sníž. přenesená",J1940,0)</f>
        <v>0</v>
      </c>
      <c r="BI1940" s="243">
        <f>IF(N1940="nulová",J1940,0)</f>
        <v>0</v>
      </c>
      <c r="BJ1940" s="17" t="s">
        <v>107</v>
      </c>
      <c r="BK1940" s="243">
        <f>ROUND(I1940*H1940,2)</f>
        <v>0</v>
      </c>
      <c r="BL1940" s="17" t="s">
        <v>173</v>
      </c>
      <c r="BM1940" s="242" t="s">
        <v>785</v>
      </c>
    </row>
    <row r="1941" s="12" customFormat="1">
      <c r="B1941" s="244"/>
      <c r="C1941" s="245"/>
      <c r="D1941" s="246" t="s">
        <v>175</v>
      </c>
      <c r="E1941" s="247" t="s">
        <v>1</v>
      </c>
      <c r="F1941" s="248" t="s">
        <v>786</v>
      </c>
      <c r="G1941" s="245"/>
      <c r="H1941" s="247" t="s">
        <v>1</v>
      </c>
      <c r="I1941" s="249"/>
      <c r="J1941" s="245"/>
      <c r="K1941" s="245"/>
      <c r="L1941" s="250"/>
      <c r="M1941" s="251"/>
      <c r="N1941" s="252"/>
      <c r="O1941" s="252"/>
      <c r="P1941" s="252"/>
      <c r="Q1941" s="252"/>
      <c r="R1941" s="252"/>
      <c r="S1941" s="252"/>
      <c r="T1941" s="253"/>
      <c r="AT1941" s="254" t="s">
        <v>175</v>
      </c>
      <c r="AU1941" s="254" t="s">
        <v>107</v>
      </c>
      <c r="AV1941" s="12" t="s">
        <v>82</v>
      </c>
      <c r="AW1941" s="12" t="s">
        <v>31</v>
      </c>
      <c r="AX1941" s="12" t="s">
        <v>74</v>
      </c>
      <c r="AY1941" s="254" t="s">
        <v>165</v>
      </c>
    </row>
    <row r="1942" s="12" customFormat="1">
      <c r="B1942" s="244"/>
      <c r="C1942" s="245"/>
      <c r="D1942" s="246" t="s">
        <v>175</v>
      </c>
      <c r="E1942" s="247" t="s">
        <v>1</v>
      </c>
      <c r="F1942" s="248" t="s">
        <v>177</v>
      </c>
      <c r="G1942" s="245"/>
      <c r="H1942" s="247" t="s">
        <v>1</v>
      </c>
      <c r="I1942" s="249"/>
      <c r="J1942" s="245"/>
      <c r="K1942" s="245"/>
      <c r="L1942" s="250"/>
      <c r="M1942" s="251"/>
      <c r="N1942" s="252"/>
      <c r="O1942" s="252"/>
      <c r="P1942" s="252"/>
      <c r="Q1942" s="252"/>
      <c r="R1942" s="252"/>
      <c r="S1942" s="252"/>
      <c r="T1942" s="253"/>
      <c r="AT1942" s="254" t="s">
        <v>175</v>
      </c>
      <c r="AU1942" s="254" t="s">
        <v>107</v>
      </c>
      <c r="AV1942" s="12" t="s">
        <v>82</v>
      </c>
      <c r="AW1942" s="12" t="s">
        <v>31</v>
      </c>
      <c r="AX1942" s="12" t="s">
        <v>74</v>
      </c>
      <c r="AY1942" s="254" t="s">
        <v>165</v>
      </c>
    </row>
    <row r="1943" s="13" customFormat="1">
      <c r="B1943" s="255"/>
      <c r="C1943" s="256"/>
      <c r="D1943" s="246" t="s">
        <v>175</v>
      </c>
      <c r="E1943" s="257" t="s">
        <v>1</v>
      </c>
      <c r="F1943" s="258" t="s">
        <v>787</v>
      </c>
      <c r="G1943" s="256"/>
      <c r="H1943" s="259">
        <v>0.13700000000000001</v>
      </c>
      <c r="I1943" s="260"/>
      <c r="J1943" s="256"/>
      <c r="K1943" s="256"/>
      <c r="L1943" s="261"/>
      <c r="M1943" s="262"/>
      <c r="N1943" s="263"/>
      <c r="O1943" s="263"/>
      <c r="P1943" s="263"/>
      <c r="Q1943" s="263"/>
      <c r="R1943" s="263"/>
      <c r="S1943" s="263"/>
      <c r="T1943" s="264"/>
      <c r="AT1943" s="265" t="s">
        <v>175</v>
      </c>
      <c r="AU1943" s="265" t="s">
        <v>107</v>
      </c>
      <c r="AV1943" s="13" t="s">
        <v>107</v>
      </c>
      <c r="AW1943" s="13" t="s">
        <v>31</v>
      </c>
      <c r="AX1943" s="13" t="s">
        <v>74</v>
      </c>
      <c r="AY1943" s="265" t="s">
        <v>165</v>
      </c>
    </row>
    <row r="1944" s="12" customFormat="1">
      <c r="B1944" s="244"/>
      <c r="C1944" s="245"/>
      <c r="D1944" s="246" t="s">
        <v>175</v>
      </c>
      <c r="E1944" s="247" t="s">
        <v>1</v>
      </c>
      <c r="F1944" s="248" t="s">
        <v>200</v>
      </c>
      <c r="G1944" s="245"/>
      <c r="H1944" s="247" t="s">
        <v>1</v>
      </c>
      <c r="I1944" s="249"/>
      <c r="J1944" s="245"/>
      <c r="K1944" s="245"/>
      <c r="L1944" s="250"/>
      <c r="M1944" s="251"/>
      <c r="N1944" s="252"/>
      <c r="O1944" s="252"/>
      <c r="P1944" s="252"/>
      <c r="Q1944" s="252"/>
      <c r="R1944" s="252"/>
      <c r="S1944" s="252"/>
      <c r="T1944" s="253"/>
      <c r="AT1944" s="254" t="s">
        <v>175</v>
      </c>
      <c r="AU1944" s="254" t="s">
        <v>107</v>
      </c>
      <c r="AV1944" s="12" t="s">
        <v>82</v>
      </c>
      <c r="AW1944" s="12" t="s">
        <v>31</v>
      </c>
      <c r="AX1944" s="12" t="s">
        <v>74</v>
      </c>
      <c r="AY1944" s="254" t="s">
        <v>165</v>
      </c>
    </row>
    <row r="1945" s="13" customFormat="1">
      <c r="B1945" s="255"/>
      <c r="C1945" s="256"/>
      <c r="D1945" s="246" t="s">
        <v>175</v>
      </c>
      <c r="E1945" s="257" t="s">
        <v>1</v>
      </c>
      <c r="F1945" s="258" t="s">
        <v>788</v>
      </c>
      <c r="G1945" s="256"/>
      <c r="H1945" s="259">
        <v>0.069000000000000006</v>
      </c>
      <c r="I1945" s="260"/>
      <c r="J1945" s="256"/>
      <c r="K1945" s="256"/>
      <c r="L1945" s="261"/>
      <c r="M1945" s="262"/>
      <c r="N1945" s="263"/>
      <c r="O1945" s="263"/>
      <c r="P1945" s="263"/>
      <c r="Q1945" s="263"/>
      <c r="R1945" s="263"/>
      <c r="S1945" s="263"/>
      <c r="T1945" s="264"/>
      <c r="AT1945" s="265" t="s">
        <v>175</v>
      </c>
      <c r="AU1945" s="265" t="s">
        <v>107</v>
      </c>
      <c r="AV1945" s="13" t="s">
        <v>107</v>
      </c>
      <c r="AW1945" s="13" t="s">
        <v>31</v>
      </c>
      <c r="AX1945" s="13" t="s">
        <v>74</v>
      </c>
      <c r="AY1945" s="265" t="s">
        <v>165</v>
      </c>
    </row>
    <row r="1946" s="14" customFormat="1">
      <c r="B1946" s="266"/>
      <c r="C1946" s="267"/>
      <c r="D1946" s="246" t="s">
        <v>175</v>
      </c>
      <c r="E1946" s="268" t="s">
        <v>1</v>
      </c>
      <c r="F1946" s="269" t="s">
        <v>179</v>
      </c>
      <c r="G1946" s="267"/>
      <c r="H1946" s="270">
        <v>0.20600000000000002</v>
      </c>
      <c r="I1946" s="271"/>
      <c r="J1946" s="267"/>
      <c r="K1946" s="267"/>
      <c r="L1946" s="272"/>
      <c r="M1946" s="273"/>
      <c r="N1946" s="274"/>
      <c r="O1946" s="274"/>
      <c r="P1946" s="274"/>
      <c r="Q1946" s="274"/>
      <c r="R1946" s="274"/>
      <c r="S1946" s="274"/>
      <c r="T1946" s="275"/>
      <c r="AT1946" s="276" t="s">
        <v>175</v>
      </c>
      <c r="AU1946" s="276" t="s">
        <v>107</v>
      </c>
      <c r="AV1946" s="14" t="s">
        <v>166</v>
      </c>
      <c r="AW1946" s="14" t="s">
        <v>31</v>
      </c>
      <c r="AX1946" s="14" t="s">
        <v>74</v>
      </c>
      <c r="AY1946" s="276" t="s">
        <v>165</v>
      </c>
    </row>
    <row r="1947" s="12" customFormat="1">
      <c r="B1947" s="244"/>
      <c r="C1947" s="245"/>
      <c r="D1947" s="246" t="s">
        <v>175</v>
      </c>
      <c r="E1947" s="247" t="s">
        <v>1</v>
      </c>
      <c r="F1947" s="248" t="s">
        <v>789</v>
      </c>
      <c r="G1947" s="245"/>
      <c r="H1947" s="247" t="s">
        <v>1</v>
      </c>
      <c r="I1947" s="249"/>
      <c r="J1947" s="245"/>
      <c r="K1947" s="245"/>
      <c r="L1947" s="250"/>
      <c r="M1947" s="251"/>
      <c r="N1947" s="252"/>
      <c r="O1947" s="252"/>
      <c r="P1947" s="252"/>
      <c r="Q1947" s="252"/>
      <c r="R1947" s="252"/>
      <c r="S1947" s="252"/>
      <c r="T1947" s="253"/>
      <c r="AT1947" s="254" t="s">
        <v>175</v>
      </c>
      <c r="AU1947" s="254" t="s">
        <v>107</v>
      </c>
      <c r="AV1947" s="12" t="s">
        <v>82</v>
      </c>
      <c r="AW1947" s="12" t="s">
        <v>31</v>
      </c>
      <c r="AX1947" s="12" t="s">
        <v>74</v>
      </c>
      <c r="AY1947" s="254" t="s">
        <v>165</v>
      </c>
    </row>
    <row r="1948" s="12" customFormat="1">
      <c r="B1948" s="244"/>
      <c r="C1948" s="245"/>
      <c r="D1948" s="246" t="s">
        <v>175</v>
      </c>
      <c r="E1948" s="247" t="s">
        <v>1</v>
      </c>
      <c r="F1948" s="248" t="s">
        <v>177</v>
      </c>
      <c r="G1948" s="245"/>
      <c r="H1948" s="247" t="s">
        <v>1</v>
      </c>
      <c r="I1948" s="249"/>
      <c r="J1948" s="245"/>
      <c r="K1948" s="245"/>
      <c r="L1948" s="250"/>
      <c r="M1948" s="251"/>
      <c r="N1948" s="252"/>
      <c r="O1948" s="252"/>
      <c r="P1948" s="252"/>
      <c r="Q1948" s="252"/>
      <c r="R1948" s="252"/>
      <c r="S1948" s="252"/>
      <c r="T1948" s="253"/>
      <c r="AT1948" s="254" t="s">
        <v>175</v>
      </c>
      <c r="AU1948" s="254" t="s">
        <v>107</v>
      </c>
      <c r="AV1948" s="12" t="s">
        <v>82</v>
      </c>
      <c r="AW1948" s="12" t="s">
        <v>31</v>
      </c>
      <c r="AX1948" s="12" t="s">
        <v>74</v>
      </c>
      <c r="AY1948" s="254" t="s">
        <v>165</v>
      </c>
    </row>
    <row r="1949" s="13" customFormat="1">
      <c r="B1949" s="255"/>
      <c r="C1949" s="256"/>
      <c r="D1949" s="246" t="s">
        <v>175</v>
      </c>
      <c r="E1949" s="257" t="s">
        <v>1</v>
      </c>
      <c r="F1949" s="258" t="s">
        <v>787</v>
      </c>
      <c r="G1949" s="256"/>
      <c r="H1949" s="259">
        <v>0.13700000000000001</v>
      </c>
      <c r="I1949" s="260"/>
      <c r="J1949" s="256"/>
      <c r="K1949" s="256"/>
      <c r="L1949" s="261"/>
      <c r="M1949" s="262"/>
      <c r="N1949" s="263"/>
      <c r="O1949" s="263"/>
      <c r="P1949" s="263"/>
      <c r="Q1949" s="263"/>
      <c r="R1949" s="263"/>
      <c r="S1949" s="263"/>
      <c r="T1949" s="264"/>
      <c r="AT1949" s="265" t="s">
        <v>175</v>
      </c>
      <c r="AU1949" s="265" t="s">
        <v>107</v>
      </c>
      <c r="AV1949" s="13" t="s">
        <v>107</v>
      </c>
      <c r="AW1949" s="13" t="s">
        <v>31</v>
      </c>
      <c r="AX1949" s="13" t="s">
        <v>74</v>
      </c>
      <c r="AY1949" s="265" t="s">
        <v>165</v>
      </c>
    </row>
    <row r="1950" s="14" customFormat="1">
      <c r="B1950" s="266"/>
      <c r="C1950" s="267"/>
      <c r="D1950" s="246" t="s">
        <v>175</v>
      </c>
      <c r="E1950" s="268" t="s">
        <v>1</v>
      </c>
      <c r="F1950" s="269" t="s">
        <v>179</v>
      </c>
      <c r="G1950" s="267"/>
      <c r="H1950" s="270">
        <v>0.13700000000000001</v>
      </c>
      <c r="I1950" s="271"/>
      <c r="J1950" s="267"/>
      <c r="K1950" s="267"/>
      <c r="L1950" s="272"/>
      <c r="M1950" s="273"/>
      <c r="N1950" s="274"/>
      <c r="O1950" s="274"/>
      <c r="P1950" s="274"/>
      <c r="Q1950" s="274"/>
      <c r="R1950" s="274"/>
      <c r="S1950" s="274"/>
      <c r="T1950" s="275"/>
      <c r="AT1950" s="276" t="s">
        <v>175</v>
      </c>
      <c r="AU1950" s="276" t="s">
        <v>107</v>
      </c>
      <c r="AV1950" s="14" t="s">
        <v>166</v>
      </c>
      <c r="AW1950" s="14" t="s">
        <v>31</v>
      </c>
      <c r="AX1950" s="14" t="s">
        <v>74</v>
      </c>
      <c r="AY1950" s="276" t="s">
        <v>165</v>
      </c>
    </row>
    <row r="1951" s="12" customFormat="1">
      <c r="B1951" s="244"/>
      <c r="C1951" s="245"/>
      <c r="D1951" s="246" t="s">
        <v>175</v>
      </c>
      <c r="E1951" s="247" t="s">
        <v>1</v>
      </c>
      <c r="F1951" s="248" t="s">
        <v>207</v>
      </c>
      <c r="G1951" s="245"/>
      <c r="H1951" s="247" t="s">
        <v>1</v>
      </c>
      <c r="I1951" s="249"/>
      <c r="J1951" s="245"/>
      <c r="K1951" s="245"/>
      <c r="L1951" s="250"/>
      <c r="M1951" s="251"/>
      <c r="N1951" s="252"/>
      <c r="O1951" s="252"/>
      <c r="P1951" s="252"/>
      <c r="Q1951" s="252"/>
      <c r="R1951" s="252"/>
      <c r="S1951" s="252"/>
      <c r="T1951" s="253"/>
      <c r="AT1951" s="254" t="s">
        <v>175</v>
      </c>
      <c r="AU1951" s="254" t="s">
        <v>107</v>
      </c>
      <c r="AV1951" s="12" t="s">
        <v>82</v>
      </c>
      <c r="AW1951" s="12" t="s">
        <v>31</v>
      </c>
      <c r="AX1951" s="12" t="s">
        <v>74</v>
      </c>
      <c r="AY1951" s="254" t="s">
        <v>165</v>
      </c>
    </row>
    <row r="1952" s="12" customFormat="1">
      <c r="B1952" s="244"/>
      <c r="C1952" s="245"/>
      <c r="D1952" s="246" t="s">
        <v>175</v>
      </c>
      <c r="E1952" s="247" t="s">
        <v>1</v>
      </c>
      <c r="F1952" s="248" t="s">
        <v>505</v>
      </c>
      <c r="G1952" s="245"/>
      <c r="H1952" s="247" t="s">
        <v>1</v>
      </c>
      <c r="I1952" s="249"/>
      <c r="J1952" s="245"/>
      <c r="K1952" s="245"/>
      <c r="L1952" s="250"/>
      <c r="M1952" s="251"/>
      <c r="N1952" s="252"/>
      <c r="O1952" s="252"/>
      <c r="P1952" s="252"/>
      <c r="Q1952" s="252"/>
      <c r="R1952" s="252"/>
      <c r="S1952" s="252"/>
      <c r="T1952" s="253"/>
      <c r="AT1952" s="254" t="s">
        <v>175</v>
      </c>
      <c r="AU1952" s="254" t="s">
        <v>107</v>
      </c>
      <c r="AV1952" s="12" t="s">
        <v>82</v>
      </c>
      <c r="AW1952" s="12" t="s">
        <v>31</v>
      </c>
      <c r="AX1952" s="12" t="s">
        <v>74</v>
      </c>
      <c r="AY1952" s="254" t="s">
        <v>165</v>
      </c>
    </row>
    <row r="1953" s="13" customFormat="1">
      <c r="B1953" s="255"/>
      <c r="C1953" s="256"/>
      <c r="D1953" s="246" t="s">
        <v>175</v>
      </c>
      <c r="E1953" s="257" t="s">
        <v>1</v>
      </c>
      <c r="F1953" s="258" t="s">
        <v>788</v>
      </c>
      <c r="G1953" s="256"/>
      <c r="H1953" s="259">
        <v>0.069000000000000006</v>
      </c>
      <c r="I1953" s="260"/>
      <c r="J1953" s="256"/>
      <c r="K1953" s="256"/>
      <c r="L1953" s="261"/>
      <c r="M1953" s="262"/>
      <c r="N1953" s="263"/>
      <c r="O1953" s="263"/>
      <c r="P1953" s="263"/>
      <c r="Q1953" s="263"/>
      <c r="R1953" s="263"/>
      <c r="S1953" s="263"/>
      <c r="T1953" s="264"/>
      <c r="AT1953" s="265" t="s">
        <v>175</v>
      </c>
      <c r="AU1953" s="265" t="s">
        <v>107</v>
      </c>
      <c r="AV1953" s="13" t="s">
        <v>107</v>
      </c>
      <c r="AW1953" s="13" t="s">
        <v>31</v>
      </c>
      <c r="AX1953" s="13" t="s">
        <v>74</v>
      </c>
      <c r="AY1953" s="265" t="s">
        <v>165</v>
      </c>
    </row>
    <row r="1954" s="12" customFormat="1">
      <c r="B1954" s="244"/>
      <c r="C1954" s="245"/>
      <c r="D1954" s="246" t="s">
        <v>175</v>
      </c>
      <c r="E1954" s="247" t="s">
        <v>1</v>
      </c>
      <c r="F1954" s="248" t="s">
        <v>208</v>
      </c>
      <c r="G1954" s="245"/>
      <c r="H1954" s="247" t="s">
        <v>1</v>
      </c>
      <c r="I1954" s="249"/>
      <c r="J1954" s="245"/>
      <c r="K1954" s="245"/>
      <c r="L1954" s="250"/>
      <c r="M1954" s="251"/>
      <c r="N1954" s="252"/>
      <c r="O1954" s="252"/>
      <c r="P1954" s="252"/>
      <c r="Q1954" s="252"/>
      <c r="R1954" s="252"/>
      <c r="S1954" s="252"/>
      <c r="T1954" s="253"/>
      <c r="AT1954" s="254" t="s">
        <v>175</v>
      </c>
      <c r="AU1954" s="254" t="s">
        <v>107</v>
      </c>
      <c r="AV1954" s="12" t="s">
        <v>82</v>
      </c>
      <c r="AW1954" s="12" t="s">
        <v>31</v>
      </c>
      <c r="AX1954" s="12" t="s">
        <v>74</v>
      </c>
      <c r="AY1954" s="254" t="s">
        <v>165</v>
      </c>
    </row>
    <row r="1955" s="13" customFormat="1">
      <c r="B1955" s="255"/>
      <c r="C1955" s="256"/>
      <c r="D1955" s="246" t="s">
        <v>175</v>
      </c>
      <c r="E1955" s="257" t="s">
        <v>1</v>
      </c>
      <c r="F1955" s="258" t="s">
        <v>788</v>
      </c>
      <c r="G1955" s="256"/>
      <c r="H1955" s="259">
        <v>0.069000000000000006</v>
      </c>
      <c r="I1955" s="260"/>
      <c r="J1955" s="256"/>
      <c r="K1955" s="256"/>
      <c r="L1955" s="261"/>
      <c r="M1955" s="262"/>
      <c r="N1955" s="263"/>
      <c r="O1955" s="263"/>
      <c r="P1955" s="263"/>
      <c r="Q1955" s="263"/>
      <c r="R1955" s="263"/>
      <c r="S1955" s="263"/>
      <c r="T1955" s="264"/>
      <c r="AT1955" s="265" t="s">
        <v>175</v>
      </c>
      <c r="AU1955" s="265" t="s">
        <v>107</v>
      </c>
      <c r="AV1955" s="13" t="s">
        <v>107</v>
      </c>
      <c r="AW1955" s="13" t="s">
        <v>31</v>
      </c>
      <c r="AX1955" s="13" t="s">
        <v>74</v>
      </c>
      <c r="AY1955" s="265" t="s">
        <v>165</v>
      </c>
    </row>
    <row r="1956" s="14" customFormat="1">
      <c r="B1956" s="266"/>
      <c r="C1956" s="267"/>
      <c r="D1956" s="246" t="s">
        <v>175</v>
      </c>
      <c r="E1956" s="268" t="s">
        <v>1</v>
      </c>
      <c r="F1956" s="269" t="s">
        <v>179</v>
      </c>
      <c r="G1956" s="267"/>
      <c r="H1956" s="270">
        <v>0.13800000000000001</v>
      </c>
      <c r="I1956" s="271"/>
      <c r="J1956" s="267"/>
      <c r="K1956" s="267"/>
      <c r="L1956" s="272"/>
      <c r="M1956" s="273"/>
      <c r="N1956" s="274"/>
      <c r="O1956" s="274"/>
      <c r="P1956" s="274"/>
      <c r="Q1956" s="274"/>
      <c r="R1956" s="274"/>
      <c r="S1956" s="274"/>
      <c r="T1956" s="275"/>
      <c r="AT1956" s="276" t="s">
        <v>175</v>
      </c>
      <c r="AU1956" s="276" t="s">
        <v>107</v>
      </c>
      <c r="AV1956" s="14" t="s">
        <v>166</v>
      </c>
      <c r="AW1956" s="14" t="s">
        <v>31</v>
      </c>
      <c r="AX1956" s="14" t="s">
        <v>74</v>
      </c>
      <c r="AY1956" s="276" t="s">
        <v>165</v>
      </c>
    </row>
    <row r="1957" s="15" customFormat="1">
      <c r="B1957" s="277"/>
      <c r="C1957" s="278"/>
      <c r="D1957" s="246" t="s">
        <v>175</v>
      </c>
      <c r="E1957" s="279" t="s">
        <v>1</v>
      </c>
      <c r="F1957" s="280" t="s">
        <v>186</v>
      </c>
      <c r="G1957" s="278"/>
      <c r="H1957" s="281">
        <v>0.48100000000000004</v>
      </c>
      <c r="I1957" s="282"/>
      <c r="J1957" s="278"/>
      <c r="K1957" s="278"/>
      <c r="L1957" s="283"/>
      <c r="M1957" s="284"/>
      <c r="N1957" s="285"/>
      <c r="O1957" s="285"/>
      <c r="P1957" s="285"/>
      <c r="Q1957" s="285"/>
      <c r="R1957" s="285"/>
      <c r="S1957" s="285"/>
      <c r="T1957" s="286"/>
      <c r="AT1957" s="287" t="s">
        <v>175</v>
      </c>
      <c r="AU1957" s="287" t="s">
        <v>107</v>
      </c>
      <c r="AV1957" s="15" t="s">
        <v>173</v>
      </c>
      <c r="AW1957" s="15" t="s">
        <v>31</v>
      </c>
      <c r="AX1957" s="15" t="s">
        <v>82</v>
      </c>
      <c r="AY1957" s="287" t="s">
        <v>165</v>
      </c>
    </row>
    <row r="1958" s="1" customFormat="1" ht="24" customHeight="1">
      <c r="B1958" s="38"/>
      <c r="C1958" s="231" t="s">
        <v>790</v>
      </c>
      <c r="D1958" s="231" t="s">
        <v>168</v>
      </c>
      <c r="E1958" s="232" t="s">
        <v>791</v>
      </c>
      <c r="F1958" s="233" t="s">
        <v>792</v>
      </c>
      <c r="G1958" s="234" t="s">
        <v>296</v>
      </c>
      <c r="H1958" s="235">
        <v>1.3080000000000001</v>
      </c>
      <c r="I1958" s="236"/>
      <c r="J1958" s="237">
        <f>ROUND(I1958*H1958,2)</f>
        <v>0</v>
      </c>
      <c r="K1958" s="233" t="s">
        <v>172</v>
      </c>
      <c r="L1958" s="43"/>
      <c r="M1958" s="238" t="s">
        <v>1</v>
      </c>
      <c r="N1958" s="239" t="s">
        <v>40</v>
      </c>
      <c r="O1958" s="86"/>
      <c r="P1958" s="240">
        <f>O1958*H1958</f>
        <v>0</v>
      </c>
      <c r="Q1958" s="240">
        <v>0</v>
      </c>
      <c r="R1958" s="240">
        <f>Q1958*H1958</f>
        <v>0</v>
      </c>
      <c r="S1958" s="240">
        <v>0.060999999999999999</v>
      </c>
      <c r="T1958" s="241">
        <f>S1958*H1958</f>
        <v>0.079787999999999998</v>
      </c>
      <c r="AR1958" s="242" t="s">
        <v>173</v>
      </c>
      <c r="AT1958" s="242" t="s">
        <v>168</v>
      </c>
      <c r="AU1958" s="242" t="s">
        <v>107</v>
      </c>
      <c r="AY1958" s="17" t="s">
        <v>165</v>
      </c>
      <c r="BE1958" s="243">
        <f>IF(N1958="základní",J1958,0)</f>
        <v>0</v>
      </c>
      <c r="BF1958" s="243">
        <f>IF(N1958="snížená",J1958,0)</f>
        <v>0</v>
      </c>
      <c r="BG1958" s="243">
        <f>IF(N1958="zákl. přenesená",J1958,0)</f>
        <v>0</v>
      </c>
      <c r="BH1958" s="243">
        <f>IF(N1958="sníž. přenesená",J1958,0)</f>
        <v>0</v>
      </c>
      <c r="BI1958" s="243">
        <f>IF(N1958="nulová",J1958,0)</f>
        <v>0</v>
      </c>
      <c r="BJ1958" s="17" t="s">
        <v>107</v>
      </c>
      <c r="BK1958" s="243">
        <f>ROUND(I1958*H1958,2)</f>
        <v>0</v>
      </c>
      <c r="BL1958" s="17" t="s">
        <v>173</v>
      </c>
      <c r="BM1958" s="242" t="s">
        <v>793</v>
      </c>
    </row>
    <row r="1959" s="12" customFormat="1">
      <c r="B1959" s="244"/>
      <c r="C1959" s="245"/>
      <c r="D1959" s="246" t="s">
        <v>175</v>
      </c>
      <c r="E1959" s="247" t="s">
        <v>1</v>
      </c>
      <c r="F1959" s="248" t="s">
        <v>794</v>
      </c>
      <c r="G1959" s="245"/>
      <c r="H1959" s="247" t="s">
        <v>1</v>
      </c>
      <c r="I1959" s="249"/>
      <c r="J1959" s="245"/>
      <c r="K1959" s="245"/>
      <c r="L1959" s="250"/>
      <c r="M1959" s="251"/>
      <c r="N1959" s="252"/>
      <c r="O1959" s="252"/>
      <c r="P1959" s="252"/>
      <c r="Q1959" s="252"/>
      <c r="R1959" s="252"/>
      <c r="S1959" s="252"/>
      <c r="T1959" s="253"/>
      <c r="AT1959" s="254" t="s">
        <v>175</v>
      </c>
      <c r="AU1959" s="254" t="s">
        <v>107</v>
      </c>
      <c r="AV1959" s="12" t="s">
        <v>82</v>
      </c>
      <c r="AW1959" s="12" t="s">
        <v>31</v>
      </c>
      <c r="AX1959" s="12" t="s">
        <v>74</v>
      </c>
      <c r="AY1959" s="254" t="s">
        <v>165</v>
      </c>
    </row>
    <row r="1960" s="13" customFormat="1">
      <c r="B1960" s="255"/>
      <c r="C1960" s="256"/>
      <c r="D1960" s="246" t="s">
        <v>175</v>
      </c>
      <c r="E1960" s="257" t="s">
        <v>1</v>
      </c>
      <c r="F1960" s="258" t="s">
        <v>600</v>
      </c>
      <c r="G1960" s="256"/>
      <c r="H1960" s="259">
        <v>0.65400000000000003</v>
      </c>
      <c r="I1960" s="260"/>
      <c r="J1960" s="256"/>
      <c r="K1960" s="256"/>
      <c r="L1960" s="261"/>
      <c r="M1960" s="262"/>
      <c r="N1960" s="263"/>
      <c r="O1960" s="263"/>
      <c r="P1960" s="263"/>
      <c r="Q1960" s="263"/>
      <c r="R1960" s="263"/>
      <c r="S1960" s="263"/>
      <c r="T1960" s="264"/>
      <c r="AT1960" s="265" t="s">
        <v>175</v>
      </c>
      <c r="AU1960" s="265" t="s">
        <v>107</v>
      </c>
      <c r="AV1960" s="13" t="s">
        <v>107</v>
      </c>
      <c r="AW1960" s="13" t="s">
        <v>31</v>
      </c>
      <c r="AX1960" s="13" t="s">
        <v>74</v>
      </c>
      <c r="AY1960" s="265" t="s">
        <v>165</v>
      </c>
    </row>
    <row r="1961" s="14" customFormat="1">
      <c r="B1961" s="266"/>
      <c r="C1961" s="267"/>
      <c r="D1961" s="246" t="s">
        <v>175</v>
      </c>
      <c r="E1961" s="268" t="s">
        <v>1</v>
      </c>
      <c r="F1961" s="269" t="s">
        <v>179</v>
      </c>
      <c r="G1961" s="267"/>
      <c r="H1961" s="270">
        <v>0.65400000000000003</v>
      </c>
      <c r="I1961" s="271"/>
      <c r="J1961" s="267"/>
      <c r="K1961" s="267"/>
      <c r="L1961" s="272"/>
      <c r="M1961" s="273"/>
      <c r="N1961" s="274"/>
      <c r="O1961" s="274"/>
      <c r="P1961" s="274"/>
      <c r="Q1961" s="274"/>
      <c r="R1961" s="274"/>
      <c r="S1961" s="274"/>
      <c r="T1961" s="275"/>
      <c r="AT1961" s="276" t="s">
        <v>175</v>
      </c>
      <c r="AU1961" s="276" t="s">
        <v>107</v>
      </c>
      <c r="AV1961" s="14" t="s">
        <v>166</v>
      </c>
      <c r="AW1961" s="14" t="s">
        <v>31</v>
      </c>
      <c r="AX1961" s="14" t="s">
        <v>74</v>
      </c>
      <c r="AY1961" s="276" t="s">
        <v>165</v>
      </c>
    </row>
    <row r="1962" s="12" customFormat="1">
      <c r="B1962" s="244"/>
      <c r="C1962" s="245"/>
      <c r="D1962" s="246" t="s">
        <v>175</v>
      </c>
      <c r="E1962" s="247" t="s">
        <v>1</v>
      </c>
      <c r="F1962" s="248" t="s">
        <v>207</v>
      </c>
      <c r="G1962" s="245"/>
      <c r="H1962" s="247" t="s">
        <v>1</v>
      </c>
      <c r="I1962" s="249"/>
      <c r="J1962" s="245"/>
      <c r="K1962" s="245"/>
      <c r="L1962" s="250"/>
      <c r="M1962" s="251"/>
      <c r="N1962" s="252"/>
      <c r="O1962" s="252"/>
      <c r="P1962" s="252"/>
      <c r="Q1962" s="252"/>
      <c r="R1962" s="252"/>
      <c r="S1962" s="252"/>
      <c r="T1962" s="253"/>
      <c r="AT1962" s="254" t="s">
        <v>175</v>
      </c>
      <c r="AU1962" s="254" t="s">
        <v>107</v>
      </c>
      <c r="AV1962" s="12" t="s">
        <v>82</v>
      </c>
      <c r="AW1962" s="12" t="s">
        <v>31</v>
      </c>
      <c r="AX1962" s="12" t="s">
        <v>74</v>
      </c>
      <c r="AY1962" s="254" t="s">
        <v>165</v>
      </c>
    </row>
    <row r="1963" s="12" customFormat="1">
      <c r="B1963" s="244"/>
      <c r="C1963" s="245"/>
      <c r="D1963" s="246" t="s">
        <v>175</v>
      </c>
      <c r="E1963" s="247" t="s">
        <v>1</v>
      </c>
      <c r="F1963" s="248" t="s">
        <v>501</v>
      </c>
      <c r="G1963" s="245"/>
      <c r="H1963" s="247" t="s">
        <v>1</v>
      </c>
      <c r="I1963" s="249"/>
      <c r="J1963" s="245"/>
      <c r="K1963" s="245"/>
      <c r="L1963" s="250"/>
      <c r="M1963" s="251"/>
      <c r="N1963" s="252"/>
      <c r="O1963" s="252"/>
      <c r="P1963" s="252"/>
      <c r="Q1963" s="252"/>
      <c r="R1963" s="252"/>
      <c r="S1963" s="252"/>
      <c r="T1963" s="253"/>
      <c r="AT1963" s="254" t="s">
        <v>175</v>
      </c>
      <c r="AU1963" s="254" t="s">
        <v>107</v>
      </c>
      <c r="AV1963" s="12" t="s">
        <v>82</v>
      </c>
      <c r="AW1963" s="12" t="s">
        <v>31</v>
      </c>
      <c r="AX1963" s="12" t="s">
        <v>74</v>
      </c>
      <c r="AY1963" s="254" t="s">
        <v>165</v>
      </c>
    </row>
    <row r="1964" s="13" customFormat="1">
      <c r="B1964" s="255"/>
      <c r="C1964" s="256"/>
      <c r="D1964" s="246" t="s">
        <v>175</v>
      </c>
      <c r="E1964" s="257" t="s">
        <v>1</v>
      </c>
      <c r="F1964" s="258" t="s">
        <v>600</v>
      </c>
      <c r="G1964" s="256"/>
      <c r="H1964" s="259">
        <v>0.65400000000000003</v>
      </c>
      <c r="I1964" s="260"/>
      <c r="J1964" s="256"/>
      <c r="K1964" s="256"/>
      <c r="L1964" s="261"/>
      <c r="M1964" s="262"/>
      <c r="N1964" s="263"/>
      <c r="O1964" s="263"/>
      <c r="P1964" s="263"/>
      <c r="Q1964" s="263"/>
      <c r="R1964" s="263"/>
      <c r="S1964" s="263"/>
      <c r="T1964" s="264"/>
      <c r="AT1964" s="265" t="s">
        <v>175</v>
      </c>
      <c r="AU1964" s="265" t="s">
        <v>107</v>
      </c>
      <c r="AV1964" s="13" t="s">
        <v>107</v>
      </c>
      <c r="AW1964" s="13" t="s">
        <v>31</v>
      </c>
      <c r="AX1964" s="13" t="s">
        <v>74</v>
      </c>
      <c r="AY1964" s="265" t="s">
        <v>165</v>
      </c>
    </row>
    <row r="1965" s="14" customFormat="1">
      <c r="B1965" s="266"/>
      <c r="C1965" s="267"/>
      <c r="D1965" s="246" t="s">
        <v>175</v>
      </c>
      <c r="E1965" s="268" t="s">
        <v>1</v>
      </c>
      <c r="F1965" s="269" t="s">
        <v>179</v>
      </c>
      <c r="G1965" s="267"/>
      <c r="H1965" s="270">
        <v>0.65400000000000003</v>
      </c>
      <c r="I1965" s="271"/>
      <c r="J1965" s="267"/>
      <c r="K1965" s="267"/>
      <c r="L1965" s="272"/>
      <c r="M1965" s="273"/>
      <c r="N1965" s="274"/>
      <c r="O1965" s="274"/>
      <c r="P1965" s="274"/>
      <c r="Q1965" s="274"/>
      <c r="R1965" s="274"/>
      <c r="S1965" s="274"/>
      <c r="T1965" s="275"/>
      <c r="AT1965" s="276" t="s">
        <v>175</v>
      </c>
      <c r="AU1965" s="276" t="s">
        <v>107</v>
      </c>
      <c r="AV1965" s="14" t="s">
        <v>166</v>
      </c>
      <c r="AW1965" s="14" t="s">
        <v>31</v>
      </c>
      <c r="AX1965" s="14" t="s">
        <v>74</v>
      </c>
      <c r="AY1965" s="276" t="s">
        <v>165</v>
      </c>
    </row>
    <row r="1966" s="15" customFormat="1">
      <c r="B1966" s="277"/>
      <c r="C1966" s="278"/>
      <c r="D1966" s="246" t="s">
        <v>175</v>
      </c>
      <c r="E1966" s="279" t="s">
        <v>1</v>
      </c>
      <c r="F1966" s="280" t="s">
        <v>186</v>
      </c>
      <c r="G1966" s="278"/>
      <c r="H1966" s="281">
        <v>1.3080000000000001</v>
      </c>
      <c r="I1966" s="282"/>
      <c r="J1966" s="278"/>
      <c r="K1966" s="278"/>
      <c r="L1966" s="283"/>
      <c r="M1966" s="284"/>
      <c r="N1966" s="285"/>
      <c r="O1966" s="285"/>
      <c r="P1966" s="285"/>
      <c r="Q1966" s="285"/>
      <c r="R1966" s="285"/>
      <c r="S1966" s="285"/>
      <c r="T1966" s="286"/>
      <c r="AT1966" s="287" t="s">
        <v>175</v>
      </c>
      <c r="AU1966" s="287" t="s">
        <v>107</v>
      </c>
      <c r="AV1966" s="15" t="s">
        <v>173</v>
      </c>
      <c r="AW1966" s="15" t="s">
        <v>31</v>
      </c>
      <c r="AX1966" s="15" t="s">
        <v>82</v>
      </c>
      <c r="AY1966" s="287" t="s">
        <v>165</v>
      </c>
    </row>
    <row r="1967" s="1" customFormat="1" ht="16.5" customHeight="1">
      <c r="B1967" s="38"/>
      <c r="C1967" s="231" t="s">
        <v>795</v>
      </c>
      <c r="D1967" s="231" t="s">
        <v>168</v>
      </c>
      <c r="E1967" s="232" t="s">
        <v>796</v>
      </c>
      <c r="F1967" s="233" t="s">
        <v>797</v>
      </c>
      <c r="G1967" s="234" t="s">
        <v>296</v>
      </c>
      <c r="H1967" s="235">
        <v>46.200000000000003</v>
      </c>
      <c r="I1967" s="236"/>
      <c r="J1967" s="237">
        <f>ROUND(I1967*H1967,2)</f>
        <v>0</v>
      </c>
      <c r="K1967" s="233" t="s">
        <v>286</v>
      </c>
      <c r="L1967" s="43"/>
      <c r="M1967" s="238" t="s">
        <v>1</v>
      </c>
      <c r="N1967" s="239" t="s">
        <v>40</v>
      </c>
      <c r="O1967" s="86"/>
      <c r="P1967" s="240">
        <f>O1967*H1967</f>
        <v>0</v>
      </c>
      <c r="Q1967" s="240">
        <v>0</v>
      </c>
      <c r="R1967" s="240">
        <f>Q1967*H1967</f>
        <v>0</v>
      </c>
      <c r="S1967" s="240">
        <v>0.075999999999999998</v>
      </c>
      <c r="T1967" s="241">
        <f>S1967*H1967</f>
        <v>3.5112000000000001</v>
      </c>
      <c r="AR1967" s="242" t="s">
        <v>173</v>
      </c>
      <c r="AT1967" s="242" t="s">
        <v>168</v>
      </c>
      <c r="AU1967" s="242" t="s">
        <v>107</v>
      </c>
      <c r="AY1967" s="17" t="s">
        <v>165</v>
      </c>
      <c r="BE1967" s="243">
        <f>IF(N1967="základní",J1967,0)</f>
        <v>0</v>
      </c>
      <c r="BF1967" s="243">
        <f>IF(N1967="snížená",J1967,0)</f>
        <v>0</v>
      </c>
      <c r="BG1967" s="243">
        <f>IF(N1967="zákl. přenesená",J1967,0)</f>
        <v>0</v>
      </c>
      <c r="BH1967" s="243">
        <f>IF(N1967="sníž. přenesená",J1967,0)</f>
        <v>0</v>
      </c>
      <c r="BI1967" s="243">
        <f>IF(N1967="nulová",J1967,0)</f>
        <v>0</v>
      </c>
      <c r="BJ1967" s="17" t="s">
        <v>107</v>
      </c>
      <c r="BK1967" s="243">
        <f>ROUND(I1967*H1967,2)</f>
        <v>0</v>
      </c>
      <c r="BL1967" s="17" t="s">
        <v>173</v>
      </c>
      <c r="BM1967" s="242" t="s">
        <v>798</v>
      </c>
    </row>
    <row r="1968" s="12" customFormat="1">
      <c r="B1968" s="244"/>
      <c r="C1968" s="245"/>
      <c r="D1968" s="246" t="s">
        <v>175</v>
      </c>
      <c r="E1968" s="247" t="s">
        <v>1</v>
      </c>
      <c r="F1968" s="248" t="s">
        <v>176</v>
      </c>
      <c r="G1968" s="245"/>
      <c r="H1968" s="247" t="s">
        <v>1</v>
      </c>
      <c r="I1968" s="249"/>
      <c r="J1968" s="245"/>
      <c r="K1968" s="245"/>
      <c r="L1968" s="250"/>
      <c r="M1968" s="251"/>
      <c r="N1968" s="252"/>
      <c r="O1968" s="252"/>
      <c r="P1968" s="252"/>
      <c r="Q1968" s="252"/>
      <c r="R1968" s="252"/>
      <c r="S1968" s="252"/>
      <c r="T1968" s="253"/>
      <c r="AT1968" s="254" t="s">
        <v>175</v>
      </c>
      <c r="AU1968" s="254" t="s">
        <v>107</v>
      </c>
      <c r="AV1968" s="12" t="s">
        <v>82</v>
      </c>
      <c r="AW1968" s="12" t="s">
        <v>31</v>
      </c>
      <c r="AX1968" s="12" t="s">
        <v>74</v>
      </c>
      <c r="AY1968" s="254" t="s">
        <v>165</v>
      </c>
    </row>
    <row r="1969" s="12" customFormat="1">
      <c r="B1969" s="244"/>
      <c r="C1969" s="245"/>
      <c r="D1969" s="246" t="s">
        <v>175</v>
      </c>
      <c r="E1969" s="247" t="s">
        <v>1</v>
      </c>
      <c r="F1969" s="248" t="s">
        <v>218</v>
      </c>
      <c r="G1969" s="245"/>
      <c r="H1969" s="247" t="s">
        <v>1</v>
      </c>
      <c r="I1969" s="249"/>
      <c r="J1969" s="245"/>
      <c r="K1969" s="245"/>
      <c r="L1969" s="250"/>
      <c r="M1969" s="251"/>
      <c r="N1969" s="252"/>
      <c r="O1969" s="252"/>
      <c r="P1969" s="252"/>
      <c r="Q1969" s="252"/>
      <c r="R1969" s="252"/>
      <c r="S1969" s="252"/>
      <c r="T1969" s="253"/>
      <c r="AT1969" s="254" t="s">
        <v>175</v>
      </c>
      <c r="AU1969" s="254" t="s">
        <v>107</v>
      </c>
      <c r="AV1969" s="12" t="s">
        <v>82</v>
      </c>
      <c r="AW1969" s="12" t="s">
        <v>31</v>
      </c>
      <c r="AX1969" s="12" t="s">
        <v>74</v>
      </c>
      <c r="AY1969" s="254" t="s">
        <v>165</v>
      </c>
    </row>
    <row r="1970" s="13" customFormat="1">
      <c r="B1970" s="255"/>
      <c r="C1970" s="256"/>
      <c r="D1970" s="246" t="s">
        <v>175</v>
      </c>
      <c r="E1970" s="257" t="s">
        <v>1</v>
      </c>
      <c r="F1970" s="258" t="s">
        <v>799</v>
      </c>
      <c r="G1970" s="256"/>
      <c r="H1970" s="259">
        <v>1.6000000000000001</v>
      </c>
      <c r="I1970" s="260"/>
      <c r="J1970" s="256"/>
      <c r="K1970" s="256"/>
      <c r="L1970" s="261"/>
      <c r="M1970" s="262"/>
      <c r="N1970" s="263"/>
      <c r="O1970" s="263"/>
      <c r="P1970" s="263"/>
      <c r="Q1970" s="263"/>
      <c r="R1970" s="263"/>
      <c r="S1970" s="263"/>
      <c r="T1970" s="264"/>
      <c r="AT1970" s="265" t="s">
        <v>175</v>
      </c>
      <c r="AU1970" s="265" t="s">
        <v>107</v>
      </c>
      <c r="AV1970" s="13" t="s">
        <v>107</v>
      </c>
      <c r="AW1970" s="13" t="s">
        <v>31</v>
      </c>
      <c r="AX1970" s="13" t="s">
        <v>74</v>
      </c>
      <c r="AY1970" s="265" t="s">
        <v>165</v>
      </c>
    </row>
    <row r="1971" s="12" customFormat="1">
      <c r="B1971" s="244"/>
      <c r="C1971" s="245"/>
      <c r="D1971" s="246" t="s">
        <v>175</v>
      </c>
      <c r="E1971" s="247" t="s">
        <v>1</v>
      </c>
      <c r="F1971" s="248" t="s">
        <v>216</v>
      </c>
      <c r="G1971" s="245"/>
      <c r="H1971" s="247" t="s">
        <v>1</v>
      </c>
      <c r="I1971" s="249"/>
      <c r="J1971" s="245"/>
      <c r="K1971" s="245"/>
      <c r="L1971" s="250"/>
      <c r="M1971" s="251"/>
      <c r="N1971" s="252"/>
      <c r="O1971" s="252"/>
      <c r="P1971" s="252"/>
      <c r="Q1971" s="252"/>
      <c r="R1971" s="252"/>
      <c r="S1971" s="252"/>
      <c r="T1971" s="253"/>
      <c r="AT1971" s="254" t="s">
        <v>175</v>
      </c>
      <c r="AU1971" s="254" t="s">
        <v>107</v>
      </c>
      <c r="AV1971" s="12" t="s">
        <v>82</v>
      </c>
      <c r="AW1971" s="12" t="s">
        <v>31</v>
      </c>
      <c r="AX1971" s="12" t="s">
        <v>74</v>
      </c>
      <c r="AY1971" s="254" t="s">
        <v>165</v>
      </c>
    </row>
    <row r="1972" s="13" customFormat="1">
      <c r="B1972" s="255"/>
      <c r="C1972" s="256"/>
      <c r="D1972" s="246" t="s">
        <v>175</v>
      </c>
      <c r="E1972" s="257" t="s">
        <v>1</v>
      </c>
      <c r="F1972" s="258" t="s">
        <v>800</v>
      </c>
      <c r="G1972" s="256"/>
      <c r="H1972" s="259">
        <v>1.3999999999999999</v>
      </c>
      <c r="I1972" s="260"/>
      <c r="J1972" s="256"/>
      <c r="K1972" s="256"/>
      <c r="L1972" s="261"/>
      <c r="M1972" s="262"/>
      <c r="N1972" s="263"/>
      <c r="O1972" s="263"/>
      <c r="P1972" s="263"/>
      <c r="Q1972" s="263"/>
      <c r="R1972" s="263"/>
      <c r="S1972" s="263"/>
      <c r="T1972" s="264"/>
      <c r="AT1972" s="265" t="s">
        <v>175</v>
      </c>
      <c r="AU1972" s="265" t="s">
        <v>107</v>
      </c>
      <c r="AV1972" s="13" t="s">
        <v>107</v>
      </c>
      <c r="AW1972" s="13" t="s">
        <v>31</v>
      </c>
      <c r="AX1972" s="13" t="s">
        <v>74</v>
      </c>
      <c r="AY1972" s="265" t="s">
        <v>165</v>
      </c>
    </row>
    <row r="1973" s="12" customFormat="1">
      <c r="B1973" s="244"/>
      <c r="C1973" s="245"/>
      <c r="D1973" s="246" t="s">
        <v>175</v>
      </c>
      <c r="E1973" s="247" t="s">
        <v>1</v>
      </c>
      <c r="F1973" s="248" t="s">
        <v>396</v>
      </c>
      <c r="G1973" s="245"/>
      <c r="H1973" s="247" t="s">
        <v>1</v>
      </c>
      <c r="I1973" s="249"/>
      <c r="J1973" s="245"/>
      <c r="K1973" s="245"/>
      <c r="L1973" s="250"/>
      <c r="M1973" s="251"/>
      <c r="N1973" s="252"/>
      <c r="O1973" s="252"/>
      <c r="P1973" s="252"/>
      <c r="Q1973" s="252"/>
      <c r="R1973" s="252"/>
      <c r="S1973" s="252"/>
      <c r="T1973" s="253"/>
      <c r="AT1973" s="254" t="s">
        <v>175</v>
      </c>
      <c r="AU1973" s="254" t="s">
        <v>107</v>
      </c>
      <c r="AV1973" s="12" t="s">
        <v>82</v>
      </c>
      <c r="AW1973" s="12" t="s">
        <v>31</v>
      </c>
      <c r="AX1973" s="12" t="s">
        <v>74</v>
      </c>
      <c r="AY1973" s="254" t="s">
        <v>165</v>
      </c>
    </row>
    <row r="1974" s="13" customFormat="1">
      <c r="B1974" s="255"/>
      <c r="C1974" s="256"/>
      <c r="D1974" s="246" t="s">
        <v>175</v>
      </c>
      <c r="E1974" s="257" t="s">
        <v>1</v>
      </c>
      <c r="F1974" s="258" t="s">
        <v>801</v>
      </c>
      <c r="G1974" s="256"/>
      <c r="H1974" s="259">
        <v>1.8</v>
      </c>
      <c r="I1974" s="260"/>
      <c r="J1974" s="256"/>
      <c r="K1974" s="256"/>
      <c r="L1974" s="261"/>
      <c r="M1974" s="262"/>
      <c r="N1974" s="263"/>
      <c r="O1974" s="263"/>
      <c r="P1974" s="263"/>
      <c r="Q1974" s="263"/>
      <c r="R1974" s="263"/>
      <c r="S1974" s="263"/>
      <c r="T1974" s="264"/>
      <c r="AT1974" s="265" t="s">
        <v>175</v>
      </c>
      <c r="AU1974" s="265" t="s">
        <v>107</v>
      </c>
      <c r="AV1974" s="13" t="s">
        <v>107</v>
      </c>
      <c r="AW1974" s="13" t="s">
        <v>31</v>
      </c>
      <c r="AX1974" s="13" t="s">
        <v>74</v>
      </c>
      <c r="AY1974" s="265" t="s">
        <v>165</v>
      </c>
    </row>
    <row r="1975" s="13" customFormat="1">
      <c r="B1975" s="255"/>
      <c r="C1975" s="256"/>
      <c r="D1975" s="246" t="s">
        <v>175</v>
      </c>
      <c r="E1975" s="257" t="s">
        <v>1</v>
      </c>
      <c r="F1975" s="258" t="s">
        <v>799</v>
      </c>
      <c r="G1975" s="256"/>
      <c r="H1975" s="259">
        <v>1.6000000000000001</v>
      </c>
      <c r="I1975" s="260"/>
      <c r="J1975" s="256"/>
      <c r="K1975" s="256"/>
      <c r="L1975" s="261"/>
      <c r="M1975" s="262"/>
      <c r="N1975" s="263"/>
      <c r="O1975" s="263"/>
      <c r="P1975" s="263"/>
      <c r="Q1975" s="263"/>
      <c r="R1975" s="263"/>
      <c r="S1975" s="263"/>
      <c r="T1975" s="264"/>
      <c r="AT1975" s="265" t="s">
        <v>175</v>
      </c>
      <c r="AU1975" s="265" t="s">
        <v>107</v>
      </c>
      <c r="AV1975" s="13" t="s">
        <v>107</v>
      </c>
      <c r="AW1975" s="13" t="s">
        <v>31</v>
      </c>
      <c r="AX1975" s="13" t="s">
        <v>74</v>
      </c>
      <c r="AY1975" s="265" t="s">
        <v>165</v>
      </c>
    </row>
    <row r="1976" s="12" customFormat="1">
      <c r="B1976" s="244"/>
      <c r="C1976" s="245"/>
      <c r="D1976" s="246" t="s">
        <v>175</v>
      </c>
      <c r="E1976" s="247" t="s">
        <v>1</v>
      </c>
      <c r="F1976" s="248" t="s">
        <v>416</v>
      </c>
      <c r="G1976" s="245"/>
      <c r="H1976" s="247" t="s">
        <v>1</v>
      </c>
      <c r="I1976" s="249"/>
      <c r="J1976" s="245"/>
      <c r="K1976" s="245"/>
      <c r="L1976" s="250"/>
      <c r="M1976" s="251"/>
      <c r="N1976" s="252"/>
      <c r="O1976" s="252"/>
      <c r="P1976" s="252"/>
      <c r="Q1976" s="252"/>
      <c r="R1976" s="252"/>
      <c r="S1976" s="252"/>
      <c r="T1976" s="253"/>
      <c r="AT1976" s="254" t="s">
        <v>175</v>
      </c>
      <c r="AU1976" s="254" t="s">
        <v>107</v>
      </c>
      <c r="AV1976" s="12" t="s">
        <v>82</v>
      </c>
      <c r="AW1976" s="12" t="s">
        <v>31</v>
      </c>
      <c r="AX1976" s="12" t="s">
        <v>74</v>
      </c>
      <c r="AY1976" s="254" t="s">
        <v>165</v>
      </c>
    </row>
    <row r="1977" s="13" customFormat="1">
      <c r="B1977" s="255"/>
      <c r="C1977" s="256"/>
      <c r="D1977" s="246" t="s">
        <v>175</v>
      </c>
      <c r="E1977" s="257" t="s">
        <v>1</v>
      </c>
      <c r="F1977" s="258" t="s">
        <v>799</v>
      </c>
      <c r="G1977" s="256"/>
      <c r="H1977" s="259">
        <v>1.6000000000000001</v>
      </c>
      <c r="I1977" s="260"/>
      <c r="J1977" s="256"/>
      <c r="K1977" s="256"/>
      <c r="L1977" s="261"/>
      <c r="M1977" s="262"/>
      <c r="N1977" s="263"/>
      <c r="O1977" s="263"/>
      <c r="P1977" s="263"/>
      <c r="Q1977" s="263"/>
      <c r="R1977" s="263"/>
      <c r="S1977" s="263"/>
      <c r="T1977" s="264"/>
      <c r="AT1977" s="265" t="s">
        <v>175</v>
      </c>
      <c r="AU1977" s="265" t="s">
        <v>107</v>
      </c>
      <c r="AV1977" s="13" t="s">
        <v>107</v>
      </c>
      <c r="AW1977" s="13" t="s">
        <v>31</v>
      </c>
      <c r="AX1977" s="13" t="s">
        <v>74</v>
      </c>
      <c r="AY1977" s="265" t="s">
        <v>165</v>
      </c>
    </row>
    <row r="1978" s="12" customFormat="1">
      <c r="B1978" s="244"/>
      <c r="C1978" s="245"/>
      <c r="D1978" s="246" t="s">
        <v>175</v>
      </c>
      <c r="E1978" s="247" t="s">
        <v>1</v>
      </c>
      <c r="F1978" s="248" t="s">
        <v>420</v>
      </c>
      <c r="G1978" s="245"/>
      <c r="H1978" s="247" t="s">
        <v>1</v>
      </c>
      <c r="I1978" s="249"/>
      <c r="J1978" s="245"/>
      <c r="K1978" s="245"/>
      <c r="L1978" s="250"/>
      <c r="M1978" s="251"/>
      <c r="N1978" s="252"/>
      <c r="O1978" s="252"/>
      <c r="P1978" s="252"/>
      <c r="Q1978" s="252"/>
      <c r="R1978" s="252"/>
      <c r="S1978" s="252"/>
      <c r="T1978" s="253"/>
      <c r="AT1978" s="254" t="s">
        <v>175</v>
      </c>
      <c r="AU1978" s="254" t="s">
        <v>107</v>
      </c>
      <c r="AV1978" s="12" t="s">
        <v>82</v>
      </c>
      <c r="AW1978" s="12" t="s">
        <v>31</v>
      </c>
      <c r="AX1978" s="12" t="s">
        <v>74</v>
      </c>
      <c r="AY1978" s="254" t="s">
        <v>165</v>
      </c>
    </row>
    <row r="1979" s="13" customFormat="1">
      <c r="B1979" s="255"/>
      <c r="C1979" s="256"/>
      <c r="D1979" s="246" t="s">
        <v>175</v>
      </c>
      <c r="E1979" s="257" t="s">
        <v>1</v>
      </c>
      <c r="F1979" s="258" t="s">
        <v>799</v>
      </c>
      <c r="G1979" s="256"/>
      <c r="H1979" s="259">
        <v>1.6000000000000001</v>
      </c>
      <c r="I1979" s="260"/>
      <c r="J1979" s="256"/>
      <c r="K1979" s="256"/>
      <c r="L1979" s="261"/>
      <c r="M1979" s="262"/>
      <c r="N1979" s="263"/>
      <c r="O1979" s="263"/>
      <c r="P1979" s="263"/>
      <c r="Q1979" s="263"/>
      <c r="R1979" s="263"/>
      <c r="S1979" s="263"/>
      <c r="T1979" s="264"/>
      <c r="AT1979" s="265" t="s">
        <v>175</v>
      </c>
      <c r="AU1979" s="265" t="s">
        <v>107</v>
      </c>
      <c r="AV1979" s="13" t="s">
        <v>107</v>
      </c>
      <c r="AW1979" s="13" t="s">
        <v>31</v>
      </c>
      <c r="AX1979" s="13" t="s">
        <v>74</v>
      </c>
      <c r="AY1979" s="265" t="s">
        <v>165</v>
      </c>
    </row>
    <row r="1980" s="12" customFormat="1">
      <c r="B1980" s="244"/>
      <c r="C1980" s="245"/>
      <c r="D1980" s="246" t="s">
        <v>175</v>
      </c>
      <c r="E1980" s="247" t="s">
        <v>1</v>
      </c>
      <c r="F1980" s="248" t="s">
        <v>198</v>
      </c>
      <c r="G1980" s="245"/>
      <c r="H1980" s="247" t="s">
        <v>1</v>
      </c>
      <c r="I1980" s="249"/>
      <c r="J1980" s="245"/>
      <c r="K1980" s="245"/>
      <c r="L1980" s="250"/>
      <c r="M1980" s="251"/>
      <c r="N1980" s="252"/>
      <c r="O1980" s="252"/>
      <c r="P1980" s="252"/>
      <c r="Q1980" s="252"/>
      <c r="R1980" s="252"/>
      <c r="S1980" s="252"/>
      <c r="T1980" s="253"/>
      <c r="AT1980" s="254" t="s">
        <v>175</v>
      </c>
      <c r="AU1980" s="254" t="s">
        <v>107</v>
      </c>
      <c r="AV1980" s="12" t="s">
        <v>82</v>
      </c>
      <c r="AW1980" s="12" t="s">
        <v>31</v>
      </c>
      <c r="AX1980" s="12" t="s">
        <v>74</v>
      </c>
      <c r="AY1980" s="254" t="s">
        <v>165</v>
      </c>
    </row>
    <row r="1981" s="13" customFormat="1">
      <c r="B1981" s="255"/>
      <c r="C1981" s="256"/>
      <c r="D1981" s="246" t="s">
        <v>175</v>
      </c>
      <c r="E1981" s="257" t="s">
        <v>1</v>
      </c>
      <c r="F1981" s="258" t="s">
        <v>799</v>
      </c>
      <c r="G1981" s="256"/>
      <c r="H1981" s="259">
        <v>1.6000000000000001</v>
      </c>
      <c r="I1981" s="260"/>
      <c r="J1981" s="256"/>
      <c r="K1981" s="256"/>
      <c r="L1981" s="261"/>
      <c r="M1981" s="262"/>
      <c r="N1981" s="263"/>
      <c r="O1981" s="263"/>
      <c r="P1981" s="263"/>
      <c r="Q1981" s="263"/>
      <c r="R1981" s="263"/>
      <c r="S1981" s="263"/>
      <c r="T1981" s="264"/>
      <c r="AT1981" s="265" t="s">
        <v>175</v>
      </c>
      <c r="AU1981" s="265" t="s">
        <v>107</v>
      </c>
      <c r="AV1981" s="13" t="s">
        <v>107</v>
      </c>
      <c r="AW1981" s="13" t="s">
        <v>31</v>
      </c>
      <c r="AX1981" s="13" t="s">
        <v>74</v>
      </c>
      <c r="AY1981" s="265" t="s">
        <v>165</v>
      </c>
    </row>
    <row r="1982" s="12" customFormat="1">
      <c r="B1982" s="244"/>
      <c r="C1982" s="245"/>
      <c r="D1982" s="246" t="s">
        <v>175</v>
      </c>
      <c r="E1982" s="247" t="s">
        <v>1</v>
      </c>
      <c r="F1982" s="248" t="s">
        <v>196</v>
      </c>
      <c r="G1982" s="245"/>
      <c r="H1982" s="247" t="s">
        <v>1</v>
      </c>
      <c r="I1982" s="249"/>
      <c r="J1982" s="245"/>
      <c r="K1982" s="245"/>
      <c r="L1982" s="250"/>
      <c r="M1982" s="251"/>
      <c r="N1982" s="252"/>
      <c r="O1982" s="252"/>
      <c r="P1982" s="252"/>
      <c r="Q1982" s="252"/>
      <c r="R1982" s="252"/>
      <c r="S1982" s="252"/>
      <c r="T1982" s="253"/>
      <c r="AT1982" s="254" t="s">
        <v>175</v>
      </c>
      <c r="AU1982" s="254" t="s">
        <v>107</v>
      </c>
      <c r="AV1982" s="12" t="s">
        <v>82</v>
      </c>
      <c r="AW1982" s="12" t="s">
        <v>31</v>
      </c>
      <c r="AX1982" s="12" t="s">
        <v>74</v>
      </c>
      <c r="AY1982" s="254" t="s">
        <v>165</v>
      </c>
    </row>
    <row r="1983" s="13" customFormat="1">
      <c r="B1983" s="255"/>
      <c r="C1983" s="256"/>
      <c r="D1983" s="246" t="s">
        <v>175</v>
      </c>
      <c r="E1983" s="257" t="s">
        <v>1</v>
      </c>
      <c r="F1983" s="258" t="s">
        <v>799</v>
      </c>
      <c r="G1983" s="256"/>
      <c r="H1983" s="259">
        <v>1.6000000000000001</v>
      </c>
      <c r="I1983" s="260"/>
      <c r="J1983" s="256"/>
      <c r="K1983" s="256"/>
      <c r="L1983" s="261"/>
      <c r="M1983" s="262"/>
      <c r="N1983" s="263"/>
      <c r="O1983" s="263"/>
      <c r="P1983" s="263"/>
      <c r="Q1983" s="263"/>
      <c r="R1983" s="263"/>
      <c r="S1983" s="263"/>
      <c r="T1983" s="264"/>
      <c r="AT1983" s="265" t="s">
        <v>175</v>
      </c>
      <c r="AU1983" s="265" t="s">
        <v>107</v>
      </c>
      <c r="AV1983" s="13" t="s">
        <v>107</v>
      </c>
      <c r="AW1983" s="13" t="s">
        <v>31</v>
      </c>
      <c r="AX1983" s="13" t="s">
        <v>74</v>
      </c>
      <c r="AY1983" s="265" t="s">
        <v>165</v>
      </c>
    </row>
    <row r="1984" s="12" customFormat="1">
      <c r="B1984" s="244"/>
      <c r="C1984" s="245"/>
      <c r="D1984" s="246" t="s">
        <v>175</v>
      </c>
      <c r="E1984" s="247" t="s">
        <v>1</v>
      </c>
      <c r="F1984" s="248" t="s">
        <v>200</v>
      </c>
      <c r="G1984" s="245"/>
      <c r="H1984" s="247" t="s">
        <v>1</v>
      </c>
      <c r="I1984" s="249"/>
      <c r="J1984" s="245"/>
      <c r="K1984" s="245"/>
      <c r="L1984" s="250"/>
      <c r="M1984" s="251"/>
      <c r="N1984" s="252"/>
      <c r="O1984" s="252"/>
      <c r="P1984" s="252"/>
      <c r="Q1984" s="252"/>
      <c r="R1984" s="252"/>
      <c r="S1984" s="252"/>
      <c r="T1984" s="253"/>
      <c r="AT1984" s="254" t="s">
        <v>175</v>
      </c>
      <c r="AU1984" s="254" t="s">
        <v>107</v>
      </c>
      <c r="AV1984" s="12" t="s">
        <v>82</v>
      </c>
      <c r="AW1984" s="12" t="s">
        <v>31</v>
      </c>
      <c r="AX1984" s="12" t="s">
        <v>74</v>
      </c>
      <c r="AY1984" s="254" t="s">
        <v>165</v>
      </c>
    </row>
    <row r="1985" s="13" customFormat="1">
      <c r="B1985" s="255"/>
      <c r="C1985" s="256"/>
      <c r="D1985" s="246" t="s">
        <v>175</v>
      </c>
      <c r="E1985" s="257" t="s">
        <v>1</v>
      </c>
      <c r="F1985" s="258" t="s">
        <v>799</v>
      </c>
      <c r="G1985" s="256"/>
      <c r="H1985" s="259">
        <v>1.6000000000000001</v>
      </c>
      <c r="I1985" s="260"/>
      <c r="J1985" s="256"/>
      <c r="K1985" s="256"/>
      <c r="L1985" s="261"/>
      <c r="M1985" s="262"/>
      <c r="N1985" s="263"/>
      <c r="O1985" s="263"/>
      <c r="P1985" s="263"/>
      <c r="Q1985" s="263"/>
      <c r="R1985" s="263"/>
      <c r="S1985" s="263"/>
      <c r="T1985" s="264"/>
      <c r="AT1985" s="265" t="s">
        <v>175</v>
      </c>
      <c r="AU1985" s="265" t="s">
        <v>107</v>
      </c>
      <c r="AV1985" s="13" t="s">
        <v>107</v>
      </c>
      <c r="AW1985" s="13" t="s">
        <v>31</v>
      </c>
      <c r="AX1985" s="13" t="s">
        <v>74</v>
      </c>
      <c r="AY1985" s="265" t="s">
        <v>165</v>
      </c>
    </row>
    <row r="1986" s="12" customFormat="1">
      <c r="B1986" s="244"/>
      <c r="C1986" s="245"/>
      <c r="D1986" s="246" t="s">
        <v>175</v>
      </c>
      <c r="E1986" s="247" t="s">
        <v>1</v>
      </c>
      <c r="F1986" s="248" t="s">
        <v>194</v>
      </c>
      <c r="G1986" s="245"/>
      <c r="H1986" s="247" t="s">
        <v>1</v>
      </c>
      <c r="I1986" s="249"/>
      <c r="J1986" s="245"/>
      <c r="K1986" s="245"/>
      <c r="L1986" s="250"/>
      <c r="M1986" s="251"/>
      <c r="N1986" s="252"/>
      <c r="O1986" s="252"/>
      <c r="P1986" s="252"/>
      <c r="Q1986" s="252"/>
      <c r="R1986" s="252"/>
      <c r="S1986" s="252"/>
      <c r="T1986" s="253"/>
      <c r="AT1986" s="254" t="s">
        <v>175</v>
      </c>
      <c r="AU1986" s="254" t="s">
        <v>107</v>
      </c>
      <c r="AV1986" s="12" t="s">
        <v>82</v>
      </c>
      <c r="AW1986" s="12" t="s">
        <v>31</v>
      </c>
      <c r="AX1986" s="12" t="s">
        <v>74</v>
      </c>
      <c r="AY1986" s="254" t="s">
        <v>165</v>
      </c>
    </row>
    <row r="1987" s="13" customFormat="1">
      <c r="B1987" s="255"/>
      <c r="C1987" s="256"/>
      <c r="D1987" s="246" t="s">
        <v>175</v>
      </c>
      <c r="E1987" s="257" t="s">
        <v>1</v>
      </c>
      <c r="F1987" s="258" t="s">
        <v>799</v>
      </c>
      <c r="G1987" s="256"/>
      <c r="H1987" s="259">
        <v>1.6000000000000001</v>
      </c>
      <c r="I1987" s="260"/>
      <c r="J1987" s="256"/>
      <c r="K1987" s="256"/>
      <c r="L1987" s="261"/>
      <c r="M1987" s="262"/>
      <c r="N1987" s="263"/>
      <c r="O1987" s="263"/>
      <c r="P1987" s="263"/>
      <c r="Q1987" s="263"/>
      <c r="R1987" s="263"/>
      <c r="S1987" s="263"/>
      <c r="T1987" s="264"/>
      <c r="AT1987" s="265" t="s">
        <v>175</v>
      </c>
      <c r="AU1987" s="265" t="s">
        <v>107</v>
      </c>
      <c r="AV1987" s="13" t="s">
        <v>107</v>
      </c>
      <c r="AW1987" s="13" t="s">
        <v>31</v>
      </c>
      <c r="AX1987" s="13" t="s">
        <v>74</v>
      </c>
      <c r="AY1987" s="265" t="s">
        <v>165</v>
      </c>
    </row>
    <row r="1988" s="12" customFormat="1">
      <c r="B1988" s="244"/>
      <c r="C1988" s="245"/>
      <c r="D1988" s="246" t="s">
        <v>175</v>
      </c>
      <c r="E1988" s="247" t="s">
        <v>1</v>
      </c>
      <c r="F1988" s="248" t="s">
        <v>217</v>
      </c>
      <c r="G1988" s="245"/>
      <c r="H1988" s="247" t="s">
        <v>1</v>
      </c>
      <c r="I1988" s="249"/>
      <c r="J1988" s="245"/>
      <c r="K1988" s="245"/>
      <c r="L1988" s="250"/>
      <c r="M1988" s="251"/>
      <c r="N1988" s="252"/>
      <c r="O1988" s="252"/>
      <c r="P1988" s="252"/>
      <c r="Q1988" s="252"/>
      <c r="R1988" s="252"/>
      <c r="S1988" s="252"/>
      <c r="T1988" s="253"/>
      <c r="AT1988" s="254" t="s">
        <v>175</v>
      </c>
      <c r="AU1988" s="254" t="s">
        <v>107</v>
      </c>
      <c r="AV1988" s="12" t="s">
        <v>82</v>
      </c>
      <c r="AW1988" s="12" t="s">
        <v>31</v>
      </c>
      <c r="AX1988" s="12" t="s">
        <v>74</v>
      </c>
      <c r="AY1988" s="254" t="s">
        <v>165</v>
      </c>
    </row>
    <row r="1989" s="13" customFormat="1">
      <c r="B1989" s="255"/>
      <c r="C1989" s="256"/>
      <c r="D1989" s="246" t="s">
        <v>175</v>
      </c>
      <c r="E1989" s="257" t="s">
        <v>1</v>
      </c>
      <c r="F1989" s="258" t="s">
        <v>799</v>
      </c>
      <c r="G1989" s="256"/>
      <c r="H1989" s="259">
        <v>1.6000000000000001</v>
      </c>
      <c r="I1989" s="260"/>
      <c r="J1989" s="256"/>
      <c r="K1989" s="256"/>
      <c r="L1989" s="261"/>
      <c r="M1989" s="262"/>
      <c r="N1989" s="263"/>
      <c r="O1989" s="263"/>
      <c r="P1989" s="263"/>
      <c r="Q1989" s="263"/>
      <c r="R1989" s="263"/>
      <c r="S1989" s="263"/>
      <c r="T1989" s="264"/>
      <c r="AT1989" s="265" t="s">
        <v>175</v>
      </c>
      <c r="AU1989" s="265" t="s">
        <v>107</v>
      </c>
      <c r="AV1989" s="13" t="s">
        <v>107</v>
      </c>
      <c r="AW1989" s="13" t="s">
        <v>31</v>
      </c>
      <c r="AX1989" s="13" t="s">
        <v>74</v>
      </c>
      <c r="AY1989" s="265" t="s">
        <v>165</v>
      </c>
    </row>
    <row r="1990" s="14" customFormat="1">
      <c r="B1990" s="266"/>
      <c r="C1990" s="267"/>
      <c r="D1990" s="246" t="s">
        <v>175</v>
      </c>
      <c r="E1990" s="268" t="s">
        <v>1</v>
      </c>
      <c r="F1990" s="269" t="s">
        <v>179</v>
      </c>
      <c r="G1990" s="267"/>
      <c r="H1990" s="270">
        <v>17.599999999999998</v>
      </c>
      <c r="I1990" s="271"/>
      <c r="J1990" s="267"/>
      <c r="K1990" s="267"/>
      <c r="L1990" s="272"/>
      <c r="M1990" s="273"/>
      <c r="N1990" s="274"/>
      <c r="O1990" s="274"/>
      <c r="P1990" s="274"/>
      <c r="Q1990" s="274"/>
      <c r="R1990" s="274"/>
      <c r="S1990" s="274"/>
      <c r="T1990" s="275"/>
      <c r="AT1990" s="276" t="s">
        <v>175</v>
      </c>
      <c r="AU1990" s="276" t="s">
        <v>107</v>
      </c>
      <c r="AV1990" s="14" t="s">
        <v>166</v>
      </c>
      <c r="AW1990" s="14" t="s">
        <v>31</v>
      </c>
      <c r="AX1990" s="14" t="s">
        <v>74</v>
      </c>
      <c r="AY1990" s="276" t="s">
        <v>165</v>
      </c>
    </row>
    <row r="1991" s="12" customFormat="1">
      <c r="B1991" s="244"/>
      <c r="C1991" s="245"/>
      <c r="D1991" s="246" t="s">
        <v>175</v>
      </c>
      <c r="E1991" s="247" t="s">
        <v>1</v>
      </c>
      <c r="F1991" s="248" t="s">
        <v>180</v>
      </c>
      <c r="G1991" s="245"/>
      <c r="H1991" s="247" t="s">
        <v>1</v>
      </c>
      <c r="I1991" s="249"/>
      <c r="J1991" s="245"/>
      <c r="K1991" s="245"/>
      <c r="L1991" s="250"/>
      <c r="M1991" s="251"/>
      <c r="N1991" s="252"/>
      <c r="O1991" s="252"/>
      <c r="P1991" s="252"/>
      <c r="Q1991" s="252"/>
      <c r="R1991" s="252"/>
      <c r="S1991" s="252"/>
      <c r="T1991" s="253"/>
      <c r="AT1991" s="254" t="s">
        <v>175</v>
      </c>
      <c r="AU1991" s="254" t="s">
        <v>107</v>
      </c>
      <c r="AV1991" s="12" t="s">
        <v>82</v>
      </c>
      <c r="AW1991" s="12" t="s">
        <v>31</v>
      </c>
      <c r="AX1991" s="12" t="s">
        <v>74</v>
      </c>
      <c r="AY1991" s="254" t="s">
        <v>165</v>
      </c>
    </row>
    <row r="1992" s="12" customFormat="1">
      <c r="B1992" s="244"/>
      <c r="C1992" s="245"/>
      <c r="D1992" s="246" t="s">
        <v>175</v>
      </c>
      <c r="E1992" s="247" t="s">
        <v>1</v>
      </c>
      <c r="F1992" s="248" t="s">
        <v>453</v>
      </c>
      <c r="G1992" s="245"/>
      <c r="H1992" s="247" t="s">
        <v>1</v>
      </c>
      <c r="I1992" s="249"/>
      <c r="J1992" s="245"/>
      <c r="K1992" s="245"/>
      <c r="L1992" s="250"/>
      <c r="M1992" s="251"/>
      <c r="N1992" s="252"/>
      <c r="O1992" s="252"/>
      <c r="P1992" s="252"/>
      <c r="Q1992" s="252"/>
      <c r="R1992" s="252"/>
      <c r="S1992" s="252"/>
      <c r="T1992" s="253"/>
      <c r="AT1992" s="254" t="s">
        <v>175</v>
      </c>
      <c r="AU1992" s="254" t="s">
        <v>107</v>
      </c>
      <c r="AV1992" s="12" t="s">
        <v>82</v>
      </c>
      <c r="AW1992" s="12" t="s">
        <v>31</v>
      </c>
      <c r="AX1992" s="12" t="s">
        <v>74</v>
      </c>
      <c r="AY1992" s="254" t="s">
        <v>165</v>
      </c>
    </row>
    <row r="1993" s="13" customFormat="1">
      <c r="B1993" s="255"/>
      <c r="C1993" s="256"/>
      <c r="D1993" s="246" t="s">
        <v>175</v>
      </c>
      <c r="E1993" s="257" t="s">
        <v>1</v>
      </c>
      <c r="F1993" s="258" t="s">
        <v>799</v>
      </c>
      <c r="G1993" s="256"/>
      <c r="H1993" s="259">
        <v>1.6000000000000001</v>
      </c>
      <c r="I1993" s="260"/>
      <c r="J1993" s="256"/>
      <c r="K1993" s="256"/>
      <c r="L1993" s="261"/>
      <c r="M1993" s="262"/>
      <c r="N1993" s="263"/>
      <c r="O1993" s="263"/>
      <c r="P1993" s="263"/>
      <c r="Q1993" s="263"/>
      <c r="R1993" s="263"/>
      <c r="S1993" s="263"/>
      <c r="T1993" s="264"/>
      <c r="AT1993" s="265" t="s">
        <v>175</v>
      </c>
      <c r="AU1993" s="265" t="s">
        <v>107</v>
      </c>
      <c r="AV1993" s="13" t="s">
        <v>107</v>
      </c>
      <c r="AW1993" s="13" t="s">
        <v>31</v>
      </c>
      <c r="AX1993" s="13" t="s">
        <v>74</v>
      </c>
      <c r="AY1993" s="265" t="s">
        <v>165</v>
      </c>
    </row>
    <row r="1994" s="12" customFormat="1">
      <c r="B1994" s="244"/>
      <c r="C1994" s="245"/>
      <c r="D1994" s="246" t="s">
        <v>175</v>
      </c>
      <c r="E1994" s="247" t="s">
        <v>1</v>
      </c>
      <c r="F1994" s="248" t="s">
        <v>182</v>
      </c>
      <c r="G1994" s="245"/>
      <c r="H1994" s="247" t="s">
        <v>1</v>
      </c>
      <c r="I1994" s="249"/>
      <c r="J1994" s="245"/>
      <c r="K1994" s="245"/>
      <c r="L1994" s="250"/>
      <c r="M1994" s="251"/>
      <c r="N1994" s="252"/>
      <c r="O1994" s="252"/>
      <c r="P1994" s="252"/>
      <c r="Q1994" s="252"/>
      <c r="R1994" s="252"/>
      <c r="S1994" s="252"/>
      <c r="T1994" s="253"/>
      <c r="AT1994" s="254" t="s">
        <v>175</v>
      </c>
      <c r="AU1994" s="254" t="s">
        <v>107</v>
      </c>
      <c r="AV1994" s="12" t="s">
        <v>82</v>
      </c>
      <c r="AW1994" s="12" t="s">
        <v>31</v>
      </c>
      <c r="AX1994" s="12" t="s">
        <v>74</v>
      </c>
      <c r="AY1994" s="254" t="s">
        <v>165</v>
      </c>
    </row>
    <row r="1995" s="13" customFormat="1">
      <c r="B1995" s="255"/>
      <c r="C1995" s="256"/>
      <c r="D1995" s="246" t="s">
        <v>175</v>
      </c>
      <c r="E1995" s="257" t="s">
        <v>1</v>
      </c>
      <c r="F1995" s="258" t="s">
        <v>800</v>
      </c>
      <c r="G1995" s="256"/>
      <c r="H1995" s="259">
        <v>1.3999999999999999</v>
      </c>
      <c r="I1995" s="260"/>
      <c r="J1995" s="256"/>
      <c r="K1995" s="256"/>
      <c r="L1995" s="261"/>
      <c r="M1995" s="262"/>
      <c r="N1995" s="263"/>
      <c r="O1995" s="263"/>
      <c r="P1995" s="263"/>
      <c r="Q1995" s="263"/>
      <c r="R1995" s="263"/>
      <c r="S1995" s="263"/>
      <c r="T1995" s="264"/>
      <c r="AT1995" s="265" t="s">
        <v>175</v>
      </c>
      <c r="AU1995" s="265" t="s">
        <v>107</v>
      </c>
      <c r="AV1995" s="13" t="s">
        <v>107</v>
      </c>
      <c r="AW1995" s="13" t="s">
        <v>31</v>
      </c>
      <c r="AX1995" s="13" t="s">
        <v>74</v>
      </c>
      <c r="AY1995" s="265" t="s">
        <v>165</v>
      </c>
    </row>
    <row r="1996" s="12" customFormat="1">
      <c r="B1996" s="244"/>
      <c r="C1996" s="245"/>
      <c r="D1996" s="246" t="s">
        <v>175</v>
      </c>
      <c r="E1996" s="247" t="s">
        <v>1</v>
      </c>
      <c r="F1996" s="248" t="s">
        <v>262</v>
      </c>
      <c r="G1996" s="245"/>
      <c r="H1996" s="247" t="s">
        <v>1</v>
      </c>
      <c r="I1996" s="249"/>
      <c r="J1996" s="245"/>
      <c r="K1996" s="245"/>
      <c r="L1996" s="250"/>
      <c r="M1996" s="251"/>
      <c r="N1996" s="252"/>
      <c r="O1996" s="252"/>
      <c r="P1996" s="252"/>
      <c r="Q1996" s="252"/>
      <c r="R1996" s="252"/>
      <c r="S1996" s="252"/>
      <c r="T1996" s="253"/>
      <c r="AT1996" s="254" t="s">
        <v>175</v>
      </c>
      <c r="AU1996" s="254" t="s">
        <v>107</v>
      </c>
      <c r="AV1996" s="12" t="s">
        <v>82</v>
      </c>
      <c r="AW1996" s="12" t="s">
        <v>31</v>
      </c>
      <c r="AX1996" s="12" t="s">
        <v>74</v>
      </c>
      <c r="AY1996" s="254" t="s">
        <v>165</v>
      </c>
    </row>
    <row r="1997" s="13" customFormat="1">
      <c r="B1997" s="255"/>
      <c r="C1997" s="256"/>
      <c r="D1997" s="246" t="s">
        <v>175</v>
      </c>
      <c r="E1997" s="257" t="s">
        <v>1</v>
      </c>
      <c r="F1997" s="258" t="s">
        <v>799</v>
      </c>
      <c r="G1997" s="256"/>
      <c r="H1997" s="259">
        <v>1.6000000000000001</v>
      </c>
      <c r="I1997" s="260"/>
      <c r="J1997" s="256"/>
      <c r="K1997" s="256"/>
      <c r="L1997" s="261"/>
      <c r="M1997" s="262"/>
      <c r="N1997" s="263"/>
      <c r="O1997" s="263"/>
      <c r="P1997" s="263"/>
      <c r="Q1997" s="263"/>
      <c r="R1997" s="263"/>
      <c r="S1997" s="263"/>
      <c r="T1997" s="264"/>
      <c r="AT1997" s="265" t="s">
        <v>175</v>
      </c>
      <c r="AU1997" s="265" t="s">
        <v>107</v>
      </c>
      <c r="AV1997" s="13" t="s">
        <v>107</v>
      </c>
      <c r="AW1997" s="13" t="s">
        <v>31</v>
      </c>
      <c r="AX1997" s="13" t="s">
        <v>74</v>
      </c>
      <c r="AY1997" s="265" t="s">
        <v>165</v>
      </c>
    </row>
    <row r="1998" s="12" customFormat="1">
      <c r="B1998" s="244"/>
      <c r="C1998" s="245"/>
      <c r="D1998" s="246" t="s">
        <v>175</v>
      </c>
      <c r="E1998" s="247" t="s">
        <v>1</v>
      </c>
      <c r="F1998" s="248" t="s">
        <v>461</v>
      </c>
      <c r="G1998" s="245"/>
      <c r="H1998" s="247" t="s">
        <v>1</v>
      </c>
      <c r="I1998" s="249"/>
      <c r="J1998" s="245"/>
      <c r="K1998" s="245"/>
      <c r="L1998" s="250"/>
      <c r="M1998" s="251"/>
      <c r="N1998" s="252"/>
      <c r="O1998" s="252"/>
      <c r="P1998" s="252"/>
      <c r="Q1998" s="252"/>
      <c r="R1998" s="252"/>
      <c r="S1998" s="252"/>
      <c r="T1998" s="253"/>
      <c r="AT1998" s="254" t="s">
        <v>175</v>
      </c>
      <c r="AU1998" s="254" t="s">
        <v>107</v>
      </c>
      <c r="AV1998" s="12" t="s">
        <v>82</v>
      </c>
      <c r="AW1998" s="12" t="s">
        <v>31</v>
      </c>
      <c r="AX1998" s="12" t="s">
        <v>74</v>
      </c>
      <c r="AY1998" s="254" t="s">
        <v>165</v>
      </c>
    </row>
    <row r="1999" s="13" customFormat="1">
      <c r="B1999" s="255"/>
      <c r="C1999" s="256"/>
      <c r="D1999" s="246" t="s">
        <v>175</v>
      </c>
      <c r="E1999" s="257" t="s">
        <v>1</v>
      </c>
      <c r="F1999" s="258" t="s">
        <v>799</v>
      </c>
      <c r="G1999" s="256"/>
      <c r="H1999" s="259">
        <v>1.6000000000000001</v>
      </c>
      <c r="I1999" s="260"/>
      <c r="J1999" s="256"/>
      <c r="K1999" s="256"/>
      <c r="L1999" s="261"/>
      <c r="M1999" s="262"/>
      <c r="N1999" s="263"/>
      <c r="O1999" s="263"/>
      <c r="P1999" s="263"/>
      <c r="Q1999" s="263"/>
      <c r="R1999" s="263"/>
      <c r="S1999" s="263"/>
      <c r="T1999" s="264"/>
      <c r="AT1999" s="265" t="s">
        <v>175</v>
      </c>
      <c r="AU1999" s="265" t="s">
        <v>107</v>
      </c>
      <c r="AV1999" s="13" t="s">
        <v>107</v>
      </c>
      <c r="AW1999" s="13" t="s">
        <v>31</v>
      </c>
      <c r="AX1999" s="13" t="s">
        <v>74</v>
      </c>
      <c r="AY1999" s="265" t="s">
        <v>165</v>
      </c>
    </row>
    <row r="2000" s="12" customFormat="1">
      <c r="B2000" s="244"/>
      <c r="C2000" s="245"/>
      <c r="D2000" s="246" t="s">
        <v>175</v>
      </c>
      <c r="E2000" s="247" t="s">
        <v>1</v>
      </c>
      <c r="F2000" s="248" t="s">
        <v>439</v>
      </c>
      <c r="G2000" s="245"/>
      <c r="H2000" s="247" t="s">
        <v>1</v>
      </c>
      <c r="I2000" s="249"/>
      <c r="J2000" s="245"/>
      <c r="K2000" s="245"/>
      <c r="L2000" s="250"/>
      <c r="M2000" s="251"/>
      <c r="N2000" s="252"/>
      <c r="O2000" s="252"/>
      <c r="P2000" s="252"/>
      <c r="Q2000" s="252"/>
      <c r="R2000" s="252"/>
      <c r="S2000" s="252"/>
      <c r="T2000" s="253"/>
      <c r="AT2000" s="254" t="s">
        <v>175</v>
      </c>
      <c r="AU2000" s="254" t="s">
        <v>107</v>
      </c>
      <c r="AV2000" s="12" t="s">
        <v>82</v>
      </c>
      <c r="AW2000" s="12" t="s">
        <v>31</v>
      </c>
      <c r="AX2000" s="12" t="s">
        <v>74</v>
      </c>
      <c r="AY2000" s="254" t="s">
        <v>165</v>
      </c>
    </row>
    <row r="2001" s="13" customFormat="1">
      <c r="B2001" s="255"/>
      <c r="C2001" s="256"/>
      <c r="D2001" s="246" t="s">
        <v>175</v>
      </c>
      <c r="E2001" s="257" t="s">
        <v>1</v>
      </c>
      <c r="F2001" s="258" t="s">
        <v>799</v>
      </c>
      <c r="G2001" s="256"/>
      <c r="H2001" s="259">
        <v>1.6000000000000001</v>
      </c>
      <c r="I2001" s="260"/>
      <c r="J2001" s="256"/>
      <c r="K2001" s="256"/>
      <c r="L2001" s="261"/>
      <c r="M2001" s="262"/>
      <c r="N2001" s="263"/>
      <c r="O2001" s="263"/>
      <c r="P2001" s="263"/>
      <c r="Q2001" s="263"/>
      <c r="R2001" s="263"/>
      <c r="S2001" s="263"/>
      <c r="T2001" s="264"/>
      <c r="AT2001" s="265" t="s">
        <v>175</v>
      </c>
      <c r="AU2001" s="265" t="s">
        <v>107</v>
      </c>
      <c r="AV2001" s="13" t="s">
        <v>107</v>
      </c>
      <c r="AW2001" s="13" t="s">
        <v>31</v>
      </c>
      <c r="AX2001" s="13" t="s">
        <v>74</v>
      </c>
      <c r="AY2001" s="265" t="s">
        <v>165</v>
      </c>
    </row>
    <row r="2002" s="12" customFormat="1">
      <c r="B2002" s="244"/>
      <c r="C2002" s="245"/>
      <c r="D2002" s="246" t="s">
        <v>175</v>
      </c>
      <c r="E2002" s="247" t="s">
        <v>1</v>
      </c>
      <c r="F2002" s="248" t="s">
        <v>181</v>
      </c>
      <c r="G2002" s="245"/>
      <c r="H2002" s="247" t="s">
        <v>1</v>
      </c>
      <c r="I2002" s="249"/>
      <c r="J2002" s="245"/>
      <c r="K2002" s="245"/>
      <c r="L2002" s="250"/>
      <c r="M2002" s="251"/>
      <c r="N2002" s="252"/>
      <c r="O2002" s="252"/>
      <c r="P2002" s="252"/>
      <c r="Q2002" s="252"/>
      <c r="R2002" s="252"/>
      <c r="S2002" s="252"/>
      <c r="T2002" s="253"/>
      <c r="AT2002" s="254" t="s">
        <v>175</v>
      </c>
      <c r="AU2002" s="254" t="s">
        <v>107</v>
      </c>
      <c r="AV2002" s="12" t="s">
        <v>82</v>
      </c>
      <c r="AW2002" s="12" t="s">
        <v>31</v>
      </c>
      <c r="AX2002" s="12" t="s">
        <v>74</v>
      </c>
      <c r="AY2002" s="254" t="s">
        <v>165</v>
      </c>
    </row>
    <row r="2003" s="13" customFormat="1">
      <c r="B2003" s="255"/>
      <c r="C2003" s="256"/>
      <c r="D2003" s="246" t="s">
        <v>175</v>
      </c>
      <c r="E2003" s="257" t="s">
        <v>1</v>
      </c>
      <c r="F2003" s="258" t="s">
        <v>799</v>
      </c>
      <c r="G2003" s="256"/>
      <c r="H2003" s="259">
        <v>1.6000000000000001</v>
      </c>
      <c r="I2003" s="260"/>
      <c r="J2003" s="256"/>
      <c r="K2003" s="256"/>
      <c r="L2003" s="261"/>
      <c r="M2003" s="262"/>
      <c r="N2003" s="263"/>
      <c r="O2003" s="263"/>
      <c r="P2003" s="263"/>
      <c r="Q2003" s="263"/>
      <c r="R2003" s="263"/>
      <c r="S2003" s="263"/>
      <c r="T2003" s="264"/>
      <c r="AT2003" s="265" t="s">
        <v>175</v>
      </c>
      <c r="AU2003" s="265" t="s">
        <v>107</v>
      </c>
      <c r="AV2003" s="13" t="s">
        <v>107</v>
      </c>
      <c r="AW2003" s="13" t="s">
        <v>31</v>
      </c>
      <c r="AX2003" s="13" t="s">
        <v>74</v>
      </c>
      <c r="AY2003" s="265" t="s">
        <v>165</v>
      </c>
    </row>
    <row r="2004" s="12" customFormat="1">
      <c r="B2004" s="244"/>
      <c r="C2004" s="245"/>
      <c r="D2004" s="246" t="s">
        <v>175</v>
      </c>
      <c r="E2004" s="247" t="s">
        <v>1</v>
      </c>
      <c r="F2004" s="248" t="s">
        <v>802</v>
      </c>
      <c r="G2004" s="245"/>
      <c r="H2004" s="247" t="s">
        <v>1</v>
      </c>
      <c r="I2004" s="249"/>
      <c r="J2004" s="245"/>
      <c r="K2004" s="245"/>
      <c r="L2004" s="250"/>
      <c r="M2004" s="251"/>
      <c r="N2004" s="252"/>
      <c r="O2004" s="252"/>
      <c r="P2004" s="252"/>
      <c r="Q2004" s="252"/>
      <c r="R2004" s="252"/>
      <c r="S2004" s="252"/>
      <c r="T2004" s="253"/>
      <c r="AT2004" s="254" t="s">
        <v>175</v>
      </c>
      <c r="AU2004" s="254" t="s">
        <v>107</v>
      </c>
      <c r="AV2004" s="12" t="s">
        <v>82</v>
      </c>
      <c r="AW2004" s="12" t="s">
        <v>31</v>
      </c>
      <c r="AX2004" s="12" t="s">
        <v>74</v>
      </c>
      <c r="AY2004" s="254" t="s">
        <v>165</v>
      </c>
    </row>
    <row r="2005" s="13" customFormat="1">
      <c r="B2005" s="255"/>
      <c r="C2005" s="256"/>
      <c r="D2005" s="246" t="s">
        <v>175</v>
      </c>
      <c r="E2005" s="257" t="s">
        <v>1</v>
      </c>
      <c r="F2005" s="258" t="s">
        <v>799</v>
      </c>
      <c r="G2005" s="256"/>
      <c r="H2005" s="259">
        <v>1.6000000000000001</v>
      </c>
      <c r="I2005" s="260"/>
      <c r="J2005" s="256"/>
      <c r="K2005" s="256"/>
      <c r="L2005" s="261"/>
      <c r="M2005" s="262"/>
      <c r="N2005" s="263"/>
      <c r="O2005" s="263"/>
      <c r="P2005" s="263"/>
      <c r="Q2005" s="263"/>
      <c r="R2005" s="263"/>
      <c r="S2005" s="263"/>
      <c r="T2005" s="264"/>
      <c r="AT2005" s="265" t="s">
        <v>175</v>
      </c>
      <c r="AU2005" s="265" t="s">
        <v>107</v>
      </c>
      <c r="AV2005" s="13" t="s">
        <v>107</v>
      </c>
      <c r="AW2005" s="13" t="s">
        <v>31</v>
      </c>
      <c r="AX2005" s="13" t="s">
        <v>74</v>
      </c>
      <c r="AY2005" s="265" t="s">
        <v>165</v>
      </c>
    </row>
    <row r="2006" s="12" customFormat="1">
      <c r="B2006" s="244"/>
      <c r="C2006" s="245"/>
      <c r="D2006" s="246" t="s">
        <v>175</v>
      </c>
      <c r="E2006" s="247" t="s">
        <v>1</v>
      </c>
      <c r="F2006" s="248" t="s">
        <v>436</v>
      </c>
      <c r="G2006" s="245"/>
      <c r="H2006" s="247" t="s">
        <v>1</v>
      </c>
      <c r="I2006" s="249"/>
      <c r="J2006" s="245"/>
      <c r="K2006" s="245"/>
      <c r="L2006" s="250"/>
      <c r="M2006" s="251"/>
      <c r="N2006" s="252"/>
      <c r="O2006" s="252"/>
      <c r="P2006" s="252"/>
      <c r="Q2006" s="252"/>
      <c r="R2006" s="252"/>
      <c r="S2006" s="252"/>
      <c r="T2006" s="253"/>
      <c r="AT2006" s="254" t="s">
        <v>175</v>
      </c>
      <c r="AU2006" s="254" t="s">
        <v>107</v>
      </c>
      <c r="AV2006" s="12" t="s">
        <v>82</v>
      </c>
      <c r="AW2006" s="12" t="s">
        <v>31</v>
      </c>
      <c r="AX2006" s="12" t="s">
        <v>74</v>
      </c>
      <c r="AY2006" s="254" t="s">
        <v>165</v>
      </c>
    </row>
    <row r="2007" s="13" customFormat="1">
      <c r="B2007" s="255"/>
      <c r="C2007" s="256"/>
      <c r="D2007" s="246" t="s">
        <v>175</v>
      </c>
      <c r="E2007" s="257" t="s">
        <v>1</v>
      </c>
      <c r="F2007" s="258" t="s">
        <v>799</v>
      </c>
      <c r="G2007" s="256"/>
      <c r="H2007" s="259">
        <v>1.6000000000000001</v>
      </c>
      <c r="I2007" s="260"/>
      <c r="J2007" s="256"/>
      <c r="K2007" s="256"/>
      <c r="L2007" s="261"/>
      <c r="M2007" s="262"/>
      <c r="N2007" s="263"/>
      <c r="O2007" s="263"/>
      <c r="P2007" s="263"/>
      <c r="Q2007" s="263"/>
      <c r="R2007" s="263"/>
      <c r="S2007" s="263"/>
      <c r="T2007" s="264"/>
      <c r="AT2007" s="265" t="s">
        <v>175</v>
      </c>
      <c r="AU2007" s="265" t="s">
        <v>107</v>
      </c>
      <c r="AV2007" s="13" t="s">
        <v>107</v>
      </c>
      <c r="AW2007" s="13" t="s">
        <v>31</v>
      </c>
      <c r="AX2007" s="13" t="s">
        <v>74</v>
      </c>
      <c r="AY2007" s="265" t="s">
        <v>165</v>
      </c>
    </row>
    <row r="2008" s="14" customFormat="1">
      <c r="B2008" s="266"/>
      <c r="C2008" s="267"/>
      <c r="D2008" s="246" t="s">
        <v>175</v>
      </c>
      <c r="E2008" s="268" t="s">
        <v>1</v>
      </c>
      <c r="F2008" s="269" t="s">
        <v>179</v>
      </c>
      <c r="G2008" s="267"/>
      <c r="H2008" s="270">
        <v>12.599999999999998</v>
      </c>
      <c r="I2008" s="271"/>
      <c r="J2008" s="267"/>
      <c r="K2008" s="267"/>
      <c r="L2008" s="272"/>
      <c r="M2008" s="273"/>
      <c r="N2008" s="274"/>
      <c r="O2008" s="274"/>
      <c r="P2008" s="274"/>
      <c r="Q2008" s="274"/>
      <c r="R2008" s="274"/>
      <c r="S2008" s="274"/>
      <c r="T2008" s="275"/>
      <c r="AT2008" s="276" t="s">
        <v>175</v>
      </c>
      <c r="AU2008" s="276" t="s">
        <v>107</v>
      </c>
      <c r="AV2008" s="14" t="s">
        <v>166</v>
      </c>
      <c r="AW2008" s="14" t="s">
        <v>31</v>
      </c>
      <c r="AX2008" s="14" t="s">
        <v>74</v>
      </c>
      <c r="AY2008" s="276" t="s">
        <v>165</v>
      </c>
    </row>
    <row r="2009" s="12" customFormat="1">
      <c r="B2009" s="244"/>
      <c r="C2009" s="245"/>
      <c r="D2009" s="246" t="s">
        <v>175</v>
      </c>
      <c r="E2009" s="247" t="s">
        <v>1</v>
      </c>
      <c r="F2009" s="248" t="s">
        <v>207</v>
      </c>
      <c r="G2009" s="245"/>
      <c r="H2009" s="247" t="s">
        <v>1</v>
      </c>
      <c r="I2009" s="249"/>
      <c r="J2009" s="245"/>
      <c r="K2009" s="245"/>
      <c r="L2009" s="250"/>
      <c r="M2009" s="251"/>
      <c r="N2009" s="252"/>
      <c r="O2009" s="252"/>
      <c r="P2009" s="252"/>
      <c r="Q2009" s="252"/>
      <c r="R2009" s="252"/>
      <c r="S2009" s="252"/>
      <c r="T2009" s="253"/>
      <c r="AT2009" s="254" t="s">
        <v>175</v>
      </c>
      <c r="AU2009" s="254" t="s">
        <v>107</v>
      </c>
      <c r="AV2009" s="12" t="s">
        <v>82</v>
      </c>
      <c r="AW2009" s="12" t="s">
        <v>31</v>
      </c>
      <c r="AX2009" s="12" t="s">
        <v>74</v>
      </c>
      <c r="AY2009" s="254" t="s">
        <v>165</v>
      </c>
    </row>
    <row r="2010" s="12" customFormat="1">
      <c r="B2010" s="244"/>
      <c r="C2010" s="245"/>
      <c r="D2010" s="246" t="s">
        <v>175</v>
      </c>
      <c r="E2010" s="247" t="s">
        <v>1</v>
      </c>
      <c r="F2010" s="248" t="s">
        <v>636</v>
      </c>
      <c r="G2010" s="245"/>
      <c r="H2010" s="247" t="s">
        <v>1</v>
      </c>
      <c r="I2010" s="249"/>
      <c r="J2010" s="245"/>
      <c r="K2010" s="245"/>
      <c r="L2010" s="250"/>
      <c r="M2010" s="251"/>
      <c r="N2010" s="252"/>
      <c r="O2010" s="252"/>
      <c r="P2010" s="252"/>
      <c r="Q2010" s="252"/>
      <c r="R2010" s="252"/>
      <c r="S2010" s="252"/>
      <c r="T2010" s="253"/>
      <c r="AT2010" s="254" t="s">
        <v>175</v>
      </c>
      <c r="AU2010" s="254" t="s">
        <v>107</v>
      </c>
      <c r="AV2010" s="12" t="s">
        <v>82</v>
      </c>
      <c r="AW2010" s="12" t="s">
        <v>31</v>
      </c>
      <c r="AX2010" s="12" t="s">
        <v>74</v>
      </c>
      <c r="AY2010" s="254" t="s">
        <v>165</v>
      </c>
    </row>
    <row r="2011" s="13" customFormat="1">
      <c r="B2011" s="255"/>
      <c r="C2011" s="256"/>
      <c r="D2011" s="246" t="s">
        <v>175</v>
      </c>
      <c r="E2011" s="257" t="s">
        <v>1</v>
      </c>
      <c r="F2011" s="258" t="s">
        <v>799</v>
      </c>
      <c r="G2011" s="256"/>
      <c r="H2011" s="259">
        <v>1.6000000000000001</v>
      </c>
      <c r="I2011" s="260"/>
      <c r="J2011" s="256"/>
      <c r="K2011" s="256"/>
      <c r="L2011" s="261"/>
      <c r="M2011" s="262"/>
      <c r="N2011" s="263"/>
      <c r="O2011" s="263"/>
      <c r="P2011" s="263"/>
      <c r="Q2011" s="263"/>
      <c r="R2011" s="263"/>
      <c r="S2011" s="263"/>
      <c r="T2011" s="264"/>
      <c r="AT2011" s="265" t="s">
        <v>175</v>
      </c>
      <c r="AU2011" s="265" t="s">
        <v>107</v>
      </c>
      <c r="AV2011" s="13" t="s">
        <v>107</v>
      </c>
      <c r="AW2011" s="13" t="s">
        <v>31</v>
      </c>
      <c r="AX2011" s="13" t="s">
        <v>74</v>
      </c>
      <c r="AY2011" s="265" t="s">
        <v>165</v>
      </c>
    </row>
    <row r="2012" s="12" customFormat="1">
      <c r="B2012" s="244"/>
      <c r="C2012" s="245"/>
      <c r="D2012" s="246" t="s">
        <v>175</v>
      </c>
      <c r="E2012" s="247" t="s">
        <v>1</v>
      </c>
      <c r="F2012" s="248" t="s">
        <v>303</v>
      </c>
      <c r="G2012" s="245"/>
      <c r="H2012" s="247" t="s">
        <v>1</v>
      </c>
      <c r="I2012" s="249"/>
      <c r="J2012" s="245"/>
      <c r="K2012" s="245"/>
      <c r="L2012" s="250"/>
      <c r="M2012" s="251"/>
      <c r="N2012" s="252"/>
      <c r="O2012" s="252"/>
      <c r="P2012" s="252"/>
      <c r="Q2012" s="252"/>
      <c r="R2012" s="252"/>
      <c r="S2012" s="252"/>
      <c r="T2012" s="253"/>
      <c r="AT2012" s="254" t="s">
        <v>175</v>
      </c>
      <c r="AU2012" s="254" t="s">
        <v>107</v>
      </c>
      <c r="AV2012" s="12" t="s">
        <v>82</v>
      </c>
      <c r="AW2012" s="12" t="s">
        <v>31</v>
      </c>
      <c r="AX2012" s="12" t="s">
        <v>74</v>
      </c>
      <c r="AY2012" s="254" t="s">
        <v>165</v>
      </c>
    </row>
    <row r="2013" s="13" customFormat="1">
      <c r="B2013" s="255"/>
      <c r="C2013" s="256"/>
      <c r="D2013" s="246" t="s">
        <v>175</v>
      </c>
      <c r="E2013" s="257" t="s">
        <v>1</v>
      </c>
      <c r="F2013" s="258" t="s">
        <v>803</v>
      </c>
      <c r="G2013" s="256"/>
      <c r="H2013" s="259">
        <v>1.2</v>
      </c>
      <c r="I2013" s="260"/>
      <c r="J2013" s="256"/>
      <c r="K2013" s="256"/>
      <c r="L2013" s="261"/>
      <c r="M2013" s="262"/>
      <c r="N2013" s="263"/>
      <c r="O2013" s="263"/>
      <c r="P2013" s="263"/>
      <c r="Q2013" s="263"/>
      <c r="R2013" s="263"/>
      <c r="S2013" s="263"/>
      <c r="T2013" s="264"/>
      <c r="AT2013" s="265" t="s">
        <v>175</v>
      </c>
      <c r="AU2013" s="265" t="s">
        <v>107</v>
      </c>
      <c r="AV2013" s="13" t="s">
        <v>107</v>
      </c>
      <c r="AW2013" s="13" t="s">
        <v>31</v>
      </c>
      <c r="AX2013" s="13" t="s">
        <v>74</v>
      </c>
      <c r="AY2013" s="265" t="s">
        <v>165</v>
      </c>
    </row>
    <row r="2014" s="12" customFormat="1">
      <c r="B2014" s="244"/>
      <c r="C2014" s="245"/>
      <c r="D2014" s="246" t="s">
        <v>175</v>
      </c>
      <c r="E2014" s="247" t="s">
        <v>1</v>
      </c>
      <c r="F2014" s="248" t="s">
        <v>804</v>
      </c>
      <c r="G2014" s="245"/>
      <c r="H2014" s="247" t="s">
        <v>1</v>
      </c>
      <c r="I2014" s="249"/>
      <c r="J2014" s="245"/>
      <c r="K2014" s="245"/>
      <c r="L2014" s="250"/>
      <c r="M2014" s="251"/>
      <c r="N2014" s="252"/>
      <c r="O2014" s="252"/>
      <c r="P2014" s="252"/>
      <c r="Q2014" s="252"/>
      <c r="R2014" s="252"/>
      <c r="S2014" s="252"/>
      <c r="T2014" s="253"/>
      <c r="AT2014" s="254" t="s">
        <v>175</v>
      </c>
      <c r="AU2014" s="254" t="s">
        <v>107</v>
      </c>
      <c r="AV2014" s="12" t="s">
        <v>82</v>
      </c>
      <c r="AW2014" s="12" t="s">
        <v>31</v>
      </c>
      <c r="AX2014" s="12" t="s">
        <v>74</v>
      </c>
      <c r="AY2014" s="254" t="s">
        <v>165</v>
      </c>
    </row>
    <row r="2015" s="13" customFormat="1">
      <c r="B2015" s="255"/>
      <c r="C2015" s="256"/>
      <c r="D2015" s="246" t="s">
        <v>175</v>
      </c>
      <c r="E2015" s="257" t="s">
        <v>1</v>
      </c>
      <c r="F2015" s="258" t="s">
        <v>801</v>
      </c>
      <c r="G2015" s="256"/>
      <c r="H2015" s="259">
        <v>1.8</v>
      </c>
      <c r="I2015" s="260"/>
      <c r="J2015" s="256"/>
      <c r="K2015" s="256"/>
      <c r="L2015" s="261"/>
      <c r="M2015" s="262"/>
      <c r="N2015" s="263"/>
      <c r="O2015" s="263"/>
      <c r="P2015" s="263"/>
      <c r="Q2015" s="263"/>
      <c r="R2015" s="263"/>
      <c r="S2015" s="263"/>
      <c r="T2015" s="264"/>
      <c r="AT2015" s="265" t="s">
        <v>175</v>
      </c>
      <c r="AU2015" s="265" t="s">
        <v>107</v>
      </c>
      <c r="AV2015" s="13" t="s">
        <v>107</v>
      </c>
      <c r="AW2015" s="13" t="s">
        <v>31</v>
      </c>
      <c r="AX2015" s="13" t="s">
        <v>74</v>
      </c>
      <c r="AY2015" s="265" t="s">
        <v>165</v>
      </c>
    </row>
    <row r="2016" s="12" customFormat="1">
      <c r="B2016" s="244"/>
      <c r="C2016" s="245"/>
      <c r="D2016" s="246" t="s">
        <v>175</v>
      </c>
      <c r="E2016" s="247" t="s">
        <v>1</v>
      </c>
      <c r="F2016" s="248" t="s">
        <v>483</v>
      </c>
      <c r="G2016" s="245"/>
      <c r="H2016" s="247" t="s">
        <v>1</v>
      </c>
      <c r="I2016" s="249"/>
      <c r="J2016" s="245"/>
      <c r="K2016" s="245"/>
      <c r="L2016" s="250"/>
      <c r="M2016" s="251"/>
      <c r="N2016" s="252"/>
      <c r="O2016" s="252"/>
      <c r="P2016" s="252"/>
      <c r="Q2016" s="252"/>
      <c r="R2016" s="252"/>
      <c r="S2016" s="252"/>
      <c r="T2016" s="253"/>
      <c r="AT2016" s="254" t="s">
        <v>175</v>
      </c>
      <c r="AU2016" s="254" t="s">
        <v>107</v>
      </c>
      <c r="AV2016" s="12" t="s">
        <v>82</v>
      </c>
      <c r="AW2016" s="12" t="s">
        <v>31</v>
      </c>
      <c r="AX2016" s="12" t="s">
        <v>74</v>
      </c>
      <c r="AY2016" s="254" t="s">
        <v>165</v>
      </c>
    </row>
    <row r="2017" s="13" customFormat="1">
      <c r="B2017" s="255"/>
      <c r="C2017" s="256"/>
      <c r="D2017" s="246" t="s">
        <v>175</v>
      </c>
      <c r="E2017" s="257" t="s">
        <v>1</v>
      </c>
      <c r="F2017" s="258" t="s">
        <v>803</v>
      </c>
      <c r="G2017" s="256"/>
      <c r="H2017" s="259">
        <v>1.2</v>
      </c>
      <c r="I2017" s="260"/>
      <c r="J2017" s="256"/>
      <c r="K2017" s="256"/>
      <c r="L2017" s="261"/>
      <c r="M2017" s="262"/>
      <c r="N2017" s="263"/>
      <c r="O2017" s="263"/>
      <c r="P2017" s="263"/>
      <c r="Q2017" s="263"/>
      <c r="R2017" s="263"/>
      <c r="S2017" s="263"/>
      <c r="T2017" s="264"/>
      <c r="AT2017" s="265" t="s">
        <v>175</v>
      </c>
      <c r="AU2017" s="265" t="s">
        <v>107</v>
      </c>
      <c r="AV2017" s="13" t="s">
        <v>107</v>
      </c>
      <c r="AW2017" s="13" t="s">
        <v>31</v>
      </c>
      <c r="AX2017" s="13" t="s">
        <v>74</v>
      </c>
      <c r="AY2017" s="265" t="s">
        <v>165</v>
      </c>
    </row>
    <row r="2018" s="12" customFormat="1">
      <c r="B2018" s="244"/>
      <c r="C2018" s="245"/>
      <c r="D2018" s="246" t="s">
        <v>175</v>
      </c>
      <c r="E2018" s="247" t="s">
        <v>1</v>
      </c>
      <c r="F2018" s="248" t="s">
        <v>488</v>
      </c>
      <c r="G2018" s="245"/>
      <c r="H2018" s="247" t="s">
        <v>1</v>
      </c>
      <c r="I2018" s="249"/>
      <c r="J2018" s="245"/>
      <c r="K2018" s="245"/>
      <c r="L2018" s="250"/>
      <c r="M2018" s="251"/>
      <c r="N2018" s="252"/>
      <c r="O2018" s="252"/>
      <c r="P2018" s="252"/>
      <c r="Q2018" s="252"/>
      <c r="R2018" s="252"/>
      <c r="S2018" s="252"/>
      <c r="T2018" s="253"/>
      <c r="AT2018" s="254" t="s">
        <v>175</v>
      </c>
      <c r="AU2018" s="254" t="s">
        <v>107</v>
      </c>
      <c r="AV2018" s="12" t="s">
        <v>82</v>
      </c>
      <c r="AW2018" s="12" t="s">
        <v>31</v>
      </c>
      <c r="AX2018" s="12" t="s">
        <v>74</v>
      </c>
      <c r="AY2018" s="254" t="s">
        <v>165</v>
      </c>
    </row>
    <row r="2019" s="13" customFormat="1">
      <c r="B2019" s="255"/>
      <c r="C2019" s="256"/>
      <c r="D2019" s="246" t="s">
        <v>175</v>
      </c>
      <c r="E2019" s="257" t="s">
        <v>1</v>
      </c>
      <c r="F2019" s="258" t="s">
        <v>803</v>
      </c>
      <c r="G2019" s="256"/>
      <c r="H2019" s="259">
        <v>1.2</v>
      </c>
      <c r="I2019" s="260"/>
      <c r="J2019" s="256"/>
      <c r="K2019" s="256"/>
      <c r="L2019" s="261"/>
      <c r="M2019" s="262"/>
      <c r="N2019" s="263"/>
      <c r="O2019" s="263"/>
      <c r="P2019" s="263"/>
      <c r="Q2019" s="263"/>
      <c r="R2019" s="263"/>
      <c r="S2019" s="263"/>
      <c r="T2019" s="264"/>
      <c r="AT2019" s="265" t="s">
        <v>175</v>
      </c>
      <c r="AU2019" s="265" t="s">
        <v>107</v>
      </c>
      <c r="AV2019" s="13" t="s">
        <v>107</v>
      </c>
      <c r="AW2019" s="13" t="s">
        <v>31</v>
      </c>
      <c r="AX2019" s="13" t="s">
        <v>74</v>
      </c>
      <c r="AY2019" s="265" t="s">
        <v>165</v>
      </c>
    </row>
    <row r="2020" s="12" customFormat="1">
      <c r="B2020" s="244"/>
      <c r="C2020" s="245"/>
      <c r="D2020" s="246" t="s">
        <v>175</v>
      </c>
      <c r="E2020" s="247" t="s">
        <v>1</v>
      </c>
      <c r="F2020" s="248" t="s">
        <v>474</v>
      </c>
      <c r="G2020" s="245"/>
      <c r="H2020" s="247" t="s">
        <v>1</v>
      </c>
      <c r="I2020" s="249"/>
      <c r="J2020" s="245"/>
      <c r="K2020" s="245"/>
      <c r="L2020" s="250"/>
      <c r="M2020" s="251"/>
      <c r="N2020" s="252"/>
      <c r="O2020" s="252"/>
      <c r="P2020" s="252"/>
      <c r="Q2020" s="252"/>
      <c r="R2020" s="252"/>
      <c r="S2020" s="252"/>
      <c r="T2020" s="253"/>
      <c r="AT2020" s="254" t="s">
        <v>175</v>
      </c>
      <c r="AU2020" s="254" t="s">
        <v>107</v>
      </c>
      <c r="AV2020" s="12" t="s">
        <v>82</v>
      </c>
      <c r="AW2020" s="12" t="s">
        <v>31</v>
      </c>
      <c r="AX2020" s="12" t="s">
        <v>74</v>
      </c>
      <c r="AY2020" s="254" t="s">
        <v>165</v>
      </c>
    </row>
    <row r="2021" s="13" customFormat="1">
      <c r="B2021" s="255"/>
      <c r="C2021" s="256"/>
      <c r="D2021" s="246" t="s">
        <v>175</v>
      </c>
      <c r="E2021" s="257" t="s">
        <v>1</v>
      </c>
      <c r="F2021" s="258" t="s">
        <v>799</v>
      </c>
      <c r="G2021" s="256"/>
      <c r="H2021" s="259">
        <v>1.6000000000000001</v>
      </c>
      <c r="I2021" s="260"/>
      <c r="J2021" s="256"/>
      <c r="K2021" s="256"/>
      <c r="L2021" s="261"/>
      <c r="M2021" s="262"/>
      <c r="N2021" s="263"/>
      <c r="O2021" s="263"/>
      <c r="P2021" s="263"/>
      <c r="Q2021" s="263"/>
      <c r="R2021" s="263"/>
      <c r="S2021" s="263"/>
      <c r="T2021" s="264"/>
      <c r="AT2021" s="265" t="s">
        <v>175</v>
      </c>
      <c r="AU2021" s="265" t="s">
        <v>107</v>
      </c>
      <c r="AV2021" s="13" t="s">
        <v>107</v>
      </c>
      <c r="AW2021" s="13" t="s">
        <v>31</v>
      </c>
      <c r="AX2021" s="13" t="s">
        <v>74</v>
      </c>
      <c r="AY2021" s="265" t="s">
        <v>165</v>
      </c>
    </row>
    <row r="2022" s="12" customFormat="1">
      <c r="B2022" s="244"/>
      <c r="C2022" s="245"/>
      <c r="D2022" s="246" t="s">
        <v>175</v>
      </c>
      <c r="E2022" s="247" t="s">
        <v>1</v>
      </c>
      <c r="F2022" s="248" t="s">
        <v>505</v>
      </c>
      <c r="G2022" s="245"/>
      <c r="H2022" s="247" t="s">
        <v>1</v>
      </c>
      <c r="I2022" s="249"/>
      <c r="J2022" s="245"/>
      <c r="K2022" s="245"/>
      <c r="L2022" s="250"/>
      <c r="M2022" s="251"/>
      <c r="N2022" s="252"/>
      <c r="O2022" s="252"/>
      <c r="P2022" s="252"/>
      <c r="Q2022" s="252"/>
      <c r="R2022" s="252"/>
      <c r="S2022" s="252"/>
      <c r="T2022" s="253"/>
      <c r="AT2022" s="254" t="s">
        <v>175</v>
      </c>
      <c r="AU2022" s="254" t="s">
        <v>107</v>
      </c>
      <c r="AV2022" s="12" t="s">
        <v>82</v>
      </c>
      <c r="AW2022" s="12" t="s">
        <v>31</v>
      </c>
      <c r="AX2022" s="12" t="s">
        <v>74</v>
      </c>
      <c r="AY2022" s="254" t="s">
        <v>165</v>
      </c>
    </row>
    <row r="2023" s="13" customFormat="1">
      <c r="B2023" s="255"/>
      <c r="C2023" s="256"/>
      <c r="D2023" s="246" t="s">
        <v>175</v>
      </c>
      <c r="E2023" s="257" t="s">
        <v>1</v>
      </c>
      <c r="F2023" s="258" t="s">
        <v>799</v>
      </c>
      <c r="G2023" s="256"/>
      <c r="H2023" s="259">
        <v>1.6000000000000001</v>
      </c>
      <c r="I2023" s="260"/>
      <c r="J2023" s="256"/>
      <c r="K2023" s="256"/>
      <c r="L2023" s="261"/>
      <c r="M2023" s="262"/>
      <c r="N2023" s="263"/>
      <c r="O2023" s="263"/>
      <c r="P2023" s="263"/>
      <c r="Q2023" s="263"/>
      <c r="R2023" s="263"/>
      <c r="S2023" s="263"/>
      <c r="T2023" s="264"/>
      <c r="AT2023" s="265" t="s">
        <v>175</v>
      </c>
      <c r="AU2023" s="265" t="s">
        <v>107</v>
      </c>
      <c r="AV2023" s="13" t="s">
        <v>107</v>
      </c>
      <c r="AW2023" s="13" t="s">
        <v>31</v>
      </c>
      <c r="AX2023" s="13" t="s">
        <v>74</v>
      </c>
      <c r="AY2023" s="265" t="s">
        <v>165</v>
      </c>
    </row>
    <row r="2024" s="12" customFormat="1">
      <c r="B2024" s="244"/>
      <c r="C2024" s="245"/>
      <c r="D2024" s="246" t="s">
        <v>175</v>
      </c>
      <c r="E2024" s="247" t="s">
        <v>1</v>
      </c>
      <c r="F2024" s="248" t="s">
        <v>637</v>
      </c>
      <c r="G2024" s="245"/>
      <c r="H2024" s="247" t="s">
        <v>1</v>
      </c>
      <c r="I2024" s="249"/>
      <c r="J2024" s="245"/>
      <c r="K2024" s="245"/>
      <c r="L2024" s="250"/>
      <c r="M2024" s="251"/>
      <c r="N2024" s="252"/>
      <c r="O2024" s="252"/>
      <c r="P2024" s="252"/>
      <c r="Q2024" s="252"/>
      <c r="R2024" s="252"/>
      <c r="S2024" s="252"/>
      <c r="T2024" s="253"/>
      <c r="AT2024" s="254" t="s">
        <v>175</v>
      </c>
      <c r="AU2024" s="254" t="s">
        <v>107</v>
      </c>
      <c r="AV2024" s="12" t="s">
        <v>82</v>
      </c>
      <c r="AW2024" s="12" t="s">
        <v>31</v>
      </c>
      <c r="AX2024" s="12" t="s">
        <v>74</v>
      </c>
      <c r="AY2024" s="254" t="s">
        <v>165</v>
      </c>
    </row>
    <row r="2025" s="13" customFormat="1">
      <c r="B2025" s="255"/>
      <c r="C2025" s="256"/>
      <c r="D2025" s="246" t="s">
        <v>175</v>
      </c>
      <c r="E2025" s="257" t="s">
        <v>1</v>
      </c>
      <c r="F2025" s="258" t="s">
        <v>800</v>
      </c>
      <c r="G2025" s="256"/>
      <c r="H2025" s="259">
        <v>1.3999999999999999</v>
      </c>
      <c r="I2025" s="260"/>
      <c r="J2025" s="256"/>
      <c r="K2025" s="256"/>
      <c r="L2025" s="261"/>
      <c r="M2025" s="262"/>
      <c r="N2025" s="263"/>
      <c r="O2025" s="263"/>
      <c r="P2025" s="263"/>
      <c r="Q2025" s="263"/>
      <c r="R2025" s="263"/>
      <c r="S2025" s="263"/>
      <c r="T2025" s="264"/>
      <c r="AT2025" s="265" t="s">
        <v>175</v>
      </c>
      <c r="AU2025" s="265" t="s">
        <v>107</v>
      </c>
      <c r="AV2025" s="13" t="s">
        <v>107</v>
      </c>
      <c r="AW2025" s="13" t="s">
        <v>31</v>
      </c>
      <c r="AX2025" s="13" t="s">
        <v>74</v>
      </c>
      <c r="AY2025" s="265" t="s">
        <v>165</v>
      </c>
    </row>
    <row r="2026" s="12" customFormat="1">
      <c r="B2026" s="244"/>
      <c r="C2026" s="245"/>
      <c r="D2026" s="246" t="s">
        <v>175</v>
      </c>
      <c r="E2026" s="247" t="s">
        <v>1</v>
      </c>
      <c r="F2026" s="248" t="s">
        <v>507</v>
      </c>
      <c r="G2026" s="245"/>
      <c r="H2026" s="247" t="s">
        <v>1</v>
      </c>
      <c r="I2026" s="249"/>
      <c r="J2026" s="245"/>
      <c r="K2026" s="245"/>
      <c r="L2026" s="250"/>
      <c r="M2026" s="251"/>
      <c r="N2026" s="252"/>
      <c r="O2026" s="252"/>
      <c r="P2026" s="252"/>
      <c r="Q2026" s="252"/>
      <c r="R2026" s="252"/>
      <c r="S2026" s="252"/>
      <c r="T2026" s="253"/>
      <c r="AT2026" s="254" t="s">
        <v>175</v>
      </c>
      <c r="AU2026" s="254" t="s">
        <v>107</v>
      </c>
      <c r="AV2026" s="12" t="s">
        <v>82</v>
      </c>
      <c r="AW2026" s="12" t="s">
        <v>31</v>
      </c>
      <c r="AX2026" s="12" t="s">
        <v>74</v>
      </c>
      <c r="AY2026" s="254" t="s">
        <v>165</v>
      </c>
    </row>
    <row r="2027" s="13" customFormat="1">
      <c r="B2027" s="255"/>
      <c r="C2027" s="256"/>
      <c r="D2027" s="246" t="s">
        <v>175</v>
      </c>
      <c r="E2027" s="257" t="s">
        <v>1</v>
      </c>
      <c r="F2027" s="258" t="s">
        <v>799</v>
      </c>
      <c r="G2027" s="256"/>
      <c r="H2027" s="259">
        <v>1.6000000000000001</v>
      </c>
      <c r="I2027" s="260"/>
      <c r="J2027" s="256"/>
      <c r="K2027" s="256"/>
      <c r="L2027" s="261"/>
      <c r="M2027" s="262"/>
      <c r="N2027" s="263"/>
      <c r="O2027" s="263"/>
      <c r="P2027" s="263"/>
      <c r="Q2027" s="263"/>
      <c r="R2027" s="263"/>
      <c r="S2027" s="263"/>
      <c r="T2027" s="264"/>
      <c r="AT2027" s="265" t="s">
        <v>175</v>
      </c>
      <c r="AU2027" s="265" t="s">
        <v>107</v>
      </c>
      <c r="AV2027" s="13" t="s">
        <v>107</v>
      </c>
      <c r="AW2027" s="13" t="s">
        <v>31</v>
      </c>
      <c r="AX2027" s="13" t="s">
        <v>74</v>
      </c>
      <c r="AY2027" s="265" t="s">
        <v>165</v>
      </c>
    </row>
    <row r="2028" s="12" customFormat="1">
      <c r="B2028" s="244"/>
      <c r="C2028" s="245"/>
      <c r="D2028" s="246" t="s">
        <v>175</v>
      </c>
      <c r="E2028" s="247" t="s">
        <v>1</v>
      </c>
      <c r="F2028" s="248" t="s">
        <v>512</v>
      </c>
      <c r="G2028" s="245"/>
      <c r="H2028" s="247" t="s">
        <v>1</v>
      </c>
      <c r="I2028" s="249"/>
      <c r="J2028" s="245"/>
      <c r="K2028" s="245"/>
      <c r="L2028" s="250"/>
      <c r="M2028" s="251"/>
      <c r="N2028" s="252"/>
      <c r="O2028" s="252"/>
      <c r="P2028" s="252"/>
      <c r="Q2028" s="252"/>
      <c r="R2028" s="252"/>
      <c r="S2028" s="252"/>
      <c r="T2028" s="253"/>
      <c r="AT2028" s="254" t="s">
        <v>175</v>
      </c>
      <c r="AU2028" s="254" t="s">
        <v>107</v>
      </c>
      <c r="AV2028" s="12" t="s">
        <v>82</v>
      </c>
      <c r="AW2028" s="12" t="s">
        <v>31</v>
      </c>
      <c r="AX2028" s="12" t="s">
        <v>74</v>
      </c>
      <c r="AY2028" s="254" t="s">
        <v>165</v>
      </c>
    </row>
    <row r="2029" s="13" customFormat="1">
      <c r="B2029" s="255"/>
      <c r="C2029" s="256"/>
      <c r="D2029" s="246" t="s">
        <v>175</v>
      </c>
      <c r="E2029" s="257" t="s">
        <v>1</v>
      </c>
      <c r="F2029" s="258" t="s">
        <v>800</v>
      </c>
      <c r="G2029" s="256"/>
      <c r="H2029" s="259">
        <v>1.3999999999999999</v>
      </c>
      <c r="I2029" s="260"/>
      <c r="J2029" s="256"/>
      <c r="K2029" s="256"/>
      <c r="L2029" s="261"/>
      <c r="M2029" s="262"/>
      <c r="N2029" s="263"/>
      <c r="O2029" s="263"/>
      <c r="P2029" s="263"/>
      <c r="Q2029" s="263"/>
      <c r="R2029" s="263"/>
      <c r="S2029" s="263"/>
      <c r="T2029" s="264"/>
      <c r="AT2029" s="265" t="s">
        <v>175</v>
      </c>
      <c r="AU2029" s="265" t="s">
        <v>107</v>
      </c>
      <c r="AV2029" s="13" t="s">
        <v>107</v>
      </c>
      <c r="AW2029" s="13" t="s">
        <v>31</v>
      </c>
      <c r="AX2029" s="13" t="s">
        <v>74</v>
      </c>
      <c r="AY2029" s="265" t="s">
        <v>165</v>
      </c>
    </row>
    <row r="2030" s="12" customFormat="1">
      <c r="B2030" s="244"/>
      <c r="C2030" s="245"/>
      <c r="D2030" s="246" t="s">
        <v>175</v>
      </c>
      <c r="E2030" s="247" t="s">
        <v>1</v>
      </c>
      <c r="F2030" s="248" t="s">
        <v>501</v>
      </c>
      <c r="G2030" s="245"/>
      <c r="H2030" s="247" t="s">
        <v>1</v>
      </c>
      <c r="I2030" s="249"/>
      <c r="J2030" s="245"/>
      <c r="K2030" s="245"/>
      <c r="L2030" s="250"/>
      <c r="M2030" s="251"/>
      <c r="N2030" s="252"/>
      <c r="O2030" s="252"/>
      <c r="P2030" s="252"/>
      <c r="Q2030" s="252"/>
      <c r="R2030" s="252"/>
      <c r="S2030" s="252"/>
      <c r="T2030" s="253"/>
      <c r="AT2030" s="254" t="s">
        <v>175</v>
      </c>
      <c r="AU2030" s="254" t="s">
        <v>107</v>
      </c>
      <c r="AV2030" s="12" t="s">
        <v>82</v>
      </c>
      <c r="AW2030" s="12" t="s">
        <v>31</v>
      </c>
      <c r="AX2030" s="12" t="s">
        <v>74</v>
      </c>
      <c r="AY2030" s="254" t="s">
        <v>165</v>
      </c>
    </row>
    <row r="2031" s="13" customFormat="1">
      <c r="B2031" s="255"/>
      <c r="C2031" s="256"/>
      <c r="D2031" s="246" t="s">
        <v>175</v>
      </c>
      <c r="E2031" s="257" t="s">
        <v>1</v>
      </c>
      <c r="F2031" s="258" t="s">
        <v>800</v>
      </c>
      <c r="G2031" s="256"/>
      <c r="H2031" s="259">
        <v>1.3999999999999999</v>
      </c>
      <c r="I2031" s="260"/>
      <c r="J2031" s="256"/>
      <c r="K2031" s="256"/>
      <c r="L2031" s="261"/>
      <c r="M2031" s="262"/>
      <c r="N2031" s="263"/>
      <c r="O2031" s="263"/>
      <c r="P2031" s="263"/>
      <c r="Q2031" s="263"/>
      <c r="R2031" s="263"/>
      <c r="S2031" s="263"/>
      <c r="T2031" s="264"/>
      <c r="AT2031" s="265" t="s">
        <v>175</v>
      </c>
      <c r="AU2031" s="265" t="s">
        <v>107</v>
      </c>
      <c r="AV2031" s="13" t="s">
        <v>107</v>
      </c>
      <c r="AW2031" s="13" t="s">
        <v>31</v>
      </c>
      <c r="AX2031" s="13" t="s">
        <v>74</v>
      </c>
      <c r="AY2031" s="265" t="s">
        <v>165</v>
      </c>
    </row>
    <row r="2032" s="14" customFormat="1">
      <c r="B2032" s="266"/>
      <c r="C2032" s="267"/>
      <c r="D2032" s="246" t="s">
        <v>175</v>
      </c>
      <c r="E2032" s="268" t="s">
        <v>1</v>
      </c>
      <c r="F2032" s="269" t="s">
        <v>179</v>
      </c>
      <c r="G2032" s="267"/>
      <c r="H2032" s="270">
        <v>16</v>
      </c>
      <c r="I2032" s="271"/>
      <c r="J2032" s="267"/>
      <c r="K2032" s="267"/>
      <c r="L2032" s="272"/>
      <c r="M2032" s="273"/>
      <c r="N2032" s="274"/>
      <c r="O2032" s="274"/>
      <c r="P2032" s="274"/>
      <c r="Q2032" s="274"/>
      <c r="R2032" s="274"/>
      <c r="S2032" s="274"/>
      <c r="T2032" s="275"/>
      <c r="AT2032" s="276" t="s">
        <v>175</v>
      </c>
      <c r="AU2032" s="276" t="s">
        <v>107</v>
      </c>
      <c r="AV2032" s="14" t="s">
        <v>166</v>
      </c>
      <c r="AW2032" s="14" t="s">
        <v>31</v>
      </c>
      <c r="AX2032" s="14" t="s">
        <v>74</v>
      </c>
      <c r="AY2032" s="276" t="s">
        <v>165</v>
      </c>
    </row>
    <row r="2033" s="15" customFormat="1">
      <c r="B2033" s="277"/>
      <c r="C2033" s="278"/>
      <c r="D2033" s="246" t="s">
        <v>175</v>
      </c>
      <c r="E2033" s="279" t="s">
        <v>1</v>
      </c>
      <c r="F2033" s="280" t="s">
        <v>186</v>
      </c>
      <c r="G2033" s="278"/>
      <c r="H2033" s="281">
        <v>46.20000000000001</v>
      </c>
      <c r="I2033" s="282"/>
      <c r="J2033" s="278"/>
      <c r="K2033" s="278"/>
      <c r="L2033" s="283"/>
      <c r="M2033" s="284"/>
      <c r="N2033" s="285"/>
      <c r="O2033" s="285"/>
      <c r="P2033" s="285"/>
      <c r="Q2033" s="285"/>
      <c r="R2033" s="285"/>
      <c r="S2033" s="285"/>
      <c r="T2033" s="286"/>
      <c r="AT2033" s="287" t="s">
        <v>175</v>
      </c>
      <c r="AU2033" s="287" t="s">
        <v>107</v>
      </c>
      <c r="AV2033" s="15" t="s">
        <v>173</v>
      </c>
      <c r="AW2033" s="15" t="s">
        <v>31</v>
      </c>
      <c r="AX2033" s="15" t="s">
        <v>82</v>
      </c>
      <c r="AY2033" s="287" t="s">
        <v>165</v>
      </c>
    </row>
    <row r="2034" s="1" customFormat="1" ht="24" customHeight="1">
      <c r="B2034" s="38"/>
      <c r="C2034" s="231" t="s">
        <v>805</v>
      </c>
      <c r="D2034" s="231" t="s">
        <v>168</v>
      </c>
      <c r="E2034" s="232" t="s">
        <v>806</v>
      </c>
      <c r="F2034" s="233" t="s">
        <v>807</v>
      </c>
      <c r="G2034" s="234" t="s">
        <v>296</v>
      </c>
      <c r="H2034" s="235">
        <v>3.7530000000000001</v>
      </c>
      <c r="I2034" s="236"/>
      <c r="J2034" s="237">
        <f>ROUND(I2034*H2034,2)</f>
        <v>0</v>
      </c>
      <c r="K2034" s="233" t="s">
        <v>172</v>
      </c>
      <c r="L2034" s="43"/>
      <c r="M2034" s="238" t="s">
        <v>1</v>
      </c>
      <c r="N2034" s="239" t="s">
        <v>40</v>
      </c>
      <c r="O2034" s="86"/>
      <c r="P2034" s="240">
        <f>O2034*H2034</f>
        <v>0</v>
      </c>
      <c r="Q2034" s="240">
        <v>0</v>
      </c>
      <c r="R2034" s="240">
        <f>Q2034*H2034</f>
        <v>0</v>
      </c>
      <c r="S2034" s="240">
        <v>0.072999999999999995</v>
      </c>
      <c r="T2034" s="241">
        <f>S2034*H2034</f>
        <v>0.27396900000000002</v>
      </c>
      <c r="AR2034" s="242" t="s">
        <v>173</v>
      </c>
      <c r="AT2034" s="242" t="s">
        <v>168</v>
      </c>
      <c r="AU2034" s="242" t="s">
        <v>107</v>
      </c>
      <c r="AY2034" s="17" t="s">
        <v>165</v>
      </c>
      <c r="BE2034" s="243">
        <f>IF(N2034="základní",J2034,0)</f>
        <v>0</v>
      </c>
      <c r="BF2034" s="243">
        <f>IF(N2034="snížená",J2034,0)</f>
        <v>0</v>
      </c>
      <c r="BG2034" s="243">
        <f>IF(N2034="zákl. přenesená",J2034,0)</f>
        <v>0</v>
      </c>
      <c r="BH2034" s="243">
        <f>IF(N2034="sníž. přenesená",J2034,0)</f>
        <v>0</v>
      </c>
      <c r="BI2034" s="243">
        <f>IF(N2034="nulová",J2034,0)</f>
        <v>0</v>
      </c>
      <c r="BJ2034" s="17" t="s">
        <v>107</v>
      </c>
      <c r="BK2034" s="243">
        <f>ROUND(I2034*H2034,2)</f>
        <v>0</v>
      </c>
      <c r="BL2034" s="17" t="s">
        <v>173</v>
      </c>
      <c r="BM2034" s="242" t="s">
        <v>808</v>
      </c>
    </row>
    <row r="2035" s="12" customFormat="1">
      <c r="B2035" s="244"/>
      <c r="C2035" s="245"/>
      <c r="D2035" s="246" t="s">
        <v>175</v>
      </c>
      <c r="E2035" s="247" t="s">
        <v>1</v>
      </c>
      <c r="F2035" s="248" t="s">
        <v>176</v>
      </c>
      <c r="G2035" s="245"/>
      <c r="H2035" s="247" t="s">
        <v>1</v>
      </c>
      <c r="I2035" s="249"/>
      <c r="J2035" s="245"/>
      <c r="K2035" s="245"/>
      <c r="L2035" s="250"/>
      <c r="M2035" s="251"/>
      <c r="N2035" s="252"/>
      <c r="O2035" s="252"/>
      <c r="P2035" s="252"/>
      <c r="Q2035" s="252"/>
      <c r="R2035" s="252"/>
      <c r="S2035" s="252"/>
      <c r="T2035" s="253"/>
      <c r="AT2035" s="254" t="s">
        <v>175</v>
      </c>
      <c r="AU2035" s="254" t="s">
        <v>107</v>
      </c>
      <c r="AV2035" s="12" t="s">
        <v>82</v>
      </c>
      <c r="AW2035" s="12" t="s">
        <v>31</v>
      </c>
      <c r="AX2035" s="12" t="s">
        <v>74</v>
      </c>
      <c r="AY2035" s="254" t="s">
        <v>165</v>
      </c>
    </row>
    <row r="2036" s="12" customFormat="1">
      <c r="B2036" s="244"/>
      <c r="C2036" s="245"/>
      <c r="D2036" s="246" t="s">
        <v>175</v>
      </c>
      <c r="E2036" s="247" t="s">
        <v>1</v>
      </c>
      <c r="F2036" s="248" t="s">
        <v>177</v>
      </c>
      <c r="G2036" s="245"/>
      <c r="H2036" s="247" t="s">
        <v>1</v>
      </c>
      <c r="I2036" s="249"/>
      <c r="J2036" s="245"/>
      <c r="K2036" s="245"/>
      <c r="L2036" s="250"/>
      <c r="M2036" s="251"/>
      <c r="N2036" s="252"/>
      <c r="O2036" s="252"/>
      <c r="P2036" s="252"/>
      <c r="Q2036" s="252"/>
      <c r="R2036" s="252"/>
      <c r="S2036" s="252"/>
      <c r="T2036" s="253"/>
      <c r="AT2036" s="254" t="s">
        <v>175</v>
      </c>
      <c r="AU2036" s="254" t="s">
        <v>107</v>
      </c>
      <c r="AV2036" s="12" t="s">
        <v>82</v>
      </c>
      <c r="AW2036" s="12" t="s">
        <v>31</v>
      </c>
      <c r="AX2036" s="12" t="s">
        <v>74</v>
      </c>
      <c r="AY2036" s="254" t="s">
        <v>165</v>
      </c>
    </row>
    <row r="2037" s="13" customFormat="1">
      <c r="B2037" s="255"/>
      <c r="C2037" s="256"/>
      <c r="D2037" s="246" t="s">
        <v>175</v>
      </c>
      <c r="E2037" s="257" t="s">
        <v>1</v>
      </c>
      <c r="F2037" s="258" t="s">
        <v>809</v>
      </c>
      <c r="G2037" s="256"/>
      <c r="H2037" s="259">
        <v>1.6200000000000001</v>
      </c>
      <c r="I2037" s="260"/>
      <c r="J2037" s="256"/>
      <c r="K2037" s="256"/>
      <c r="L2037" s="261"/>
      <c r="M2037" s="262"/>
      <c r="N2037" s="263"/>
      <c r="O2037" s="263"/>
      <c r="P2037" s="263"/>
      <c r="Q2037" s="263"/>
      <c r="R2037" s="263"/>
      <c r="S2037" s="263"/>
      <c r="T2037" s="264"/>
      <c r="AT2037" s="265" t="s">
        <v>175</v>
      </c>
      <c r="AU2037" s="265" t="s">
        <v>107</v>
      </c>
      <c r="AV2037" s="13" t="s">
        <v>107</v>
      </c>
      <c r="AW2037" s="13" t="s">
        <v>31</v>
      </c>
      <c r="AX2037" s="13" t="s">
        <v>74</v>
      </c>
      <c r="AY2037" s="265" t="s">
        <v>165</v>
      </c>
    </row>
    <row r="2038" s="14" customFormat="1">
      <c r="B2038" s="266"/>
      <c r="C2038" s="267"/>
      <c r="D2038" s="246" t="s">
        <v>175</v>
      </c>
      <c r="E2038" s="268" t="s">
        <v>1</v>
      </c>
      <c r="F2038" s="269" t="s">
        <v>179</v>
      </c>
      <c r="G2038" s="267"/>
      <c r="H2038" s="270">
        <v>1.6200000000000001</v>
      </c>
      <c r="I2038" s="271"/>
      <c r="J2038" s="267"/>
      <c r="K2038" s="267"/>
      <c r="L2038" s="272"/>
      <c r="M2038" s="273"/>
      <c r="N2038" s="274"/>
      <c r="O2038" s="274"/>
      <c r="P2038" s="274"/>
      <c r="Q2038" s="274"/>
      <c r="R2038" s="274"/>
      <c r="S2038" s="274"/>
      <c r="T2038" s="275"/>
      <c r="AT2038" s="276" t="s">
        <v>175</v>
      </c>
      <c r="AU2038" s="276" t="s">
        <v>107</v>
      </c>
      <c r="AV2038" s="14" t="s">
        <v>166</v>
      </c>
      <c r="AW2038" s="14" t="s">
        <v>31</v>
      </c>
      <c r="AX2038" s="14" t="s">
        <v>74</v>
      </c>
      <c r="AY2038" s="276" t="s">
        <v>165</v>
      </c>
    </row>
    <row r="2039" s="12" customFormat="1">
      <c r="B2039" s="244"/>
      <c r="C2039" s="245"/>
      <c r="D2039" s="246" t="s">
        <v>175</v>
      </c>
      <c r="E2039" s="247" t="s">
        <v>1</v>
      </c>
      <c r="F2039" s="248" t="s">
        <v>180</v>
      </c>
      <c r="G2039" s="245"/>
      <c r="H2039" s="247" t="s">
        <v>1</v>
      </c>
      <c r="I2039" s="249"/>
      <c r="J2039" s="245"/>
      <c r="K2039" s="245"/>
      <c r="L2039" s="250"/>
      <c r="M2039" s="251"/>
      <c r="N2039" s="252"/>
      <c r="O2039" s="252"/>
      <c r="P2039" s="252"/>
      <c r="Q2039" s="252"/>
      <c r="R2039" s="252"/>
      <c r="S2039" s="252"/>
      <c r="T2039" s="253"/>
      <c r="AT2039" s="254" t="s">
        <v>175</v>
      </c>
      <c r="AU2039" s="254" t="s">
        <v>107</v>
      </c>
      <c r="AV2039" s="12" t="s">
        <v>82</v>
      </c>
      <c r="AW2039" s="12" t="s">
        <v>31</v>
      </c>
      <c r="AX2039" s="12" t="s">
        <v>74</v>
      </c>
      <c r="AY2039" s="254" t="s">
        <v>165</v>
      </c>
    </row>
    <row r="2040" s="12" customFormat="1">
      <c r="B2040" s="244"/>
      <c r="C2040" s="245"/>
      <c r="D2040" s="246" t="s">
        <v>175</v>
      </c>
      <c r="E2040" s="247" t="s">
        <v>1</v>
      </c>
      <c r="F2040" s="248" t="s">
        <v>181</v>
      </c>
      <c r="G2040" s="245"/>
      <c r="H2040" s="247" t="s">
        <v>1</v>
      </c>
      <c r="I2040" s="249"/>
      <c r="J2040" s="245"/>
      <c r="K2040" s="245"/>
      <c r="L2040" s="250"/>
      <c r="M2040" s="251"/>
      <c r="N2040" s="252"/>
      <c r="O2040" s="252"/>
      <c r="P2040" s="252"/>
      <c r="Q2040" s="252"/>
      <c r="R2040" s="252"/>
      <c r="S2040" s="252"/>
      <c r="T2040" s="253"/>
      <c r="AT2040" s="254" t="s">
        <v>175</v>
      </c>
      <c r="AU2040" s="254" t="s">
        <v>107</v>
      </c>
      <c r="AV2040" s="12" t="s">
        <v>82</v>
      </c>
      <c r="AW2040" s="12" t="s">
        <v>31</v>
      </c>
      <c r="AX2040" s="12" t="s">
        <v>74</v>
      </c>
      <c r="AY2040" s="254" t="s">
        <v>165</v>
      </c>
    </row>
    <row r="2041" s="13" customFormat="1">
      <c r="B2041" s="255"/>
      <c r="C2041" s="256"/>
      <c r="D2041" s="246" t="s">
        <v>175</v>
      </c>
      <c r="E2041" s="257" t="s">
        <v>1</v>
      </c>
      <c r="F2041" s="258" t="s">
        <v>809</v>
      </c>
      <c r="G2041" s="256"/>
      <c r="H2041" s="259">
        <v>1.6200000000000001</v>
      </c>
      <c r="I2041" s="260"/>
      <c r="J2041" s="256"/>
      <c r="K2041" s="256"/>
      <c r="L2041" s="261"/>
      <c r="M2041" s="262"/>
      <c r="N2041" s="263"/>
      <c r="O2041" s="263"/>
      <c r="P2041" s="263"/>
      <c r="Q2041" s="263"/>
      <c r="R2041" s="263"/>
      <c r="S2041" s="263"/>
      <c r="T2041" s="264"/>
      <c r="AT2041" s="265" t="s">
        <v>175</v>
      </c>
      <c r="AU2041" s="265" t="s">
        <v>107</v>
      </c>
      <c r="AV2041" s="13" t="s">
        <v>107</v>
      </c>
      <c r="AW2041" s="13" t="s">
        <v>31</v>
      </c>
      <c r="AX2041" s="13" t="s">
        <v>74</v>
      </c>
      <c r="AY2041" s="265" t="s">
        <v>165</v>
      </c>
    </row>
    <row r="2042" s="14" customFormat="1">
      <c r="B2042" s="266"/>
      <c r="C2042" s="267"/>
      <c r="D2042" s="246" t="s">
        <v>175</v>
      </c>
      <c r="E2042" s="268" t="s">
        <v>1</v>
      </c>
      <c r="F2042" s="269" t="s">
        <v>179</v>
      </c>
      <c r="G2042" s="267"/>
      <c r="H2042" s="270">
        <v>1.6200000000000001</v>
      </c>
      <c r="I2042" s="271"/>
      <c r="J2042" s="267"/>
      <c r="K2042" s="267"/>
      <c r="L2042" s="272"/>
      <c r="M2042" s="273"/>
      <c r="N2042" s="274"/>
      <c r="O2042" s="274"/>
      <c r="P2042" s="274"/>
      <c r="Q2042" s="274"/>
      <c r="R2042" s="274"/>
      <c r="S2042" s="274"/>
      <c r="T2042" s="275"/>
      <c r="AT2042" s="276" t="s">
        <v>175</v>
      </c>
      <c r="AU2042" s="276" t="s">
        <v>107</v>
      </c>
      <c r="AV2042" s="14" t="s">
        <v>166</v>
      </c>
      <c r="AW2042" s="14" t="s">
        <v>31</v>
      </c>
      <c r="AX2042" s="14" t="s">
        <v>74</v>
      </c>
      <c r="AY2042" s="276" t="s">
        <v>165</v>
      </c>
    </row>
    <row r="2043" s="12" customFormat="1">
      <c r="B2043" s="244"/>
      <c r="C2043" s="245"/>
      <c r="D2043" s="246" t="s">
        <v>175</v>
      </c>
      <c r="E2043" s="247" t="s">
        <v>1</v>
      </c>
      <c r="F2043" s="248" t="s">
        <v>207</v>
      </c>
      <c r="G2043" s="245"/>
      <c r="H2043" s="247" t="s">
        <v>1</v>
      </c>
      <c r="I2043" s="249"/>
      <c r="J2043" s="245"/>
      <c r="K2043" s="245"/>
      <c r="L2043" s="250"/>
      <c r="M2043" s="251"/>
      <c r="N2043" s="252"/>
      <c r="O2043" s="252"/>
      <c r="P2043" s="252"/>
      <c r="Q2043" s="252"/>
      <c r="R2043" s="252"/>
      <c r="S2043" s="252"/>
      <c r="T2043" s="253"/>
      <c r="AT2043" s="254" t="s">
        <v>175</v>
      </c>
      <c r="AU2043" s="254" t="s">
        <v>107</v>
      </c>
      <c r="AV2043" s="12" t="s">
        <v>82</v>
      </c>
      <c r="AW2043" s="12" t="s">
        <v>31</v>
      </c>
      <c r="AX2043" s="12" t="s">
        <v>74</v>
      </c>
      <c r="AY2043" s="254" t="s">
        <v>165</v>
      </c>
    </row>
    <row r="2044" s="12" customFormat="1">
      <c r="B2044" s="244"/>
      <c r="C2044" s="245"/>
      <c r="D2044" s="246" t="s">
        <v>175</v>
      </c>
      <c r="E2044" s="247" t="s">
        <v>1</v>
      </c>
      <c r="F2044" s="248" t="s">
        <v>495</v>
      </c>
      <c r="G2044" s="245"/>
      <c r="H2044" s="247" t="s">
        <v>1</v>
      </c>
      <c r="I2044" s="249"/>
      <c r="J2044" s="245"/>
      <c r="K2044" s="245"/>
      <c r="L2044" s="250"/>
      <c r="M2044" s="251"/>
      <c r="N2044" s="252"/>
      <c r="O2044" s="252"/>
      <c r="P2044" s="252"/>
      <c r="Q2044" s="252"/>
      <c r="R2044" s="252"/>
      <c r="S2044" s="252"/>
      <c r="T2044" s="253"/>
      <c r="AT2044" s="254" t="s">
        <v>175</v>
      </c>
      <c r="AU2044" s="254" t="s">
        <v>107</v>
      </c>
      <c r="AV2044" s="12" t="s">
        <v>82</v>
      </c>
      <c r="AW2044" s="12" t="s">
        <v>31</v>
      </c>
      <c r="AX2044" s="12" t="s">
        <v>74</v>
      </c>
      <c r="AY2044" s="254" t="s">
        <v>165</v>
      </c>
    </row>
    <row r="2045" s="13" customFormat="1">
      <c r="B2045" s="255"/>
      <c r="C2045" s="256"/>
      <c r="D2045" s="246" t="s">
        <v>175</v>
      </c>
      <c r="E2045" s="257" t="s">
        <v>1</v>
      </c>
      <c r="F2045" s="258" t="s">
        <v>599</v>
      </c>
      <c r="G2045" s="256"/>
      <c r="H2045" s="259">
        <v>0.51300000000000001</v>
      </c>
      <c r="I2045" s="260"/>
      <c r="J2045" s="256"/>
      <c r="K2045" s="256"/>
      <c r="L2045" s="261"/>
      <c r="M2045" s="262"/>
      <c r="N2045" s="263"/>
      <c r="O2045" s="263"/>
      <c r="P2045" s="263"/>
      <c r="Q2045" s="263"/>
      <c r="R2045" s="263"/>
      <c r="S2045" s="263"/>
      <c r="T2045" s="264"/>
      <c r="AT2045" s="265" t="s">
        <v>175</v>
      </c>
      <c r="AU2045" s="265" t="s">
        <v>107</v>
      </c>
      <c r="AV2045" s="13" t="s">
        <v>107</v>
      </c>
      <c r="AW2045" s="13" t="s">
        <v>31</v>
      </c>
      <c r="AX2045" s="13" t="s">
        <v>74</v>
      </c>
      <c r="AY2045" s="265" t="s">
        <v>165</v>
      </c>
    </row>
    <row r="2046" s="14" customFormat="1">
      <c r="B2046" s="266"/>
      <c r="C2046" s="267"/>
      <c r="D2046" s="246" t="s">
        <v>175</v>
      </c>
      <c r="E2046" s="268" t="s">
        <v>1</v>
      </c>
      <c r="F2046" s="269" t="s">
        <v>179</v>
      </c>
      <c r="G2046" s="267"/>
      <c r="H2046" s="270">
        <v>0.51300000000000001</v>
      </c>
      <c r="I2046" s="271"/>
      <c r="J2046" s="267"/>
      <c r="K2046" s="267"/>
      <c r="L2046" s="272"/>
      <c r="M2046" s="273"/>
      <c r="N2046" s="274"/>
      <c r="O2046" s="274"/>
      <c r="P2046" s="274"/>
      <c r="Q2046" s="274"/>
      <c r="R2046" s="274"/>
      <c r="S2046" s="274"/>
      <c r="T2046" s="275"/>
      <c r="AT2046" s="276" t="s">
        <v>175</v>
      </c>
      <c r="AU2046" s="276" t="s">
        <v>107</v>
      </c>
      <c r="AV2046" s="14" t="s">
        <v>166</v>
      </c>
      <c r="AW2046" s="14" t="s">
        <v>31</v>
      </c>
      <c r="AX2046" s="14" t="s">
        <v>74</v>
      </c>
      <c r="AY2046" s="276" t="s">
        <v>165</v>
      </c>
    </row>
    <row r="2047" s="15" customFormat="1">
      <c r="B2047" s="277"/>
      <c r="C2047" s="278"/>
      <c r="D2047" s="246" t="s">
        <v>175</v>
      </c>
      <c r="E2047" s="279" t="s">
        <v>1</v>
      </c>
      <c r="F2047" s="280" t="s">
        <v>186</v>
      </c>
      <c r="G2047" s="278"/>
      <c r="H2047" s="281">
        <v>3.7530000000000001</v>
      </c>
      <c r="I2047" s="282"/>
      <c r="J2047" s="278"/>
      <c r="K2047" s="278"/>
      <c r="L2047" s="283"/>
      <c r="M2047" s="284"/>
      <c r="N2047" s="285"/>
      <c r="O2047" s="285"/>
      <c r="P2047" s="285"/>
      <c r="Q2047" s="285"/>
      <c r="R2047" s="285"/>
      <c r="S2047" s="285"/>
      <c r="T2047" s="286"/>
      <c r="AT2047" s="287" t="s">
        <v>175</v>
      </c>
      <c r="AU2047" s="287" t="s">
        <v>107</v>
      </c>
      <c r="AV2047" s="15" t="s">
        <v>173</v>
      </c>
      <c r="AW2047" s="15" t="s">
        <v>31</v>
      </c>
      <c r="AX2047" s="15" t="s">
        <v>82</v>
      </c>
      <c r="AY2047" s="287" t="s">
        <v>165</v>
      </c>
    </row>
    <row r="2048" s="1" customFormat="1" ht="24" customHeight="1">
      <c r="B2048" s="38"/>
      <c r="C2048" s="231" t="s">
        <v>810</v>
      </c>
      <c r="D2048" s="231" t="s">
        <v>168</v>
      </c>
      <c r="E2048" s="232" t="s">
        <v>811</v>
      </c>
      <c r="F2048" s="233" t="s">
        <v>812</v>
      </c>
      <c r="G2048" s="234" t="s">
        <v>171</v>
      </c>
      <c r="H2048" s="235">
        <v>0.34300000000000003</v>
      </c>
      <c r="I2048" s="236"/>
      <c r="J2048" s="237">
        <f>ROUND(I2048*H2048,2)</f>
        <v>0</v>
      </c>
      <c r="K2048" s="233" t="s">
        <v>172</v>
      </c>
      <c r="L2048" s="43"/>
      <c r="M2048" s="238" t="s">
        <v>1</v>
      </c>
      <c r="N2048" s="239" t="s">
        <v>40</v>
      </c>
      <c r="O2048" s="86"/>
      <c r="P2048" s="240">
        <f>O2048*H2048</f>
        <v>0</v>
      </c>
      <c r="Q2048" s="240">
        <v>0</v>
      </c>
      <c r="R2048" s="240">
        <f>Q2048*H2048</f>
        <v>0</v>
      </c>
      <c r="S2048" s="240">
        <v>1.8</v>
      </c>
      <c r="T2048" s="241">
        <f>S2048*H2048</f>
        <v>0.61740000000000006</v>
      </c>
      <c r="AR2048" s="242" t="s">
        <v>173</v>
      </c>
      <c r="AT2048" s="242" t="s">
        <v>168</v>
      </c>
      <c r="AU2048" s="242" t="s">
        <v>107</v>
      </c>
      <c r="AY2048" s="17" t="s">
        <v>165</v>
      </c>
      <c r="BE2048" s="243">
        <f>IF(N2048="základní",J2048,0)</f>
        <v>0</v>
      </c>
      <c r="BF2048" s="243">
        <f>IF(N2048="snížená",J2048,0)</f>
        <v>0</v>
      </c>
      <c r="BG2048" s="243">
        <f>IF(N2048="zákl. přenesená",J2048,0)</f>
        <v>0</v>
      </c>
      <c r="BH2048" s="243">
        <f>IF(N2048="sníž. přenesená",J2048,0)</f>
        <v>0</v>
      </c>
      <c r="BI2048" s="243">
        <f>IF(N2048="nulová",J2048,0)</f>
        <v>0</v>
      </c>
      <c r="BJ2048" s="17" t="s">
        <v>107</v>
      </c>
      <c r="BK2048" s="243">
        <f>ROUND(I2048*H2048,2)</f>
        <v>0</v>
      </c>
      <c r="BL2048" s="17" t="s">
        <v>173</v>
      </c>
      <c r="BM2048" s="242" t="s">
        <v>813</v>
      </c>
    </row>
    <row r="2049" s="12" customFormat="1">
      <c r="B2049" s="244"/>
      <c r="C2049" s="245"/>
      <c r="D2049" s="246" t="s">
        <v>175</v>
      </c>
      <c r="E2049" s="247" t="s">
        <v>1</v>
      </c>
      <c r="F2049" s="248" t="s">
        <v>180</v>
      </c>
      <c r="G2049" s="245"/>
      <c r="H2049" s="247" t="s">
        <v>1</v>
      </c>
      <c r="I2049" s="249"/>
      <c r="J2049" s="245"/>
      <c r="K2049" s="245"/>
      <c r="L2049" s="250"/>
      <c r="M2049" s="251"/>
      <c r="N2049" s="252"/>
      <c r="O2049" s="252"/>
      <c r="P2049" s="252"/>
      <c r="Q2049" s="252"/>
      <c r="R2049" s="252"/>
      <c r="S2049" s="252"/>
      <c r="T2049" s="253"/>
      <c r="AT2049" s="254" t="s">
        <v>175</v>
      </c>
      <c r="AU2049" s="254" t="s">
        <v>107</v>
      </c>
      <c r="AV2049" s="12" t="s">
        <v>82</v>
      </c>
      <c r="AW2049" s="12" t="s">
        <v>31</v>
      </c>
      <c r="AX2049" s="12" t="s">
        <v>74</v>
      </c>
      <c r="AY2049" s="254" t="s">
        <v>165</v>
      </c>
    </row>
    <row r="2050" s="12" customFormat="1">
      <c r="B2050" s="244"/>
      <c r="C2050" s="245"/>
      <c r="D2050" s="246" t="s">
        <v>175</v>
      </c>
      <c r="E2050" s="247" t="s">
        <v>1</v>
      </c>
      <c r="F2050" s="248" t="s">
        <v>182</v>
      </c>
      <c r="G2050" s="245"/>
      <c r="H2050" s="247" t="s">
        <v>1</v>
      </c>
      <c r="I2050" s="249"/>
      <c r="J2050" s="245"/>
      <c r="K2050" s="245"/>
      <c r="L2050" s="250"/>
      <c r="M2050" s="251"/>
      <c r="N2050" s="252"/>
      <c r="O2050" s="252"/>
      <c r="P2050" s="252"/>
      <c r="Q2050" s="252"/>
      <c r="R2050" s="252"/>
      <c r="S2050" s="252"/>
      <c r="T2050" s="253"/>
      <c r="AT2050" s="254" t="s">
        <v>175</v>
      </c>
      <c r="AU2050" s="254" t="s">
        <v>107</v>
      </c>
      <c r="AV2050" s="12" t="s">
        <v>82</v>
      </c>
      <c r="AW2050" s="12" t="s">
        <v>31</v>
      </c>
      <c r="AX2050" s="12" t="s">
        <v>74</v>
      </c>
      <c r="AY2050" s="254" t="s">
        <v>165</v>
      </c>
    </row>
    <row r="2051" s="13" customFormat="1">
      <c r="B2051" s="255"/>
      <c r="C2051" s="256"/>
      <c r="D2051" s="246" t="s">
        <v>175</v>
      </c>
      <c r="E2051" s="257" t="s">
        <v>1</v>
      </c>
      <c r="F2051" s="258" t="s">
        <v>814</v>
      </c>
      <c r="G2051" s="256"/>
      <c r="H2051" s="259">
        <v>0.34300000000000003</v>
      </c>
      <c r="I2051" s="260"/>
      <c r="J2051" s="256"/>
      <c r="K2051" s="256"/>
      <c r="L2051" s="261"/>
      <c r="M2051" s="262"/>
      <c r="N2051" s="263"/>
      <c r="O2051" s="263"/>
      <c r="P2051" s="263"/>
      <c r="Q2051" s="263"/>
      <c r="R2051" s="263"/>
      <c r="S2051" s="263"/>
      <c r="T2051" s="264"/>
      <c r="AT2051" s="265" t="s">
        <v>175</v>
      </c>
      <c r="AU2051" s="265" t="s">
        <v>107</v>
      </c>
      <c r="AV2051" s="13" t="s">
        <v>107</v>
      </c>
      <c r="AW2051" s="13" t="s">
        <v>31</v>
      </c>
      <c r="AX2051" s="13" t="s">
        <v>74</v>
      </c>
      <c r="AY2051" s="265" t="s">
        <v>165</v>
      </c>
    </row>
    <row r="2052" s="15" customFormat="1">
      <c r="B2052" s="277"/>
      <c r="C2052" s="278"/>
      <c r="D2052" s="246" t="s">
        <v>175</v>
      </c>
      <c r="E2052" s="279" t="s">
        <v>1</v>
      </c>
      <c r="F2052" s="280" t="s">
        <v>186</v>
      </c>
      <c r="G2052" s="278"/>
      <c r="H2052" s="281">
        <v>0.34300000000000003</v>
      </c>
      <c r="I2052" s="282"/>
      <c r="J2052" s="278"/>
      <c r="K2052" s="278"/>
      <c r="L2052" s="283"/>
      <c r="M2052" s="284"/>
      <c r="N2052" s="285"/>
      <c r="O2052" s="285"/>
      <c r="P2052" s="285"/>
      <c r="Q2052" s="285"/>
      <c r="R2052" s="285"/>
      <c r="S2052" s="285"/>
      <c r="T2052" s="286"/>
      <c r="AT2052" s="287" t="s">
        <v>175</v>
      </c>
      <c r="AU2052" s="287" t="s">
        <v>107</v>
      </c>
      <c r="AV2052" s="15" t="s">
        <v>173</v>
      </c>
      <c r="AW2052" s="15" t="s">
        <v>31</v>
      </c>
      <c r="AX2052" s="15" t="s">
        <v>82</v>
      </c>
      <c r="AY2052" s="287" t="s">
        <v>165</v>
      </c>
    </row>
    <row r="2053" s="1" customFormat="1" ht="24" customHeight="1">
      <c r="B2053" s="38"/>
      <c r="C2053" s="231" t="s">
        <v>815</v>
      </c>
      <c r="D2053" s="231" t="s">
        <v>168</v>
      </c>
      <c r="E2053" s="232" t="s">
        <v>816</v>
      </c>
      <c r="F2053" s="233" t="s">
        <v>817</v>
      </c>
      <c r="G2053" s="234" t="s">
        <v>296</v>
      </c>
      <c r="H2053" s="235">
        <v>7.9199999999999999</v>
      </c>
      <c r="I2053" s="236"/>
      <c r="J2053" s="237">
        <f>ROUND(I2053*H2053,2)</f>
        <v>0</v>
      </c>
      <c r="K2053" s="233" t="s">
        <v>172</v>
      </c>
      <c r="L2053" s="43"/>
      <c r="M2053" s="238" t="s">
        <v>1</v>
      </c>
      <c r="N2053" s="239" t="s">
        <v>40</v>
      </c>
      <c r="O2053" s="86"/>
      <c r="P2053" s="240">
        <f>O2053*H2053</f>
        <v>0</v>
      </c>
      <c r="Q2053" s="240">
        <v>0</v>
      </c>
      <c r="R2053" s="240">
        <f>Q2053*H2053</f>
        <v>0</v>
      </c>
      <c r="S2053" s="240">
        <v>0.27000000000000002</v>
      </c>
      <c r="T2053" s="241">
        <f>S2053*H2053</f>
        <v>2.1384000000000003</v>
      </c>
      <c r="AR2053" s="242" t="s">
        <v>173</v>
      </c>
      <c r="AT2053" s="242" t="s">
        <v>168</v>
      </c>
      <c r="AU2053" s="242" t="s">
        <v>107</v>
      </c>
      <c r="AY2053" s="17" t="s">
        <v>165</v>
      </c>
      <c r="BE2053" s="243">
        <f>IF(N2053="základní",J2053,0)</f>
        <v>0</v>
      </c>
      <c r="BF2053" s="243">
        <f>IF(N2053="snížená",J2053,0)</f>
        <v>0</v>
      </c>
      <c r="BG2053" s="243">
        <f>IF(N2053="zákl. přenesená",J2053,0)</f>
        <v>0</v>
      </c>
      <c r="BH2053" s="243">
        <f>IF(N2053="sníž. přenesená",J2053,0)</f>
        <v>0</v>
      </c>
      <c r="BI2053" s="243">
        <f>IF(N2053="nulová",J2053,0)</f>
        <v>0</v>
      </c>
      <c r="BJ2053" s="17" t="s">
        <v>107</v>
      </c>
      <c r="BK2053" s="243">
        <f>ROUND(I2053*H2053,2)</f>
        <v>0</v>
      </c>
      <c r="BL2053" s="17" t="s">
        <v>173</v>
      </c>
      <c r="BM2053" s="242" t="s">
        <v>818</v>
      </c>
    </row>
    <row r="2054" s="12" customFormat="1">
      <c r="B2054" s="244"/>
      <c r="C2054" s="245"/>
      <c r="D2054" s="246" t="s">
        <v>175</v>
      </c>
      <c r="E2054" s="247" t="s">
        <v>1</v>
      </c>
      <c r="F2054" s="248" t="s">
        <v>176</v>
      </c>
      <c r="G2054" s="245"/>
      <c r="H2054" s="247" t="s">
        <v>1</v>
      </c>
      <c r="I2054" s="249"/>
      <c r="J2054" s="245"/>
      <c r="K2054" s="245"/>
      <c r="L2054" s="250"/>
      <c r="M2054" s="251"/>
      <c r="N2054" s="252"/>
      <c r="O2054" s="252"/>
      <c r="P2054" s="252"/>
      <c r="Q2054" s="252"/>
      <c r="R2054" s="252"/>
      <c r="S2054" s="252"/>
      <c r="T2054" s="253"/>
      <c r="AT2054" s="254" t="s">
        <v>175</v>
      </c>
      <c r="AU2054" s="254" t="s">
        <v>107</v>
      </c>
      <c r="AV2054" s="12" t="s">
        <v>82</v>
      </c>
      <c r="AW2054" s="12" t="s">
        <v>31</v>
      </c>
      <c r="AX2054" s="12" t="s">
        <v>74</v>
      </c>
      <c r="AY2054" s="254" t="s">
        <v>165</v>
      </c>
    </row>
    <row r="2055" s="12" customFormat="1">
      <c r="B2055" s="244"/>
      <c r="C2055" s="245"/>
      <c r="D2055" s="246" t="s">
        <v>175</v>
      </c>
      <c r="E2055" s="247" t="s">
        <v>1</v>
      </c>
      <c r="F2055" s="248" t="s">
        <v>177</v>
      </c>
      <c r="G2055" s="245"/>
      <c r="H2055" s="247" t="s">
        <v>1</v>
      </c>
      <c r="I2055" s="249"/>
      <c r="J2055" s="245"/>
      <c r="K2055" s="245"/>
      <c r="L2055" s="250"/>
      <c r="M2055" s="251"/>
      <c r="N2055" s="252"/>
      <c r="O2055" s="252"/>
      <c r="P2055" s="252"/>
      <c r="Q2055" s="252"/>
      <c r="R2055" s="252"/>
      <c r="S2055" s="252"/>
      <c r="T2055" s="253"/>
      <c r="AT2055" s="254" t="s">
        <v>175</v>
      </c>
      <c r="AU2055" s="254" t="s">
        <v>107</v>
      </c>
      <c r="AV2055" s="12" t="s">
        <v>82</v>
      </c>
      <c r="AW2055" s="12" t="s">
        <v>31</v>
      </c>
      <c r="AX2055" s="12" t="s">
        <v>74</v>
      </c>
      <c r="AY2055" s="254" t="s">
        <v>165</v>
      </c>
    </row>
    <row r="2056" s="13" customFormat="1">
      <c r="B2056" s="255"/>
      <c r="C2056" s="256"/>
      <c r="D2056" s="246" t="s">
        <v>175</v>
      </c>
      <c r="E2056" s="257" t="s">
        <v>1</v>
      </c>
      <c r="F2056" s="258" t="s">
        <v>819</v>
      </c>
      <c r="G2056" s="256"/>
      <c r="H2056" s="259">
        <v>1.98</v>
      </c>
      <c r="I2056" s="260"/>
      <c r="J2056" s="256"/>
      <c r="K2056" s="256"/>
      <c r="L2056" s="261"/>
      <c r="M2056" s="262"/>
      <c r="N2056" s="263"/>
      <c r="O2056" s="263"/>
      <c r="P2056" s="263"/>
      <c r="Q2056" s="263"/>
      <c r="R2056" s="263"/>
      <c r="S2056" s="263"/>
      <c r="T2056" s="264"/>
      <c r="AT2056" s="265" t="s">
        <v>175</v>
      </c>
      <c r="AU2056" s="265" t="s">
        <v>107</v>
      </c>
      <c r="AV2056" s="13" t="s">
        <v>107</v>
      </c>
      <c r="AW2056" s="13" t="s">
        <v>31</v>
      </c>
      <c r="AX2056" s="13" t="s">
        <v>74</v>
      </c>
      <c r="AY2056" s="265" t="s">
        <v>165</v>
      </c>
    </row>
    <row r="2057" s="12" customFormat="1">
      <c r="B2057" s="244"/>
      <c r="C2057" s="245"/>
      <c r="D2057" s="246" t="s">
        <v>175</v>
      </c>
      <c r="E2057" s="247" t="s">
        <v>1</v>
      </c>
      <c r="F2057" s="248" t="s">
        <v>216</v>
      </c>
      <c r="G2057" s="245"/>
      <c r="H2057" s="247" t="s">
        <v>1</v>
      </c>
      <c r="I2057" s="249"/>
      <c r="J2057" s="245"/>
      <c r="K2057" s="245"/>
      <c r="L2057" s="250"/>
      <c r="M2057" s="251"/>
      <c r="N2057" s="252"/>
      <c r="O2057" s="252"/>
      <c r="P2057" s="252"/>
      <c r="Q2057" s="252"/>
      <c r="R2057" s="252"/>
      <c r="S2057" s="252"/>
      <c r="T2057" s="253"/>
      <c r="AT2057" s="254" t="s">
        <v>175</v>
      </c>
      <c r="AU2057" s="254" t="s">
        <v>107</v>
      </c>
      <c r="AV2057" s="12" t="s">
        <v>82</v>
      </c>
      <c r="AW2057" s="12" t="s">
        <v>31</v>
      </c>
      <c r="AX2057" s="12" t="s">
        <v>74</v>
      </c>
      <c r="AY2057" s="254" t="s">
        <v>165</v>
      </c>
    </row>
    <row r="2058" s="13" customFormat="1">
      <c r="B2058" s="255"/>
      <c r="C2058" s="256"/>
      <c r="D2058" s="246" t="s">
        <v>175</v>
      </c>
      <c r="E2058" s="257" t="s">
        <v>1</v>
      </c>
      <c r="F2058" s="258" t="s">
        <v>819</v>
      </c>
      <c r="G2058" s="256"/>
      <c r="H2058" s="259">
        <v>1.98</v>
      </c>
      <c r="I2058" s="260"/>
      <c r="J2058" s="256"/>
      <c r="K2058" s="256"/>
      <c r="L2058" s="261"/>
      <c r="M2058" s="262"/>
      <c r="N2058" s="263"/>
      <c r="O2058" s="263"/>
      <c r="P2058" s="263"/>
      <c r="Q2058" s="263"/>
      <c r="R2058" s="263"/>
      <c r="S2058" s="263"/>
      <c r="T2058" s="264"/>
      <c r="AT2058" s="265" t="s">
        <v>175</v>
      </c>
      <c r="AU2058" s="265" t="s">
        <v>107</v>
      </c>
      <c r="AV2058" s="13" t="s">
        <v>107</v>
      </c>
      <c r="AW2058" s="13" t="s">
        <v>31</v>
      </c>
      <c r="AX2058" s="13" t="s">
        <v>74</v>
      </c>
      <c r="AY2058" s="265" t="s">
        <v>165</v>
      </c>
    </row>
    <row r="2059" s="12" customFormat="1">
      <c r="B2059" s="244"/>
      <c r="C2059" s="245"/>
      <c r="D2059" s="246" t="s">
        <v>175</v>
      </c>
      <c r="E2059" s="247" t="s">
        <v>1</v>
      </c>
      <c r="F2059" s="248" t="s">
        <v>217</v>
      </c>
      <c r="G2059" s="245"/>
      <c r="H2059" s="247" t="s">
        <v>1</v>
      </c>
      <c r="I2059" s="249"/>
      <c r="J2059" s="245"/>
      <c r="K2059" s="245"/>
      <c r="L2059" s="250"/>
      <c r="M2059" s="251"/>
      <c r="N2059" s="252"/>
      <c r="O2059" s="252"/>
      <c r="P2059" s="252"/>
      <c r="Q2059" s="252"/>
      <c r="R2059" s="252"/>
      <c r="S2059" s="252"/>
      <c r="T2059" s="253"/>
      <c r="AT2059" s="254" t="s">
        <v>175</v>
      </c>
      <c r="AU2059" s="254" t="s">
        <v>107</v>
      </c>
      <c r="AV2059" s="12" t="s">
        <v>82</v>
      </c>
      <c r="AW2059" s="12" t="s">
        <v>31</v>
      </c>
      <c r="AX2059" s="12" t="s">
        <v>74</v>
      </c>
      <c r="AY2059" s="254" t="s">
        <v>165</v>
      </c>
    </row>
    <row r="2060" s="13" customFormat="1">
      <c r="B2060" s="255"/>
      <c r="C2060" s="256"/>
      <c r="D2060" s="246" t="s">
        <v>175</v>
      </c>
      <c r="E2060" s="257" t="s">
        <v>1</v>
      </c>
      <c r="F2060" s="258" t="s">
        <v>819</v>
      </c>
      <c r="G2060" s="256"/>
      <c r="H2060" s="259">
        <v>1.98</v>
      </c>
      <c r="I2060" s="260"/>
      <c r="J2060" s="256"/>
      <c r="K2060" s="256"/>
      <c r="L2060" s="261"/>
      <c r="M2060" s="262"/>
      <c r="N2060" s="263"/>
      <c r="O2060" s="263"/>
      <c r="P2060" s="263"/>
      <c r="Q2060" s="263"/>
      <c r="R2060" s="263"/>
      <c r="S2060" s="263"/>
      <c r="T2060" s="264"/>
      <c r="AT2060" s="265" t="s">
        <v>175</v>
      </c>
      <c r="AU2060" s="265" t="s">
        <v>107</v>
      </c>
      <c r="AV2060" s="13" t="s">
        <v>107</v>
      </c>
      <c r="AW2060" s="13" t="s">
        <v>31</v>
      </c>
      <c r="AX2060" s="13" t="s">
        <v>74</v>
      </c>
      <c r="AY2060" s="265" t="s">
        <v>165</v>
      </c>
    </row>
    <row r="2061" s="12" customFormat="1">
      <c r="B2061" s="244"/>
      <c r="C2061" s="245"/>
      <c r="D2061" s="246" t="s">
        <v>175</v>
      </c>
      <c r="E2061" s="247" t="s">
        <v>1</v>
      </c>
      <c r="F2061" s="248" t="s">
        <v>218</v>
      </c>
      <c r="G2061" s="245"/>
      <c r="H2061" s="247" t="s">
        <v>1</v>
      </c>
      <c r="I2061" s="249"/>
      <c r="J2061" s="245"/>
      <c r="K2061" s="245"/>
      <c r="L2061" s="250"/>
      <c r="M2061" s="251"/>
      <c r="N2061" s="252"/>
      <c r="O2061" s="252"/>
      <c r="P2061" s="252"/>
      <c r="Q2061" s="252"/>
      <c r="R2061" s="252"/>
      <c r="S2061" s="252"/>
      <c r="T2061" s="253"/>
      <c r="AT2061" s="254" t="s">
        <v>175</v>
      </c>
      <c r="AU2061" s="254" t="s">
        <v>107</v>
      </c>
      <c r="AV2061" s="12" t="s">
        <v>82</v>
      </c>
      <c r="AW2061" s="12" t="s">
        <v>31</v>
      </c>
      <c r="AX2061" s="12" t="s">
        <v>74</v>
      </c>
      <c r="AY2061" s="254" t="s">
        <v>165</v>
      </c>
    </row>
    <row r="2062" s="13" customFormat="1">
      <c r="B2062" s="255"/>
      <c r="C2062" s="256"/>
      <c r="D2062" s="246" t="s">
        <v>175</v>
      </c>
      <c r="E2062" s="257" t="s">
        <v>1</v>
      </c>
      <c r="F2062" s="258" t="s">
        <v>819</v>
      </c>
      <c r="G2062" s="256"/>
      <c r="H2062" s="259">
        <v>1.98</v>
      </c>
      <c r="I2062" s="260"/>
      <c r="J2062" s="256"/>
      <c r="K2062" s="256"/>
      <c r="L2062" s="261"/>
      <c r="M2062" s="262"/>
      <c r="N2062" s="263"/>
      <c r="O2062" s="263"/>
      <c r="P2062" s="263"/>
      <c r="Q2062" s="263"/>
      <c r="R2062" s="263"/>
      <c r="S2062" s="263"/>
      <c r="T2062" s="264"/>
      <c r="AT2062" s="265" t="s">
        <v>175</v>
      </c>
      <c r="AU2062" s="265" t="s">
        <v>107</v>
      </c>
      <c r="AV2062" s="13" t="s">
        <v>107</v>
      </c>
      <c r="AW2062" s="13" t="s">
        <v>31</v>
      </c>
      <c r="AX2062" s="13" t="s">
        <v>74</v>
      </c>
      <c r="AY2062" s="265" t="s">
        <v>165</v>
      </c>
    </row>
    <row r="2063" s="15" customFormat="1">
      <c r="B2063" s="277"/>
      <c r="C2063" s="278"/>
      <c r="D2063" s="246" t="s">
        <v>175</v>
      </c>
      <c r="E2063" s="279" t="s">
        <v>1</v>
      </c>
      <c r="F2063" s="280" t="s">
        <v>186</v>
      </c>
      <c r="G2063" s="278"/>
      <c r="H2063" s="281">
        <v>7.9199999999999999</v>
      </c>
      <c r="I2063" s="282"/>
      <c r="J2063" s="278"/>
      <c r="K2063" s="278"/>
      <c r="L2063" s="283"/>
      <c r="M2063" s="284"/>
      <c r="N2063" s="285"/>
      <c r="O2063" s="285"/>
      <c r="P2063" s="285"/>
      <c r="Q2063" s="285"/>
      <c r="R2063" s="285"/>
      <c r="S2063" s="285"/>
      <c r="T2063" s="286"/>
      <c r="AT2063" s="287" t="s">
        <v>175</v>
      </c>
      <c r="AU2063" s="287" t="s">
        <v>107</v>
      </c>
      <c r="AV2063" s="15" t="s">
        <v>173</v>
      </c>
      <c r="AW2063" s="15" t="s">
        <v>31</v>
      </c>
      <c r="AX2063" s="15" t="s">
        <v>82</v>
      </c>
      <c r="AY2063" s="287" t="s">
        <v>165</v>
      </c>
    </row>
    <row r="2064" s="1" customFormat="1" ht="24" customHeight="1">
      <c r="B2064" s="38"/>
      <c r="C2064" s="231" t="s">
        <v>820</v>
      </c>
      <c r="D2064" s="231" t="s">
        <v>168</v>
      </c>
      <c r="E2064" s="232" t="s">
        <v>821</v>
      </c>
      <c r="F2064" s="233" t="s">
        <v>822</v>
      </c>
      <c r="G2064" s="234" t="s">
        <v>171</v>
      </c>
      <c r="H2064" s="235">
        <v>0.83199999999999996</v>
      </c>
      <c r="I2064" s="236"/>
      <c r="J2064" s="237">
        <f>ROUND(I2064*H2064,2)</f>
        <v>0</v>
      </c>
      <c r="K2064" s="233" t="s">
        <v>172</v>
      </c>
      <c r="L2064" s="43"/>
      <c r="M2064" s="238" t="s">
        <v>1</v>
      </c>
      <c r="N2064" s="239" t="s">
        <v>40</v>
      </c>
      <c r="O2064" s="86"/>
      <c r="P2064" s="240">
        <f>O2064*H2064</f>
        <v>0</v>
      </c>
      <c r="Q2064" s="240">
        <v>0</v>
      </c>
      <c r="R2064" s="240">
        <f>Q2064*H2064</f>
        <v>0</v>
      </c>
      <c r="S2064" s="240">
        <v>1.8</v>
      </c>
      <c r="T2064" s="241">
        <f>S2064*H2064</f>
        <v>1.4976</v>
      </c>
      <c r="AR2064" s="242" t="s">
        <v>173</v>
      </c>
      <c r="AT2064" s="242" t="s">
        <v>168</v>
      </c>
      <c r="AU2064" s="242" t="s">
        <v>107</v>
      </c>
      <c r="AY2064" s="17" t="s">
        <v>165</v>
      </c>
      <c r="BE2064" s="243">
        <f>IF(N2064="základní",J2064,0)</f>
        <v>0</v>
      </c>
      <c r="BF2064" s="243">
        <f>IF(N2064="snížená",J2064,0)</f>
        <v>0</v>
      </c>
      <c r="BG2064" s="243">
        <f>IF(N2064="zákl. přenesená",J2064,0)</f>
        <v>0</v>
      </c>
      <c r="BH2064" s="243">
        <f>IF(N2064="sníž. přenesená",J2064,0)</f>
        <v>0</v>
      </c>
      <c r="BI2064" s="243">
        <f>IF(N2064="nulová",J2064,0)</f>
        <v>0</v>
      </c>
      <c r="BJ2064" s="17" t="s">
        <v>107</v>
      </c>
      <c r="BK2064" s="243">
        <f>ROUND(I2064*H2064,2)</f>
        <v>0</v>
      </c>
      <c r="BL2064" s="17" t="s">
        <v>173</v>
      </c>
      <c r="BM2064" s="242" t="s">
        <v>823</v>
      </c>
    </row>
    <row r="2065" s="12" customFormat="1">
      <c r="B2065" s="244"/>
      <c r="C2065" s="245"/>
      <c r="D2065" s="246" t="s">
        <v>175</v>
      </c>
      <c r="E2065" s="247" t="s">
        <v>1</v>
      </c>
      <c r="F2065" s="248" t="s">
        <v>207</v>
      </c>
      <c r="G2065" s="245"/>
      <c r="H2065" s="247" t="s">
        <v>1</v>
      </c>
      <c r="I2065" s="249"/>
      <c r="J2065" s="245"/>
      <c r="K2065" s="245"/>
      <c r="L2065" s="250"/>
      <c r="M2065" s="251"/>
      <c r="N2065" s="252"/>
      <c r="O2065" s="252"/>
      <c r="P2065" s="252"/>
      <c r="Q2065" s="252"/>
      <c r="R2065" s="252"/>
      <c r="S2065" s="252"/>
      <c r="T2065" s="253"/>
      <c r="AT2065" s="254" t="s">
        <v>175</v>
      </c>
      <c r="AU2065" s="254" t="s">
        <v>107</v>
      </c>
      <c r="AV2065" s="12" t="s">
        <v>82</v>
      </c>
      <c r="AW2065" s="12" t="s">
        <v>31</v>
      </c>
      <c r="AX2065" s="12" t="s">
        <v>74</v>
      </c>
      <c r="AY2065" s="254" t="s">
        <v>165</v>
      </c>
    </row>
    <row r="2066" s="12" customFormat="1">
      <c r="B2066" s="244"/>
      <c r="C2066" s="245"/>
      <c r="D2066" s="246" t="s">
        <v>175</v>
      </c>
      <c r="E2066" s="247" t="s">
        <v>1</v>
      </c>
      <c r="F2066" s="248" t="s">
        <v>276</v>
      </c>
      <c r="G2066" s="245"/>
      <c r="H2066" s="247" t="s">
        <v>1</v>
      </c>
      <c r="I2066" s="249"/>
      <c r="J2066" s="245"/>
      <c r="K2066" s="245"/>
      <c r="L2066" s="250"/>
      <c r="M2066" s="251"/>
      <c r="N2066" s="252"/>
      <c r="O2066" s="252"/>
      <c r="P2066" s="252"/>
      <c r="Q2066" s="252"/>
      <c r="R2066" s="252"/>
      <c r="S2066" s="252"/>
      <c r="T2066" s="253"/>
      <c r="AT2066" s="254" t="s">
        <v>175</v>
      </c>
      <c r="AU2066" s="254" t="s">
        <v>107</v>
      </c>
      <c r="AV2066" s="12" t="s">
        <v>82</v>
      </c>
      <c r="AW2066" s="12" t="s">
        <v>31</v>
      </c>
      <c r="AX2066" s="12" t="s">
        <v>74</v>
      </c>
      <c r="AY2066" s="254" t="s">
        <v>165</v>
      </c>
    </row>
    <row r="2067" s="13" customFormat="1">
      <c r="B2067" s="255"/>
      <c r="C2067" s="256"/>
      <c r="D2067" s="246" t="s">
        <v>175</v>
      </c>
      <c r="E2067" s="257" t="s">
        <v>1</v>
      </c>
      <c r="F2067" s="258" t="s">
        <v>824</v>
      </c>
      <c r="G2067" s="256"/>
      <c r="H2067" s="259">
        <v>0.41599999999999998</v>
      </c>
      <c r="I2067" s="260"/>
      <c r="J2067" s="256"/>
      <c r="K2067" s="256"/>
      <c r="L2067" s="261"/>
      <c r="M2067" s="262"/>
      <c r="N2067" s="263"/>
      <c r="O2067" s="263"/>
      <c r="P2067" s="263"/>
      <c r="Q2067" s="263"/>
      <c r="R2067" s="263"/>
      <c r="S2067" s="263"/>
      <c r="T2067" s="264"/>
      <c r="AT2067" s="265" t="s">
        <v>175</v>
      </c>
      <c r="AU2067" s="265" t="s">
        <v>107</v>
      </c>
      <c r="AV2067" s="13" t="s">
        <v>107</v>
      </c>
      <c r="AW2067" s="13" t="s">
        <v>31</v>
      </c>
      <c r="AX2067" s="13" t="s">
        <v>74</v>
      </c>
      <c r="AY2067" s="265" t="s">
        <v>165</v>
      </c>
    </row>
    <row r="2068" s="12" customFormat="1">
      <c r="B2068" s="244"/>
      <c r="C2068" s="245"/>
      <c r="D2068" s="246" t="s">
        <v>175</v>
      </c>
      <c r="E2068" s="247" t="s">
        <v>1</v>
      </c>
      <c r="F2068" s="248" t="s">
        <v>208</v>
      </c>
      <c r="G2068" s="245"/>
      <c r="H2068" s="247" t="s">
        <v>1</v>
      </c>
      <c r="I2068" s="249"/>
      <c r="J2068" s="245"/>
      <c r="K2068" s="245"/>
      <c r="L2068" s="250"/>
      <c r="M2068" s="251"/>
      <c r="N2068" s="252"/>
      <c r="O2068" s="252"/>
      <c r="P2068" s="252"/>
      <c r="Q2068" s="252"/>
      <c r="R2068" s="252"/>
      <c r="S2068" s="252"/>
      <c r="T2068" s="253"/>
      <c r="AT2068" s="254" t="s">
        <v>175</v>
      </c>
      <c r="AU2068" s="254" t="s">
        <v>107</v>
      </c>
      <c r="AV2068" s="12" t="s">
        <v>82</v>
      </c>
      <c r="AW2068" s="12" t="s">
        <v>31</v>
      </c>
      <c r="AX2068" s="12" t="s">
        <v>74</v>
      </c>
      <c r="AY2068" s="254" t="s">
        <v>165</v>
      </c>
    </row>
    <row r="2069" s="13" customFormat="1">
      <c r="B2069" s="255"/>
      <c r="C2069" s="256"/>
      <c r="D2069" s="246" t="s">
        <v>175</v>
      </c>
      <c r="E2069" s="257" t="s">
        <v>1</v>
      </c>
      <c r="F2069" s="258" t="s">
        <v>824</v>
      </c>
      <c r="G2069" s="256"/>
      <c r="H2069" s="259">
        <v>0.41599999999999998</v>
      </c>
      <c r="I2069" s="260"/>
      <c r="J2069" s="256"/>
      <c r="K2069" s="256"/>
      <c r="L2069" s="261"/>
      <c r="M2069" s="262"/>
      <c r="N2069" s="263"/>
      <c r="O2069" s="263"/>
      <c r="P2069" s="263"/>
      <c r="Q2069" s="263"/>
      <c r="R2069" s="263"/>
      <c r="S2069" s="263"/>
      <c r="T2069" s="264"/>
      <c r="AT2069" s="265" t="s">
        <v>175</v>
      </c>
      <c r="AU2069" s="265" t="s">
        <v>107</v>
      </c>
      <c r="AV2069" s="13" t="s">
        <v>107</v>
      </c>
      <c r="AW2069" s="13" t="s">
        <v>31</v>
      </c>
      <c r="AX2069" s="13" t="s">
        <v>74</v>
      </c>
      <c r="AY2069" s="265" t="s">
        <v>165</v>
      </c>
    </row>
    <row r="2070" s="15" customFormat="1">
      <c r="B2070" s="277"/>
      <c r="C2070" s="278"/>
      <c r="D2070" s="246" t="s">
        <v>175</v>
      </c>
      <c r="E2070" s="279" t="s">
        <v>1</v>
      </c>
      <c r="F2070" s="280" t="s">
        <v>186</v>
      </c>
      <c r="G2070" s="278"/>
      <c r="H2070" s="281">
        <v>0.83199999999999996</v>
      </c>
      <c r="I2070" s="282"/>
      <c r="J2070" s="278"/>
      <c r="K2070" s="278"/>
      <c r="L2070" s="283"/>
      <c r="M2070" s="284"/>
      <c r="N2070" s="285"/>
      <c r="O2070" s="285"/>
      <c r="P2070" s="285"/>
      <c r="Q2070" s="285"/>
      <c r="R2070" s="285"/>
      <c r="S2070" s="285"/>
      <c r="T2070" s="286"/>
      <c r="AT2070" s="287" t="s">
        <v>175</v>
      </c>
      <c r="AU2070" s="287" t="s">
        <v>107</v>
      </c>
      <c r="AV2070" s="15" t="s">
        <v>173</v>
      </c>
      <c r="AW2070" s="15" t="s">
        <v>31</v>
      </c>
      <c r="AX2070" s="15" t="s">
        <v>82</v>
      </c>
      <c r="AY2070" s="287" t="s">
        <v>165</v>
      </c>
    </row>
    <row r="2071" s="1" customFormat="1" ht="24" customHeight="1">
      <c r="B2071" s="38"/>
      <c r="C2071" s="231" t="s">
        <v>825</v>
      </c>
      <c r="D2071" s="231" t="s">
        <v>168</v>
      </c>
      <c r="E2071" s="232" t="s">
        <v>826</v>
      </c>
      <c r="F2071" s="233" t="s">
        <v>827</v>
      </c>
      <c r="G2071" s="234" t="s">
        <v>171</v>
      </c>
      <c r="H2071" s="235">
        <v>7.5069999999999997</v>
      </c>
      <c r="I2071" s="236"/>
      <c r="J2071" s="237">
        <f>ROUND(I2071*H2071,2)</f>
        <v>0</v>
      </c>
      <c r="K2071" s="233" t="s">
        <v>172</v>
      </c>
      <c r="L2071" s="43"/>
      <c r="M2071" s="238" t="s">
        <v>1</v>
      </c>
      <c r="N2071" s="239" t="s">
        <v>40</v>
      </c>
      <c r="O2071" s="86"/>
      <c r="P2071" s="240">
        <f>O2071*H2071</f>
        <v>0</v>
      </c>
      <c r="Q2071" s="240">
        <v>0</v>
      </c>
      <c r="R2071" s="240">
        <f>Q2071*H2071</f>
        <v>0</v>
      </c>
      <c r="S2071" s="240">
        <v>1.8</v>
      </c>
      <c r="T2071" s="241">
        <f>S2071*H2071</f>
        <v>13.512599999999999</v>
      </c>
      <c r="AR2071" s="242" t="s">
        <v>173</v>
      </c>
      <c r="AT2071" s="242" t="s">
        <v>168</v>
      </c>
      <c r="AU2071" s="242" t="s">
        <v>107</v>
      </c>
      <c r="AY2071" s="17" t="s">
        <v>165</v>
      </c>
      <c r="BE2071" s="243">
        <f>IF(N2071="základní",J2071,0)</f>
        <v>0</v>
      </c>
      <c r="BF2071" s="243">
        <f>IF(N2071="snížená",J2071,0)</f>
        <v>0</v>
      </c>
      <c r="BG2071" s="243">
        <f>IF(N2071="zákl. přenesená",J2071,0)</f>
        <v>0</v>
      </c>
      <c r="BH2071" s="243">
        <f>IF(N2071="sníž. přenesená",J2071,0)</f>
        <v>0</v>
      </c>
      <c r="BI2071" s="243">
        <f>IF(N2071="nulová",J2071,0)</f>
        <v>0</v>
      </c>
      <c r="BJ2071" s="17" t="s">
        <v>107</v>
      </c>
      <c r="BK2071" s="243">
        <f>ROUND(I2071*H2071,2)</f>
        <v>0</v>
      </c>
      <c r="BL2071" s="17" t="s">
        <v>173</v>
      </c>
      <c r="BM2071" s="242" t="s">
        <v>828</v>
      </c>
    </row>
    <row r="2072" s="12" customFormat="1">
      <c r="B2072" s="244"/>
      <c r="C2072" s="245"/>
      <c r="D2072" s="246" t="s">
        <v>175</v>
      </c>
      <c r="E2072" s="247" t="s">
        <v>1</v>
      </c>
      <c r="F2072" s="248" t="s">
        <v>176</v>
      </c>
      <c r="G2072" s="245"/>
      <c r="H2072" s="247" t="s">
        <v>1</v>
      </c>
      <c r="I2072" s="249"/>
      <c r="J2072" s="245"/>
      <c r="K2072" s="245"/>
      <c r="L2072" s="250"/>
      <c r="M2072" s="251"/>
      <c r="N2072" s="252"/>
      <c r="O2072" s="252"/>
      <c r="P2072" s="252"/>
      <c r="Q2072" s="252"/>
      <c r="R2072" s="252"/>
      <c r="S2072" s="252"/>
      <c r="T2072" s="253"/>
      <c r="AT2072" s="254" t="s">
        <v>175</v>
      </c>
      <c r="AU2072" s="254" t="s">
        <v>107</v>
      </c>
      <c r="AV2072" s="12" t="s">
        <v>82</v>
      </c>
      <c r="AW2072" s="12" t="s">
        <v>31</v>
      </c>
      <c r="AX2072" s="12" t="s">
        <v>74</v>
      </c>
      <c r="AY2072" s="254" t="s">
        <v>165</v>
      </c>
    </row>
    <row r="2073" s="12" customFormat="1">
      <c r="B2073" s="244"/>
      <c r="C2073" s="245"/>
      <c r="D2073" s="246" t="s">
        <v>175</v>
      </c>
      <c r="E2073" s="247" t="s">
        <v>1</v>
      </c>
      <c r="F2073" s="248" t="s">
        <v>177</v>
      </c>
      <c r="G2073" s="245"/>
      <c r="H2073" s="247" t="s">
        <v>1</v>
      </c>
      <c r="I2073" s="249"/>
      <c r="J2073" s="245"/>
      <c r="K2073" s="245"/>
      <c r="L2073" s="250"/>
      <c r="M2073" s="251"/>
      <c r="N2073" s="252"/>
      <c r="O2073" s="252"/>
      <c r="P2073" s="252"/>
      <c r="Q2073" s="252"/>
      <c r="R2073" s="252"/>
      <c r="S2073" s="252"/>
      <c r="T2073" s="253"/>
      <c r="AT2073" s="254" t="s">
        <v>175</v>
      </c>
      <c r="AU2073" s="254" t="s">
        <v>107</v>
      </c>
      <c r="AV2073" s="12" t="s">
        <v>82</v>
      </c>
      <c r="AW2073" s="12" t="s">
        <v>31</v>
      </c>
      <c r="AX2073" s="12" t="s">
        <v>74</v>
      </c>
      <c r="AY2073" s="254" t="s">
        <v>165</v>
      </c>
    </row>
    <row r="2074" s="13" customFormat="1">
      <c r="B2074" s="255"/>
      <c r="C2074" s="256"/>
      <c r="D2074" s="246" t="s">
        <v>175</v>
      </c>
      <c r="E2074" s="257" t="s">
        <v>1</v>
      </c>
      <c r="F2074" s="258" t="s">
        <v>829</v>
      </c>
      <c r="G2074" s="256"/>
      <c r="H2074" s="259">
        <v>1.208</v>
      </c>
      <c r="I2074" s="260"/>
      <c r="J2074" s="256"/>
      <c r="K2074" s="256"/>
      <c r="L2074" s="261"/>
      <c r="M2074" s="262"/>
      <c r="N2074" s="263"/>
      <c r="O2074" s="263"/>
      <c r="P2074" s="263"/>
      <c r="Q2074" s="263"/>
      <c r="R2074" s="263"/>
      <c r="S2074" s="263"/>
      <c r="T2074" s="264"/>
      <c r="AT2074" s="265" t="s">
        <v>175</v>
      </c>
      <c r="AU2074" s="265" t="s">
        <v>107</v>
      </c>
      <c r="AV2074" s="13" t="s">
        <v>107</v>
      </c>
      <c r="AW2074" s="13" t="s">
        <v>31</v>
      </c>
      <c r="AX2074" s="13" t="s">
        <v>74</v>
      </c>
      <c r="AY2074" s="265" t="s">
        <v>165</v>
      </c>
    </row>
    <row r="2075" s="12" customFormat="1">
      <c r="B2075" s="244"/>
      <c r="C2075" s="245"/>
      <c r="D2075" s="246" t="s">
        <v>175</v>
      </c>
      <c r="E2075" s="247" t="s">
        <v>1</v>
      </c>
      <c r="F2075" s="248" t="s">
        <v>198</v>
      </c>
      <c r="G2075" s="245"/>
      <c r="H2075" s="247" t="s">
        <v>1</v>
      </c>
      <c r="I2075" s="249"/>
      <c r="J2075" s="245"/>
      <c r="K2075" s="245"/>
      <c r="L2075" s="250"/>
      <c r="M2075" s="251"/>
      <c r="N2075" s="252"/>
      <c r="O2075" s="252"/>
      <c r="P2075" s="252"/>
      <c r="Q2075" s="252"/>
      <c r="R2075" s="252"/>
      <c r="S2075" s="252"/>
      <c r="T2075" s="253"/>
      <c r="AT2075" s="254" t="s">
        <v>175</v>
      </c>
      <c r="AU2075" s="254" t="s">
        <v>107</v>
      </c>
      <c r="AV2075" s="12" t="s">
        <v>82</v>
      </c>
      <c r="AW2075" s="12" t="s">
        <v>31</v>
      </c>
      <c r="AX2075" s="12" t="s">
        <v>74</v>
      </c>
      <c r="AY2075" s="254" t="s">
        <v>165</v>
      </c>
    </row>
    <row r="2076" s="13" customFormat="1">
      <c r="B2076" s="255"/>
      <c r="C2076" s="256"/>
      <c r="D2076" s="246" t="s">
        <v>175</v>
      </c>
      <c r="E2076" s="257" t="s">
        <v>1</v>
      </c>
      <c r="F2076" s="258" t="s">
        <v>830</v>
      </c>
      <c r="G2076" s="256"/>
      <c r="H2076" s="259">
        <v>1.175</v>
      </c>
      <c r="I2076" s="260"/>
      <c r="J2076" s="256"/>
      <c r="K2076" s="256"/>
      <c r="L2076" s="261"/>
      <c r="M2076" s="262"/>
      <c r="N2076" s="263"/>
      <c r="O2076" s="263"/>
      <c r="P2076" s="263"/>
      <c r="Q2076" s="263"/>
      <c r="R2076" s="263"/>
      <c r="S2076" s="263"/>
      <c r="T2076" s="264"/>
      <c r="AT2076" s="265" t="s">
        <v>175</v>
      </c>
      <c r="AU2076" s="265" t="s">
        <v>107</v>
      </c>
      <c r="AV2076" s="13" t="s">
        <v>107</v>
      </c>
      <c r="AW2076" s="13" t="s">
        <v>31</v>
      </c>
      <c r="AX2076" s="13" t="s">
        <v>74</v>
      </c>
      <c r="AY2076" s="265" t="s">
        <v>165</v>
      </c>
    </row>
    <row r="2077" s="12" customFormat="1">
      <c r="B2077" s="244"/>
      <c r="C2077" s="245"/>
      <c r="D2077" s="246" t="s">
        <v>175</v>
      </c>
      <c r="E2077" s="247" t="s">
        <v>1</v>
      </c>
      <c r="F2077" s="248" t="s">
        <v>200</v>
      </c>
      <c r="G2077" s="245"/>
      <c r="H2077" s="247" t="s">
        <v>1</v>
      </c>
      <c r="I2077" s="249"/>
      <c r="J2077" s="245"/>
      <c r="K2077" s="245"/>
      <c r="L2077" s="250"/>
      <c r="M2077" s="251"/>
      <c r="N2077" s="252"/>
      <c r="O2077" s="252"/>
      <c r="P2077" s="252"/>
      <c r="Q2077" s="252"/>
      <c r="R2077" s="252"/>
      <c r="S2077" s="252"/>
      <c r="T2077" s="253"/>
      <c r="AT2077" s="254" t="s">
        <v>175</v>
      </c>
      <c r="AU2077" s="254" t="s">
        <v>107</v>
      </c>
      <c r="AV2077" s="12" t="s">
        <v>82</v>
      </c>
      <c r="AW2077" s="12" t="s">
        <v>31</v>
      </c>
      <c r="AX2077" s="12" t="s">
        <v>74</v>
      </c>
      <c r="AY2077" s="254" t="s">
        <v>165</v>
      </c>
    </row>
    <row r="2078" s="13" customFormat="1">
      <c r="B2078" s="255"/>
      <c r="C2078" s="256"/>
      <c r="D2078" s="246" t="s">
        <v>175</v>
      </c>
      <c r="E2078" s="257" t="s">
        <v>1</v>
      </c>
      <c r="F2078" s="258" t="s">
        <v>830</v>
      </c>
      <c r="G2078" s="256"/>
      <c r="H2078" s="259">
        <v>1.175</v>
      </c>
      <c r="I2078" s="260"/>
      <c r="J2078" s="256"/>
      <c r="K2078" s="256"/>
      <c r="L2078" s="261"/>
      <c r="M2078" s="262"/>
      <c r="N2078" s="263"/>
      <c r="O2078" s="263"/>
      <c r="P2078" s="263"/>
      <c r="Q2078" s="263"/>
      <c r="R2078" s="263"/>
      <c r="S2078" s="263"/>
      <c r="T2078" s="264"/>
      <c r="AT2078" s="265" t="s">
        <v>175</v>
      </c>
      <c r="AU2078" s="265" t="s">
        <v>107</v>
      </c>
      <c r="AV2078" s="13" t="s">
        <v>107</v>
      </c>
      <c r="AW2078" s="13" t="s">
        <v>31</v>
      </c>
      <c r="AX2078" s="13" t="s">
        <v>74</v>
      </c>
      <c r="AY2078" s="265" t="s">
        <v>165</v>
      </c>
    </row>
    <row r="2079" s="12" customFormat="1">
      <c r="B2079" s="244"/>
      <c r="C2079" s="245"/>
      <c r="D2079" s="246" t="s">
        <v>175</v>
      </c>
      <c r="E2079" s="247" t="s">
        <v>1</v>
      </c>
      <c r="F2079" s="248" t="s">
        <v>260</v>
      </c>
      <c r="G2079" s="245"/>
      <c r="H2079" s="247" t="s">
        <v>1</v>
      </c>
      <c r="I2079" s="249"/>
      <c r="J2079" s="245"/>
      <c r="K2079" s="245"/>
      <c r="L2079" s="250"/>
      <c r="M2079" s="251"/>
      <c r="N2079" s="252"/>
      <c r="O2079" s="252"/>
      <c r="P2079" s="252"/>
      <c r="Q2079" s="252"/>
      <c r="R2079" s="252"/>
      <c r="S2079" s="252"/>
      <c r="T2079" s="253"/>
      <c r="AT2079" s="254" t="s">
        <v>175</v>
      </c>
      <c r="AU2079" s="254" t="s">
        <v>107</v>
      </c>
      <c r="AV2079" s="12" t="s">
        <v>82</v>
      </c>
      <c r="AW2079" s="12" t="s">
        <v>31</v>
      </c>
      <c r="AX2079" s="12" t="s">
        <v>74</v>
      </c>
      <c r="AY2079" s="254" t="s">
        <v>165</v>
      </c>
    </row>
    <row r="2080" s="13" customFormat="1">
      <c r="B2080" s="255"/>
      <c r="C2080" s="256"/>
      <c r="D2080" s="246" t="s">
        <v>175</v>
      </c>
      <c r="E2080" s="257" t="s">
        <v>1</v>
      </c>
      <c r="F2080" s="258" t="s">
        <v>831</v>
      </c>
      <c r="G2080" s="256"/>
      <c r="H2080" s="259">
        <v>1.002</v>
      </c>
      <c r="I2080" s="260"/>
      <c r="J2080" s="256"/>
      <c r="K2080" s="256"/>
      <c r="L2080" s="261"/>
      <c r="M2080" s="262"/>
      <c r="N2080" s="263"/>
      <c r="O2080" s="263"/>
      <c r="P2080" s="263"/>
      <c r="Q2080" s="263"/>
      <c r="R2080" s="263"/>
      <c r="S2080" s="263"/>
      <c r="T2080" s="264"/>
      <c r="AT2080" s="265" t="s">
        <v>175</v>
      </c>
      <c r="AU2080" s="265" t="s">
        <v>107</v>
      </c>
      <c r="AV2080" s="13" t="s">
        <v>107</v>
      </c>
      <c r="AW2080" s="13" t="s">
        <v>31</v>
      </c>
      <c r="AX2080" s="13" t="s">
        <v>74</v>
      </c>
      <c r="AY2080" s="265" t="s">
        <v>165</v>
      </c>
    </row>
    <row r="2081" s="12" customFormat="1">
      <c r="B2081" s="244"/>
      <c r="C2081" s="245"/>
      <c r="D2081" s="246" t="s">
        <v>175</v>
      </c>
      <c r="E2081" s="247" t="s">
        <v>1</v>
      </c>
      <c r="F2081" s="248" t="s">
        <v>247</v>
      </c>
      <c r="G2081" s="245"/>
      <c r="H2081" s="247" t="s">
        <v>1</v>
      </c>
      <c r="I2081" s="249"/>
      <c r="J2081" s="245"/>
      <c r="K2081" s="245"/>
      <c r="L2081" s="250"/>
      <c r="M2081" s="251"/>
      <c r="N2081" s="252"/>
      <c r="O2081" s="252"/>
      <c r="P2081" s="252"/>
      <c r="Q2081" s="252"/>
      <c r="R2081" s="252"/>
      <c r="S2081" s="252"/>
      <c r="T2081" s="253"/>
      <c r="AT2081" s="254" t="s">
        <v>175</v>
      </c>
      <c r="AU2081" s="254" t="s">
        <v>107</v>
      </c>
      <c r="AV2081" s="12" t="s">
        <v>82</v>
      </c>
      <c r="AW2081" s="12" t="s">
        <v>31</v>
      </c>
      <c r="AX2081" s="12" t="s">
        <v>74</v>
      </c>
      <c r="AY2081" s="254" t="s">
        <v>165</v>
      </c>
    </row>
    <row r="2082" s="13" customFormat="1">
      <c r="B2082" s="255"/>
      <c r="C2082" s="256"/>
      <c r="D2082" s="246" t="s">
        <v>175</v>
      </c>
      <c r="E2082" s="257" t="s">
        <v>1</v>
      </c>
      <c r="F2082" s="258" t="s">
        <v>832</v>
      </c>
      <c r="G2082" s="256"/>
      <c r="H2082" s="259">
        <v>0.89800000000000002</v>
      </c>
      <c r="I2082" s="260"/>
      <c r="J2082" s="256"/>
      <c r="K2082" s="256"/>
      <c r="L2082" s="261"/>
      <c r="M2082" s="262"/>
      <c r="N2082" s="263"/>
      <c r="O2082" s="263"/>
      <c r="P2082" s="263"/>
      <c r="Q2082" s="263"/>
      <c r="R2082" s="263"/>
      <c r="S2082" s="263"/>
      <c r="T2082" s="264"/>
      <c r="AT2082" s="265" t="s">
        <v>175</v>
      </c>
      <c r="AU2082" s="265" t="s">
        <v>107</v>
      </c>
      <c r="AV2082" s="13" t="s">
        <v>107</v>
      </c>
      <c r="AW2082" s="13" t="s">
        <v>31</v>
      </c>
      <c r="AX2082" s="13" t="s">
        <v>74</v>
      </c>
      <c r="AY2082" s="265" t="s">
        <v>165</v>
      </c>
    </row>
    <row r="2083" s="14" customFormat="1">
      <c r="B2083" s="266"/>
      <c r="C2083" s="267"/>
      <c r="D2083" s="246" t="s">
        <v>175</v>
      </c>
      <c r="E2083" s="268" t="s">
        <v>1</v>
      </c>
      <c r="F2083" s="269" t="s">
        <v>179</v>
      </c>
      <c r="G2083" s="267"/>
      <c r="H2083" s="270">
        <v>5.4579999999999993</v>
      </c>
      <c r="I2083" s="271"/>
      <c r="J2083" s="267"/>
      <c r="K2083" s="267"/>
      <c r="L2083" s="272"/>
      <c r="M2083" s="273"/>
      <c r="N2083" s="274"/>
      <c r="O2083" s="274"/>
      <c r="P2083" s="274"/>
      <c r="Q2083" s="274"/>
      <c r="R2083" s="274"/>
      <c r="S2083" s="274"/>
      <c r="T2083" s="275"/>
      <c r="AT2083" s="276" t="s">
        <v>175</v>
      </c>
      <c r="AU2083" s="276" t="s">
        <v>107</v>
      </c>
      <c r="AV2083" s="14" t="s">
        <v>166</v>
      </c>
      <c r="AW2083" s="14" t="s">
        <v>31</v>
      </c>
      <c r="AX2083" s="14" t="s">
        <v>74</v>
      </c>
      <c r="AY2083" s="276" t="s">
        <v>165</v>
      </c>
    </row>
    <row r="2084" s="12" customFormat="1">
      <c r="B2084" s="244"/>
      <c r="C2084" s="245"/>
      <c r="D2084" s="246" t="s">
        <v>175</v>
      </c>
      <c r="E2084" s="247" t="s">
        <v>1</v>
      </c>
      <c r="F2084" s="248" t="s">
        <v>180</v>
      </c>
      <c r="G2084" s="245"/>
      <c r="H2084" s="247" t="s">
        <v>1</v>
      </c>
      <c r="I2084" s="249"/>
      <c r="J2084" s="245"/>
      <c r="K2084" s="245"/>
      <c r="L2084" s="250"/>
      <c r="M2084" s="251"/>
      <c r="N2084" s="252"/>
      <c r="O2084" s="252"/>
      <c r="P2084" s="252"/>
      <c r="Q2084" s="252"/>
      <c r="R2084" s="252"/>
      <c r="S2084" s="252"/>
      <c r="T2084" s="253"/>
      <c r="AT2084" s="254" t="s">
        <v>175</v>
      </c>
      <c r="AU2084" s="254" t="s">
        <v>107</v>
      </c>
      <c r="AV2084" s="12" t="s">
        <v>82</v>
      </c>
      <c r="AW2084" s="12" t="s">
        <v>31</v>
      </c>
      <c r="AX2084" s="12" t="s">
        <v>74</v>
      </c>
      <c r="AY2084" s="254" t="s">
        <v>165</v>
      </c>
    </row>
    <row r="2085" s="12" customFormat="1">
      <c r="B2085" s="244"/>
      <c r="C2085" s="245"/>
      <c r="D2085" s="246" t="s">
        <v>175</v>
      </c>
      <c r="E2085" s="247" t="s">
        <v>1</v>
      </c>
      <c r="F2085" s="248" t="s">
        <v>274</v>
      </c>
      <c r="G2085" s="245"/>
      <c r="H2085" s="247" t="s">
        <v>1</v>
      </c>
      <c r="I2085" s="249"/>
      <c r="J2085" s="245"/>
      <c r="K2085" s="245"/>
      <c r="L2085" s="250"/>
      <c r="M2085" s="251"/>
      <c r="N2085" s="252"/>
      <c r="O2085" s="252"/>
      <c r="P2085" s="252"/>
      <c r="Q2085" s="252"/>
      <c r="R2085" s="252"/>
      <c r="S2085" s="252"/>
      <c r="T2085" s="253"/>
      <c r="AT2085" s="254" t="s">
        <v>175</v>
      </c>
      <c r="AU2085" s="254" t="s">
        <v>107</v>
      </c>
      <c r="AV2085" s="12" t="s">
        <v>82</v>
      </c>
      <c r="AW2085" s="12" t="s">
        <v>31</v>
      </c>
      <c r="AX2085" s="12" t="s">
        <v>74</v>
      </c>
      <c r="AY2085" s="254" t="s">
        <v>165</v>
      </c>
    </row>
    <row r="2086" s="13" customFormat="1">
      <c r="B2086" s="255"/>
      <c r="C2086" s="256"/>
      <c r="D2086" s="246" t="s">
        <v>175</v>
      </c>
      <c r="E2086" s="257" t="s">
        <v>1</v>
      </c>
      <c r="F2086" s="258" t="s">
        <v>833</v>
      </c>
      <c r="G2086" s="256"/>
      <c r="H2086" s="259">
        <v>0.71899999999999997</v>
      </c>
      <c r="I2086" s="260"/>
      <c r="J2086" s="256"/>
      <c r="K2086" s="256"/>
      <c r="L2086" s="261"/>
      <c r="M2086" s="262"/>
      <c r="N2086" s="263"/>
      <c r="O2086" s="263"/>
      <c r="P2086" s="263"/>
      <c r="Q2086" s="263"/>
      <c r="R2086" s="263"/>
      <c r="S2086" s="263"/>
      <c r="T2086" s="264"/>
      <c r="AT2086" s="265" t="s">
        <v>175</v>
      </c>
      <c r="AU2086" s="265" t="s">
        <v>107</v>
      </c>
      <c r="AV2086" s="13" t="s">
        <v>107</v>
      </c>
      <c r="AW2086" s="13" t="s">
        <v>31</v>
      </c>
      <c r="AX2086" s="13" t="s">
        <v>74</v>
      </c>
      <c r="AY2086" s="265" t="s">
        <v>165</v>
      </c>
    </row>
    <row r="2087" s="14" customFormat="1">
      <c r="B2087" s="266"/>
      <c r="C2087" s="267"/>
      <c r="D2087" s="246" t="s">
        <v>175</v>
      </c>
      <c r="E2087" s="268" t="s">
        <v>1</v>
      </c>
      <c r="F2087" s="269" t="s">
        <v>179</v>
      </c>
      <c r="G2087" s="267"/>
      <c r="H2087" s="270">
        <v>0.71899999999999997</v>
      </c>
      <c r="I2087" s="271"/>
      <c r="J2087" s="267"/>
      <c r="K2087" s="267"/>
      <c r="L2087" s="272"/>
      <c r="M2087" s="273"/>
      <c r="N2087" s="274"/>
      <c r="O2087" s="274"/>
      <c r="P2087" s="274"/>
      <c r="Q2087" s="274"/>
      <c r="R2087" s="274"/>
      <c r="S2087" s="274"/>
      <c r="T2087" s="275"/>
      <c r="AT2087" s="276" t="s">
        <v>175</v>
      </c>
      <c r="AU2087" s="276" t="s">
        <v>107</v>
      </c>
      <c r="AV2087" s="14" t="s">
        <v>166</v>
      </c>
      <c r="AW2087" s="14" t="s">
        <v>31</v>
      </c>
      <c r="AX2087" s="14" t="s">
        <v>74</v>
      </c>
      <c r="AY2087" s="276" t="s">
        <v>165</v>
      </c>
    </row>
    <row r="2088" s="12" customFormat="1">
      <c r="B2088" s="244"/>
      <c r="C2088" s="245"/>
      <c r="D2088" s="246" t="s">
        <v>175</v>
      </c>
      <c r="E2088" s="247" t="s">
        <v>1</v>
      </c>
      <c r="F2088" s="248" t="s">
        <v>207</v>
      </c>
      <c r="G2088" s="245"/>
      <c r="H2088" s="247" t="s">
        <v>1</v>
      </c>
      <c r="I2088" s="249"/>
      <c r="J2088" s="245"/>
      <c r="K2088" s="245"/>
      <c r="L2088" s="250"/>
      <c r="M2088" s="251"/>
      <c r="N2088" s="252"/>
      <c r="O2088" s="252"/>
      <c r="P2088" s="252"/>
      <c r="Q2088" s="252"/>
      <c r="R2088" s="252"/>
      <c r="S2088" s="252"/>
      <c r="T2088" s="253"/>
      <c r="AT2088" s="254" t="s">
        <v>175</v>
      </c>
      <c r="AU2088" s="254" t="s">
        <v>107</v>
      </c>
      <c r="AV2088" s="12" t="s">
        <v>82</v>
      </c>
      <c r="AW2088" s="12" t="s">
        <v>31</v>
      </c>
      <c r="AX2088" s="12" t="s">
        <v>74</v>
      </c>
      <c r="AY2088" s="254" t="s">
        <v>165</v>
      </c>
    </row>
    <row r="2089" s="12" customFormat="1">
      <c r="B2089" s="244"/>
      <c r="C2089" s="245"/>
      <c r="D2089" s="246" t="s">
        <v>175</v>
      </c>
      <c r="E2089" s="247" t="s">
        <v>1</v>
      </c>
      <c r="F2089" s="248" t="s">
        <v>279</v>
      </c>
      <c r="G2089" s="245"/>
      <c r="H2089" s="247" t="s">
        <v>1</v>
      </c>
      <c r="I2089" s="249"/>
      <c r="J2089" s="245"/>
      <c r="K2089" s="245"/>
      <c r="L2089" s="250"/>
      <c r="M2089" s="251"/>
      <c r="N2089" s="252"/>
      <c r="O2089" s="252"/>
      <c r="P2089" s="252"/>
      <c r="Q2089" s="252"/>
      <c r="R2089" s="252"/>
      <c r="S2089" s="252"/>
      <c r="T2089" s="253"/>
      <c r="AT2089" s="254" t="s">
        <v>175</v>
      </c>
      <c r="AU2089" s="254" t="s">
        <v>107</v>
      </c>
      <c r="AV2089" s="12" t="s">
        <v>82</v>
      </c>
      <c r="AW2089" s="12" t="s">
        <v>31</v>
      </c>
      <c r="AX2089" s="12" t="s">
        <v>74</v>
      </c>
      <c r="AY2089" s="254" t="s">
        <v>165</v>
      </c>
    </row>
    <row r="2090" s="13" customFormat="1">
      <c r="B2090" s="255"/>
      <c r="C2090" s="256"/>
      <c r="D2090" s="246" t="s">
        <v>175</v>
      </c>
      <c r="E2090" s="257" t="s">
        <v>1</v>
      </c>
      <c r="F2090" s="258" t="s">
        <v>834</v>
      </c>
      <c r="G2090" s="256"/>
      <c r="H2090" s="259">
        <v>0.66500000000000004</v>
      </c>
      <c r="I2090" s="260"/>
      <c r="J2090" s="256"/>
      <c r="K2090" s="256"/>
      <c r="L2090" s="261"/>
      <c r="M2090" s="262"/>
      <c r="N2090" s="263"/>
      <c r="O2090" s="263"/>
      <c r="P2090" s="263"/>
      <c r="Q2090" s="263"/>
      <c r="R2090" s="263"/>
      <c r="S2090" s="263"/>
      <c r="T2090" s="264"/>
      <c r="AT2090" s="265" t="s">
        <v>175</v>
      </c>
      <c r="AU2090" s="265" t="s">
        <v>107</v>
      </c>
      <c r="AV2090" s="13" t="s">
        <v>107</v>
      </c>
      <c r="AW2090" s="13" t="s">
        <v>31</v>
      </c>
      <c r="AX2090" s="13" t="s">
        <v>74</v>
      </c>
      <c r="AY2090" s="265" t="s">
        <v>165</v>
      </c>
    </row>
    <row r="2091" s="12" customFormat="1">
      <c r="B2091" s="244"/>
      <c r="C2091" s="245"/>
      <c r="D2091" s="246" t="s">
        <v>175</v>
      </c>
      <c r="E2091" s="247" t="s">
        <v>1</v>
      </c>
      <c r="F2091" s="248" t="s">
        <v>281</v>
      </c>
      <c r="G2091" s="245"/>
      <c r="H2091" s="247" t="s">
        <v>1</v>
      </c>
      <c r="I2091" s="249"/>
      <c r="J2091" s="245"/>
      <c r="K2091" s="245"/>
      <c r="L2091" s="250"/>
      <c r="M2091" s="251"/>
      <c r="N2091" s="252"/>
      <c r="O2091" s="252"/>
      <c r="P2091" s="252"/>
      <c r="Q2091" s="252"/>
      <c r="R2091" s="252"/>
      <c r="S2091" s="252"/>
      <c r="T2091" s="253"/>
      <c r="AT2091" s="254" t="s">
        <v>175</v>
      </c>
      <c r="AU2091" s="254" t="s">
        <v>107</v>
      </c>
      <c r="AV2091" s="12" t="s">
        <v>82</v>
      </c>
      <c r="AW2091" s="12" t="s">
        <v>31</v>
      </c>
      <c r="AX2091" s="12" t="s">
        <v>74</v>
      </c>
      <c r="AY2091" s="254" t="s">
        <v>165</v>
      </c>
    </row>
    <row r="2092" s="13" customFormat="1">
      <c r="B2092" s="255"/>
      <c r="C2092" s="256"/>
      <c r="D2092" s="246" t="s">
        <v>175</v>
      </c>
      <c r="E2092" s="257" t="s">
        <v>1</v>
      </c>
      <c r="F2092" s="258" t="s">
        <v>834</v>
      </c>
      <c r="G2092" s="256"/>
      <c r="H2092" s="259">
        <v>0.66500000000000004</v>
      </c>
      <c r="I2092" s="260"/>
      <c r="J2092" s="256"/>
      <c r="K2092" s="256"/>
      <c r="L2092" s="261"/>
      <c r="M2092" s="262"/>
      <c r="N2092" s="263"/>
      <c r="O2092" s="263"/>
      <c r="P2092" s="263"/>
      <c r="Q2092" s="263"/>
      <c r="R2092" s="263"/>
      <c r="S2092" s="263"/>
      <c r="T2092" s="264"/>
      <c r="AT2092" s="265" t="s">
        <v>175</v>
      </c>
      <c r="AU2092" s="265" t="s">
        <v>107</v>
      </c>
      <c r="AV2092" s="13" t="s">
        <v>107</v>
      </c>
      <c r="AW2092" s="13" t="s">
        <v>31</v>
      </c>
      <c r="AX2092" s="13" t="s">
        <v>74</v>
      </c>
      <c r="AY2092" s="265" t="s">
        <v>165</v>
      </c>
    </row>
    <row r="2093" s="14" customFormat="1">
      <c r="B2093" s="266"/>
      <c r="C2093" s="267"/>
      <c r="D2093" s="246" t="s">
        <v>175</v>
      </c>
      <c r="E2093" s="268" t="s">
        <v>1</v>
      </c>
      <c r="F2093" s="269" t="s">
        <v>179</v>
      </c>
      <c r="G2093" s="267"/>
      <c r="H2093" s="270">
        <v>1.3300000000000001</v>
      </c>
      <c r="I2093" s="271"/>
      <c r="J2093" s="267"/>
      <c r="K2093" s="267"/>
      <c r="L2093" s="272"/>
      <c r="M2093" s="273"/>
      <c r="N2093" s="274"/>
      <c r="O2093" s="274"/>
      <c r="P2093" s="274"/>
      <c r="Q2093" s="274"/>
      <c r="R2093" s="274"/>
      <c r="S2093" s="274"/>
      <c r="T2093" s="275"/>
      <c r="AT2093" s="276" t="s">
        <v>175</v>
      </c>
      <c r="AU2093" s="276" t="s">
        <v>107</v>
      </c>
      <c r="AV2093" s="14" t="s">
        <v>166</v>
      </c>
      <c r="AW2093" s="14" t="s">
        <v>31</v>
      </c>
      <c r="AX2093" s="14" t="s">
        <v>74</v>
      </c>
      <c r="AY2093" s="276" t="s">
        <v>165</v>
      </c>
    </row>
    <row r="2094" s="15" customFormat="1">
      <c r="B2094" s="277"/>
      <c r="C2094" s="278"/>
      <c r="D2094" s="246" t="s">
        <v>175</v>
      </c>
      <c r="E2094" s="279" t="s">
        <v>1</v>
      </c>
      <c r="F2094" s="280" t="s">
        <v>186</v>
      </c>
      <c r="G2094" s="278"/>
      <c r="H2094" s="281">
        <v>7.5069999999999997</v>
      </c>
      <c r="I2094" s="282"/>
      <c r="J2094" s="278"/>
      <c r="K2094" s="278"/>
      <c r="L2094" s="283"/>
      <c r="M2094" s="284"/>
      <c r="N2094" s="285"/>
      <c r="O2094" s="285"/>
      <c r="P2094" s="285"/>
      <c r="Q2094" s="285"/>
      <c r="R2094" s="285"/>
      <c r="S2094" s="285"/>
      <c r="T2094" s="286"/>
      <c r="AT2094" s="287" t="s">
        <v>175</v>
      </c>
      <c r="AU2094" s="287" t="s">
        <v>107</v>
      </c>
      <c r="AV2094" s="15" t="s">
        <v>173</v>
      </c>
      <c r="AW2094" s="15" t="s">
        <v>31</v>
      </c>
      <c r="AX2094" s="15" t="s">
        <v>82</v>
      </c>
      <c r="AY2094" s="287" t="s">
        <v>165</v>
      </c>
    </row>
    <row r="2095" s="1" customFormat="1" ht="24" customHeight="1">
      <c r="B2095" s="38"/>
      <c r="C2095" s="231" t="s">
        <v>835</v>
      </c>
      <c r="D2095" s="231" t="s">
        <v>168</v>
      </c>
      <c r="E2095" s="232" t="s">
        <v>836</v>
      </c>
      <c r="F2095" s="233" t="s">
        <v>837</v>
      </c>
      <c r="G2095" s="234" t="s">
        <v>214</v>
      </c>
      <c r="H2095" s="235">
        <v>3</v>
      </c>
      <c r="I2095" s="236"/>
      <c r="J2095" s="237">
        <f>ROUND(I2095*H2095,2)</f>
        <v>0</v>
      </c>
      <c r="K2095" s="233" t="s">
        <v>172</v>
      </c>
      <c r="L2095" s="43"/>
      <c r="M2095" s="238" t="s">
        <v>1</v>
      </c>
      <c r="N2095" s="239" t="s">
        <v>40</v>
      </c>
      <c r="O2095" s="86"/>
      <c r="P2095" s="240">
        <f>O2095*H2095</f>
        <v>0</v>
      </c>
      <c r="Q2095" s="240">
        <v>0</v>
      </c>
      <c r="R2095" s="240">
        <f>Q2095*H2095</f>
        <v>0</v>
      </c>
      <c r="S2095" s="240">
        <v>0.032000000000000001</v>
      </c>
      <c r="T2095" s="241">
        <f>S2095*H2095</f>
        <v>0.096000000000000002</v>
      </c>
      <c r="AR2095" s="242" t="s">
        <v>173</v>
      </c>
      <c r="AT2095" s="242" t="s">
        <v>168</v>
      </c>
      <c r="AU2095" s="242" t="s">
        <v>107</v>
      </c>
      <c r="AY2095" s="17" t="s">
        <v>165</v>
      </c>
      <c r="BE2095" s="243">
        <f>IF(N2095="základní",J2095,0)</f>
        <v>0</v>
      </c>
      <c r="BF2095" s="243">
        <f>IF(N2095="snížená",J2095,0)</f>
        <v>0</v>
      </c>
      <c r="BG2095" s="243">
        <f>IF(N2095="zákl. přenesená",J2095,0)</f>
        <v>0</v>
      </c>
      <c r="BH2095" s="243">
        <f>IF(N2095="sníž. přenesená",J2095,0)</f>
        <v>0</v>
      </c>
      <c r="BI2095" s="243">
        <f>IF(N2095="nulová",J2095,0)</f>
        <v>0</v>
      </c>
      <c r="BJ2095" s="17" t="s">
        <v>107</v>
      </c>
      <c r="BK2095" s="243">
        <f>ROUND(I2095*H2095,2)</f>
        <v>0</v>
      </c>
      <c r="BL2095" s="17" t="s">
        <v>173</v>
      </c>
      <c r="BM2095" s="242" t="s">
        <v>838</v>
      </c>
    </row>
    <row r="2096" s="12" customFormat="1">
      <c r="B2096" s="244"/>
      <c r="C2096" s="245"/>
      <c r="D2096" s="246" t="s">
        <v>175</v>
      </c>
      <c r="E2096" s="247" t="s">
        <v>1</v>
      </c>
      <c r="F2096" s="248" t="s">
        <v>372</v>
      </c>
      <c r="G2096" s="245"/>
      <c r="H2096" s="247" t="s">
        <v>1</v>
      </c>
      <c r="I2096" s="249"/>
      <c r="J2096" s="245"/>
      <c r="K2096" s="245"/>
      <c r="L2096" s="250"/>
      <c r="M2096" s="251"/>
      <c r="N2096" s="252"/>
      <c r="O2096" s="252"/>
      <c r="P2096" s="252"/>
      <c r="Q2096" s="252"/>
      <c r="R2096" s="252"/>
      <c r="S2096" s="252"/>
      <c r="T2096" s="253"/>
      <c r="AT2096" s="254" t="s">
        <v>175</v>
      </c>
      <c r="AU2096" s="254" t="s">
        <v>107</v>
      </c>
      <c r="AV2096" s="12" t="s">
        <v>82</v>
      </c>
      <c r="AW2096" s="12" t="s">
        <v>31</v>
      </c>
      <c r="AX2096" s="12" t="s">
        <v>74</v>
      </c>
      <c r="AY2096" s="254" t="s">
        <v>165</v>
      </c>
    </row>
    <row r="2097" s="13" customFormat="1">
      <c r="B2097" s="255"/>
      <c r="C2097" s="256"/>
      <c r="D2097" s="246" t="s">
        <v>175</v>
      </c>
      <c r="E2097" s="257" t="s">
        <v>1</v>
      </c>
      <c r="F2097" s="258" t="s">
        <v>166</v>
      </c>
      <c r="G2097" s="256"/>
      <c r="H2097" s="259">
        <v>3</v>
      </c>
      <c r="I2097" s="260"/>
      <c r="J2097" s="256"/>
      <c r="K2097" s="256"/>
      <c r="L2097" s="261"/>
      <c r="M2097" s="262"/>
      <c r="N2097" s="263"/>
      <c r="O2097" s="263"/>
      <c r="P2097" s="263"/>
      <c r="Q2097" s="263"/>
      <c r="R2097" s="263"/>
      <c r="S2097" s="263"/>
      <c r="T2097" s="264"/>
      <c r="AT2097" s="265" t="s">
        <v>175</v>
      </c>
      <c r="AU2097" s="265" t="s">
        <v>107</v>
      </c>
      <c r="AV2097" s="13" t="s">
        <v>107</v>
      </c>
      <c r="AW2097" s="13" t="s">
        <v>31</v>
      </c>
      <c r="AX2097" s="13" t="s">
        <v>74</v>
      </c>
      <c r="AY2097" s="265" t="s">
        <v>165</v>
      </c>
    </row>
    <row r="2098" s="15" customFormat="1">
      <c r="B2098" s="277"/>
      <c r="C2098" s="278"/>
      <c r="D2098" s="246" t="s">
        <v>175</v>
      </c>
      <c r="E2098" s="279" t="s">
        <v>1</v>
      </c>
      <c r="F2098" s="280" t="s">
        <v>186</v>
      </c>
      <c r="G2098" s="278"/>
      <c r="H2098" s="281">
        <v>3</v>
      </c>
      <c r="I2098" s="282"/>
      <c r="J2098" s="278"/>
      <c r="K2098" s="278"/>
      <c r="L2098" s="283"/>
      <c r="M2098" s="284"/>
      <c r="N2098" s="285"/>
      <c r="O2098" s="285"/>
      <c r="P2098" s="285"/>
      <c r="Q2098" s="285"/>
      <c r="R2098" s="285"/>
      <c r="S2098" s="285"/>
      <c r="T2098" s="286"/>
      <c r="AT2098" s="287" t="s">
        <v>175</v>
      </c>
      <c r="AU2098" s="287" t="s">
        <v>107</v>
      </c>
      <c r="AV2098" s="15" t="s">
        <v>173</v>
      </c>
      <c r="AW2098" s="15" t="s">
        <v>31</v>
      </c>
      <c r="AX2098" s="15" t="s">
        <v>82</v>
      </c>
      <c r="AY2098" s="287" t="s">
        <v>165</v>
      </c>
    </row>
    <row r="2099" s="1" customFormat="1" ht="24" customHeight="1">
      <c r="B2099" s="38"/>
      <c r="C2099" s="231" t="s">
        <v>839</v>
      </c>
      <c r="D2099" s="231" t="s">
        <v>168</v>
      </c>
      <c r="E2099" s="232" t="s">
        <v>840</v>
      </c>
      <c r="F2099" s="233" t="s">
        <v>841</v>
      </c>
      <c r="G2099" s="234" t="s">
        <v>214</v>
      </c>
      <c r="H2099" s="235">
        <v>36</v>
      </c>
      <c r="I2099" s="236"/>
      <c r="J2099" s="237">
        <f>ROUND(I2099*H2099,2)</f>
        <v>0</v>
      </c>
      <c r="K2099" s="233" t="s">
        <v>172</v>
      </c>
      <c r="L2099" s="43"/>
      <c r="M2099" s="238" t="s">
        <v>1</v>
      </c>
      <c r="N2099" s="239" t="s">
        <v>40</v>
      </c>
      <c r="O2099" s="86"/>
      <c r="P2099" s="240">
        <f>O2099*H2099</f>
        <v>0</v>
      </c>
      <c r="Q2099" s="240">
        <v>0</v>
      </c>
      <c r="R2099" s="240">
        <f>Q2099*H2099</f>
        <v>0</v>
      </c>
      <c r="S2099" s="240">
        <v>0.031</v>
      </c>
      <c r="T2099" s="241">
        <f>S2099*H2099</f>
        <v>1.1160000000000001</v>
      </c>
      <c r="AR2099" s="242" t="s">
        <v>173</v>
      </c>
      <c r="AT2099" s="242" t="s">
        <v>168</v>
      </c>
      <c r="AU2099" s="242" t="s">
        <v>107</v>
      </c>
      <c r="AY2099" s="17" t="s">
        <v>165</v>
      </c>
      <c r="BE2099" s="243">
        <f>IF(N2099="základní",J2099,0)</f>
        <v>0</v>
      </c>
      <c r="BF2099" s="243">
        <f>IF(N2099="snížená",J2099,0)</f>
        <v>0</v>
      </c>
      <c r="BG2099" s="243">
        <f>IF(N2099="zákl. přenesená",J2099,0)</f>
        <v>0</v>
      </c>
      <c r="BH2099" s="243">
        <f>IF(N2099="sníž. přenesená",J2099,0)</f>
        <v>0</v>
      </c>
      <c r="BI2099" s="243">
        <f>IF(N2099="nulová",J2099,0)</f>
        <v>0</v>
      </c>
      <c r="BJ2099" s="17" t="s">
        <v>107</v>
      </c>
      <c r="BK2099" s="243">
        <f>ROUND(I2099*H2099,2)</f>
        <v>0</v>
      </c>
      <c r="BL2099" s="17" t="s">
        <v>173</v>
      </c>
      <c r="BM2099" s="242" t="s">
        <v>842</v>
      </c>
    </row>
    <row r="2100" s="12" customFormat="1">
      <c r="B2100" s="244"/>
      <c r="C2100" s="245"/>
      <c r="D2100" s="246" t="s">
        <v>175</v>
      </c>
      <c r="E2100" s="247" t="s">
        <v>1</v>
      </c>
      <c r="F2100" s="248" t="s">
        <v>843</v>
      </c>
      <c r="G2100" s="245"/>
      <c r="H2100" s="247" t="s">
        <v>1</v>
      </c>
      <c r="I2100" s="249"/>
      <c r="J2100" s="245"/>
      <c r="K2100" s="245"/>
      <c r="L2100" s="250"/>
      <c r="M2100" s="251"/>
      <c r="N2100" s="252"/>
      <c r="O2100" s="252"/>
      <c r="P2100" s="252"/>
      <c r="Q2100" s="252"/>
      <c r="R2100" s="252"/>
      <c r="S2100" s="252"/>
      <c r="T2100" s="253"/>
      <c r="AT2100" s="254" t="s">
        <v>175</v>
      </c>
      <c r="AU2100" s="254" t="s">
        <v>107</v>
      </c>
      <c r="AV2100" s="12" t="s">
        <v>82</v>
      </c>
      <c r="AW2100" s="12" t="s">
        <v>31</v>
      </c>
      <c r="AX2100" s="12" t="s">
        <v>74</v>
      </c>
      <c r="AY2100" s="254" t="s">
        <v>165</v>
      </c>
    </row>
    <row r="2101" s="12" customFormat="1">
      <c r="B2101" s="244"/>
      <c r="C2101" s="245"/>
      <c r="D2101" s="246" t="s">
        <v>175</v>
      </c>
      <c r="E2101" s="247" t="s">
        <v>1</v>
      </c>
      <c r="F2101" s="248" t="s">
        <v>844</v>
      </c>
      <c r="G2101" s="245"/>
      <c r="H2101" s="247" t="s">
        <v>1</v>
      </c>
      <c r="I2101" s="249"/>
      <c r="J2101" s="245"/>
      <c r="K2101" s="245"/>
      <c r="L2101" s="250"/>
      <c r="M2101" s="251"/>
      <c r="N2101" s="252"/>
      <c r="O2101" s="252"/>
      <c r="P2101" s="252"/>
      <c r="Q2101" s="252"/>
      <c r="R2101" s="252"/>
      <c r="S2101" s="252"/>
      <c r="T2101" s="253"/>
      <c r="AT2101" s="254" t="s">
        <v>175</v>
      </c>
      <c r="AU2101" s="254" t="s">
        <v>107</v>
      </c>
      <c r="AV2101" s="12" t="s">
        <v>82</v>
      </c>
      <c r="AW2101" s="12" t="s">
        <v>31</v>
      </c>
      <c r="AX2101" s="12" t="s">
        <v>74</v>
      </c>
      <c r="AY2101" s="254" t="s">
        <v>165</v>
      </c>
    </row>
    <row r="2102" s="12" customFormat="1">
      <c r="B2102" s="244"/>
      <c r="C2102" s="245"/>
      <c r="D2102" s="246" t="s">
        <v>175</v>
      </c>
      <c r="E2102" s="247" t="s">
        <v>1</v>
      </c>
      <c r="F2102" s="248" t="s">
        <v>177</v>
      </c>
      <c r="G2102" s="245"/>
      <c r="H2102" s="247" t="s">
        <v>1</v>
      </c>
      <c r="I2102" s="249"/>
      <c r="J2102" s="245"/>
      <c r="K2102" s="245"/>
      <c r="L2102" s="250"/>
      <c r="M2102" s="251"/>
      <c r="N2102" s="252"/>
      <c r="O2102" s="252"/>
      <c r="P2102" s="252"/>
      <c r="Q2102" s="252"/>
      <c r="R2102" s="252"/>
      <c r="S2102" s="252"/>
      <c r="T2102" s="253"/>
      <c r="AT2102" s="254" t="s">
        <v>175</v>
      </c>
      <c r="AU2102" s="254" t="s">
        <v>107</v>
      </c>
      <c r="AV2102" s="12" t="s">
        <v>82</v>
      </c>
      <c r="AW2102" s="12" t="s">
        <v>31</v>
      </c>
      <c r="AX2102" s="12" t="s">
        <v>74</v>
      </c>
      <c r="AY2102" s="254" t="s">
        <v>165</v>
      </c>
    </row>
    <row r="2103" s="13" customFormat="1">
      <c r="B2103" s="255"/>
      <c r="C2103" s="256"/>
      <c r="D2103" s="246" t="s">
        <v>175</v>
      </c>
      <c r="E2103" s="257" t="s">
        <v>1</v>
      </c>
      <c r="F2103" s="258" t="s">
        <v>107</v>
      </c>
      <c r="G2103" s="256"/>
      <c r="H2103" s="259">
        <v>2</v>
      </c>
      <c r="I2103" s="260"/>
      <c r="J2103" s="256"/>
      <c r="K2103" s="256"/>
      <c r="L2103" s="261"/>
      <c r="M2103" s="262"/>
      <c r="N2103" s="263"/>
      <c r="O2103" s="263"/>
      <c r="P2103" s="263"/>
      <c r="Q2103" s="263"/>
      <c r="R2103" s="263"/>
      <c r="S2103" s="263"/>
      <c r="T2103" s="264"/>
      <c r="AT2103" s="265" t="s">
        <v>175</v>
      </c>
      <c r="AU2103" s="265" t="s">
        <v>107</v>
      </c>
      <c r="AV2103" s="13" t="s">
        <v>107</v>
      </c>
      <c r="AW2103" s="13" t="s">
        <v>31</v>
      </c>
      <c r="AX2103" s="13" t="s">
        <v>74</v>
      </c>
      <c r="AY2103" s="265" t="s">
        <v>165</v>
      </c>
    </row>
    <row r="2104" s="12" customFormat="1">
      <c r="B2104" s="244"/>
      <c r="C2104" s="245"/>
      <c r="D2104" s="246" t="s">
        <v>175</v>
      </c>
      <c r="E2104" s="247" t="s">
        <v>1</v>
      </c>
      <c r="F2104" s="248" t="s">
        <v>198</v>
      </c>
      <c r="G2104" s="245"/>
      <c r="H2104" s="247" t="s">
        <v>1</v>
      </c>
      <c r="I2104" s="249"/>
      <c r="J2104" s="245"/>
      <c r="K2104" s="245"/>
      <c r="L2104" s="250"/>
      <c r="M2104" s="251"/>
      <c r="N2104" s="252"/>
      <c r="O2104" s="252"/>
      <c r="P2104" s="252"/>
      <c r="Q2104" s="252"/>
      <c r="R2104" s="252"/>
      <c r="S2104" s="252"/>
      <c r="T2104" s="253"/>
      <c r="AT2104" s="254" t="s">
        <v>175</v>
      </c>
      <c r="AU2104" s="254" t="s">
        <v>107</v>
      </c>
      <c r="AV2104" s="12" t="s">
        <v>82</v>
      </c>
      <c r="AW2104" s="12" t="s">
        <v>31</v>
      </c>
      <c r="AX2104" s="12" t="s">
        <v>74</v>
      </c>
      <c r="AY2104" s="254" t="s">
        <v>165</v>
      </c>
    </row>
    <row r="2105" s="13" customFormat="1">
      <c r="B2105" s="255"/>
      <c r="C2105" s="256"/>
      <c r="D2105" s="246" t="s">
        <v>175</v>
      </c>
      <c r="E2105" s="257" t="s">
        <v>1</v>
      </c>
      <c r="F2105" s="258" t="s">
        <v>107</v>
      </c>
      <c r="G2105" s="256"/>
      <c r="H2105" s="259">
        <v>2</v>
      </c>
      <c r="I2105" s="260"/>
      <c r="J2105" s="256"/>
      <c r="K2105" s="256"/>
      <c r="L2105" s="261"/>
      <c r="M2105" s="262"/>
      <c r="N2105" s="263"/>
      <c r="O2105" s="263"/>
      <c r="P2105" s="263"/>
      <c r="Q2105" s="263"/>
      <c r="R2105" s="263"/>
      <c r="S2105" s="263"/>
      <c r="T2105" s="264"/>
      <c r="AT2105" s="265" t="s">
        <v>175</v>
      </c>
      <c r="AU2105" s="265" t="s">
        <v>107</v>
      </c>
      <c r="AV2105" s="13" t="s">
        <v>107</v>
      </c>
      <c r="AW2105" s="13" t="s">
        <v>31</v>
      </c>
      <c r="AX2105" s="13" t="s">
        <v>74</v>
      </c>
      <c r="AY2105" s="265" t="s">
        <v>165</v>
      </c>
    </row>
    <row r="2106" s="12" customFormat="1">
      <c r="B2106" s="244"/>
      <c r="C2106" s="245"/>
      <c r="D2106" s="246" t="s">
        <v>175</v>
      </c>
      <c r="E2106" s="247" t="s">
        <v>1</v>
      </c>
      <c r="F2106" s="248" t="s">
        <v>200</v>
      </c>
      <c r="G2106" s="245"/>
      <c r="H2106" s="247" t="s">
        <v>1</v>
      </c>
      <c r="I2106" s="249"/>
      <c r="J2106" s="245"/>
      <c r="K2106" s="245"/>
      <c r="L2106" s="250"/>
      <c r="M2106" s="251"/>
      <c r="N2106" s="252"/>
      <c r="O2106" s="252"/>
      <c r="P2106" s="252"/>
      <c r="Q2106" s="252"/>
      <c r="R2106" s="252"/>
      <c r="S2106" s="252"/>
      <c r="T2106" s="253"/>
      <c r="AT2106" s="254" t="s">
        <v>175</v>
      </c>
      <c r="AU2106" s="254" t="s">
        <v>107</v>
      </c>
      <c r="AV2106" s="12" t="s">
        <v>82</v>
      </c>
      <c r="AW2106" s="12" t="s">
        <v>31</v>
      </c>
      <c r="AX2106" s="12" t="s">
        <v>74</v>
      </c>
      <c r="AY2106" s="254" t="s">
        <v>165</v>
      </c>
    </row>
    <row r="2107" s="13" customFormat="1">
      <c r="B2107" s="255"/>
      <c r="C2107" s="256"/>
      <c r="D2107" s="246" t="s">
        <v>175</v>
      </c>
      <c r="E2107" s="257" t="s">
        <v>1</v>
      </c>
      <c r="F2107" s="258" t="s">
        <v>107</v>
      </c>
      <c r="G2107" s="256"/>
      <c r="H2107" s="259">
        <v>2</v>
      </c>
      <c r="I2107" s="260"/>
      <c r="J2107" s="256"/>
      <c r="K2107" s="256"/>
      <c r="L2107" s="261"/>
      <c r="M2107" s="262"/>
      <c r="N2107" s="263"/>
      <c r="O2107" s="263"/>
      <c r="P2107" s="263"/>
      <c r="Q2107" s="263"/>
      <c r="R2107" s="263"/>
      <c r="S2107" s="263"/>
      <c r="T2107" s="264"/>
      <c r="AT2107" s="265" t="s">
        <v>175</v>
      </c>
      <c r="AU2107" s="265" t="s">
        <v>107</v>
      </c>
      <c r="AV2107" s="13" t="s">
        <v>107</v>
      </c>
      <c r="AW2107" s="13" t="s">
        <v>31</v>
      </c>
      <c r="AX2107" s="13" t="s">
        <v>74</v>
      </c>
      <c r="AY2107" s="265" t="s">
        <v>165</v>
      </c>
    </row>
    <row r="2108" s="12" customFormat="1">
      <c r="B2108" s="244"/>
      <c r="C2108" s="245"/>
      <c r="D2108" s="246" t="s">
        <v>175</v>
      </c>
      <c r="E2108" s="247" t="s">
        <v>1</v>
      </c>
      <c r="F2108" s="248" t="s">
        <v>260</v>
      </c>
      <c r="G2108" s="245"/>
      <c r="H2108" s="247" t="s">
        <v>1</v>
      </c>
      <c r="I2108" s="249"/>
      <c r="J2108" s="245"/>
      <c r="K2108" s="245"/>
      <c r="L2108" s="250"/>
      <c r="M2108" s="251"/>
      <c r="N2108" s="252"/>
      <c r="O2108" s="252"/>
      <c r="P2108" s="252"/>
      <c r="Q2108" s="252"/>
      <c r="R2108" s="252"/>
      <c r="S2108" s="252"/>
      <c r="T2108" s="253"/>
      <c r="AT2108" s="254" t="s">
        <v>175</v>
      </c>
      <c r="AU2108" s="254" t="s">
        <v>107</v>
      </c>
      <c r="AV2108" s="12" t="s">
        <v>82</v>
      </c>
      <c r="AW2108" s="12" t="s">
        <v>31</v>
      </c>
      <c r="AX2108" s="12" t="s">
        <v>74</v>
      </c>
      <c r="AY2108" s="254" t="s">
        <v>165</v>
      </c>
    </row>
    <row r="2109" s="13" customFormat="1">
      <c r="B2109" s="255"/>
      <c r="C2109" s="256"/>
      <c r="D2109" s="246" t="s">
        <v>175</v>
      </c>
      <c r="E2109" s="257" t="s">
        <v>1</v>
      </c>
      <c r="F2109" s="258" t="s">
        <v>107</v>
      </c>
      <c r="G2109" s="256"/>
      <c r="H2109" s="259">
        <v>2</v>
      </c>
      <c r="I2109" s="260"/>
      <c r="J2109" s="256"/>
      <c r="K2109" s="256"/>
      <c r="L2109" s="261"/>
      <c r="M2109" s="262"/>
      <c r="N2109" s="263"/>
      <c r="O2109" s="263"/>
      <c r="P2109" s="263"/>
      <c r="Q2109" s="263"/>
      <c r="R2109" s="263"/>
      <c r="S2109" s="263"/>
      <c r="T2109" s="264"/>
      <c r="AT2109" s="265" t="s">
        <v>175</v>
      </c>
      <c r="AU2109" s="265" t="s">
        <v>107</v>
      </c>
      <c r="AV2109" s="13" t="s">
        <v>107</v>
      </c>
      <c r="AW2109" s="13" t="s">
        <v>31</v>
      </c>
      <c r="AX2109" s="13" t="s">
        <v>74</v>
      </c>
      <c r="AY2109" s="265" t="s">
        <v>165</v>
      </c>
    </row>
    <row r="2110" s="12" customFormat="1">
      <c r="B2110" s="244"/>
      <c r="C2110" s="245"/>
      <c r="D2110" s="246" t="s">
        <v>175</v>
      </c>
      <c r="E2110" s="247" t="s">
        <v>1</v>
      </c>
      <c r="F2110" s="248" t="s">
        <v>247</v>
      </c>
      <c r="G2110" s="245"/>
      <c r="H2110" s="247" t="s">
        <v>1</v>
      </c>
      <c r="I2110" s="249"/>
      <c r="J2110" s="245"/>
      <c r="K2110" s="245"/>
      <c r="L2110" s="250"/>
      <c r="M2110" s="251"/>
      <c r="N2110" s="252"/>
      <c r="O2110" s="252"/>
      <c r="P2110" s="252"/>
      <c r="Q2110" s="252"/>
      <c r="R2110" s="252"/>
      <c r="S2110" s="252"/>
      <c r="T2110" s="253"/>
      <c r="AT2110" s="254" t="s">
        <v>175</v>
      </c>
      <c r="AU2110" s="254" t="s">
        <v>107</v>
      </c>
      <c r="AV2110" s="12" t="s">
        <v>82</v>
      </c>
      <c r="AW2110" s="12" t="s">
        <v>31</v>
      </c>
      <c r="AX2110" s="12" t="s">
        <v>74</v>
      </c>
      <c r="AY2110" s="254" t="s">
        <v>165</v>
      </c>
    </row>
    <row r="2111" s="13" customFormat="1">
      <c r="B2111" s="255"/>
      <c r="C2111" s="256"/>
      <c r="D2111" s="246" t="s">
        <v>175</v>
      </c>
      <c r="E2111" s="257" t="s">
        <v>1</v>
      </c>
      <c r="F2111" s="258" t="s">
        <v>107</v>
      </c>
      <c r="G2111" s="256"/>
      <c r="H2111" s="259">
        <v>2</v>
      </c>
      <c r="I2111" s="260"/>
      <c r="J2111" s="256"/>
      <c r="K2111" s="256"/>
      <c r="L2111" s="261"/>
      <c r="M2111" s="262"/>
      <c r="N2111" s="263"/>
      <c r="O2111" s="263"/>
      <c r="P2111" s="263"/>
      <c r="Q2111" s="263"/>
      <c r="R2111" s="263"/>
      <c r="S2111" s="263"/>
      <c r="T2111" s="264"/>
      <c r="AT2111" s="265" t="s">
        <v>175</v>
      </c>
      <c r="AU2111" s="265" t="s">
        <v>107</v>
      </c>
      <c r="AV2111" s="13" t="s">
        <v>107</v>
      </c>
      <c r="AW2111" s="13" t="s">
        <v>31</v>
      </c>
      <c r="AX2111" s="13" t="s">
        <v>74</v>
      </c>
      <c r="AY2111" s="265" t="s">
        <v>165</v>
      </c>
    </row>
    <row r="2112" s="14" customFormat="1">
      <c r="B2112" s="266"/>
      <c r="C2112" s="267"/>
      <c r="D2112" s="246" t="s">
        <v>175</v>
      </c>
      <c r="E2112" s="268" t="s">
        <v>1</v>
      </c>
      <c r="F2112" s="269" t="s">
        <v>179</v>
      </c>
      <c r="G2112" s="267"/>
      <c r="H2112" s="270">
        <v>10</v>
      </c>
      <c r="I2112" s="271"/>
      <c r="J2112" s="267"/>
      <c r="K2112" s="267"/>
      <c r="L2112" s="272"/>
      <c r="M2112" s="273"/>
      <c r="N2112" s="274"/>
      <c r="O2112" s="274"/>
      <c r="P2112" s="274"/>
      <c r="Q2112" s="274"/>
      <c r="R2112" s="274"/>
      <c r="S2112" s="274"/>
      <c r="T2112" s="275"/>
      <c r="AT2112" s="276" t="s">
        <v>175</v>
      </c>
      <c r="AU2112" s="276" t="s">
        <v>107</v>
      </c>
      <c r="AV2112" s="14" t="s">
        <v>166</v>
      </c>
      <c r="AW2112" s="14" t="s">
        <v>31</v>
      </c>
      <c r="AX2112" s="14" t="s">
        <v>74</v>
      </c>
      <c r="AY2112" s="276" t="s">
        <v>165</v>
      </c>
    </row>
    <row r="2113" s="12" customFormat="1">
      <c r="B2113" s="244"/>
      <c r="C2113" s="245"/>
      <c r="D2113" s="246" t="s">
        <v>175</v>
      </c>
      <c r="E2113" s="247" t="s">
        <v>1</v>
      </c>
      <c r="F2113" s="248" t="s">
        <v>845</v>
      </c>
      <c r="G2113" s="245"/>
      <c r="H2113" s="247" t="s">
        <v>1</v>
      </c>
      <c r="I2113" s="249"/>
      <c r="J2113" s="245"/>
      <c r="K2113" s="245"/>
      <c r="L2113" s="250"/>
      <c r="M2113" s="251"/>
      <c r="N2113" s="252"/>
      <c r="O2113" s="252"/>
      <c r="P2113" s="252"/>
      <c r="Q2113" s="252"/>
      <c r="R2113" s="252"/>
      <c r="S2113" s="252"/>
      <c r="T2113" s="253"/>
      <c r="AT2113" s="254" t="s">
        <v>175</v>
      </c>
      <c r="AU2113" s="254" t="s">
        <v>107</v>
      </c>
      <c r="AV2113" s="12" t="s">
        <v>82</v>
      </c>
      <c r="AW2113" s="12" t="s">
        <v>31</v>
      </c>
      <c r="AX2113" s="12" t="s">
        <v>74</v>
      </c>
      <c r="AY2113" s="254" t="s">
        <v>165</v>
      </c>
    </row>
    <row r="2114" s="12" customFormat="1">
      <c r="B2114" s="244"/>
      <c r="C2114" s="245"/>
      <c r="D2114" s="246" t="s">
        <v>175</v>
      </c>
      <c r="E2114" s="247" t="s">
        <v>1</v>
      </c>
      <c r="F2114" s="248" t="s">
        <v>219</v>
      </c>
      <c r="G2114" s="245"/>
      <c r="H2114" s="247" t="s">
        <v>1</v>
      </c>
      <c r="I2114" s="249"/>
      <c r="J2114" s="245"/>
      <c r="K2114" s="245"/>
      <c r="L2114" s="250"/>
      <c r="M2114" s="251"/>
      <c r="N2114" s="252"/>
      <c r="O2114" s="252"/>
      <c r="P2114" s="252"/>
      <c r="Q2114" s="252"/>
      <c r="R2114" s="252"/>
      <c r="S2114" s="252"/>
      <c r="T2114" s="253"/>
      <c r="AT2114" s="254" t="s">
        <v>175</v>
      </c>
      <c r="AU2114" s="254" t="s">
        <v>107</v>
      </c>
      <c r="AV2114" s="12" t="s">
        <v>82</v>
      </c>
      <c r="AW2114" s="12" t="s">
        <v>31</v>
      </c>
      <c r="AX2114" s="12" t="s">
        <v>74</v>
      </c>
      <c r="AY2114" s="254" t="s">
        <v>165</v>
      </c>
    </row>
    <row r="2115" s="13" customFormat="1">
      <c r="B2115" s="255"/>
      <c r="C2115" s="256"/>
      <c r="D2115" s="246" t="s">
        <v>175</v>
      </c>
      <c r="E2115" s="257" t="s">
        <v>1</v>
      </c>
      <c r="F2115" s="258" t="s">
        <v>107</v>
      </c>
      <c r="G2115" s="256"/>
      <c r="H2115" s="259">
        <v>2</v>
      </c>
      <c r="I2115" s="260"/>
      <c r="J2115" s="256"/>
      <c r="K2115" s="256"/>
      <c r="L2115" s="261"/>
      <c r="M2115" s="262"/>
      <c r="N2115" s="263"/>
      <c r="O2115" s="263"/>
      <c r="P2115" s="263"/>
      <c r="Q2115" s="263"/>
      <c r="R2115" s="263"/>
      <c r="S2115" s="263"/>
      <c r="T2115" s="264"/>
      <c r="AT2115" s="265" t="s">
        <v>175</v>
      </c>
      <c r="AU2115" s="265" t="s">
        <v>107</v>
      </c>
      <c r="AV2115" s="13" t="s">
        <v>107</v>
      </c>
      <c r="AW2115" s="13" t="s">
        <v>31</v>
      </c>
      <c r="AX2115" s="13" t="s">
        <v>74</v>
      </c>
      <c r="AY2115" s="265" t="s">
        <v>165</v>
      </c>
    </row>
    <row r="2116" s="12" customFormat="1">
      <c r="B2116" s="244"/>
      <c r="C2116" s="245"/>
      <c r="D2116" s="246" t="s">
        <v>175</v>
      </c>
      <c r="E2116" s="247" t="s">
        <v>1</v>
      </c>
      <c r="F2116" s="248" t="s">
        <v>181</v>
      </c>
      <c r="G2116" s="245"/>
      <c r="H2116" s="247" t="s">
        <v>1</v>
      </c>
      <c r="I2116" s="249"/>
      <c r="J2116" s="245"/>
      <c r="K2116" s="245"/>
      <c r="L2116" s="250"/>
      <c r="M2116" s="251"/>
      <c r="N2116" s="252"/>
      <c r="O2116" s="252"/>
      <c r="P2116" s="252"/>
      <c r="Q2116" s="252"/>
      <c r="R2116" s="252"/>
      <c r="S2116" s="252"/>
      <c r="T2116" s="253"/>
      <c r="AT2116" s="254" t="s">
        <v>175</v>
      </c>
      <c r="AU2116" s="254" t="s">
        <v>107</v>
      </c>
      <c r="AV2116" s="12" t="s">
        <v>82</v>
      </c>
      <c r="AW2116" s="12" t="s">
        <v>31</v>
      </c>
      <c r="AX2116" s="12" t="s">
        <v>74</v>
      </c>
      <c r="AY2116" s="254" t="s">
        <v>165</v>
      </c>
    </row>
    <row r="2117" s="13" customFormat="1">
      <c r="B2117" s="255"/>
      <c r="C2117" s="256"/>
      <c r="D2117" s="246" t="s">
        <v>175</v>
      </c>
      <c r="E2117" s="257" t="s">
        <v>1</v>
      </c>
      <c r="F2117" s="258" t="s">
        <v>107</v>
      </c>
      <c r="G2117" s="256"/>
      <c r="H2117" s="259">
        <v>2</v>
      </c>
      <c r="I2117" s="260"/>
      <c r="J2117" s="256"/>
      <c r="K2117" s="256"/>
      <c r="L2117" s="261"/>
      <c r="M2117" s="262"/>
      <c r="N2117" s="263"/>
      <c r="O2117" s="263"/>
      <c r="P2117" s="263"/>
      <c r="Q2117" s="263"/>
      <c r="R2117" s="263"/>
      <c r="S2117" s="263"/>
      <c r="T2117" s="264"/>
      <c r="AT2117" s="265" t="s">
        <v>175</v>
      </c>
      <c r="AU2117" s="265" t="s">
        <v>107</v>
      </c>
      <c r="AV2117" s="13" t="s">
        <v>107</v>
      </c>
      <c r="AW2117" s="13" t="s">
        <v>31</v>
      </c>
      <c r="AX2117" s="13" t="s">
        <v>74</v>
      </c>
      <c r="AY2117" s="265" t="s">
        <v>165</v>
      </c>
    </row>
    <row r="2118" s="12" customFormat="1">
      <c r="B2118" s="244"/>
      <c r="C2118" s="245"/>
      <c r="D2118" s="246" t="s">
        <v>175</v>
      </c>
      <c r="E2118" s="247" t="s">
        <v>1</v>
      </c>
      <c r="F2118" s="248" t="s">
        <v>220</v>
      </c>
      <c r="G2118" s="245"/>
      <c r="H2118" s="247" t="s">
        <v>1</v>
      </c>
      <c r="I2118" s="249"/>
      <c r="J2118" s="245"/>
      <c r="K2118" s="245"/>
      <c r="L2118" s="250"/>
      <c r="M2118" s="251"/>
      <c r="N2118" s="252"/>
      <c r="O2118" s="252"/>
      <c r="P2118" s="252"/>
      <c r="Q2118" s="252"/>
      <c r="R2118" s="252"/>
      <c r="S2118" s="252"/>
      <c r="T2118" s="253"/>
      <c r="AT2118" s="254" t="s">
        <v>175</v>
      </c>
      <c r="AU2118" s="254" t="s">
        <v>107</v>
      </c>
      <c r="AV2118" s="12" t="s">
        <v>82</v>
      </c>
      <c r="AW2118" s="12" t="s">
        <v>31</v>
      </c>
      <c r="AX2118" s="12" t="s">
        <v>74</v>
      </c>
      <c r="AY2118" s="254" t="s">
        <v>165</v>
      </c>
    </row>
    <row r="2119" s="13" customFormat="1">
      <c r="B2119" s="255"/>
      <c r="C2119" s="256"/>
      <c r="D2119" s="246" t="s">
        <v>175</v>
      </c>
      <c r="E2119" s="257" t="s">
        <v>1</v>
      </c>
      <c r="F2119" s="258" t="s">
        <v>107</v>
      </c>
      <c r="G2119" s="256"/>
      <c r="H2119" s="259">
        <v>2</v>
      </c>
      <c r="I2119" s="260"/>
      <c r="J2119" s="256"/>
      <c r="K2119" s="256"/>
      <c r="L2119" s="261"/>
      <c r="M2119" s="262"/>
      <c r="N2119" s="263"/>
      <c r="O2119" s="263"/>
      <c r="P2119" s="263"/>
      <c r="Q2119" s="263"/>
      <c r="R2119" s="263"/>
      <c r="S2119" s="263"/>
      <c r="T2119" s="264"/>
      <c r="AT2119" s="265" t="s">
        <v>175</v>
      </c>
      <c r="AU2119" s="265" t="s">
        <v>107</v>
      </c>
      <c r="AV2119" s="13" t="s">
        <v>107</v>
      </c>
      <c r="AW2119" s="13" t="s">
        <v>31</v>
      </c>
      <c r="AX2119" s="13" t="s">
        <v>74</v>
      </c>
      <c r="AY2119" s="265" t="s">
        <v>165</v>
      </c>
    </row>
    <row r="2120" s="12" customFormat="1">
      <c r="B2120" s="244"/>
      <c r="C2120" s="245"/>
      <c r="D2120" s="246" t="s">
        <v>175</v>
      </c>
      <c r="E2120" s="247" t="s">
        <v>1</v>
      </c>
      <c r="F2120" s="248" t="s">
        <v>221</v>
      </c>
      <c r="G2120" s="245"/>
      <c r="H2120" s="247" t="s">
        <v>1</v>
      </c>
      <c r="I2120" s="249"/>
      <c r="J2120" s="245"/>
      <c r="K2120" s="245"/>
      <c r="L2120" s="250"/>
      <c r="M2120" s="251"/>
      <c r="N2120" s="252"/>
      <c r="O2120" s="252"/>
      <c r="P2120" s="252"/>
      <c r="Q2120" s="252"/>
      <c r="R2120" s="252"/>
      <c r="S2120" s="252"/>
      <c r="T2120" s="253"/>
      <c r="AT2120" s="254" t="s">
        <v>175</v>
      </c>
      <c r="AU2120" s="254" t="s">
        <v>107</v>
      </c>
      <c r="AV2120" s="12" t="s">
        <v>82</v>
      </c>
      <c r="AW2120" s="12" t="s">
        <v>31</v>
      </c>
      <c r="AX2120" s="12" t="s">
        <v>74</v>
      </c>
      <c r="AY2120" s="254" t="s">
        <v>165</v>
      </c>
    </row>
    <row r="2121" s="13" customFormat="1">
      <c r="B2121" s="255"/>
      <c r="C2121" s="256"/>
      <c r="D2121" s="246" t="s">
        <v>175</v>
      </c>
      <c r="E2121" s="257" t="s">
        <v>1</v>
      </c>
      <c r="F2121" s="258" t="s">
        <v>107</v>
      </c>
      <c r="G2121" s="256"/>
      <c r="H2121" s="259">
        <v>2</v>
      </c>
      <c r="I2121" s="260"/>
      <c r="J2121" s="256"/>
      <c r="K2121" s="256"/>
      <c r="L2121" s="261"/>
      <c r="M2121" s="262"/>
      <c r="N2121" s="263"/>
      <c r="O2121" s="263"/>
      <c r="P2121" s="263"/>
      <c r="Q2121" s="263"/>
      <c r="R2121" s="263"/>
      <c r="S2121" s="263"/>
      <c r="T2121" s="264"/>
      <c r="AT2121" s="265" t="s">
        <v>175</v>
      </c>
      <c r="AU2121" s="265" t="s">
        <v>107</v>
      </c>
      <c r="AV2121" s="13" t="s">
        <v>107</v>
      </c>
      <c r="AW2121" s="13" t="s">
        <v>31</v>
      </c>
      <c r="AX2121" s="13" t="s">
        <v>74</v>
      </c>
      <c r="AY2121" s="265" t="s">
        <v>165</v>
      </c>
    </row>
    <row r="2122" s="12" customFormat="1">
      <c r="B2122" s="244"/>
      <c r="C2122" s="245"/>
      <c r="D2122" s="246" t="s">
        <v>175</v>
      </c>
      <c r="E2122" s="247" t="s">
        <v>1</v>
      </c>
      <c r="F2122" s="248" t="s">
        <v>222</v>
      </c>
      <c r="G2122" s="245"/>
      <c r="H2122" s="247" t="s">
        <v>1</v>
      </c>
      <c r="I2122" s="249"/>
      <c r="J2122" s="245"/>
      <c r="K2122" s="245"/>
      <c r="L2122" s="250"/>
      <c r="M2122" s="251"/>
      <c r="N2122" s="252"/>
      <c r="O2122" s="252"/>
      <c r="P2122" s="252"/>
      <c r="Q2122" s="252"/>
      <c r="R2122" s="252"/>
      <c r="S2122" s="252"/>
      <c r="T2122" s="253"/>
      <c r="AT2122" s="254" t="s">
        <v>175</v>
      </c>
      <c r="AU2122" s="254" t="s">
        <v>107</v>
      </c>
      <c r="AV2122" s="12" t="s">
        <v>82</v>
      </c>
      <c r="AW2122" s="12" t="s">
        <v>31</v>
      </c>
      <c r="AX2122" s="12" t="s">
        <v>74</v>
      </c>
      <c r="AY2122" s="254" t="s">
        <v>165</v>
      </c>
    </row>
    <row r="2123" s="13" customFormat="1">
      <c r="B2123" s="255"/>
      <c r="C2123" s="256"/>
      <c r="D2123" s="246" t="s">
        <v>175</v>
      </c>
      <c r="E2123" s="257" t="s">
        <v>1</v>
      </c>
      <c r="F2123" s="258" t="s">
        <v>107</v>
      </c>
      <c r="G2123" s="256"/>
      <c r="H2123" s="259">
        <v>2</v>
      </c>
      <c r="I2123" s="260"/>
      <c r="J2123" s="256"/>
      <c r="K2123" s="256"/>
      <c r="L2123" s="261"/>
      <c r="M2123" s="262"/>
      <c r="N2123" s="263"/>
      <c r="O2123" s="263"/>
      <c r="P2123" s="263"/>
      <c r="Q2123" s="263"/>
      <c r="R2123" s="263"/>
      <c r="S2123" s="263"/>
      <c r="T2123" s="264"/>
      <c r="AT2123" s="265" t="s">
        <v>175</v>
      </c>
      <c r="AU2123" s="265" t="s">
        <v>107</v>
      </c>
      <c r="AV2123" s="13" t="s">
        <v>107</v>
      </c>
      <c r="AW2123" s="13" t="s">
        <v>31</v>
      </c>
      <c r="AX2123" s="13" t="s">
        <v>74</v>
      </c>
      <c r="AY2123" s="265" t="s">
        <v>165</v>
      </c>
    </row>
    <row r="2124" s="12" customFormat="1">
      <c r="B2124" s="244"/>
      <c r="C2124" s="245"/>
      <c r="D2124" s="246" t="s">
        <v>175</v>
      </c>
      <c r="E2124" s="247" t="s">
        <v>1</v>
      </c>
      <c r="F2124" s="248" t="s">
        <v>181</v>
      </c>
      <c r="G2124" s="245"/>
      <c r="H2124" s="247" t="s">
        <v>1</v>
      </c>
      <c r="I2124" s="249"/>
      <c r="J2124" s="245"/>
      <c r="K2124" s="245"/>
      <c r="L2124" s="250"/>
      <c r="M2124" s="251"/>
      <c r="N2124" s="252"/>
      <c r="O2124" s="252"/>
      <c r="P2124" s="252"/>
      <c r="Q2124" s="252"/>
      <c r="R2124" s="252"/>
      <c r="S2124" s="252"/>
      <c r="T2124" s="253"/>
      <c r="AT2124" s="254" t="s">
        <v>175</v>
      </c>
      <c r="AU2124" s="254" t="s">
        <v>107</v>
      </c>
      <c r="AV2124" s="12" t="s">
        <v>82</v>
      </c>
      <c r="AW2124" s="12" t="s">
        <v>31</v>
      </c>
      <c r="AX2124" s="12" t="s">
        <v>74</v>
      </c>
      <c r="AY2124" s="254" t="s">
        <v>165</v>
      </c>
    </row>
    <row r="2125" s="13" customFormat="1">
      <c r="B2125" s="255"/>
      <c r="C2125" s="256"/>
      <c r="D2125" s="246" t="s">
        <v>175</v>
      </c>
      <c r="E2125" s="257" t="s">
        <v>1</v>
      </c>
      <c r="F2125" s="258" t="s">
        <v>107</v>
      </c>
      <c r="G2125" s="256"/>
      <c r="H2125" s="259">
        <v>2</v>
      </c>
      <c r="I2125" s="260"/>
      <c r="J2125" s="256"/>
      <c r="K2125" s="256"/>
      <c r="L2125" s="261"/>
      <c r="M2125" s="262"/>
      <c r="N2125" s="263"/>
      <c r="O2125" s="263"/>
      <c r="P2125" s="263"/>
      <c r="Q2125" s="263"/>
      <c r="R2125" s="263"/>
      <c r="S2125" s="263"/>
      <c r="T2125" s="264"/>
      <c r="AT2125" s="265" t="s">
        <v>175</v>
      </c>
      <c r="AU2125" s="265" t="s">
        <v>107</v>
      </c>
      <c r="AV2125" s="13" t="s">
        <v>107</v>
      </c>
      <c r="AW2125" s="13" t="s">
        <v>31</v>
      </c>
      <c r="AX2125" s="13" t="s">
        <v>74</v>
      </c>
      <c r="AY2125" s="265" t="s">
        <v>165</v>
      </c>
    </row>
    <row r="2126" s="12" customFormat="1">
      <c r="B2126" s="244"/>
      <c r="C2126" s="245"/>
      <c r="D2126" s="246" t="s">
        <v>175</v>
      </c>
      <c r="E2126" s="247" t="s">
        <v>1</v>
      </c>
      <c r="F2126" s="248" t="s">
        <v>182</v>
      </c>
      <c r="G2126" s="245"/>
      <c r="H2126" s="247" t="s">
        <v>1</v>
      </c>
      <c r="I2126" s="249"/>
      <c r="J2126" s="245"/>
      <c r="K2126" s="245"/>
      <c r="L2126" s="250"/>
      <c r="M2126" s="251"/>
      <c r="N2126" s="252"/>
      <c r="O2126" s="252"/>
      <c r="P2126" s="252"/>
      <c r="Q2126" s="252"/>
      <c r="R2126" s="252"/>
      <c r="S2126" s="252"/>
      <c r="T2126" s="253"/>
      <c r="AT2126" s="254" t="s">
        <v>175</v>
      </c>
      <c r="AU2126" s="254" t="s">
        <v>107</v>
      </c>
      <c r="AV2126" s="12" t="s">
        <v>82</v>
      </c>
      <c r="AW2126" s="12" t="s">
        <v>31</v>
      </c>
      <c r="AX2126" s="12" t="s">
        <v>74</v>
      </c>
      <c r="AY2126" s="254" t="s">
        <v>165</v>
      </c>
    </row>
    <row r="2127" s="13" customFormat="1">
      <c r="B2127" s="255"/>
      <c r="C2127" s="256"/>
      <c r="D2127" s="246" t="s">
        <v>175</v>
      </c>
      <c r="E2127" s="257" t="s">
        <v>1</v>
      </c>
      <c r="F2127" s="258" t="s">
        <v>107</v>
      </c>
      <c r="G2127" s="256"/>
      <c r="H2127" s="259">
        <v>2</v>
      </c>
      <c r="I2127" s="260"/>
      <c r="J2127" s="256"/>
      <c r="K2127" s="256"/>
      <c r="L2127" s="261"/>
      <c r="M2127" s="262"/>
      <c r="N2127" s="263"/>
      <c r="O2127" s="263"/>
      <c r="P2127" s="263"/>
      <c r="Q2127" s="263"/>
      <c r="R2127" s="263"/>
      <c r="S2127" s="263"/>
      <c r="T2127" s="264"/>
      <c r="AT2127" s="265" t="s">
        <v>175</v>
      </c>
      <c r="AU2127" s="265" t="s">
        <v>107</v>
      </c>
      <c r="AV2127" s="13" t="s">
        <v>107</v>
      </c>
      <c r="AW2127" s="13" t="s">
        <v>31</v>
      </c>
      <c r="AX2127" s="13" t="s">
        <v>74</v>
      </c>
      <c r="AY2127" s="265" t="s">
        <v>165</v>
      </c>
    </row>
    <row r="2128" s="12" customFormat="1">
      <c r="B2128" s="244"/>
      <c r="C2128" s="245"/>
      <c r="D2128" s="246" t="s">
        <v>175</v>
      </c>
      <c r="E2128" s="247" t="s">
        <v>1</v>
      </c>
      <c r="F2128" s="248" t="s">
        <v>274</v>
      </c>
      <c r="G2128" s="245"/>
      <c r="H2128" s="247" t="s">
        <v>1</v>
      </c>
      <c r="I2128" s="249"/>
      <c r="J2128" s="245"/>
      <c r="K2128" s="245"/>
      <c r="L2128" s="250"/>
      <c r="M2128" s="251"/>
      <c r="N2128" s="252"/>
      <c r="O2128" s="252"/>
      <c r="P2128" s="252"/>
      <c r="Q2128" s="252"/>
      <c r="R2128" s="252"/>
      <c r="S2128" s="252"/>
      <c r="T2128" s="253"/>
      <c r="AT2128" s="254" t="s">
        <v>175</v>
      </c>
      <c r="AU2128" s="254" t="s">
        <v>107</v>
      </c>
      <c r="AV2128" s="12" t="s">
        <v>82</v>
      </c>
      <c r="AW2128" s="12" t="s">
        <v>31</v>
      </c>
      <c r="AX2128" s="12" t="s">
        <v>74</v>
      </c>
      <c r="AY2128" s="254" t="s">
        <v>165</v>
      </c>
    </row>
    <row r="2129" s="13" customFormat="1">
      <c r="B2129" s="255"/>
      <c r="C2129" s="256"/>
      <c r="D2129" s="246" t="s">
        <v>175</v>
      </c>
      <c r="E2129" s="257" t="s">
        <v>1</v>
      </c>
      <c r="F2129" s="258" t="s">
        <v>107</v>
      </c>
      <c r="G2129" s="256"/>
      <c r="H2129" s="259">
        <v>2</v>
      </c>
      <c r="I2129" s="260"/>
      <c r="J2129" s="256"/>
      <c r="K2129" s="256"/>
      <c r="L2129" s="261"/>
      <c r="M2129" s="262"/>
      <c r="N2129" s="263"/>
      <c r="O2129" s="263"/>
      <c r="P2129" s="263"/>
      <c r="Q2129" s="263"/>
      <c r="R2129" s="263"/>
      <c r="S2129" s="263"/>
      <c r="T2129" s="264"/>
      <c r="AT2129" s="265" t="s">
        <v>175</v>
      </c>
      <c r="AU2129" s="265" t="s">
        <v>107</v>
      </c>
      <c r="AV2129" s="13" t="s">
        <v>107</v>
      </c>
      <c r="AW2129" s="13" t="s">
        <v>31</v>
      </c>
      <c r="AX2129" s="13" t="s">
        <v>74</v>
      </c>
      <c r="AY2129" s="265" t="s">
        <v>165</v>
      </c>
    </row>
    <row r="2130" s="12" customFormat="1">
      <c r="B2130" s="244"/>
      <c r="C2130" s="245"/>
      <c r="D2130" s="246" t="s">
        <v>175</v>
      </c>
      <c r="E2130" s="247" t="s">
        <v>1</v>
      </c>
      <c r="F2130" s="248" t="s">
        <v>237</v>
      </c>
      <c r="G2130" s="245"/>
      <c r="H2130" s="247" t="s">
        <v>1</v>
      </c>
      <c r="I2130" s="249"/>
      <c r="J2130" s="245"/>
      <c r="K2130" s="245"/>
      <c r="L2130" s="250"/>
      <c r="M2130" s="251"/>
      <c r="N2130" s="252"/>
      <c r="O2130" s="252"/>
      <c r="P2130" s="252"/>
      <c r="Q2130" s="252"/>
      <c r="R2130" s="252"/>
      <c r="S2130" s="252"/>
      <c r="T2130" s="253"/>
      <c r="AT2130" s="254" t="s">
        <v>175</v>
      </c>
      <c r="AU2130" s="254" t="s">
        <v>107</v>
      </c>
      <c r="AV2130" s="12" t="s">
        <v>82</v>
      </c>
      <c r="AW2130" s="12" t="s">
        <v>31</v>
      </c>
      <c r="AX2130" s="12" t="s">
        <v>74</v>
      </c>
      <c r="AY2130" s="254" t="s">
        <v>165</v>
      </c>
    </row>
    <row r="2131" s="13" customFormat="1">
      <c r="B2131" s="255"/>
      <c r="C2131" s="256"/>
      <c r="D2131" s="246" t="s">
        <v>175</v>
      </c>
      <c r="E2131" s="257" t="s">
        <v>1</v>
      </c>
      <c r="F2131" s="258" t="s">
        <v>107</v>
      </c>
      <c r="G2131" s="256"/>
      <c r="H2131" s="259">
        <v>2</v>
      </c>
      <c r="I2131" s="260"/>
      <c r="J2131" s="256"/>
      <c r="K2131" s="256"/>
      <c r="L2131" s="261"/>
      <c r="M2131" s="262"/>
      <c r="N2131" s="263"/>
      <c r="O2131" s="263"/>
      <c r="P2131" s="263"/>
      <c r="Q2131" s="263"/>
      <c r="R2131" s="263"/>
      <c r="S2131" s="263"/>
      <c r="T2131" s="264"/>
      <c r="AT2131" s="265" t="s">
        <v>175</v>
      </c>
      <c r="AU2131" s="265" t="s">
        <v>107</v>
      </c>
      <c r="AV2131" s="13" t="s">
        <v>107</v>
      </c>
      <c r="AW2131" s="13" t="s">
        <v>31</v>
      </c>
      <c r="AX2131" s="13" t="s">
        <v>74</v>
      </c>
      <c r="AY2131" s="265" t="s">
        <v>165</v>
      </c>
    </row>
    <row r="2132" s="14" customFormat="1">
      <c r="B2132" s="266"/>
      <c r="C2132" s="267"/>
      <c r="D2132" s="246" t="s">
        <v>175</v>
      </c>
      <c r="E2132" s="268" t="s">
        <v>1</v>
      </c>
      <c r="F2132" s="269" t="s">
        <v>179</v>
      </c>
      <c r="G2132" s="267"/>
      <c r="H2132" s="270">
        <v>18</v>
      </c>
      <c r="I2132" s="271"/>
      <c r="J2132" s="267"/>
      <c r="K2132" s="267"/>
      <c r="L2132" s="272"/>
      <c r="M2132" s="273"/>
      <c r="N2132" s="274"/>
      <c r="O2132" s="274"/>
      <c r="P2132" s="274"/>
      <c r="Q2132" s="274"/>
      <c r="R2132" s="274"/>
      <c r="S2132" s="274"/>
      <c r="T2132" s="275"/>
      <c r="AT2132" s="276" t="s">
        <v>175</v>
      </c>
      <c r="AU2132" s="276" t="s">
        <v>107</v>
      </c>
      <c r="AV2132" s="14" t="s">
        <v>166</v>
      </c>
      <c r="AW2132" s="14" t="s">
        <v>31</v>
      </c>
      <c r="AX2132" s="14" t="s">
        <v>74</v>
      </c>
      <c r="AY2132" s="276" t="s">
        <v>165</v>
      </c>
    </row>
    <row r="2133" s="12" customFormat="1">
      <c r="B2133" s="244"/>
      <c r="C2133" s="245"/>
      <c r="D2133" s="246" t="s">
        <v>175</v>
      </c>
      <c r="E2133" s="247" t="s">
        <v>1</v>
      </c>
      <c r="F2133" s="248" t="s">
        <v>207</v>
      </c>
      <c r="G2133" s="245"/>
      <c r="H2133" s="247" t="s">
        <v>1</v>
      </c>
      <c r="I2133" s="249"/>
      <c r="J2133" s="245"/>
      <c r="K2133" s="245"/>
      <c r="L2133" s="250"/>
      <c r="M2133" s="251"/>
      <c r="N2133" s="252"/>
      <c r="O2133" s="252"/>
      <c r="P2133" s="252"/>
      <c r="Q2133" s="252"/>
      <c r="R2133" s="252"/>
      <c r="S2133" s="252"/>
      <c r="T2133" s="253"/>
      <c r="AT2133" s="254" t="s">
        <v>175</v>
      </c>
      <c r="AU2133" s="254" t="s">
        <v>107</v>
      </c>
      <c r="AV2133" s="12" t="s">
        <v>82</v>
      </c>
      <c r="AW2133" s="12" t="s">
        <v>31</v>
      </c>
      <c r="AX2133" s="12" t="s">
        <v>74</v>
      </c>
      <c r="AY2133" s="254" t="s">
        <v>165</v>
      </c>
    </row>
    <row r="2134" s="12" customFormat="1">
      <c r="B2134" s="244"/>
      <c r="C2134" s="245"/>
      <c r="D2134" s="246" t="s">
        <v>175</v>
      </c>
      <c r="E2134" s="247" t="s">
        <v>1</v>
      </c>
      <c r="F2134" s="248" t="s">
        <v>507</v>
      </c>
      <c r="G2134" s="245"/>
      <c r="H2134" s="247" t="s">
        <v>1</v>
      </c>
      <c r="I2134" s="249"/>
      <c r="J2134" s="245"/>
      <c r="K2134" s="245"/>
      <c r="L2134" s="250"/>
      <c r="M2134" s="251"/>
      <c r="N2134" s="252"/>
      <c r="O2134" s="252"/>
      <c r="P2134" s="252"/>
      <c r="Q2134" s="252"/>
      <c r="R2134" s="252"/>
      <c r="S2134" s="252"/>
      <c r="T2134" s="253"/>
      <c r="AT2134" s="254" t="s">
        <v>175</v>
      </c>
      <c r="AU2134" s="254" t="s">
        <v>107</v>
      </c>
      <c r="AV2134" s="12" t="s">
        <v>82</v>
      </c>
      <c r="AW2134" s="12" t="s">
        <v>31</v>
      </c>
      <c r="AX2134" s="12" t="s">
        <v>74</v>
      </c>
      <c r="AY2134" s="254" t="s">
        <v>165</v>
      </c>
    </row>
    <row r="2135" s="13" customFormat="1">
      <c r="B2135" s="255"/>
      <c r="C2135" s="256"/>
      <c r="D2135" s="246" t="s">
        <v>175</v>
      </c>
      <c r="E2135" s="257" t="s">
        <v>1</v>
      </c>
      <c r="F2135" s="258" t="s">
        <v>107</v>
      </c>
      <c r="G2135" s="256"/>
      <c r="H2135" s="259">
        <v>2</v>
      </c>
      <c r="I2135" s="260"/>
      <c r="J2135" s="256"/>
      <c r="K2135" s="256"/>
      <c r="L2135" s="261"/>
      <c r="M2135" s="262"/>
      <c r="N2135" s="263"/>
      <c r="O2135" s="263"/>
      <c r="P2135" s="263"/>
      <c r="Q2135" s="263"/>
      <c r="R2135" s="263"/>
      <c r="S2135" s="263"/>
      <c r="T2135" s="264"/>
      <c r="AT2135" s="265" t="s">
        <v>175</v>
      </c>
      <c r="AU2135" s="265" t="s">
        <v>107</v>
      </c>
      <c r="AV2135" s="13" t="s">
        <v>107</v>
      </c>
      <c r="AW2135" s="13" t="s">
        <v>31</v>
      </c>
      <c r="AX2135" s="13" t="s">
        <v>74</v>
      </c>
      <c r="AY2135" s="265" t="s">
        <v>165</v>
      </c>
    </row>
    <row r="2136" s="12" customFormat="1">
      <c r="B2136" s="244"/>
      <c r="C2136" s="245"/>
      <c r="D2136" s="246" t="s">
        <v>175</v>
      </c>
      <c r="E2136" s="247" t="s">
        <v>1</v>
      </c>
      <c r="F2136" s="248" t="s">
        <v>276</v>
      </c>
      <c r="G2136" s="245"/>
      <c r="H2136" s="247" t="s">
        <v>1</v>
      </c>
      <c r="I2136" s="249"/>
      <c r="J2136" s="245"/>
      <c r="K2136" s="245"/>
      <c r="L2136" s="250"/>
      <c r="M2136" s="251"/>
      <c r="N2136" s="252"/>
      <c r="O2136" s="252"/>
      <c r="P2136" s="252"/>
      <c r="Q2136" s="252"/>
      <c r="R2136" s="252"/>
      <c r="S2136" s="252"/>
      <c r="T2136" s="253"/>
      <c r="AT2136" s="254" t="s">
        <v>175</v>
      </c>
      <c r="AU2136" s="254" t="s">
        <v>107</v>
      </c>
      <c r="AV2136" s="12" t="s">
        <v>82</v>
      </c>
      <c r="AW2136" s="12" t="s">
        <v>31</v>
      </c>
      <c r="AX2136" s="12" t="s">
        <v>74</v>
      </c>
      <c r="AY2136" s="254" t="s">
        <v>165</v>
      </c>
    </row>
    <row r="2137" s="13" customFormat="1">
      <c r="B2137" s="255"/>
      <c r="C2137" s="256"/>
      <c r="D2137" s="246" t="s">
        <v>175</v>
      </c>
      <c r="E2137" s="257" t="s">
        <v>1</v>
      </c>
      <c r="F2137" s="258" t="s">
        <v>107</v>
      </c>
      <c r="G2137" s="256"/>
      <c r="H2137" s="259">
        <v>2</v>
      </c>
      <c r="I2137" s="260"/>
      <c r="J2137" s="256"/>
      <c r="K2137" s="256"/>
      <c r="L2137" s="261"/>
      <c r="M2137" s="262"/>
      <c r="N2137" s="263"/>
      <c r="O2137" s="263"/>
      <c r="P2137" s="263"/>
      <c r="Q2137" s="263"/>
      <c r="R2137" s="263"/>
      <c r="S2137" s="263"/>
      <c r="T2137" s="264"/>
      <c r="AT2137" s="265" t="s">
        <v>175</v>
      </c>
      <c r="AU2137" s="265" t="s">
        <v>107</v>
      </c>
      <c r="AV2137" s="13" t="s">
        <v>107</v>
      </c>
      <c r="AW2137" s="13" t="s">
        <v>31</v>
      </c>
      <c r="AX2137" s="13" t="s">
        <v>74</v>
      </c>
      <c r="AY2137" s="265" t="s">
        <v>165</v>
      </c>
    </row>
    <row r="2138" s="12" customFormat="1">
      <c r="B2138" s="244"/>
      <c r="C2138" s="245"/>
      <c r="D2138" s="246" t="s">
        <v>175</v>
      </c>
      <c r="E2138" s="247" t="s">
        <v>1</v>
      </c>
      <c r="F2138" s="248" t="s">
        <v>208</v>
      </c>
      <c r="G2138" s="245"/>
      <c r="H2138" s="247" t="s">
        <v>1</v>
      </c>
      <c r="I2138" s="249"/>
      <c r="J2138" s="245"/>
      <c r="K2138" s="245"/>
      <c r="L2138" s="250"/>
      <c r="M2138" s="251"/>
      <c r="N2138" s="252"/>
      <c r="O2138" s="252"/>
      <c r="P2138" s="252"/>
      <c r="Q2138" s="252"/>
      <c r="R2138" s="252"/>
      <c r="S2138" s="252"/>
      <c r="T2138" s="253"/>
      <c r="AT2138" s="254" t="s">
        <v>175</v>
      </c>
      <c r="AU2138" s="254" t="s">
        <v>107</v>
      </c>
      <c r="AV2138" s="12" t="s">
        <v>82</v>
      </c>
      <c r="AW2138" s="12" t="s">
        <v>31</v>
      </c>
      <c r="AX2138" s="12" t="s">
        <v>74</v>
      </c>
      <c r="AY2138" s="254" t="s">
        <v>165</v>
      </c>
    </row>
    <row r="2139" s="13" customFormat="1">
      <c r="B2139" s="255"/>
      <c r="C2139" s="256"/>
      <c r="D2139" s="246" t="s">
        <v>175</v>
      </c>
      <c r="E2139" s="257" t="s">
        <v>1</v>
      </c>
      <c r="F2139" s="258" t="s">
        <v>107</v>
      </c>
      <c r="G2139" s="256"/>
      <c r="H2139" s="259">
        <v>2</v>
      </c>
      <c r="I2139" s="260"/>
      <c r="J2139" s="256"/>
      <c r="K2139" s="256"/>
      <c r="L2139" s="261"/>
      <c r="M2139" s="262"/>
      <c r="N2139" s="263"/>
      <c r="O2139" s="263"/>
      <c r="P2139" s="263"/>
      <c r="Q2139" s="263"/>
      <c r="R2139" s="263"/>
      <c r="S2139" s="263"/>
      <c r="T2139" s="264"/>
      <c r="AT2139" s="265" t="s">
        <v>175</v>
      </c>
      <c r="AU2139" s="265" t="s">
        <v>107</v>
      </c>
      <c r="AV2139" s="13" t="s">
        <v>107</v>
      </c>
      <c r="AW2139" s="13" t="s">
        <v>31</v>
      </c>
      <c r="AX2139" s="13" t="s">
        <v>74</v>
      </c>
      <c r="AY2139" s="265" t="s">
        <v>165</v>
      </c>
    </row>
    <row r="2140" s="12" customFormat="1">
      <c r="B2140" s="244"/>
      <c r="C2140" s="245"/>
      <c r="D2140" s="246" t="s">
        <v>175</v>
      </c>
      <c r="E2140" s="247" t="s">
        <v>1</v>
      </c>
      <c r="F2140" s="248" t="s">
        <v>505</v>
      </c>
      <c r="G2140" s="245"/>
      <c r="H2140" s="247" t="s">
        <v>1</v>
      </c>
      <c r="I2140" s="249"/>
      <c r="J2140" s="245"/>
      <c r="K2140" s="245"/>
      <c r="L2140" s="250"/>
      <c r="M2140" s="251"/>
      <c r="N2140" s="252"/>
      <c r="O2140" s="252"/>
      <c r="P2140" s="252"/>
      <c r="Q2140" s="252"/>
      <c r="R2140" s="252"/>
      <c r="S2140" s="252"/>
      <c r="T2140" s="253"/>
      <c r="AT2140" s="254" t="s">
        <v>175</v>
      </c>
      <c r="AU2140" s="254" t="s">
        <v>107</v>
      </c>
      <c r="AV2140" s="12" t="s">
        <v>82</v>
      </c>
      <c r="AW2140" s="12" t="s">
        <v>31</v>
      </c>
      <c r="AX2140" s="12" t="s">
        <v>74</v>
      </c>
      <c r="AY2140" s="254" t="s">
        <v>165</v>
      </c>
    </row>
    <row r="2141" s="13" customFormat="1">
      <c r="B2141" s="255"/>
      <c r="C2141" s="256"/>
      <c r="D2141" s="246" t="s">
        <v>175</v>
      </c>
      <c r="E2141" s="257" t="s">
        <v>1</v>
      </c>
      <c r="F2141" s="258" t="s">
        <v>107</v>
      </c>
      <c r="G2141" s="256"/>
      <c r="H2141" s="259">
        <v>2</v>
      </c>
      <c r="I2141" s="260"/>
      <c r="J2141" s="256"/>
      <c r="K2141" s="256"/>
      <c r="L2141" s="261"/>
      <c r="M2141" s="262"/>
      <c r="N2141" s="263"/>
      <c r="O2141" s="263"/>
      <c r="P2141" s="263"/>
      <c r="Q2141" s="263"/>
      <c r="R2141" s="263"/>
      <c r="S2141" s="263"/>
      <c r="T2141" s="264"/>
      <c r="AT2141" s="265" t="s">
        <v>175</v>
      </c>
      <c r="AU2141" s="265" t="s">
        <v>107</v>
      </c>
      <c r="AV2141" s="13" t="s">
        <v>107</v>
      </c>
      <c r="AW2141" s="13" t="s">
        <v>31</v>
      </c>
      <c r="AX2141" s="13" t="s">
        <v>74</v>
      </c>
      <c r="AY2141" s="265" t="s">
        <v>165</v>
      </c>
    </row>
    <row r="2142" s="14" customFormat="1">
      <c r="B2142" s="266"/>
      <c r="C2142" s="267"/>
      <c r="D2142" s="246" t="s">
        <v>175</v>
      </c>
      <c r="E2142" s="268" t="s">
        <v>1</v>
      </c>
      <c r="F2142" s="269" t="s">
        <v>179</v>
      </c>
      <c r="G2142" s="267"/>
      <c r="H2142" s="270">
        <v>8</v>
      </c>
      <c r="I2142" s="271"/>
      <c r="J2142" s="267"/>
      <c r="K2142" s="267"/>
      <c r="L2142" s="272"/>
      <c r="M2142" s="273"/>
      <c r="N2142" s="274"/>
      <c r="O2142" s="274"/>
      <c r="P2142" s="274"/>
      <c r="Q2142" s="274"/>
      <c r="R2142" s="274"/>
      <c r="S2142" s="274"/>
      <c r="T2142" s="275"/>
      <c r="AT2142" s="276" t="s">
        <v>175</v>
      </c>
      <c r="AU2142" s="276" t="s">
        <v>107</v>
      </c>
      <c r="AV2142" s="14" t="s">
        <v>166</v>
      </c>
      <c r="AW2142" s="14" t="s">
        <v>31</v>
      </c>
      <c r="AX2142" s="14" t="s">
        <v>74</v>
      </c>
      <c r="AY2142" s="276" t="s">
        <v>165</v>
      </c>
    </row>
    <row r="2143" s="15" customFormat="1">
      <c r="B2143" s="277"/>
      <c r="C2143" s="278"/>
      <c r="D2143" s="246" t="s">
        <v>175</v>
      </c>
      <c r="E2143" s="279" t="s">
        <v>1</v>
      </c>
      <c r="F2143" s="280" t="s">
        <v>186</v>
      </c>
      <c r="G2143" s="278"/>
      <c r="H2143" s="281">
        <v>36</v>
      </c>
      <c r="I2143" s="282"/>
      <c r="J2143" s="278"/>
      <c r="K2143" s="278"/>
      <c r="L2143" s="283"/>
      <c r="M2143" s="284"/>
      <c r="N2143" s="285"/>
      <c r="O2143" s="285"/>
      <c r="P2143" s="285"/>
      <c r="Q2143" s="285"/>
      <c r="R2143" s="285"/>
      <c r="S2143" s="285"/>
      <c r="T2143" s="286"/>
      <c r="AT2143" s="287" t="s">
        <v>175</v>
      </c>
      <c r="AU2143" s="287" t="s">
        <v>107</v>
      </c>
      <c r="AV2143" s="15" t="s">
        <v>173</v>
      </c>
      <c r="AW2143" s="15" t="s">
        <v>31</v>
      </c>
      <c r="AX2143" s="15" t="s">
        <v>82</v>
      </c>
      <c r="AY2143" s="287" t="s">
        <v>165</v>
      </c>
    </row>
    <row r="2144" s="1" customFormat="1" ht="24" customHeight="1">
      <c r="B2144" s="38"/>
      <c r="C2144" s="231" t="s">
        <v>846</v>
      </c>
      <c r="D2144" s="231" t="s">
        <v>168</v>
      </c>
      <c r="E2144" s="232" t="s">
        <v>847</v>
      </c>
      <c r="F2144" s="233" t="s">
        <v>848</v>
      </c>
      <c r="G2144" s="234" t="s">
        <v>339</v>
      </c>
      <c r="H2144" s="235">
        <v>65</v>
      </c>
      <c r="I2144" s="236"/>
      <c r="J2144" s="237">
        <f>ROUND(I2144*H2144,2)</f>
        <v>0</v>
      </c>
      <c r="K2144" s="233" t="s">
        <v>172</v>
      </c>
      <c r="L2144" s="43"/>
      <c r="M2144" s="238" t="s">
        <v>1</v>
      </c>
      <c r="N2144" s="239" t="s">
        <v>40</v>
      </c>
      <c r="O2144" s="86"/>
      <c r="P2144" s="240">
        <f>O2144*H2144</f>
        <v>0</v>
      </c>
      <c r="Q2144" s="240">
        <v>0</v>
      </c>
      <c r="R2144" s="240">
        <f>Q2144*H2144</f>
        <v>0</v>
      </c>
      <c r="S2144" s="240">
        <v>0.040000000000000001</v>
      </c>
      <c r="T2144" s="241">
        <f>S2144*H2144</f>
        <v>2.6000000000000001</v>
      </c>
      <c r="AR2144" s="242" t="s">
        <v>173</v>
      </c>
      <c r="AT2144" s="242" t="s">
        <v>168</v>
      </c>
      <c r="AU2144" s="242" t="s">
        <v>107</v>
      </c>
      <c r="AY2144" s="17" t="s">
        <v>165</v>
      </c>
      <c r="BE2144" s="243">
        <f>IF(N2144="základní",J2144,0)</f>
        <v>0</v>
      </c>
      <c r="BF2144" s="243">
        <f>IF(N2144="snížená",J2144,0)</f>
        <v>0</v>
      </c>
      <c r="BG2144" s="243">
        <f>IF(N2144="zákl. přenesená",J2144,0)</f>
        <v>0</v>
      </c>
      <c r="BH2144" s="243">
        <f>IF(N2144="sníž. přenesená",J2144,0)</f>
        <v>0</v>
      </c>
      <c r="BI2144" s="243">
        <f>IF(N2144="nulová",J2144,0)</f>
        <v>0</v>
      </c>
      <c r="BJ2144" s="17" t="s">
        <v>107</v>
      </c>
      <c r="BK2144" s="243">
        <f>ROUND(I2144*H2144,2)</f>
        <v>0</v>
      </c>
      <c r="BL2144" s="17" t="s">
        <v>173</v>
      </c>
      <c r="BM2144" s="242" t="s">
        <v>849</v>
      </c>
    </row>
    <row r="2145" s="12" customFormat="1">
      <c r="B2145" s="244"/>
      <c r="C2145" s="245"/>
      <c r="D2145" s="246" t="s">
        <v>175</v>
      </c>
      <c r="E2145" s="247" t="s">
        <v>1</v>
      </c>
      <c r="F2145" s="248" t="s">
        <v>578</v>
      </c>
      <c r="G2145" s="245"/>
      <c r="H2145" s="247" t="s">
        <v>1</v>
      </c>
      <c r="I2145" s="249"/>
      <c r="J2145" s="245"/>
      <c r="K2145" s="245"/>
      <c r="L2145" s="250"/>
      <c r="M2145" s="251"/>
      <c r="N2145" s="252"/>
      <c r="O2145" s="252"/>
      <c r="P2145" s="252"/>
      <c r="Q2145" s="252"/>
      <c r="R2145" s="252"/>
      <c r="S2145" s="252"/>
      <c r="T2145" s="253"/>
      <c r="AT2145" s="254" t="s">
        <v>175</v>
      </c>
      <c r="AU2145" s="254" t="s">
        <v>107</v>
      </c>
      <c r="AV2145" s="12" t="s">
        <v>82</v>
      </c>
      <c r="AW2145" s="12" t="s">
        <v>31</v>
      </c>
      <c r="AX2145" s="12" t="s">
        <v>74</v>
      </c>
      <c r="AY2145" s="254" t="s">
        <v>165</v>
      </c>
    </row>
    <row r="2146" s="13" customFormat="1">
      <c r="B2146" s="255"/>
      <c r="C2146" s="256"/>
      <c r="D2146" s="246" t="s">
        <v>175</v>
      </c>
      <c r="E2146" s="257" t="s">
        <v>1</v>
      </c>
      <c r="F2146" s="258" t="s">
        <v>579</v>
      </c>
      <c r="G2146" s="256"/>
      <c r="H2146" s="259">
        <v>65</v>
      </c>
      <c r="I2146" s="260"/>
      <c r="J2146" s="256"/>
      <c r="K2146" s="256"/>
      <c r="L2146" s="261"/>
      <c r="M2146" s="262"/>
      <c r="N2146" s="263"/>
      <c r="O2146" s="263"/>
      <c r="P2146" s="263"/>
      <c r="Q2146" s="263"/>
      <c r="R2146" s="263"/>
      <c r="S2146" s="263"/>
      <c r="T2146" s="264"/>
      <c r="AT2146" s="265" t="s">
        <v>175</v>
      </c>
      <c r="AU2146" s="265" t="s">
        <v>107</v>
      </c>
      <c r="AV2146" s="13" t="s">
        <v>107</v>
      </c>
      <c r="AW2146" s="13" t="s">
        <v>31</v>
      </c>
      <c r="AX2146" s="13" t="s">
        <v>74</v>
      </c>
      <c r="AY2146" s="265" t="s">
        <v>165</v>
      </c>
    </row>
    <row r="2147" s="15" customFormat="1">
      <c r="B2147" s="277"/>
      <c r="C2147" s="278"/>
      <c r="D2147" s="246" t="s">
        <v>175</v>
      </c>
      <c r="E2147" s="279" t="s">
        <v>1</v>
      </c>
      <c r="F2147" s="280" t="s">
        <v>186</v>
      </c>
      <c r="G2147" s="278"/>
      <c r="H2147" s="281">
        <v>65</v>
      </c>
      <c r="I2147" s="282"/>
      <c r="J2147" s="278"/>
      <c r="K2147" s="278"/>
      <c r="L2147" s="283"/>
      <c r="M2147" s="284"/>
      <c r="N2147" s="285"/>
      <c r="O2147" s="285"/>
      <c r="P2147" s="285"/>
      <c r="Q2147" s="285"/>
      <c r="R2147" s="285"/>
      <c r="S2147" s="285"/>
      <c r="T2147" s="286"/>
      <c r="AT2147" s="287" t="s">
        <v>175</v>
      </c>
      <c r="AU2147" s="287" t="s">
        <v>107</v>
      </c>
      <c r="AV2147" s="15" t="s">
        <v>173</v>
      </c>
      <c r="AW2147" s="15" t="s">
        <v>31</v>
      </c>
      <c r="AX2147" s="15" t="s">
        <v>82</v>
      </c>
      <c r="AY2147" s="287" t="s">
        <v>165</v>
      </c>
    </row>
    <row r="2148" s="1" customFormat="1" ht="24" customHeight="1">
      <c r="B2148" s="38"/>
      <c r="C2148" s="231" t="s">
        <v>850</v>
      </c>
      <c r="D2148" s="231" t="s">
        <v>168</v>
      </c>
      <c r="E2148" s="232" t="s">
        <v>851</v>
      </c>
      <c r="F2148" s="233" t="s">
        <v>852</v>
      </c>
      <c r="G2148" s="234" t="s">
        <v>339</v>
      </c>
      <c r="H2148" s="235">
        <v>50</v>
      </c>
      <c r="I2148" s="236"/>
      <c r="J2148" s="237">
        <f>ROUND(I2148*H2148,2)</f>
        <v>0</v>
      </c>
      <c r="K2148" s="233" t="s">
        <v>172</v>
      </c>
      <c r="L2148" s="43"/>
      <c r="M2148" s="238" t="s">
        <v>1</v>
      </c>
      <c r="N2148" s="239" t="s">
        <v>40</v>
      </c>
      <c r="O2148" s="86"/>
      <c r="P2148" s="240">
        <f>O2148*H2148</f>
        <v>0</v>
      </c>
      <c r="Q2148" s="240">
        <v>0</v>
      </c>
      <c r="R2148" s="240">
        <f>Q2148*H2148</f>
        <v>0</v>
      </c>
      <c r="S2148" s="240">
        <v>0.065000000000000002</v>
      </c>
      <c r="T2148" s="241">
        <f>S2148*H2148</f>
        <v>3.25</v>
      </c>
      <c r="AR2148" s="242" t="s">
        <v>173</v>
      </c>
      <c r="AT2148" s="242" t="s">
        <v>168</v>
      </c>
      <c r="AU2148" s="242" t="s">
        <v>107</v>
      </c>
      <c r="AY2148" s="17" t="s">
        <v>165</v>
      </c>
      <c r="BE2148" s="243">
        <f>IF(N2148="základní",J2148,0)</f>
        <v>0</v>
      </c>
      <c r="BF2148" s="243">
        <f>IF(N2148="snížená",J2148,0)</f>
        <v>0</v>
      </c>
      <c r="BG2148" s="243">
        <f>IF(N2148="zákl. přenesená",J2148,0)</f>
        <v>0</v>
      </c>
      <c r="BH2148" s="243">
        <f>IF(N2148="sníž. přenesená",J2148,0)</f>
        <v>0</v>
      </c>
      <c r="BI2148" s="243">
        <f>IF(N2148="nulová",J2148,0)</f>
        <v>0</v>
      </c>
      <c r="BJ2148" s="17" t="s">
        <v>107</v>
      </c>
      <c r="BK2148" s="243">
        <f>ROUND(I2148*H2148,2)</f>
        <v>0</v>
      </c>
      <c r="BL2148" s="17" t="s">
        <v>173</v>
      </c>
      <c r="BM2148" s="242" t="s">
        <v>853</v>
      </c>
    </row>
    <row r="2149" s="12" customFormat="1">
      <c r="B2149" s="244"/>
      <c r="C2149" s="245"/>
      <c r="D2149" s="246" t="s">
        <v>175</v>
      </c>
      <c r="E2149" s="247" t="s">
        <v>1</v>
      </c>
      <c r="F2149" s="248" t="s">
        <v>843</v>
      </c>
      <c r="G2149" s="245"/>
      <c r="H2149" s="247" t="s">
        <v>1</v>
      </c>
      <c r="I2149" s="249"/>
      <c r="J2149" s="245"/>
      <c r="K2149" s="245"/>
      <c r="L2149" s="250"/>
      <c r="M2149" s="251"/>
      <c r="N2149" s="252"/>
      <c r="O2149" s="252"/>
      <c r="P2149" s="252"/>
      <c r="Q2149" s="252"/>
      <c r="R2149" s="252"/>
      <c r="S2149" s="252"/>
      <c r="T2149" s="253"/>
      <c r="AT2149" s="254" t="s">
        <v>175</v>
      </c>
      <c r="AU2149" s="254" t="s">
        <v>107</v>
      </c>
      <c r="AV2149" s="12" t="s">
        <v>82</v>
      </c>
      <c r="AW2149" s="12" t="s">
        <v>31</v>
      </c>
      <c r="AX2149" s="12" t="s">
        <v>74</v>
      </c>
      <c r="AY2149" s="254" t="s">
        <v>165</v>
      </c>
    </row>
    <row r="2150" s="12" customFormat="1">
      <c r="B2150" s="244"/>
      <c r="C2150" s="245"/>
      <c r="D2150" s="246" t="s">
        <v>175</v>
      </c>
      <c r="E2150" s="247" t="s">
        <v>1</v>
      </c>
      <c r="F2150" s="248" t="s">
        <v>844</v>
      </c>
      <c r="G2150" s="245"/>
      <c r="H2150" s="247" t="s">
        <v>1</v>
      </c>
      <c r="I2150" s="249"/>
      <c r="J2150" s="245"/>
      <c r="K2150" s="245"/>
      <c r="L2150" s="250"/>
      <c r="M2150" s="251"/>
      <c r="N2150" s="252"/>
      <c r="O2150" s="252"/>
      <c r="P2150" s="252"/>
      <c r="Q2150" s="252"/>
      <c r="R2150" s="252"/>
      <c r="S2150" s="252"/>
      <c r="T2150" s="253"/>
      <c r="AT2150" s="254" t="s">
        <v>175</v>
      </c>
      <c r="AU2150" s="254" t="s">
        <v>107</v>
      </c>
      <c r="AV2150" s="12" t="s">
        <v>82</v>
      </c>
      <c r="AW2150" s="12" t="s">
        <v>31</v>
      </c>
      <c r="AX2150" s="12" t="s">
        <v>74</v>
      </c>
      <c r="AY2150" s="254" t="s">
        <v>165</v>
      </c>
    </row>
    <row r="2151" s="12" customFormat="1">
      <c r="B2151" s="244"/>
      <c r="C2151" s="245"/>
      <c r="D2151" s="246" t="s">
        <v>175</v>
      </c>
      <c r="E2151" s="247" t="s">
        <v>1</v>
      </c>
      <c r="F2151" s="248" t="s">
        <v>177</v>
      </c>
      <c r="G2151" s="245"/>
      <c r="H2151" s="247" t="s">
        <v>1</v>
      </c>
      <c r="I2151" s="249"/>
      <c r="J2151" s="245"/>
      <c r="K2151" s="245"/>
      <c r="L2151" s="250"/>
      <c r="M2151" s="251"/>
      <c r="N2151" s="252"/>
      <c r="O2151" s="252"/>
      <c r="P2151" s="252"/>
      <c r="Q2151" s="252"/>
      <c r="R2151" s="252"/>
      <c r="S2151" s="252"/>
      <c r="T2151" s="253"/>
      <c r="AT2151" s="254" t="s">
        <v>175</v>
      </c>
      <c r="AU2151" s="254" t="s">
        <v>107</v>
      </c>
      <c r="AV2151" s="12" t="s">
        <v>82</v>
      </c>
      <c r="AW2151" s="12" t="s">
        <v>31</v>
      </c>
      <c r="AX2151" s="12" t="s">
        <v>74</v>
      </c>
      <c r="AY2151" s="254" t="s">
        <v>165</v>
      </c>
    </row>
    <row r="2152" s="13" customFormat="1">
      <c r="B2152" s="255"/>
      <c r="C2152" s="256"/>
      <c r="D2152" s="246" t="s">
        <v>175</v>
      </c>
      <c r="E2152" s="257" t="s">
        <v>1</v>
      </c>
      <c r="F2152" s="258" t="s">
        <v>854</v>
      </c>
      <c r="G2152" s="256"/>
      <c r="H2152" s="259">
        <v>5.2000000000000002</v>
      </c>
      <c r="I2152" s="260"/>
      <c r="J2152" s="256"/>
      <c r="K2152" s="256"/>
      <c r="L2152" s="261"/>
      <c r="M2152" s="262"/>
      <c r="N2152" s="263"/>
      <c r="O2152" s="263"/>
      <c r="P2152" s="263"/>
      <c r="Q2152" s="263"/>
      <c r="R2152" s="263"/>
      <c r="S2152" s="263"/>
      <c r="T2152" s="264"/>
      <c r="AT2152" s="265" t="s">
        <v>175</v>
      </c>
      <c r="AU2152" s="265" t="s">
        <v>107</v>
      </c>
      <c r="AV2152" s="13" t="s">
        <v>107</v>
      </c>
      <c r="AW2152" s="13" t="s">
        <v>31</v>
      </c>
      <c r="AX2152" s="13" t="s">
        <v>74</v>
      </c>
      <c r="AY2152" s="265" t="s">
        <v>165</v>
      </c>
    </row>
    <row r="2153" s="12" customFormat="1">
      <c r="B2153" s="244"/>
      <c r="C2153" s="245"/>
      <c r="D2153" s="246" t="s">
        <v>175</v>
      </c>
      <c r="E2153" s="247" t="s">
        <v>1</v>
      </c>
      <c r="F2153" s="248" t="s">
        <v>198</v>
      </c>
      <c r="G2153" s="245"/>
      <c r="H2153" s="247" t="s">
        <v>1</v>
      </c>
      <c r="I2153" s="249"/>
      <c r="J2153" s="245"/>
      <c r="K2153" s="245"/>
      <c r="L2153" s="250"/>
      <c r="M2153" s="251"/>
      <c r="N2153" s="252"/>
      <c r="O2153" s="252"/>
      <c r="P2153" s="252"/>
      <c r="Q2153" s="252"/>
      <c r="R2153" s="252"/>
      <c r="S2153" s="252"/>
      <c r="T2153" s="253"/>
      <c r="AT2153" s="254" t="s">
        <v>175</v>
      </c>
      <c r="AU2153" s="254" t="s">
        <v>107</v>
      </c>
      <c r="AV2153" s="12" t="s">
        <v>82</v>
      </c>
      <c r="AW2153" s="12" t="s">
        <v>31</v>
      </c>
      <c r="AX2153" s="12" t="s">
        <v>74</v>
      </c>
      <c r="AY2153" s="254" t="s">
        <v>165</v>
      </c>
    </row>
    <row r="2154" s="13" customFormat="1">
      <c r="B2154" s="255"/>
      <c r="C2154" s="256"/>
      <c r="D2154" s="246" t="s">
        <v>175</v>
      </c>
      <c r="E2154" s="257" t="s">
        <v>1</v>
      </c>
      <c r="F2154" s="258" t="s">
        <v>855</v>
      </c>
      <c r="G2154" s="256"/>
      <c r="H2154" s="259">
        <v>3.2000000000000002</v>
      </c>
      <c r="I2154" s="260"/>
      <c r="J2154" s="256"/>
      <c r="K2154" s="256"/>
      <c r="L2154" s="261"/>
      <c r="M2154" s="262"/>
      <c r="N2154" s="263"/>
      <c r="O2154" s="263"/>
      <c r="P2154" s="263"/>
      <c r="Q2154" s="263"/>
      <c r="R2154" s="263"/>
      <c r="S2154" s="263"/>
      <c r="T2154" s="264"/>
      <c r="AT2154" s="265" t="s">
        <v>175</v>
      </c>
      <c r="AU2154" s="265" t="s">
        <v>107</v>
      </c>
      <c r="AV2154" s="13" t="s">
        <v>107</v>
      </c>
      <c r="AW2154" s="13" t="s">
        <v>31</v>
      </c>
      <c r="AX2154" s="13" t="s">
        <v>74</v>
      </c>
      <c r="AY2154" s="265" t="s">
        <v>165</v>
      </c>
    </row>
    <row r="2155" s="12" customFormat="1">
      <c r="B2155" s="244"/>
      <c r="C2155" s="245"/>
      <c r="D2155" s="246" t="s">
        <v>175</v>
      </c>
      <c r="E2155" s="247" t="s">
        <v>1</v>
      </c>
      <c r="F2155" s="248" t="s">
        <v>200</v>
      </c>
      <c r="G2155" s="245"/>
      <c r="H2155" s="247" t="s">
        <v>1</v>
      </c>
      <c r="I2155" s="249"/>
      <c r="J2155" s="245"/>
      <c r="K2155" s="245"/>
      <c r="L2155" s="250"/>
      <c r="M2155" s="251"/>
      <c r="N2155" s="252"/>
      <c r="O2155" s="252"/>
      <c r="P2155" s="252"/>
      <c r="Q2155" s="252"/>
      <c r="R2155" s="252"/>
      <c r="S2155" s="252"/>
      <c r="T2155" s="253"/>
      <c r="AT2155" s="254" t="s">
        <v>175</v>
      </c>
      <c r="AU2155" s="254" t="s">
        <v>107</v>
      </c>
      <c r="AV2155" s="12" t="s">
        <v>82</v>
      </c>
      <c r="AW2155" s="12" t="s">
        <v>31</v>
      </c>
      <c r="AX2155" s="12" t="s">
        <v>74</v>
      </c>
      <c r="AY2155" s="254" t="s">
        <v>165</v>
      </c>
    </row>
    <row r="2156" s="13" customFormat="1">
      <c r="B2156" s="255"/>
      <c r="C2156" s="256"/>
      <c r="D2156" s="246" t="s">
        <v>175</v>
      </c>
      <c r="E2156" s="257" t="s">
        <v>1</v>
      </c>
      <c r="F2156" s="258" t="s">
        <v>855</v>
      </c>
      <c r="G2156" s="256"/>
      <c r="H2156" s="259">
        <v>3.2000000000000002</v>
      </c>
      <c r="I2156" s="260"/>
      <c r="J2156" s="256"/>
      <c r="K2156" s="256"/>
      <c r="L2156" s="261"/>
      <c r="M2156" s="262"/>
      <c r="N2156" s="263"/>
      <c r="O2156" s="263"/>
      <c r="P2156" s="263"/>
      <c r="Q2156" s="263"/>
      <c r="R2156" s="263"/>
      <c r="S2156" s="263"/>
      <c r="T2156" s="264"/>
      <c r="AT2156" s="265" t="s">
        <v>175</v>
      </c>
      <c r="AU2156" s="265" t="s">
        <v>107</v>
      </c>
      <c r="AV2156" s="13" t="s">
        <v>107</v>
      </c>
      <c r="AW2156" s="13" t="s">
        <v>31</v>
      </c>
      <c r="AX2156" s="13" t="s">
        <v>74</v>
      </c>
      <c r="AY2156" s="265" t="s">
        <v>165</v>
      </c>
    </row>
    <row r="2157" s="12" customFormat="1">
      <c r="B2157" s="244"/>
      <c r="C2157" s="245"/>
      <c r="D2157" s="246" t="s">
        <v>175</v>
      </c>
      <c r="E2157" s="247" t="s">
        <v>1</v>
      </c>
      <c r="F2157" s="248" t="s">
        <v>260</v>
      </c>
      <c r="G2157" s="245"/>
      <c r="H2157" s="247" t="s">
        <v>1</v>
      </c>
      <c r="I2157" s="249"/>
      <c r="J2157" s="245"/>
      <c r="K2157" s="245"/>
      <c r="L2157" s="250"/>
      <c r="M2157" s="251"/>
      <c r="N2157" s="252"/>
      <c r="O2157" s="252"/>
      <c r="P2157" s="252"/>
      <c r="Q2157" s="252"/>
      <c r="R2157" s="252"/>
      <c r="S2157" s="252"/>
      <c r="T2157" s="253"/>
      <c r="AT2157" s="254" t="s">
        <v>175</v>
      </c>
      <c r="AU2157" s="254" t="s">
        <v>107</v>
      </c>
      <c r="AV2157" s="12" t="s">
        <v>82</v>
      </c>
      <c r="AW2157" s="12" t="s">
        <v>31</v>
      </c>
      <c r="AX2157" s="12" t="s">
        <v>74</v>
      </c>
      <c r="AY2157" s="254" t="s">
        <v>165</v>
      </c>
    </row>
    <row r="2158" s="13" customFormat="1">
      <c r="B2158" s="255"/>
      <c r="C2158" s="256"/>
      <c r="D2158" s="246" t="s">
        <v>175</v>
      </c>
      <c r="E2158" s="257" t="s">
        <v>1</v>
      </c>
      <c r="F2158" s="258" t="s">
        <v>855</v>
      </c>
      <c r="G2158" s="256"/>
      <c r="H2158" s="259">
        <v>3.2000000000000002</v>
      </c>
      <c r="I2158" s="260"/>
      <c r="J2158" s="256"/>
      <c r="K2158" s="256"/>
      <c r="L2158" s="261"/>
      <c r="M2158" s="262"/>
      <c r="N2158" s="263"/>
      <c r="O2158" s="263"/>
      <c r="P2158" s="263"/>
      <c r="Q2158" s="263"/>
      <c r="R2158" s="263"/>
      <c r="S2158" s="263"/>
      <c r="T2158" s="264"/>
      <c r="AT2158" s="265" t="s">
        <v>175</v>
      </c>
      <c r="AU2158" s="265" t="s">
        <v>107</v>
      </c>
      <c r="AV2158" s="13" t="s">
        <v>107</v>
      </c>
      <c r="AW2158" s="13" t="s">
        <v>31</v>
      </c>
      <c r="AX2158" s="13" t="s">
        <v>74</v>
      </c>
      <c r="AY2158" s="265" t="s">
        <v>165</v>
      </c>
    </row>
    <row r="2159" s="12" customFormat="1">
      <c r="B2159" s="244"/>
      <c r="C2159" s="245"/>
      <c r="D2159" s="246" t="s">
        <v>175</v>
      </c>
      <c r="E2159" s="247" t="s">
        <v>1</v>
      </c>
      <c r="F2159" s="248" t="s">
        <v>247</v>
      </c>
      <c r="G2159" s="245"/>
      <c r="H2159" s="247" t="s">
        <v>1</v>
      </c>
      <c r="I2159" s="249"/>
      <c r="J2159" s="245"/>
      <c r="K2159" s="245"/>
      <c r="L2159" s="250"/>
      <c r="M2159" s="251"/>
      <c r="N2159" s="252"/>
      <c r="O2159" s="252"/>
      <c r="P2159" s="252"/>
      <c r="Q2159" s="252"/>
      <c r="R2159" s="252"/>
      <c r="S2159" s="252"/>
      <c r="T2159" s="253"/>
      <c r="AT2159" s="254" t="s">
        <v>175</v>
      </c>
      <c r="AU2159" s="254" t="s">
        <v>107</v>
      </c>
      <c r="AV2159" s="12" t="s">
        <v>82</v>
      </c>
      <c r="AW2159" s="12" t="s">
        <v>31</v>
      </c>
      <c r="AX2159" s="12" t="s">
        <v>74</v>
      </c>
      <c r="AY2159" s="254" t="s">
        <v>165</v>
      </c>
    </row>
    <row r="2160" s="13" customFormat="1">
      <c r="B2160" s="255"/>
      <c r="C2160" s="256"/>
      <c r="D2160" s="246" t="s">
        <v>175</v>
      </c>
      <c r="E2160" s="257" t="s">
        <v>1</v>
      </c>
      <c r="F2160" s="258" t="s">
        <v>855</v>
      </c>
      <c r="G2160" s="256"/>
      <c r="H2160" s="259">
        <v>3.2000000000000002</v>
      </c>
      <c r="I2160" s="260"/>
      <c r="J2160" s="256"/>
      <c r="K2160" s="256"/>
      <c r="L2160" s="261"/>
      <c r="M2160" s="262"/>
      <c r="N2160" s="263"/>
      <c r="O2160" s="263"/>
      <c r="P2160" s="263"/>
      <c r="Q2160" s="263"/>
      <c r="R2160" s="263"/>
      <c r="S2160" s="263"/>
      <c r="T2160" s="264"/>
      <c r="AT2160" s="265" t="s">
        <v>175</v>
      </c>
      <c r="AU2160" s="265" t="s">
        <v>107</v>
      </c>
      <c r="AV2160" s="13" t="s">
        <v>107</v>
      </c>
      <c r="AW2160" s="13" t="s">
        <v>31</v>
      </c>
      <c r="AX2160" s="13" t="s">
        <v>74</v>
      </c>
      <c r="AY2160" s="265" t="s">
        <v>165</v>
      </c>
    </row>
    <row r="2161" s="14" customFormat="1">
      <c r="B2161" s="266"/>
      <c r="C2161" s="267"/>
      <c r="D2161" s="246" t="s">
        <v>175</v>
      </c>
      <c r="E2161" s="268" t="s">
        <v>1</v>
      </c>
      <c r="F2161" s="269" t="s">
        <v>179</v>
      </c>
      <c r="G2161" s="267"/>
      <c r="H2161" s="270">
        <v>18</v>
      </c>
      <c r="I2161" s="271"/>
      <c r="J2161" s="267"/>
      <c r="K2161" s="267"/>
      <c r="L2161" s="272"/>
      <c r="M2161" s="273"/>
      <c r="N2161" s="274"/>
      <c r="O2161" s="274"/>
      <c r="P2161" s="274"/>
      <c r="Q2161" s="274"/>
      <c r="R2161" s="274"/>
      <c r="S2161" s="274"/>
      <c r="T2161" s="275"/>
      <c r="AT2161" s="276" t="s">
        <v>175</v>
      </c>
      <c r="AU2161" s="276" t="s">
        <v>107</v>
      </c>
      <c r="AV2161" s="14" t="s">
        <v>166</v>
      </c>
      <c r="AW2161" s="14" t="s">
        <v>31</v>
      </c>
      <c r="AX2161" s="14" t="s">
        <v>74</v>
      </c>
      <c r="AY2161" s="276" t="s">
        <v>165</v>
      </c>
    </row>
    <row r="2162" s="12" customFormat="1">
      <c r="B2162" s="244"/>
      <c r="C2162" s="245"/>
      <c r="D2162" s="246" t="s">
        <v>175</v>
      </c>
      <c r="E2162" s="247" t="s">
        <v>1</v>
      </c>
      <c r="F2162" s="248" t="s">
        <v>290</v>
      </c>
      <c r="G2162" s="245"/>
      <c r="H2162" s="247" t="s">
        <v>1</v>
      </c>
      <c r="I2162" s="249"/>
      <c r="J2162" s="245"/>
      <c r="K2162" s="245"/>
      <c r="L2162" s="250"/>
      <c r="M2162" s="251"/>
      <c r="N2162" s="252"/>
      <c r="O2162" s="252"/>
      <c r="P2162" s="252"/>
      <c r="Q2162" s="252"/>
      <c r="R2162" s="252"/>
      <c r="S2162" s="252"/>
      <c r="T2162" s="253"/>
      <c r="AT2162" s="254" t="s">
        <v>175</v>
      </c>
      <c r="AU2162" s="254" t="s">
        <v>107</v>
      </c>
      <c r="AV2162" s="12" t="s">
        <v>82</v>
      </c>
      <c r="AW2162" s="12" t="s">
        <v>31</v>
      </c>
      <c r="AX2162" s="12" t="s">
        <v>74</v>
      </c>
      <c r="AY2162" s="254" t="s">
        <v>165</v>
      </c>
    </row>
    <row r="2163" s="12" customFormat="1">
      <c r="B2163" s="244"/>
      <c r="C2163" s="245"/>
      <c r="D2163" s="246" t="s">
        <v>175</v>
      </c>
      <c r="E2163" s="247" t="s">
        <v>1</v>
      </c>
      <c r="F2163" s="248" t="s">
        <v>181</v>
      </c>
      <c r="G2163" s="245"/>
      <c r="H2163" s="247" t="s">
        <v>1</v>
      </c>
      <c r="I2163" s="249"/>
      <c r="J2163" s="245"/>
      <c r="K2163" s="245"/>
      <c r="L2163" s="250"/>
      <c r="M2163" s="251"/>
      <c r="N2163" s="252"/>
      <c r="O2163" s="252"/>
      <c r="P2163" s="252"/>
      <c r="Q2163" s="252"/>
      <c r="R2163" s="252"/>
      <c r="S2163" s="252"/>
      <c r="T2163" s="253"/>
      <c r="AT2163" s="254" t="s">
        <v>175</v>
      </c>
      <c r="AU2163" s="254" t="s">
        <v>107</v>
      </c>
      <c r="AV2163" s="12" t="s">
        <v>82</v>
      </c>
      <c r="AW2163" s="12" t="s">
        <v>31</v>
      </c>
      <c r="AX2163" s="12" t="s">
        <v>74</v>
      </c>
      <c r="AY2163" s="254" t="s">
        <v>165</v>
      </c>
    </row>
    <row r="2164" s="13" customFormat="1">
      <c r="B2164" s="255"/>
      <c r="C2164" s="256"/>
      <c r="D2164" s="246" t="s">
        <v>175</v>
      </c>
      <c r="E2164" s="257" t="s">
        <v>1</v>
      </c>
      <c r="F2164" s="258" t="s">
        <v>856</v>
      </c>
      <c r="G2164" s="256"/>
      <c r="H2164" s="259">
        <v>4.7999999999999998</v>
      </c>
      <c r="I2164" s="260"/>
      <c r="J2164" s="256"/>
      <c r="K2164" s="256"/>
      <c r="L2164" s="261"/>
      <c r="M2164" s="262"/>
      <c r="N2164" s="263"/>
      <c r="O2164" s="263"/>
      <c r="P2164" s="263"/>
      <c r="Q2164" s="263"/>
      <c r="R2164" s="263"/>
      <c r="S2164" s="263"/>
      <c r="T2164" s="264"/>
      <c r="AT2164" s="265" t="s">
        <v>175</v>
      </c>
      <c r="AU2164" s="265" t="s">
        <v>107</v>
      </c>
      <c r="AV2164" s="13" t="s">
        <v>107</v>
      </c>
      <c r="AW2164" s="13" t="s">
        <v>31</v>
      </c>
      <c r="AX2164" s="13" t="s">
        <v>74</v>
      </c>
      <c r="AY2164" s="265" t="s">
        <v>165</v>
      </c>
    </row>
    <row r="2165" s="12" customFormat="1">
      <c r="B2165" s="244"/>
      <c r="C2165" s="245"/>
      <c r="D2165" s="246" t="s">
        <v>175</v>
      </c>
      <c r="E2165" s="247" t="s">
        <v>1</v>
      </c>
      <c r="F2165" s="248" t="s">
        <v>182</v>
      </c>
      <c r="G2165" s="245"/>
      <c r="H2165" s="247" t="s">
        <v>1</v>
      </c>
      <c r="I2165" s="249"/>
      <c r="J2165" s="245"/>
      <c r="K2165" s="245"/>
      <c r="L2165" s="250"/>
      <c r="M2165" s="251"/>
      <c r="N2165" s="252"/>
      <c r="O2165" s="252"/>
      <c r="P2165" s="252"/>
      <c r="Q2165" s="252"/>
      <c r="R2165" s="252"/>
      <c r="S2165" s="252"/>
      <c r="T2165" s="253"/>
      <c r="AT2165" s="254" t="s">
        <v>175</v>
      </c>
      <c r="AU2165" s="254" t="s">
        <v>107</v>
      </c>
      <c r="AV2165" s="12" t="s">
        <v>82</v>
      </c>
      <c r="AW2165" s="12" t="s">
        <v>31</v>
      </c>
      <c r="AX2165" s="12" t="s">
        <v>74</v>
      </c>
      <c r="AY2165" s="254" t="s">
        <v>165</v>
      </c>
    </row>
    <row r="2166" s="13" customFormat="1">
      <c r="B2166" s="255"/>
      <c r="C2166" s="256"/>
      <c r="D2166" s="246" t="s">
        <v>175</v>
      </c>
      <c r="E2166" s="257" t="s">
        <v>1</v>
      </c>
      <c r="F2166" s="258" t="s">
        <v>857</v>
      </c>
      <c r="G2166" s="256"/>
      <c r="H2166" s="259">
        <v>2.6000000000000001</v>
      </c>
      <c r="I2166" s="260"/>
      <c r="J2166" s="256"/>
      <c r="K2166" s="256"/>
      <c r="L2166" s="261"/>
      <c r="M2166" s="262"/>
      <c r="N2166" s="263"/>
      <c r="O2166" s="263"/>
      <c r="P2166" s="263"/>
      <c r="Q2166" s="263"/>
      <c r="R2166" s="263"/>
      <c r="S2166" s="263"/>
      <c r="T2166" s="264"/>
      <c r="AT2166" s="265" t="s">
        <v>175</v>
      </c>
      <c r="AU2166" s="265" t="s">
        <v>107</v>
      </c>
      <c r="AV2166" s="13" t="s">
        <v>107</v>
      </c>
      <c r="AW2166" s="13" t="s">
        <v>31</v>
      </c>
      <c r="AX2166" s="13" t="s">
        <v>74</v>
      </c>
      <c r="AY2166" s="265" t="s">
        <v>165</v>
      </c>
    </row>
    <row r="2167" s="12" customFormat="1">
      <c r="B2167" s="244"/>
      <c r="C2167" s="245"/>
      <c r="D2167" s="246" t="s">
        <v>175</v>
      </c>
      <c r="E2167" s="247" t="s">
        <v>1</v>
      </c>
      <c r="F2167" s="248" t="s">
        <v>274</v>
      </c>
      <c r="G2167" s="245"/>
      <c r="H2167" s="247" t="s">
        <v>1</v>
      </c>
      <c r="I2167" s="249"/>
      <c r="J2167" s="245"/>
      <c r="K2167" s="245"/>
      <c r="L2167" s="250"/>
      <c r="M2167" s="251"/>
      <c r="N2167" s="252"/>
      <c r="O2167" s="252"/>
      <c r="P2167" s="252"/>
      <c r="Q2167" s="252"/>
      <c r="R2167" s="252"/>
      <c r="S2167" s="252"/>
      <c r="T2167" s="253"/>
      <c r="AT2167" s="254" t="s">
        <v>175</v>
      </c>
      <c r="AU2167" s="254" t="s">
        <v>107</v>
      </c>
      <c r="AV2167" s="12" t="s">
        <v>82</v>
      </c>
      <c r="AW2167" s="12" t="s">
        <v>31</v>
      </c>
      <c r="AX2167" s="12" t="s">
        <v>74</v>
      </c>
      <c r="AY2167" s="254" t="s">
        <v>165</v>
      </c>
    </row>
    <row r="2168" s="13" customFormat="1">
      <c r="B2168" s="255"/>
      <c r="C2168" s="256"/>
      <c r="D2168" s="246" t="s">
        <v>175</v>
      </c>
      <c r="E2168" s="257" t="s">
        <v>1</v>
      </c>
      <c r="F2168" s="258" t="s">
        <v>857</v>
      </c>
      <c r="G2168" s="256"/>
      <c r="H2168" s="259">
        <v>2.6000000000000001</v>
      </c>
      <c r="I2168" s="260"/>
      <c r="J2168" s="256"/>
      <c r="K2168" s="256"/>
      <c r="L2168" s="261"/>
      <c r="M2168" s="262"/>
      <c r="N2168" s="263"/>
      <c r="O2168" s="263"/>
      <c r="P2168" s="263"/>
      <c r="Q2168" s="263"/>
      <c r="R2168" s="263"/>
      <c r="S2168" s="263"/>
      <c r="T2168" s="264"/>
      <c r="AT2168" s="265" t="s">
        <v>175</v>
      </c>
      <c r="AU2168" s="265" t="s">
        <v>107</v>
      </c>
      <c r="AV2168" s="13" t="s">
        <v>107</v>
      </c>
      <c r="AW2168" s="13" t="s">
        <v>31</v>
      </c>
      <c r="AX2168" s="13" t="s">
        <v>74</v>
      </c>
      <c r="AY2168" s="265" t="s">
        <v>165</v>
      </c>
    </row>
    <row r="2169" s="12" customFormat="1">
      <c r="B2169" s="244"/>
      <c r="C2169" s="245"/>
      <c r="D2169" s="246" t="s">
        <v>175</v>
      </c>
      <c r="E2169" s="247" t="s">
        <v>1</v>
      </c>
      <c r="F2169" s="248" t="s">
        <v>219</v>
      </c>
      <c r="G2169" s="245"/>
      <c r="H2169" s="247" t="s">
        <v>1</v>
      </c>
      <c r="I2169" s="249"/>
      <c r="J2169" s="245"/>
      <c r="K2169" s="245"/>
      <c r="L2169" s="250"/>
      <c r="M2169" s="251"/>
      <c r="N2169" s="252"/>
      <c r="O2169" s="252"/>
      <c r="P2169" s="252"/>
      <c r="Q2169" s="252"/>
      <c r="R2169" s="252"/>
      <c r="S2169" s="252"/>
      <c r="T2169" s="253"/>
      <c r="AT2169" s="254" t="s">
        <v>175</v>
      </c>
      <c r="AU2169" s="254" t="s">
        <v>107</v>
      </c>
      <c r="AV2169" s="12" t="s">
        <v>82</v>
      </c>
      <c r="AW2169" s="12" t="s">
        <v>31</v>
      </c>
      <c r="AX2169" s="12" t="s">
        <v>74</v>
      </c>
      <c r="AY2169" s="254" t="s">
        <v>165</v>
      </c>
    </row>
    <row r="2170" s="13" customFormat="1">
      <c r="B2170" s="255"/>
      <c r="C2170" s="256"/>
      <c r="D2170" s="246" t="s">
        <v>175</v>
      </c>
      <c r="E2170" s="257" t="s">
        <v>1</v>
      </c>
      <c r="F2170" s="258" t="s">
        <v>858</v>
      </c>
      <c r="G2170" s="256"/>
      <c r="H2170" s="259">
        <v>2.3999999999999999</v>
      </c>
      <c r="I2170" s="260"/>
      <c r="J2170" s="256"/>
      <c r="K2170" s="256"/>
      <c r="L2170" s="261"/>
      <c r="M2170" s="262"/>
      <c r="N2170" s="263"/>
      <c r="O2170" s="263"/>
      <c r="P2170" s="263"/>
      <c r="Q2170" s="263"/>
      <c r="R2170" s="263"/>
      <c r="S2170" s="263"/>
      <c r="T2170" s="264"/>
      <c r="AT2170" s="265" t="s">
        <v>175</v>
      </c>
      <c r="AU2170" s="265" t="s">
        <v>107</v>
      </c>
      <c r="AV2170" s="13" t="s">
        <v>107</v>
      </c>
      <c r="AW2170" s="13" t="s">
        <v>31</v>
      </c>
      <c r="AX2170" s="13" t="s">
        <v>74</v>
      </c>
      <c r="AY2170" s="265" t="s">
        <v>165</v>
      </c>
    </row>
    <row r="2171" s="12" customFormat="1">
      <c r="B2171" s="244"/>
      <c r="C2171" s="245"/>
      <c r="D2171" s="246" t="s">
        <v>175</v>
      </c>
      <c r="E2171" s="247" t="s">
        <v>1</v>
      </c>
      <c r="F2171" s="248" t="s">
        <v>181</v>
      </c>
      <c r="G2171" s="245"/>
      <c r="H2171" s="247" t="s">
        <v>1</v>
      </c>
      <c r="I2171" s="249"/>
      <c r="J2171" s="245"/>
      <c r="K2171" s="245"/>
      <c r="L2171" s="250"/>
      <c r="M2171" s="251"/>
      <c r="N2171" s="252"/>
      <c r="O2171" s="252"/>
      <c r="P2171" s="252"/>
      <c r="Q2171" s="252"/>
      <c r="R2171" s="252"/>
      <c r="S2171" s="252"/>
      <c r="T2171" s="253"/>
      <c r="AT2171" s="254" t="s">
        <v>175</v>
      </c>
      <c r="AU2171" s="254" t="s">
        <v>107</v>
      </c>
      <c r="AV2171" s="12" t="s">
        <v>82</v>
      </c>
      <c r="AW2171" s="12" t="s">
        <v>31</v>
      </c>
      <c r="AX2171" s="12" t="s">
        <v>74</v>
      </c>
      <c r="AY2171" s="254" t="s">
        <v>165</v>
      </c>
    </row>
    <row r="2172" s="13" customFormat="1">
      <c r="B2172" s="255"/>
      <c r="C2172" s="256"/>
      <c r="D2172" s="246" t="s">
        <v>175</v>
      </c>
      <c r="E2172" s="257" t="s">
        <v>1</v>
      </c>
      <c r="F2172" s="258" t="s">
        <v>858</v>
      </c>
      <c r="G2172" s="256"/>
      <c r="H2172" s="259">
        <v>2.3999999999999999</v>
      </c>
      <c r="I2172" s="260"/>
      <c r="J2172" s="256"/>
      <c r="K2172" s="256"/>
      <c r="L2172" s="261"/>
      <c r="M2172" s="262"/>
      <c r="N2172" s="263"/>
      <c r="O2172" s="263"/>
      <c r="P2172" s="263"/>
      <c r="Q2172" s="263"/>
      <c r="R2172" s="263"/>
      <c r="S2172" s="263"/>
      <c r="T2172" s="264"/>
      <c r="AT2172" s="265" t="s">
        <v>175</v>
      </c>
      <c r="AU2172" s="265" t="s">
        <v>107</v>
      </c>
      <c r="AV2172" s="13" t="s">
        <v>107</v>
      </c>
      <c r="AW2172" s="13" t="s">
        <v>31</v>
      </c>
      <c r="AX2172" s="13" t="s">
        <v>74</v>
      </c>
      <c r="AY2172" s="265" t="s">
        <v>165</v>
      </c>
    </row>
    <row r="2173" s="12" customFormat="1">
      <c r="B2173" s="244"/>
      <c r="C2173" s="245"/>
      <c r="D2173" s="246" t="s">
        <v>175</v>
      </c>
      <c r="E2173" s="247" t="s">
        <v>1</v>
      </c>
      <c r="F2173" s="248" t="s">
        <v>220</v>
      </c>
      <c r="G2173" s="245"/>
      <c r="H2173" s="247" t="s">
        <v>1</v>
      </c>
      <c r="I2173" s="249"/>
      <c r="J2173" s="245"/>
      <c r="K2173" s="245"/>
      <c r="L2173" s="250"/>
      <c r="M2173" s="251"/>
      <c r="N2173" s="252"/>
      <c r="O2173" s="252"/>
      <c r="P2173" s="252"/>
      <c r="Q2173" s="252"/>
      <c r="R2173" s="252"/>
      <c r="S2173" s="252"/>
      <c r="T2173" s="253"/>
      <c r="AT2173" s="254" t="s">
        <v>175</v>
      </c>
      <c r="AU2173" s="254" t="s">
        <v>107</v>
      </c>
      <c r="AV2173" s="12" t="s">
        <v>82</v>
      </c>
      <c r="AW2173" s="12" t="s">
        <v>31</v>
      </c>
      <c r="AX2173" s="12" t="s">
        <v>74</v>
      </c>
      <c r="AY2173" s="254" t="s">
        <v>165</v>
      </c>
    </row>
    <row r="2174" s="13" customFormat="1">
      <c r="B2174" s="255"/>
      <c r="C2174" s="256"/>
      <c r="D2174" s="246" t="s">
        <v>175</v>
      </c>
      <c r="E2174" s="257" t="s">
        <v>1</v>
      </c>
      <c r="F2174" s="258" t="s">
        <v>858</v>
      </c>
      <c r="G2174" s="256"/>
      <c r="H2174" s="259">
        <v>2.3999999999999999</v>
      </c>
      <c r="I2174" s="260"/>
      <c r="J2174" s="256"/>
      <c r="K2174" s="256"/>
      <c r="L2174" s="261"/>
      <c r="M2174" s="262"/>
      <c r="N2174" s="263"/>
      <c r="O2174" s="263"/>
      <c r="P2174" s="263"/>
      <c r="Q2174" s="263"/>
      <c r="R2174" s="263"/>
      <c r="S2174" s="263"/>
      <c r="T2174" s="264"/>
      <c r="AT2174" s="265" t="s">
        <v>175</v>
      </c>
      <c r="AU2174" s="265" t="s">
        <v>107</v>
      </c>
      <c r="AV2174" s="13" t="s">
        <v>107</v>
      </c>
      <c r="AW2174" s="13" t="s">
        <v>31</v>
      </c>
      <c r="AX2174" s="13" t="s">
        <v>74</v>
      </c>
      <c r="AY2174" s="265" t="s">
        <v>165</v>
      </c>
    </row>
    <row r="2175" s="12" customFormat="1">
      <c r="B2175" s="244"/>
      <c r="C2175" s="245"/>
      <c r="D2175" s="246" t="s">
        <v>175</v>
      </c>
      <c r="E2175" s="247" t="s">
        <v>1</v>
      </c>
      <c r="F2175" s="248" t="s">
        <v>221</v>
      </c>
      <c r="G2175" s="245"/>
      <c r="H2175" s="247" t="s">
        <v>1</v>
      </c>
      <c r="I2175" s="249"/>
      <c r="J2175" s="245"/>
      <c r="K2175" s="245"/>
      <c r="L2175" s="250"/>
      <c r="M2175" s="251"/>
      <c r="N2175" s="252"/>
      <c r="O2175" s="252"/>
      <c r="P2175" s="252"/>
      <c r="Q2175" s="252"/>
      <c r="R2175" s="252"/>
      <c r="S2175" s="252"/>
      <c r="T2175" s="253"/>
      <c r="AT2175" s="254" t="s">
        <v>175</v>
      </c>
      <c r="AU2175" s="254" t="s">
        <v>107</v>
      </c>
      <c r="AV2175" s="12" t="s">
        <v>82</v>
      </c>
      <c r="AW2175" s="12" t="s">
        <v>31</v>
      </c>
      <c r="AX2175" s="12" t="s">
        <v>74</v>
      </c>
      <c r="AY2175" s="254" t="s">
        <v>165</v>
      </c>
    </row>
    <row r="2176" s="13" customFormat="1">
      <c r="B2176" s="255"/>
      <c r="C2176" s="256"/>
      <c r="D2176" s="246" t="s">
        <v>175</v>
      </c>
      <c r="E2176" s="257" t="s">
        <v>1</v>
      </c>
      <c r="F2176" s="258" t="s">
        <v>858</v>
      </c>
      <c r="G2176" s="256"/>
      <c r="H2176" s="259">
        <v>2.3999999999999999</v>
      </c>
      <c r="I2176" s="260"/>
      <c r="J2176" s="256"/>
      <c r="K2176" s="256"/>
      <c r="L2176" s="261"/>
      <c r="M2176" s="262"/>
      <c r="N2176" s="263"/>
      <c r="O2176" s="263"/>
      <c r="P2176" s="263"/>
      <c r="Q2176" s="263"/>
      <c r="R2176" s="263"/>
      <c r="S2176" s="263"/>
      <c r="T2176" s="264"/>
      <c r="AT2176" s="265" t="s">
        <v>175</v>
      </c>
      <c r="AU2176" s="265" t="s">
        <v>107</v>
      </c>
      <c r="AV2176" s="13" t="s">
        <v>107</v>
      </c>
      <c r="AW2176" s="13" t="s">
        <v>31</v>
      </c>
      <c r="AX2176" s="13" t="s">
        <v>74</v>
      </c>
      <c r="AY2176" s="265" t="s">
        <v>165</v>
      </c>
    </row>
    <row r="2177" s="12" customFormat="1">
      <c r="B2177" s="244"/>
      <c r="C2177" s="245"/>
      <c r="D2177" s="246" t="s">
        <v>175</v>
      </c>
      <c r="E2177" s="247" t="s">
        <v>1</v>
      </c>
      <c r="F2177" s="248" t="s">
        <v>222</v>
      </c>
      <c r="G2177" s="245"/>
      <c r="H2177" s="247" t="s">
        <v>1</v>
      </c>
      <c r="I2177" s="249"/>
      <c r="J2177" s="245"/>
      <c r="K2177" s="245"/>
      <c r="L2177" s="250"/>
      <c r="M2177" s="251"/>
      <c r="N2177" s="252"/>
      <c r="O2177" s="252"/>
      <c r="P2177" s="252"/>
      <c r="Q2177" s="252"/>
      <c r="R2177" s="252"/>
      <c r="S2177" s="252"/>
      <c r="T2177" s="253"/>
      <c r="AT2177" s="254" t="s">
        <v>175</v>
      </c>
      <c r="AU2177" s="254" t="s">
        <v>107</v>
      </c>
      <c r="AV2177" s="12" t="s">
        <v>82</v>
      </c>
      <c r="AW2177" s="12" t="s">
        <v>31</v>
      </c>
      <c r="AX2177" s="12" t="s">
        <v>74</v>
      </c>
      <c r="AY2177" s="254" t="s">
        <v>165</v>
      </c>
    </row>
    <row r="2178" s="13" customFormat="1">
      <c r="B2178" s="255"/>
      <c r="C2178" s="256"/>
      <c r="D2178" s="246" t="s">
        <v>175</v>
      </c>
      <c r="E2178" s="257" t="s">
        <v>1</v>
      </c>
      <c r="F2178" s="258" t="s">
        <v>858</v>
      </c>
      <c r="G2178" s="256"/>
      <c r="H2178" s="259">
        <v>2.3999999999999999</v>
      </c>
      <c r="I2178" s="260"/>
      <c r="J2178" s="256"/>
      <c r="K2178" s="256"/>
      <c r="L2178" s="261"/>
      <c r="M2178" s="262"/>
      <c r="N2178" s="263"/>
      <c r="O2178" s="263"/>
      <c r="P2178" s="263"/>
      <c r="Q2178" s="263"/>
      <c r="R2178" s="263"/>
      <c r="S2178" s="263"/>
      <c r="T2178" s="264"/>
      <c r="AT2178" s="265" t="s">
        <v>175</v>
      </c>
      <c r="AU2178" s="265" t="s">
        <v>107</v>
      </c>
      <c r="AV2178" s="13" t="s">
        <v>107</v>
      </c>
      <c r="AW2178" s="13" t="s">
        <v>31</v>
      </c>
      <c r="AX2178" s="13" t="s">
        <v>74</v>
      </c>
      <c r="AY2178" s="265" t="s">
        <v>165</v>
      </c>
    </row>
    <row r="2179" s="14" customFormat="1">
      <c r="B2179" s="266"/>
      <c r="C2179" s="267"/>
      <c r="D2179" s="246" t="s">
        <v>175</v>
      </c>
      <c r="E2179" s="268" t="s">
        <v>1</v>
      </c>
      <c r="F2179" s="269" t="s">
        <v>179</v>
      </c>
      <c r="G2179" s="267"/>
      <c r="H2179" s="270">
        <v>21.999999999999996</v>
      </c>
      <c r="I2179" s="271"/>
      <c r="J2179" s="267"/>
      <c r="K2179" s="267"/>
      <c r="L2179" s="272"/>
      <c r="M2179" s="273"/>
      <c r="N2179" s="274"/>
      <c r="O2179" s="274"/>
      <c r="P2179" s="274"/>
      <c r="Q2179" s="274"/>
      <c r="R2179" s="274"/>
      <c r="S2179" s="274"/>
      <c r="T2179" s="275"/>
      <c r="AT2179" s="276" t="s">
        <v>175</v>
      </c>
      <c r="AU2179" s="276" t="s">
        <v>107</v>
      </c>
      <c r="AV2179" s="14" t="s">
        <v>166</v>
      </c>
      <c r="AW2179" s="14" t="s">
        <v>31</v>
      </c>
      <c r="AX2179" s="14" t="s">
        <v>74</v>
      </c>
      <c r="AY2179" s="276" t="s">
        <v>165</v>
      </c>
    </row>
    <row r="2180" s="12" customFormat="1">
      <c r="B2180" s="244"/>
      <c r="C2180" s="245"/>
      <c r="D2180" s="246" t="s">
        <v>175</v>
      </c>
      <c r="E2180" s="247" t="s">
        <v>1</v>
      </c>
      <c r="F2180" s="248" t="s">
        <v>207</v>
      </c>
      <c r="G2180" s="245"/>
      <c r="H2180" s="247" t="s">
        <v>1</v>
      </c>
      <c r="I2180" s="249"/>
      <c r="J2180" s="245"/>
      <c r="K2180" s="245"/>
      <c r="L2180" s="250"/>
      <c r="M2180" s="251"/>
      <c r="N2180" s="252"/>
      <c r="O2180" s="252"/>
      <c r="P2180" s="252"/>
      <c r="Q2180" s="252"/>
      <c r="R2180" s="252"/>
      <c r="S2180" s="252"/>
      <c r="T2180" s="253"/>
      <c r="AT2180" s="254" t="s">
        <v>175</v>
      </c>
      <c r="AU2180" s="254" t="s">
        <v>107</v>
      </c>
      <c r="AV2180" s="12" t="s">
        <v>82</v>
      </c>
      <c r="AW2180" s="12" t="s">
        <v>31</v>
      </c>
      <c r="AX2180" s="12" t="s">
        <v>74</v>
      </c>
      <c r="AY2180" s="254" t="s">
        <v>165</v>
      </c>
    </row>
    <row r="2181" s="12" customFormat="1">
      <c r="B2181" s="244"/>
      <c r="C2181" s="245"/>
      <c r="D2181" s="246" t="s">
        <v>175</v>
      </c>
      <c r="E2181" s="247" t="s">
        <v>1</v>
      </c>
      <c r="F2181" s="248" t="s">
        <v>507</v>
      </c>
      <c r="G2181" s="245"/>
      <c r="H2181" s="247" t="s">
        <v>1</v>
      </c>
      <c r="I2181" s="249"/>
      <c r="J2181" s="245"/>
      <c r="K2181" s="245"/>
      <c r="L2181" s="250"/>
      <c r="M2181" s="251"/>
      <c r="N2181" s="252"/>
      <c r="O2181" s="252"/>
      <c r="P2181" s="252"/>
      <c r="Q2181" s="252"/>
      <c r="R2181" s="252"/>
      <c r="S2181" s="252"/>
      <c r="T2181" s="253"/>
      <c r="AT2181" s="254" t="s">
        <v>175</v>
      </c>
      <c r="AU2181" s="254" t="s">
        <v>107</v>
      </c>
      <c r="AV2181" s="12" t="s">
        <v>82</v>
      </c>
      <c r="AW2181" s="12" t="s">
        <v>31</v>
      </c>
      <c r="AX2181" s="12" t="s">
        <v>74</v>
      </c>
      <c r="AY2181" s="254" t="s">
        <v>165</v>
      </c>
    </row>
    <row r="2182" s="13" customFormat="1">
      <c r="B2182" s="255"/>
      <c r="C2182" s="256"/>
      <c r="D2182" s="246" t="s">
        <v>175</v>
      </c>
      <c r="E2182" s="257" t="s">
        <v>1</v>
      </c>
      <c r="F2182" s="258" t="s">
        <v>857</v>
      </c>
      <c r="G2182" s="256"/>
      <c r="H2182" s="259">
        <v>2.6000000000000001</v>
      </c>
      <c r="I2182" s="260"/>
      <c r="J2182" s="256"/>
      <c r="K2182" s="256"/>
      <c r="L2182" s="261"/>
      <c r="M2182" s="262"/>
      <c r="N2182" s="263"/>
      <c r="O2182" s="263"/>
      <c r="P2182" s="263"/>
      <c r="Q2182" s="263"/>
      <c r="R2182" s="263"/>
      <c r="S2182" s="263"/>
      <c r="T2182" s="264"/>
      <c r="AT2182" s="265" t="s">
        <v>175</v>
      </c>
      <c r="AU2182" s="265" t="s">
        <v>107</v>
      </c>
      <c r="AV2182" s="13" t="s">
        <v>107</v>
      </c>
      <c r="AW2182" s="13" t="s">
        <v>31</v>
      </c>
      <c r="AX2182" s="13" t="s">
        <v>74</v>
      </c>
      <c r="AY2182" s="265" t="s">
        <v>165</v>
      </c>
    </row>
    <row r="2183" s="12" customFormat="1">
      <c r="B2183" s="244"/>
      <c r="C2183" s="245"/>
      <c r="D2183" s="246" t="s">
        <v>175</v>
      </c>
      <c r="E2183" s="247" t="s">
        <v>1</v>
      </c>
      <c r="F2183" s="248" t="s">
        <v>276</v>
      </c>
      <c r="G2183" s="245"/>
      <c r="H2183" s="247" t="s">
        <v>1</v>
      </c>
      <c r="I2183" s="249"/>
      <c r="J2183" s="245"/>
      <c r="K2183" s="245"/>
      <c r="L2183" s="250"/>
      <c r="M2183" s="251"/>
      <c r="N2183" s="252"/>
      <c r="O2183" s="252"/>
      <c r="P2183" s="252"/>
      <c r="Q2183" s="252"/>
      <c r="R2183" s="252"/>
      <c r="S2183" s="252"/>
      <c r="T2183" s="253"/>
      <c r="AT2183" s="254" t="s">
        <v>175</v>
      </c>
      <c r="AU2183" s="254" t="s">
        <v>107</v>
      </c>
      <c r="AV2183" s="12" t="s">
        <v>82</v>
      </c>
      <c r="AW2183" s="12" t="s">
        <v>31</v>
      </c>
      <c r="AX2183" s="12" t="s">
        <v>74</v>
      </c>
      <c r="AY2183" s="254" t="s">
        <v>165</v>
      </c>
    </row>
    <row r="2184" s="13" customFormat="1">
      <c r="B2184" s="255"/>
      <c r="C2184" s="256"/>
      <c r="D2184" s="246" t="s">
        <v>175</v>
      </c>
      <c r="E2184" s="257" t="s">
        <v>1</v>
      </c>
      <c r="F2184" s="258" t="s">
        <v>859</v>
      </c>
      <c r="G2184" s="256"/>
      <c r="H2184" s="259">
        <v>2.2000000000000002</v>
      </c>
      <c r="I2184" s="260"/>
      <c r="J2184" s="256"/>
      <c r="K2184" s="256"/>
      <c r="L2184" s="261"/>
      <c r="M2184" s="262"/>
      <c r="N2184" s="263"/>
      <c r="O2184" s="263"/>
      <c r="P2184" s="263"/>
      <c r="Q2184" s="263"/>
      <c r="R2184" s="263"/>
      <c r="S2184" s="263"/>
      <c r="T2184" s="264"/>
      <c r="AT2184" s="265" t="s">
        <v>175</v>
      </c>
      <c r="AU2184" s="265" t="s">
        <v>107</v>
      </c>
      <c r="AV2184" s="13" t="s">
        <v>107</v>
      </c>
      <c r="AW2184" s="13" t="s">
        <v>31</v>
      </c>
      <c r="AX2184" s="13" t="s">
        <v>74</v>
      </c>
      <c r="AY2184" s="265" t="s">
        <v>165</v>
      </c>
    </row>
    <row r="2185" s="12" customFormat="1">
      <c r="B2185" s="244"/>
      <c r="C2185" s="245"/>
      <c r="D2185" s="246" t="s">
        <v>175</v>
      </c>
      <c r="E2185" s="247" t="s">
        <v>1</v>
      </c>
      <c r="F2185" s="248" t="s">
        <v>208</v>
      </c>
      <c r="G2185" s="245"/>
      <c r="H2185" s="247" t="s">
        <v>1</v>
      </c>
      <c r="I2185" s="249"/>
      <c r="J2185" s="245"/>
      <c r="K2185" s="245"/>
      <c r="L2185" s="250"/>
      <c r="M2185" s="251"/>
      <c r="N2185" s="252"/>
      <c r="O2185" s="252"/>
      <c r="P2185" s="252"/>
      <c r="Q2185" s="252"/>
      <c r="R2185" s="252"/>
      <c r="S2185" s="252"/>
      <c r="T2185" s="253"/>
      <c r="AT2185" s="254" t="s">
        <v>175</v>
      </c>
      <c r="AU2185" s="254" t="s">
        <v>107</v>
      </c>
      <c r="AV2185" s="12" t="s">
        <v>82</v>
      </c>
      <c r="AW2185" s="12" t="s">
        <v>31</v>
      </c>
      <c r="AX2185" s="12" t="s">
        <v>74</v>
      </c>
      <c r="AY2185" s="254" t="s">
        <v>165</v>
      </c>
    </row>
    <row r="2186" s="13" customFormat="1">
      <c r="B2186" s="255"/>
      <c r="C2186" s="256"/>
      <c r="D2186" s="246" t="s">
        <v>175</v>
      </c>
      <c r="E2186" s="257" t="s">
        <v>1</v>
      </c>
      <c r="F2186" s="258" t="s">
        <v>857</v>
      </c>
      <c r="G2186" s="256"/>
      <c r="H2186" s="259">
        <v>2.6000000000000001</v>
      </c>
      <c r="I2186" s="260"/>
      <c r="J2186" s="256"/>
      <c r="K2186" s="256"/>
      <c r="L2186" s="261"/>
      <c r="M2186" s="262"/>
      <c r="N2186" s="263"/>
      <c r="O2186" s="263"/>
      <c r="P2186" s="263"/>
      <c r="Q2186" s="263"/>
      <c r="R2186" s="263"/>
      <c r="S2186" s="263"/>
      <c r="T2186" s="264"/>
      <c r="AT2186" s="265" t="s">
        <v>175</v>
      </c>
      <c r="AU2186" s="265" t="s">
        <v>107</v>
      </c>
      <c r="AV2186" s="13" t="s">
        <v>107</v>
      </c>
      <c r="AW2186" s="13" t="s">
        <v>31</v>
      </c>
      <c r="AX2186" s="13" t="s">
        <v>74</v>
      </c>
      <c r="AY2186" s="265" t="s">
        <v>165</v>
      </c>
    </row>
    <row r="2187" s="12" customFormat="1">
      <c r="B2187" s="244"/>
      <c r="C2187" s="245"/>
      <c r="D2187" s="246" t="s">
        <v>175</v>
      </c>
      <c r="E2187" s="247" t="s">
        <v>1</v>
      </c>
      <c r="F2187" s="248" t="s">
        <v>505</v>
      </c>
      <c r="G2187" s="245"/>
      <c r="H2187" s="247" t="s">
        <v>1</v>
      </c>
      <c r="I2187" s="249"/>
      <c r="J2187" s="245"/>
      <c r="K2187" s="245"/>
      <c r="L2187" s="250"/>
      <c r="M2187" s="251"/>
      <c r="N2187" s="252"/>
      <c r="O2187" s="252"/>
      <c r="P2187" s="252"/>
      <c r="Q2187" s="252"/>
      <c r="R2187" s="252"/>
      <c r="S2187" s="252"/>
      <c r="T2187" s="253"/>
      <c r="AT2187" s="254" t="s">
        <v>175</v>
      </c>
      <c r="AU2187" s="254" t="s">
        <v>107</v>
      </c>
      <c r="AV2187" s="12" t="s">
        <v>82</v>
      </c>
      <c r="AW2187" s="12" t="s">
        <v>31</v>
      </c>
      <c r="AX2187" s="12" t="s">
        <v>74</v>
      </c>
      <c r="AY2187" s="254" t="s">
        <v>165</v>
      </c>
    </row>
    <row r="2188" s="13" customFormat="1">
      <c r="B2188" s="255"/>
      <c r="C2188" s="256"/>
      <c r="D2188" s="246" t="s">
        <v>175</v>
      </c>
      <c r="E2188" s="257" t="s">
        <v>1</v>
      </c>
      <c r="F2188" s="258" t="s">
        <v>857</v>
      </c>
      <c r="G2188" s="256"/>
      <c r="H2188" s="259">
        <v>2.6000000000000001</v>
      </c>
      <c r="I2188" s="260"/>
      <c r="J2188" s="256"/>
      <c r="K2188" s="256"/>
      <c r="L2188" s="261"/>
      <c r="M2188" s="262"/>
      <c r="N2188" s="263"/>
      <c r="O2188" s="263"/>
      <c r="P2188" s="263"/>
      <c r="Q2188" s="263"/>
      <c r="R2188" s="263"/>
      <c r="S2188" s="263"/>
      <c r="T2188" s="264"/>
      <c r="AT2188" s="265" t="s">
        <v>175</v>
      </c>
      <c r="AU2188" s="265" t="s">
        <v>107</v>
      </c>
      <c r="AV2188" s="13" t="s">
        <v>107</v>
      </c>
      <c r="AW2188" s="13" t="s">
        <v>31</v>
      </c>
      <c r="AX2188" s="13" t="s">
        <v>74</v>
      </c>
      <c r="AY2188" s="265" t="s">
        <v>165</v>
      </c>
    </row>
    <row r="2189" s="14" customFormat="1">
      <c r="B2189" s="266"/>
      <c r="C2189" s="267"/>
      <c r="D2189" s="246" t="s">
        <v>175</v>
      </c>
      <c r="E2189" s="268" t="s">
        <v>1</v>
      </c>
      <c r="F2189" s="269" t="s">
        <v>179</v>
      </c>
      <c r="G2189" s="267"/>
      <c r="H2189" s="270">
        <v>10</v>
      </c>
      <c r="I2189" s="271"/>
      <c r="J2189" s="267"/>
      <c r="K2189" s="267"/>
      <c r="L2189" s="272"/>
      <c r="M2189" s="273"/>
      <c r="N2189" s="274"/>
      <c r="O2189" s="274"/>
      <c r="P2189" s="274"/>
      <c r="Q2189" s="274"/>
      <c r="R2189" s="274"/>
      <c r="S2189" s="274"/>
      <c r="T2189" s="275"/>
      <c r="AT2189" s="276" t="s">
        <v>175</v>
      </c>
      <c r="AU2189" s="276" t="s">
        <v>107</v>
      </c>
      <c r="AV2189" s="14" t="s">
        <v>166</v>
      </c>
      <c r="AW2189" s="14" t="s">
        <v>31</v>
      </c>
      <c r="AX2189" s="14" t="s">
        <v>74</v>
      </c>
      <c r="AY2189" s="276" t="s">
        <v>165</v>
      </c>
    </row>
    <row r="2190" s="15" customFormat="1">
      <c r="B2190" s="277"/>
      <c r="C2190" s="278"/>
      <c r="D2190" s="246" t="s">
        <v>175</v>
      </c>
      <c r="E2190" s="279" t="s">
        <v>1</v>
      </c>
      <c r="F2190" s="280" t="s">
        <v>186</v>
      </c>
      <c r="G2190" s="278"/>
      <c r="H2190" s="281">
        <v>50.000000000000007</v>
      </c>
      <c r="I2190" s="282"/>
      <c r="J2190" s="278"/>
      <c r="K2190" s="278"/>
      <c r="L2190" s="283"/>
      <c r="M2190" s="284"/>
      <c r="N2190" s="285"/>
      <c r="O2190" s="285"/>
      <c r="P2190" s="285"/>
      <c r="Q2190" s="285"/>
      <c r="R2190" s="285"/>
      <c r="S2190" s="285"/>
      <c r="T2190" s="286"/>
      <c r="AT2190" s="287" t="s">
        <v>175</v>
      </c>
      <c r="AU2190" s="287" t="s">
        <v>107</v>
      </c>
      <c r="AV2190" s="15" t="s">
        <v>173</v>
      </c>
      <c r="AW2190" s="15" t="s">
        <v>31</v>
      </c>
      <c r="AX2190" s="15" t="s">
        <v>82</v>
      </c>
      <c r="AY2190" s="287" t="s">
        <v>165</v>
      </c>
    </row>
    <row r="2191" s="1" customFormat="1" ht="24" customHeight="1">
      <c r="B2191" s="38"/>
      <c r="C2191" s="231" t="s">
        <v>860</v>
      </c>
      <c r="D2191" s="231" t="s">
        <v>168</v>
      </c>
      <c r="E2191" s="232" t="s">
        <v>861</v>
      </c>
      <c r="F2191" s="233" t="s">
        <v>862</v>
      </c>
      <c r="G2191" s="234" t="s">
        <v>339</v>
      </c>
      <c r="H2191" s="235">
        <v>28</v>
      </c>
      <c r="I2191" s="236"/>
      <c r="J2191" s="237">
        <f>ROUND(I2191*H2191,2)</f>
        <v>0</v>
      </c>
      <c r="K2191" s="233" t="s">
        <v>172</v>
      </c>
      <c r="L2191" s="43"/>
      <c r="M2191" s="238" t="s">
        <v>1</v>
      </c>
      <c r="N2191" s="239" t="s">
        <v>40</v>
      </c>
      <c r="O2191" s="86"/>
      <c r="P2191" s="240">
        <f>O2191*H2191</f>
        <v>0</v>
      </c>
      <c r="Q2191" s="240">
        <v>0</v>
      </c>
      <c r="R2191" s="240">
        <f>Q2191*H2191</f>
        <v>0</v>
      </c>
      <c r="S2191" s="240">
        <v>0.16500000000000001</v>
      </c>
      <c r="T2191" s="241">
        <f>S2191*H2191</f>
        <v>4.6200000000000001</v>
      </c>
      <c r="AR2191" s="242" t="s">
        <v>173</v>
      </c>
      <c r="AT2191" s="242" t="s">
        <v>168</v>
      </c>
      <c r="AU2191" s="242" t="s">
        <v>107</v>
      </c>
      <c r="AY2191" s="17" t="s">
        <v>165</v>
      </c>
      <c r="BE2191" s="243">
        <f>IF(N2191="základní",J2191,0)</f>
        <v>0</v>
      </c>
      <c r="BF2191" s="243">
        <f>IF(N2191="snížená",J2191,0)</f>
        <v>0</v>
      </c>
      <c r="BG2191" s="243">
        <f>IF(N2191="zákl. přenesená",J2191,0)</f>
        <v>0</v>
      </c>
      <c r="BH2191" s="243">
        <f>IF(N2191="sníž. přenesená",J2191,0)</f>
        <v>0</v>
      </c>
      <c r="BI2191" s="243">
        <f>IF(N2191="nulová",J2191,0)</f>
        <v>0</v>
      </c>
      <c r="BJ2191" s="17" t="s">
        <v>107</v>
      </c>
      <c r="BK2191" s="243">
        <f>ROUND(I2191*H2191,2)</f>
        <v>0</v>
      </c>
      <c r="BL2191" s="17" t="s">
        <v>173</v>
      </c>
      <c r="BM2191" s="242" t="s">
        <v>863</v>
      </c>
    </row>
    <row r="2192" s="12" customFormat="1">
      <c r="B2192" s="244"/>
      <c r="C2192" s="245"/>
      <c r="D2192" s="246" t="s">
        <v>175</v>
      </c>
      <c r="E2192" s="247" t="s">
        <v>1</v>
      </c>
      <c r="F2192" s="248" t="s">
        <v>176</v>
      </c>
      <c r="G2192" s="245"/>
      <c r="H2192" s="247" t="s">
        <v>1</v>
      </c>
      <c r="I2192" s="249"/>
      <c r="J2192" s="245"/>
      <c r="K2192" s="245"/>
      <c r="L2192" s="250"/>
      <c r="M2192" s="251"/>
      <c r="N2192" s="252"/>
      <c r="O2192" s="252"/>
      <c r="P2192" s="252"/>
      <c r="Q2192" s="252"/>
      <c r="R2192" s="252"/>
      <c r="S2192" s="252"/>
      <c r="T2192" s="253"/>
      <c r="AT2192" s="254" t="s">
        <v>175</v>
      </c>
      <c r="AU2192" s="254" t="s">
        <v>107</v>
      </c>
      <c r="AV2192" s="12" t="s">
        <v>82</v>
      </c>
      <c r="AW2192" s="12" t="s">
        <v>31</v>
      </c>
      <c r="AX2192" s="12" t="s">
        <v>74</v>
      </c>
      <c r="AY2192" s="254" t="s">
        <v>165</v>
      </c>
    </row>
    <row r="2193" s="12" customFormat="1">
      <c r="B2193" s="244"/>
      <c r="C2193" s="245"/>
      <c r="D2193" s="246" t="s">
        <v>175</v>
      </c>
      <c r="E2193" s="247" t="s">
        <v>1</v>
      </c>
      <c r="F2193" s="248" t="s">
        <v>605</v>
      </c>
      <c r="G2193" s="245"/>
      <c r="H2193" s="247" t="s">
        <v>1</v>
      </c>
      <c r="I2193" s="249"/>
      <c r="J2193" s="245"/>
      <c r="K2193" s="245"/>
      <c r="L2193" s="250"/>
      <c r="M2193" s="251"/>
      <c r="N2193" s="252"/>
      <c r="O2193" s="252"/>
      <c r="P2193" s="252"/>
      <c r="Q2193" s="252"/>
      <c r="R2193" s="252"/>
      <c r="S2193" s="252"/>
      <c r="T2193" s="253"/>
      <c r="AT2193" s="254" t="s">
        <v>175</v>
      </c>
      <c r="AU2193" s="254" t="s">
        <v>107</v>
      </c>
      <c r="AV2193" s="12" t="s">
        <v>82</v>
      </c>
      <c r="AW2193" s="12" t="s">
        <v>31</v>
      </c>
      <c r="AX2193" s="12" t="s">
        <v>74</v>
      </c>
      <c r="AY2193" s="254" t="s">
        <v>165</v>
      </c>
    </row>
    <row r="2194" s="13" customFormat="1">
      <c r="B2194" s="255"/>
      <c r="C2194" s="256"/>
      <c r="D2194" s="246" t="s">
        <v>175</v>
      </c>
      <c r="E2194" s="257" t="s">
        <v>1</v>
      </c>
      <c r="F2194" s="258" t="s">
        <v>580</v>
      </c>
      <c r="G2194" s="256"/>
      <c r="H2194" s="259">
        <v>28</v>
      </c>
      <c r="I2194" s="260"/>
      <c r="J2194" s="256"/>
      <c r="K2194" s="256"/>
      <c r="L2194" s="261"/>
      <c r="M2194" s="262"/>
      <c r="N2194" s="263"/>
      <c r="O2194" s="263"/>
      <c r="P2194" s="263"/>
      <c r="Q2194" s="263"/>
      <c r="R2194" s="263"/>
      <c r="S2194" s="263"/>
      <c r="T2194" s="264"/>
      <c r="AT2194" s="265" t="s">
        <v>175</v>
      </c>
      <c r="AU2194" s="265" t="s">
        <v>107</v>
      </c>
      <c r="AV2194" s="13" t="s">
        <v>107</v>
      </c>
      <c r="AW2194" s="13" t="s">
        <v>31</v>
      </c>
      <c r="AX2194" s="13" t="s">
        <v>74</v>
      </c>
      <c r="AY2194" s="265" t="s">
        <v>165</v>
      </c>
    </row>
    <row r="2195" s="15" customFormat="1">
      <c r="B2195" s="277"/>
      <c r="C2195" s="278"/>
      <c r="D2195" s="246" t="s">
        <v>175</v>
      </c>
      <c r="E2195" s="279" t="s">
        <v>1</v>
      </c>
      <c r="F2195" s="280" t="s">
        <v>186</v>
      </c>
      <c r="G2195" s="278"/>
      <c r="H2195" s="281">
        <v>28</v>
      </c>
      <c r="I2195" s="282"/>
      <c r="J2195" s="278"/>
      <c r="K2195" s="278"/>
      <c r="L2195" s="283"/>
      <c r="M2195" s="284"/>
      <c r="N2195" s="285"/>
      <c r="O2195" s="285"/>
      <c r="P2195" s="285"/>
      <c r="Q2195" s="285"/>
      <c r="R2195" s="285"/>
      <c r="S2195" s="285"/>
      <c r="T2195" s="286"/>
      <c r="AT2195" s="287" t="s">
        <v>175</v>
      </c>
      <c r="AU2195" s="287" t="s">
        <v>107</v>
      </c>
      <c r="AV2195" s="15" t="s">
        <v>173</v>
      </c>
      <c r="AW2195" s="15" t="s">
        <v>31</v>
      </c>
      <c r="AX2195" s="15" t="s">
        <v>82</v>
      </c>
      <c r="AY2195" s="287" t="s">
        <v>165</v>
      </c>
    </row>
    <row r="2196" s="1" customFormat="1" ht="24" customHeight="1">
      <c r="B2196" s="38"/>
      <c r="C2196" s="231" t="s">
        <v>864</v>
      </c>
      <c r="D2196" s="231" t="s">
        <v>168</v>
      </c>
      <c r="E2196" s="232" t="s">
        <v>865</v>
      </c>
      <c r="F2196" s="233" t="s">
        <v>866</v>
      </c>
      <c r="G2196" s="234" t="s">
        <v>339</v>
      </c>
      <c r="H2196" s="235">
        <v>56</v>
      </c>
      <c r="I2196" s="236"/>
      <c r="J2196" s="237">
        <f>ROUND(I2196*H2196,2)</f>
        <v>0</v>
      </c>
      <c r="K2196" s="233" t="s">
        <v>172</v>
      </c>
      <c r="L2196" s="43"/>
      <c r="M2196" s="238" t="s">
        <v>1</v>
      </c>
      <c r="N2196" s="239" t="s">
        <v>40</v>
      </c>
      <c r="O2196" s="86"/>
      <c r="P2196" s="240">
        <f>O2196*H2196</f>
        <v>0</v>
      </c>
      <c r="Q2196" s="240">
        <v>0</v>
      </c>
      <c r="R2196" s="240">
        <f>Q2196*H2196</f>
        <v>0</v>
      </c>
      <c r="S2196" s="240">
        <v>0.055</v>
      </c>
      <c r="T2196" s="241">
        <f>S2196*H2196</f>
        <v>3.0800000000000001</v>
      </c>
      <c r="AR2196" s="242" t="s">
        <v>173</v>
      </c>
      <c r="AT2196" s="242" t="s">
        <v>168</v>
      </c>
      <c r="AU2196" s="242" t="s">
        <v>107</v>
      </c>
      <c r="AY2196" s="17" t="s">
        <v>165</v>
      </c>
      <c r="BE2196" s="243">
        <f>IF(N2196="základní",J2196,0)</f>
        <v>0</v>
      </c>
      <c r="BF2196" s="243">
        <f>IF(N2196="snížená",J2196,0)</f>
        <v>0</v>
      </c>
      <c r="BG2196" s="243">
        <f>IF(N2196="zákl. přenesená",J2196,0)</f>
        <v>0</v>
      </c>
      <c r="BH2196" s="243">
        <f>IF(N2196="sníž. přenesená",J2196,0)</f>
        <v>0</v>
      </c>
      <c r="BI2196" s="243">
        <f>IF(N2196="nulová",J2196,0)</f>
        <v>0</v>
      </c>
      <c r="BJ2196" s="17" t="s">
        <v>107</v>
      </c>
      <c r="BK2196" s="243">
        <f>ROUND(I2196*H2196,2)</f>
        <v>0</v>
      </c>
      <c r="BL2196" s="17" t="s">
        <v>173</v>
      </c>
      <c r="BM2196" s="242" t="s">
        <v>867</v>
      </c>
    </row>
    <row r="2197" s="12" customFormat="1">
      <c r="B2197" s="244"/>
      <c r="C2197" s="245"/>
      <c r="D2197" s="246" t="s">
        <v>175</v>
      </c>
      <c r="E2197" s="247" t="s">
        <v>1</v>
      </c>
      <c r="F2197" s="248" t="s">
        <v>176</v>
      </c>
      <c r="G2197" s="245"/>
      <c r="H2197" s="247" t="s">
        <v>1</v>
      </c>
      <c r="I2197" s="249"/>
      <c r="J2197" s="245"/>
      <c r="K2197" s="245"/>
      <c r="L2197" s="250"/>
      <c r="M2197" s="251"/>
      <c r="N2197" s="252"/>
      <c r="O2197" s="252"/>
      <c r="P2197" s="252"/>
      <c r="Q2197" s="252"/>
      <c r="R2197" s="252"/>
      <c r="S2197" s="252"/>
      <c r="T2197" s="253"/>
      <c r="AT2197" s="254" t="s">
        <v>175</v>
      </c>
      <c r="AU2197" s="254" t="s">
        <v>107</v>
      </c>
      <c r="AV2197" s="12" t="s">
        <v>82</v>
      </c>
      <c r="AW2197" s="12" t="s">
        <v>31</v>
      </c>
      <c r="AX2197" s="12" t="s">
        <v>74</v>
      </c>
      <c r="AY2197" s="254" t="s">
        <v>165</v>
      </c>
    </row>
    <row r="2198" s="12" customFormat="1">
      <c r="B2198" s="244"/>
      <c r="C2198" s="245"/>
      <c r="D2198" s="246" t="s">
        <v>175</v>
      </c>
      <c r="E2198" s="247" t="s">
        <v>1</v>
      </c>
      <c r="F2198" s="248" t="s">
        <v>605</v>
      </c>
      <c r="G2198" s="245"/>
      <c r="H2198" s="247" t="s">
        <v>1</v>
      </c>
      <c r="I2198" s="249"/>
      <c r="J2198" s="245"/>
      <c r="K2198" s="245"/>
      <c r="L2198" s="250"/>
      <c r="M2198" s="251"/>
      <c r="N2198" s="252"/>
      <c r="O2198" s="252"/>
      <c r="P2198" s="252"/>
      <c r="Q2198" s="252"/>
      <c r="R2198" s="252"/>
      <c r="S2198" s="252"/>
      <c r="T2198" s="253"/>
      <c r="AT2198" s="254" t="s">
        <v>175</v>
      </c>
      <c r="AU2198" s="254" t="s">
        <v>107</v>
      </c>
      <c r="AV2198" s="12" t="s">
        <v>82</v>
      </c>
      <c r="AW2198" s="12" t="s">
        <v>31</v>
      </c>
      <c r="AX2198" s="12" t="s">
        <v>74</v>
      </c>
      <c r="AY2198" s="254" t="s">
        <v>165</v>
      </c>
    </row>
    <row r="2199" s="13" customFormat="1">
      <c r="B2199" s="255"/>
      <c r="C2199" s="256"/>
      <c r="D2199" s="246" t="s">
        <v>175</v>
      </c>
      <c r="E2199" s="257" t="s">
        <v>1</v>
      </c>
      <c r="F2199" s="258" t="s">
        <v>868</v>
      </c>
      <c r="G2199" s="256"/>
      <c r="H2199" s="259">
        <v>56</v>
      </c>
      <c r="I2199" s="260"/>
      <c r="J2199" s="256"/>
      <c r="K2199" s="256"/>
      <c r="L2199" s="261"/>
      <c r="M2199" s="262"/>
      <c r="N2199" s="263"/>
      <c r="O2199" s="263"/>
      <c r="P2199" s="263"/>
      <c r="Q2199" s="263"/>
      <c r="R2199" s="263"/>
      <c r="S2199" s="263"/>
      <c r="T2199" s="264"/>
      <c r="AT2199" s="265" t="s">
        <v>175</v>
      </c>
      <c r="AU2199" s="265" t="s">
        <v>107</v>
      </c>
      <c r="AV2199" s="13" t="s">
        <v>107</v>
      </c>
      <c r="AW2199" s="13" t="s">
        <v>31</v>
      </c>
      <c r="AX2199" s="13" t="s">
        <v>74</v>
      </c>
      <c r="AY2199" s="265" t="s">
        <v>165</v>
      </c>
    </row>
    <row r="2200" s="15" customFormat="1">
      <c r="B2200" s="277"/>
      <c r="C2200" s="278"/>
      <c r="D2200" s="246" t="s">
        <v>175</v>
      </c>
      <c r="E2200" s="279" t="s">
        <v>1</v>
      </c>
      <c r="F2200" s="280" t="s">
        <v>186</v>
      </c>
      <c r="G2200" s="278"/>
      <c r="H2200" s="281">
        <v>56</v>
      </c>
      <c r="I2200" s="282"/>
      <c r="J2200" s="278"/>
      <c r="K2200" s="278"/>
      <c r="L2200" s="283"/>
      <c r="M2200" s="284"/>
      <c r="N2200" s="285"/>
      <c r="O2200" s="285"/>
      <c r="P2200" s="285"/>
      <c r="Q2200" s="285"/>
      <c r="R2200" s="285"/>
      <c r="S2200" s="285"/>
      <c r="T2200" s="286"/>
      <c r="AT2200" s="287" t="s">
        <v>175</v>
      </c>
      <c r="AU2200" s="287" t="s">
        <v>107</v>
      </c>
      <c r="AV2200" s="15" t="s">
        <v>173</v>
      </c>
      <c r="AW2200" s="15" t="s">
        <v>31</v>
      </c>
      <c r="AX2200" s="15" t="s">
        <v>82</v>
      </c>
      <c r="AY2200" s="287" t="s">
        <v>165</v>
      </c>
    </row>
    <row r="2201" s="1" customFormat="1" ht="24" customHeight="1">
      <c r="B2201" s="38"/>
      <c r="C2201" s="231" t="s">
        <v>579</v>
      </c>
      <c r="D2201" s="231" t="s">
        <v>168</v>
      </c>
      <c r="E2201" s="232" t="s">
        <v>869</v>
      </c>
      <c r="F2201" s="233" t="s">
        <v>870</v>
      </c>
      <c r="G2201" s="234" t="s">
        <v>296</v>
      </c>
      <c r="H2201" s="235">
        <v>1411.172</v>
      </c>
      <c r="I2201" s="236"/>
      <c r="J2201" s="237">
        <f>ROUND(I2201*H2201,2)</f>
        <v>0</v>
      </c>
      <c r="K2201" s="233" t="s">
        <v>172</v>
      </c>
      <c r="L2201" s="43"/>
      <c r="M2201" s="238" t="s">
        <v>1</v>
      </c>
      <c r="N2201" s="239" t="s">
        <v>40</v>
      </c>
      <c r="O2201" s="86"/>
      <c r="P2201" s="240">
        <f>O2201*H2201</f>
        <v>0</v>
      </c>
      <c r="Q2201" s="240">
        <v>0</v>
      </c>
      <c r="R2201" s="240">
        <f>Q2201*H2201</f>
        <v>0</v>
      </c>
      <c r="S2201" s="240">
        <v>0.045999999999999999</v>
      </c>
      <c r="T2201" s="241">
        <f>S2201*H2201</f>
        <v>64.913911999999996</v>
      </c>
      <c r="AR2201" s="242" t="s">
        <v>173</v>
      </c>
      <c r="AT2201" s="242" t="s">
        <v>168</v>
      </c>
      <c r="AU2201" s="242" t="s">
        <v>107</v>
      </c>
      <c r="AY2201" s="17" t="s">
        <v>165</v>
      </c>
      <c r="BE2201" s="243">
        <f>IF(N2201="základní",J2201,0)</f>
        <v>0</v>
      </c>
      <c r="BF2201" s="243">
        <f>IF(N2201="snížená",J2201,0)</f>
        <v>0</v>
      </c>
      <c r="BG2201" s="243">
        <f>IF(N2201="zákl. přenesená",J2201,0)</f>
        <v>0</v>
      </c>
      <c r="BH2201" s="243">
        <f>IF(N2201="sníž. přenesená",J2201,0)</f>
        <v>0</v>
      </c>
      <c r="BI2201" s="243">
        <f>IF(N2201="nulová",J2201,0)</f>
        <v>0</v>
      </c>
      <c r="BJ2201" s="17" t="s">
        <v>107</v>
      </c>
      <c r="BK2201" s="243">
        <f>ROUND(I2201*H2201,2)</f>
        <v>0</v>
      </c>
      <c r="BL2201" s="17" t="s">
        <v>173</v>
      </c>
      <c r="BM2201" s="242" t="s">
        <v>871</v>
      </c>
    </row>
    <row r="2202" s="12" customFormat="1">
      <c r="B2202" s="244"/>
      <c r="C2202" s="245"/>
      <c r="D2202" s="246" t="s">
        <v>175</v>
      </c>
      <c r="E2202" s="247" t="s">
        <v>1</v>
      </c>
      <c r="F2202" s="248" t="s">
        <v>176</v>
      </c>
      <c r="G2202" s="245"/>
      <c r="H2202" s="247" t="s">
        <v>1</v>
      </c>
      <c r="I2202" s="249"/>
      <c r="J2202" s="245"/>
      <c r="K2202" s="245"/>
      <c r="L2202" s="250"/>
      <c r="M2202" s="251"/>
      <c r="N2202" s="252"/>
      <c r="O2202" s="252"/>
      <c r="P2202" s="252"/>
      <c r="Q2202" s="252"/>
      <c r="R2202" s="252"/>
      <c r="S2202" s="252"/>
      <c r="T2202" s="253"/>
      <c r="AT2202" s="254" t="s">
        <v>175</v>
      </c>
      <c r="AU2202" s="254" t="s">
        <v>107</v>
      </c>
      <c r="AV2202" s="12" t="s">
        <v>82</v>
      </c>
      <c r="AW2202" s="12" t="s">
        <v>31</v>
      </c>
      <c r="AX2202" s="12" t="s">
        <v>74</v>
      </c>
      <c r="AY2202" s="254" t="s">
        <v>165</v>
      </c>
    </row>
    <row r="2203" s="12" customFormat="1">
      <c r="B2203" s="244"/>
      <c r="C2203" s="245"/>
      <c r="D2203" s="246" t="s">
        <v>175</v>
      </c>
      <c r="E2203" s="247" t="s">
        <v>1</v>
      </c>
      <c r="F2203" s="248" t="s">
        <v>379</v>
      </c>
      <c r="G2203" s="245"/>
      <c r="H2203" s="247" t="s">
        <v>1</v>
      </c>
      <c r="I2203" s="249"/>
      <c r="J2203" s="245"/>
      <c r="K2203" s="245"/>
      <c r="L2203" s="250"/>
      <c r="M2203" s="251"/>
      <c r="N2203" s="252"/>
      <c r="O2203" s="252"/>
      <c r="P2203" s="252"/>
      <c r="Q2203" s="252"/>
      <c r="R2203" s="252"/>
      <c r="S2203" s="252"/>
      <c r="T2203" s="253"/>
      <c r="AT2203" s="254" t="s">
        <v>175</v>
      </c>
      <c r="AU2203" s="254" t="s">
        <v>107</v>
      </c>
      <c r="AV2203" s="12" t="s">
        <v>82</v>
      </c>
      <c r="AW2203" s="12" t="s">
        <v>31</v>
      </c>
      <c r="AX2203" s="12" t="s">
        <v>74</v>
      </c>
      <c r="AY2203" s="254" t="s">
        <v>165</v>
      </c>
    </row>
    <row r="2204" s="13" customFormat="1">
      <c r="B2204" s="255"/>
      <c r="C2204" s="256"/>
      <c r="D2204" s="246" t="s">
        <v>175</v>
      </c>
      <c r="E2204" s="257" t="s">
        <v>1</v>
      </c>
      <c r="F2204" s="258" t="s">
        <v>872</v>
      </c>
      <c r="G2204" s="256"/>
      <c r="H2204" s="259">
        <v>49.616</v>
      </c>
      <c r="I2204" s="260"/>
      <c r="J2204" s="256"/>
      <c r="K2204" s="256"/>
      <c r="L2204" s="261"/>
      <c r="M2204" s="262"/>
      <c r="N2204" s="263"/>
      <c r="O2204" s="263"/>
      <c r="P2204" s="263"/>
      <c r="Q2204" s="263"/>
      <c r="R2204" s="263"/>
      <c r="S2204" s="263"/>
      <c r="T2204" s="264"/>
      <c r="AT2204" s="265" t="s">
        <v>175</v>
      </c>
      <c r="AU2204" s="265" t="s">
        <v>107</v>
      </c>
      <c r="AV2204" s="13" t="s">
        <v>107</v>
      </c>
      <c r="AW2204" s="13" t="s">
        <v>31</v>
      </c>
      <c r="AX2204" s="13" t="s">
        <v>74</v>
      </c>
      <c r="AY2204" s="265" t="s">
        <v>165</v>
      </c>
    </row>
    <row r="2205" s="13" customFormat="1">
      <c r="B2205" s="255"/>
      <c r="C2205" s="256"/>
      <c r="D2205" s="246" t="s">
        <v>175</v>
      </c>
      <c r="E2205" s="257" t="s">
        <v>1</v>
      </c>
      <c r="F2205" s="258" t="s">
        <v>310</v>
      </c>
      <c r="G2205" s="256"/>
      <c r="H2205" s="259">
        <v>-1.6000000000000001</v>
      </c>
      <c r="I2205" s="260"/>
      <c r="J2205" s="256"/>
      <c r="K2205" s="256"/>
      <c r="L2205" s="261"/>
      <c r="M2205" s="262"/>
      <c r="N2205" s="263"/>
      <c r="O2205" s="263"/>
      <c r="P2205" s="263"/>
      <c r="Q2205" s="263"/>
      <c r="R2205" s="263"/>
      <c r="S2205" s="263"/>
      <c r="T2205" s="264"/>
      <c r="AT2205" s="265" t="s">
        <v>175</v>
      </c>
      <c r="AU2205" s="265" t="s">
        <v>107</v>
      </c>
      <c r="AV2205" s="13" t="s">
        <v>107</v>
      </c>
      <c r="AW2205" s="13" t="s">
        <v>31</v>
      </c>
      <c r="AX2205" s="13" t="s">
        <v>74</v>
      </c>
      <c r="AY2205" s="265" t="s">
        <v>165</v>
      </c>
    </row>
    <row r="2206" s="13" customFormat="1">
      <c r="B2206" s="255"/>
      <c r="C2206" s="256"/>
      <c r="D2206" s="246" t="s">
        <v>175</v>
      </c>
      <c r="E2206" s="257" t="s">
        <v>1</v>
      </c>
      <c r="F2206" s="258" t="s">
        <v>381</v>
      </c>
      <c r="G2206" s="256"/>
      <c r="H2206" s="259">
        <v>-2.4300000000000002</v>
      </c>
      <c r="I2206" s="260"/>
      <c r="J2206" s="256"/>
      <c r="K2206" s="256"/>
      <c r="L2206" s="261"/>
      <c r="M2206" s="262"/>
      <c r="N2206" s="263"/>
      <c r="O2206" s="263"/>
      <c r="P2206" s="263"/>
      <c r="Q2206" s="263"/>
      <c r="R2206" s="263"/>
      <c r="S2206" s="263"/>
      <c r="T2206" s="264"/>
      <c r="AT2206" s="265" t="s">
        <v>175</v>
      </c>
      <c r="AU2206" s="265" t="s">
        <v>107</v>
      </c>
      <c r="AV2206" s="13" t="s">
        <v>107</v>
      </c>
      <c r="AW2206" s="13" t="s">
        <v>31</v>
      </c>
      <c r="AX2206" s="13" t="s">
        <v>74</v>
      </c>
      <c r="AY2206" s="265" t="s">
        <v>165</v>
      </c>
    </row>
    <row r="2207" s="13" customFormat="1">
      <c r="B2207" s="255"/>
      <c r="C2207" s="256"/>
      <c r="D2207" s="246" t="s">
        <v>175</v>
      </c>
      <c r="E2207" s="257" t="s">
        <v>1</v>
      </c>
      <c r="F2207" s="258" t="s">
        <v>382</v>
      </c>
      <c r="G2207" s="256"/>
      <c r="H2207" s="259">
        <v>1.3500000000000001</v>
      </c>
      <c r="I2207" s="260"/>
      <c r="J2207" s="256"/>
      <c r="K2207" s="256"/>
      <c r="L2207" s="261"/>
      <c r="M2207" s="262"/>
      <c r="N2207" s="263"/>
      <c r="O2207" s="263"/>
      <c r="P2207" s="263"/>
      <c r="Q2207" s="263"/>
      <c r="R2207" s="263"/>
      <c r="S2207" s="263"/>
      <c r="T2207" s="264"/>
      <c r="AT2207" s="265" t="s">
        <v>175</v>
      </c>
      <c r="AU2207" s="265" t="s">
        <v>107</v>
      </c>
      <c r="AV2207" s="13" t="s">
        <v>107</v>
      </c>
      <c r="AW2207" s="13" t="s">
        <v>31</v>
      </c>
      <c r="AX2207" s="13" t="s">
        <v>74</v>
      </c>
      <c r="AY2207" s="265" t="s">
        <v>165</v>
      </c>
    </row>
    <row r="2208" s="12" customFormat="1">
      <c r="B2208" s="244"/>
      <c r="C2208" s="245"/>
      <c r="D2208" s="246" t="s">
        <v>175</v>
      </c>
      <c r="E2208" s="247" t="s">
        <v>1</v>
      </c>
      <c r="F2208" s="248" t="s">
        <v>245</v>
      </c>
      <c r="G2208" s="245"/>
      <c r="H2208" s="247" t="s">
        <v>1</v>
      </c>
      <c r="I2208" s="249"/>
      <c r="J2208" s="245"/>
      <c r="K2208" s="245"/>
      <c r="L2208" s="250"/>
      <c r="M2208" s="251"/>
      <c r="N2208" s="252"/>
      <c r="O2208" s="252"/>
      <c r="P2208" s="252"/>
      <c r="Q2208" s="252"/>
      <c r="R2208" s="252"/>
      <c r="S2208" s="252"/>
      <c r="T2208" s="253"/>
      <c r="AT2208" s="254" t="s">
        <v>175</v>
      </c>
      <c r="AU2208" s="254" t="s">
        <v>107</v>
      </c>
      <c r="AV2208" s="12" t="s">
        <v>82</v>
      </c>
      <c r="AW2208" s="12" t="s">
        <v>31</v>
      </c>
      <c r="AX2208" s="12" t="s">
        <v>74</v>
      </c>
      <c r="AY2208" s="254" t="s">
        <v>165</v>
      </c>
    </row>
    <row r="2209" s="13" customFormat="1">
      <c r="B2209" s="255"/>
      <c r="C2209" s="256"/>
      <c r="D2209" s="246" t="s">
        <v>175</v>
      </c>
      <c r="E2209" s="257" t="s">
        <v>1</v>
      </c>
      <c r="F2209" s="258" t="s">
        <v>873</v>
      </c>
      <c r="G2209" s="256"/>
      <c r="H2209" s="259">
        <v>49.335999999999999</v>
      </c>
      <c r="I2209" s="260"/>
      <c r="J2209" s="256"/>
      <c r="K2209" s="256"/>
      <c r="L2209" s="261"/>
      <c r="M2209" s="262"/>
      <c r="N2209" s="263"/>
      <c r="O2209" s="263"/>
      <c r="P2209" s="263"/>
      <c r="Q2209" s="263"/>
      <c r="R2209" s="263"/>
      <c r="S2209" s="263"/>
      <c r="T2209" s="264"/>
      <c r="AT2209" s="265" t="s">
        <v>175</v>
      </c>
      <c r="AU2209" s="265" t="s">
        <v>107</v>
      </c>
      <c r="AV2209" s="13" t="s">
        <v>107</v>
      </c>
      <c r="AW2209" s="13" t="s">
        <v>31</v>
      </c>
      <c r="AX2209" s="13" t="s">
        <v>74</v>
      </c>
      <c r="AY2209" s="265" t="s">
        <v>165</v>
      </c>
    </row>
    <row r="2210" s="13" customFormat="1">
      <c r="B2210" s="255"/>
      <c r="C2210" s="256"/>
      <c r="D2210" s="246" t="s">
        <v>175</v>
      </c>
      <c r="E2210" s="257" t="s">
        <v>1</v>
      </c>
      <c r="F2210" s="258" t="s">
        <v>310</v>
      </c>
      <c r="G2210" s="256"/>
      <c r="H2210" s="259">
        <v>-1.6000000000000001</v>
      </c>
      <c r="I2210" s="260"/>
      <c r="J2210" s="256"/>
      <c r="K2210" s="256"/>
      <c r="L2210" s="261"/>
      <c r="M2210" s="262"/>
      <c r="N2210" s="263"/>
      <c r="O2210" s="263"/>
      <c r="P2210" s="263"/>
      <c r="Q2210" s="263"/>
      <c r="R2210" s="263"/>
      <c r="S2210" s="263"/>
      <c r="T2210" s="264"/>
      <c r="AT2210" s="265" t="s">
        <v>175</v>
      </c>
      <c r="AU2210" s="265" t="s">
        <v>107</v>
      </c>
      <c r="AV2210" s="13" t="s">
        <v>107</v>
      </c>
      <c r="AW2210" s="13" t="s">
        <v>31</v>
      </c>
      <c r="AX2210" s="13" t="s">
        <v>74</v>
      </c>
      <c r="AY2210" s="265" t="s">
        <v>165</v>
      </c>
    </row>
    <row r="2211" s="13" customFormat="1">
      <c r="B2211" s="255"/>
      <c r="C2211" s="256"/>
      <c r="D2211" s="246" t="s">
        <v>175</v>
      </c>
      <c r="E2211" s="257" t="s">
        <v>1</v>
      </c>
      <c r="F2211" s="258" t="s">
        <v>874</v>
      </c>
      <c r="G2211" s="256"/>
      <c r="H2211" s="259">
        <v>0.95999999999999996</v>
      </c>
      <c r="I2211" s="260"/>
      <c r="J2211" s="256"/>
      <c r="K2211" s="256"/>
      <c r="L2211" s="261"/>
      <c r="M2211" s="262"/>
      <c r="N2211" s="263"/>
      <c r="O2211" s="263"/>
      <c r="P2211" s="263"/>
      <c r="Q2211" s="263"/>
      <c r="R2211" s="263"/>
      <c r="S2211" s="263"/>
      <c r="T2211" s="264"/>
      <c r="AT2211" s="265" t="s">
        <v>175</v>
      </c>
      <c r="AU2211" s="265" t="s">
        <v>107</v>
      </c>
      <c r="AV2211" s="13" t="s">
        <v>107</v>
      </c>
      <c r="AW2211" s="13" t="s">
        <v>31</v>
      </c>
      <c r="AX2211" s="13" t="s">
        <v>74</v>
      </c>
      <c r="AY2211" s="265" t="s">
        <v>165</v>
      </c>
    </row>
    <row r="2212" s="13" customFormat="1">
      <c r="B2212" s="255"/>
      <c r="C2212" s="256"/>
      <c r="D2212" s="246" t="s">
        <v>175</v>
      </c>
      <c r="E2212" s="257" t="s">
        <v>1</v>
      </c>
      <c r="F2212" s="258" t="s">
        <v>384</v>
      </c>
      <c r="G2212" s="256"/>
      <c r="H2212" s="259">
        <v>-2.5790000000000002</v>
      </c>
      <c r="I2212" s="260"/>
      <c r="J2212" s="256"/>
      <c r="K2212" s="256"/>
      <c r="L2212" s="261"/>
      <c r="M2212" s="262"/>
      <c r="N2212" s="263"/>
      <c r="O2212" s="263"/>
      <c r="P2212" s="263"/>
      <c r="Q2212" s="263"/>
      <c r="R2212" s="263"/>
      <c r="S2212" s="263"/>
      <c r="T2212" s="264"/>
      <c r="AT2212" s="265" t="s">
        <v>175</v>
      </c>
      <c r="AU2212" s="265" t="s">
        <v>107</v>
      </c>
      <c r="AV2212" s="13" t="s">
        <v>107</v>
      </c>
      <c r="AW2212" s="13" t="s">
        <v>31</v>
      </c>
      <c r="AX2212" s="13" t="s">
        <v>74</v>
      </c>
      <c r="AY2212" s="265" t="s">
        <v>165</v>
      </c>
    </row>
    <row r="2213" s="13" customFormat="1">
      <c r="B2213" s="255"/>
      <c r="C2213" s="256"/>
      <c r="D2213" s="246" t="s">
        <v>175</v>
      </c>
      <c r="E2213" s="257" t="s">
        <v>1</v>
      </c>
      <c r="F2213" s="258" t="s">
        <v>385</v>
      </c>
      <c r="G2213" s="256"/>
      <c r="H2213" s="259">
        <v>1.383</v>
      </c>
      <c r="I2213" s="260"/>
      <c r="J2213" s="256"/>
      <c r="K2213" s="256"/>
      <c r="L2213" s="261"/>
      <c r="M2213" s="262"/>
      <c r="N2213" s="263"/>
      <c r="O2213" s="263"/>
      <c r="P2213" s="263"/>
      <c r="Q2213" s="263"/>
      <c r="R2213" s="263"/>
      <c r="S2213" s="263"/>
      <c r="T2213" s="264"/>
      <c r="AT2213" s="265" t="s">
        <v>175</v>
      </c>
      <c r="AU2213" s="265" t="s">
        <v>107</v>
      </c>
      <c r="AV2213" s="13" t="s">
        <v>107</v>
      </c>
      <c r="AW2213" s="13" t="s">
        <v>31</v>
      </c>
      <c r="AX2213" s="13" t="s">
        <v>74</v>
      </c>
      <c r="AY2213" s="265" t="s">
        <v>165</v>
      </c>
    </row>
    <row r="2214" s="12" customFormat="1">
      <c r="B2214" s="244"/>
      <c r="C2214" s="245"/>
      <c r="D2214" s="246" t="s">
        <v>175</v>
      </c>
      <c r="E2214" s="247" t="s">
        <v>1</v>
      </c>
      <c r="F2214" s="248" t="s">
        <v>243</v>
      </c>
      <c r="G2214" s="245"/>
      <c r="H2214" s="247" t="s">
        <v>1</v>
      </c>
      <c r="I2214" s="249"/>
      <c r="J2214" s="245"/>
      <c r="K2214" s="245"/>
      <c r="L2214" s="250"/>
      <c r="M2214" s="251"/>
      <c r="N2214" s="252"/>
      <c r="O2214" s="252"/>
      <c r="P2214" s="252"/>
      <c r="Q2214" s="252"/>
      <c r="R2214" s="252"/>
      <c r="S2214" s="252"/>
      <c r="T2214" s="253"/>
      <c r="AT2214" s="254" t="s">
        <v>175</v>
      </c>
      <c r="AU2214" s="254" t="s">
        <v>107</v>
      </c>
      <c r="AV2214" s="12" t="s">
        <v>82</v>
      </c>
      <c r="AW2214" s="12" t="s">
        <v>31</v>
      </c>
      <c r="AX2214" s="12" t="s">
        <v>74</v>
      </c>
      <c r="AY2214" s="254" t="s">
        <v>165</v>
      </c>
    </row>
    <row r="2215" s="13" customFormat="1">
      <c r="B2215" s="255"/>
      <c r="C2215" s="256"/>
      <c r="D2215" s="246" t="s">
        <v>175</v>
      </c>
      <c r="E2215" s="257" t="s">
        <v>1</v>
      </c>
      <c r="F2215" s="258" t="s">
        <v>875</v>
      </c>
      <c r="G2215" s="256"/>
      <c r="H2215" s="259">
        <v>19.012</v>
      </c>
      <c r="I2215" s="260"/>
      <c r="J2215" s="256"/>
      <c r="K2215" s="256"/>
      <c r="L2215" s="261"/>
      <c r="M2215" s="262"/>
      <c r="N2215" s="263"/>
      <c r="O2215" s="263"/>
      <c r="P2215" s="263"/>
      <c r="Q2215" s="263"/>
      <c r="R2215" s="263"/>
      <c r="S2215" s="263"/>
      <c r="T2215" s="264"/>
      <c r="AT2215" s="265" t="s">
        <v>175</v>
      </c>
      <c r="AU2215" s="265" t="s">
        <v>107</v>
      </c>
      <c r="AV2215" s="13" t="s">
        <v>107</v>
      </c>
      <c r="AW2215" s="13" t="s">
        <v>31</v>
      </c>
      <c r="AX2215" s="13" t="s">
        <v>74</v>
      </c>
      <c r="AY2215" s="265" t="s">
        <v>165</v>
      </c>
    </row>
    <row r="2216" s="13" customFormat="1">
      <c r="B2216" s="255"/>
      <c r="C2216" s="256"/>
      <c r="D2216" s="246" t="s">
        <v>175</v>
      </c>
      <c r="E2216" s="257" t="s">
        <v>1</v>
      </c>
      <c r="F2216" s="258" t="s">
        <v>387</v>
      </c>
      <c r="G2216" s="256"/>
      <c r="H2216" s="259">
        <v>-0.81000000000000005</v>
      </c>
      <c r="I2216" s="260"/>
      <c r="J2216" s="256"/>
      <c r="K2216" s="256"/>
      <c r="L2216" s="261"/>
      <c r="M2216" s="262"/>
      <c r="N2216" s="263"/>
      <c r="O2216" s="263"/>
      <c r="P2216" s="263"/>
      <c r="Q2216" s="263"/>
      <c r="R2216" s="263"/>
      <c r="S2216" s="263"/>
      <c r="T2216" s="264"/>
      <c r="AT2216" s="265" t="s">
        <v>175</v>
      </c>
      <c r="AU2216" s="265" t="s">
        <v>107</v>
      </c>
      <c r="AV2216" s="13" t="s">
        <v>107</v>
      </c>
      <c r="AW2216" s="13" t="s">
        <v>31</v>
      </c>
      <c r="AX2216" s="13" t="s">
        <v>74</v>
      </c>
      <c r="AY2216" s="265" t="s">
        <v>165</v>
      </c>
    </row>
    <row r="2217" s="13" customFormat="1">
      <c r="B2217" s="255"/>
      <c r="C2217" s="256"/>
      <c r="D2217" s="246" t="s">
        <v>175</v>
      </c>
      <c r="E2217" s="257" t="s">
        <v>1</v>
      </c>
      <c r="F2217" s="258" t="s">
        <v>388</v>
      </c>
      <c r="G2217" s="256"/>
      <c r="H2217" s="259">
        <v>0.81000000000000005</v>
      </c>
      <c r="I2217" s="260"/>
      <c r="J2217" s="256"/>
      <c r="K2217" s="256"/>
      <c r="L2217" s="261"/>
      <c r="M2217" s="262"/>
      <c r="N2217" s="263"/>
      <c r="O2217" s="263"/>
      <c r="P2217" s="263"/>
      <c r="Q2217" s="263"/>
      <c r="R2217" s="263"/>
      <c r="S2217" s="263"/>
      <c r="T2217" s="264"/>
      <c r="AT2217" s="265" t="s">
        <v>175</v>
      </c>
      <c r="AU2217" s="265" t="s">
        <v>107</v>
      </c>
      <c r="AV2217" s="13" t="s">
        <v>107</v>
      </c>
      <c r="AW2217" s="13" t="s">
        <v>31</v>
      </c>
      <c r="AX2217" s="13" t="s">
        <v>74</v>
      </c>
      <c r="AY2217" s="265" t="s">
        <v>165</v>
      </c>
    </row>
    <row r="2218" s="12" customFormat="1">
      <c r="B2218" s="244"/>
      <c r="C2218" s="245"/>
      <c r="D2218" s="246" t="s">
        <v>175</v>
      </c>
      <c r="E2218" s="247" t="s">
        <v>1</v>
      </c>
      <c r="F2218" s="248" t="s">
        <v>242</v>
      </c>
      <c r="G2218" s="245"/>
      <c r="H2218" s="247" t="s">
        <v>1</v>
      </c>
      <c r="I2218" s="249"/>
      <c r="J2218" s="245"/>
      <c r="K2218" s="245"/>
      <c r="L2218" s="250"/>
      <c r="M2218" s="251"/>
      <c r="N2218" s="252"/>
      <c r="O2218" s="252"/>
      <c r="P2218" s="252"/>
      <c r="Q2218" s="252"/>
      <c r="R2218" s="252"/>
      <c r="S2218" s="252"/>
      <c r="T2218" s="253"/>
      <c r="AT2218" s="254" t="s">
        <v>175</v>
      </c>
      <c r="AU2218" s="254" t="s">
        <v>107</v>
      </c>
      <c r="AV2218" s="12" t="s">
        <v>82</v>
      </c>
      <c r="AW2218" s="12" t="s">
        <v>31</v>
      </c>
      <c r="AX2218" s="12" t="s">
        <v>74</v>
      </c>
      <c r="AY2218" s="254" t="s">
        <v>165</v>
      </c>
    </row>
    <row r="2219" s="13" customFormat="1">
      <c r="B2219" s="255"/>
      <c r="C2219" s="256"/>
      <c r="D2219" s="246" t="s">
        <v>175</v>
      </c>
      <c r="E2219" s="257" t="s">
        <v>1</v>
      </c>
      <c r="F2219" s="258" t="s">
        <v>876</v>
      </c>
      <c r="G2219" s="256"/>
      <c r="H2219" s="259">
        <v>7.1399999999999997</v>
      </c>
      <c r="I2219" s="260"/>
      <c r="J2219" s="256"/>
      <c r="K2219" s="256"/>
      <c r="L2219" s="261"/>
      <c r="M2219" s="262"/>
      <c r="N2219" s="263"/>
      <c r="O2219" s="263"/>
      <c r="P2219" s="263"/>
      <c r="Q2219" s="263"/>
      <c r="R2219" s="263"/>
      <c r="S2219" s="263"/>
      <c r="T2219" s="264"/>
      <c r="AT2219" s="265" t="s">
        <v>175</v>
      </c>
      <c r="AU2219" s="265" t="s">
        <v>107</v>
      </c>
      <c r="AV2219" s="13" t="s">
        <v>107</v>
      </c>
      <c r="AW2219" s="13" t="s">
        <v>31</v>
      </c>
      <c r="AX2219" s="13" t="s">
        <v>74</v>
      </c>
      <c r="AY2219" s="265" t="s">
        <v>165</v>
      </c>
    </row>
    <row r="2220" s="13" customFormat="1">
      <c r="B2220" s="255"/>
      <c r="C2220" s="256"/>
      <c r="D2220" s="246" t="s">
        <v>175</v>
      </c>
      <c r="E2220" s="257" t="s">
        <v>1</v>
      </c>
      <c r="F2220" s="258" t="s">
        <v>310</v>
      </c>
      <c r="G2220" s="256"/>
      <c r="H2220" s="259">
        <v>-1.6000000000000001</v>
      </c>
      <c r="I2220" s="260"/>
      <c r="J2220" s="256"/>
      <c r="K2220" s="256"/>
      <c r="L2220" s="261"/>
      <c r="M2220" s="262"/>
      <c r="N2220" s="263"/>
      <c r="O2220" s="263"/>
      <c r="P2220" s="263"/>
      <c r="Q2220" s="263"/>
      <c r="R2220" s="263"/>
      <c r="S2220" s="263"/>
      <c r="T2220" s="264"/>
      <c r="AT2220" s="265" t="s">
        <v>175</v>
      </c>
      <c r="AU2220" s="265" t="s">
        <v>107</v>
      </c>
      <c r="AV2220" s="13" t="s">
        <v>107</v>
      </c>
      <c r="AW2220" s="13" t="s">
        <v>31</v>
      </c>
      <c r="AX2220" s="13" t="s">
        <v>74</v>
      </c>
      <c r="AY2220" s="265" t="s">
        <v>165</v>
      </c>
    </row>
    <row r="2221" s="12" customFormat="1">
      <c r="B2221" s="244"/>
      <c r="C2221" s="245"/>
      <c r="D2221" s="246" t="s">
        <v>175</v>
      </c>
      <c r="E2221" s="247" t="s">
        <v>1</v>
      </c>
      <c r="F2221" s="248" t="s">
        <v>216</v>
      </c>
      <c r="G2221" s="245"/>
      <c r="H2221" s="247" t="s">
        <v>1</v>
      </c>
      <c r="I2221" s="249"/>
      <c r="J2221" s="245"/>
      <c r="K2221" s="245"/>
      <c r="L2221" s="250"/>
      <c r="M2221" s="251"/>
      <c r="N2221" s="252"/>
      <c r="O2221" s="252"/>
      <c r="P2221" s="252"/>
      <c r="Q2221" s="252"/>
      <c r="R2221" s="252"/>
      <c r="S2221" s="252"/>
      <c r="T2221" s="253"/>
      <c r="AT2221" s="254" t="s">
        <v>175</v>
      </c>
      <c r="AU2221" s="254" t="s">
        <v>107</v>
      </c>
      <c r="AV2221" s="12" t="s">
        <v>82</v>
      </c>
      <c r="AW2221" s="12" t="s">
        <v>31</v>
      </c>
      <c r="AX2221" s="12" t="s">
        <v>74</v>
      </c>
      <c r="AY2221" s="254" t="s">
        <v>165</v>
      </c>
    </row>
    <row r="2222" s="13" customFormat="1">
      <c r="B2222" s="255"/>
      <c r="C2222" s="256"/>
      <c r="D2222" s="246" t="s">
        <v>175</v>
      </c>
      <c r="E2222" s="257" t="s">
        <v>1</v>
      </c>
      <c r="F2222" s="258" t="s">
        <v>877</v>
      </c>
      <c r="G2222" s="256"/>
      <c r="H2222" s="259">
        <v>7.3920000000000003</v>
      </c>
      <c r="I2222" s="260"/>
      <c r="J2222" s="256"/>
      <c r="K2222" s="256"/>
      <c r="L2222" s="261"/>
      <c r="M2222" s="262"/>
      <c r="N2222" s="263"/>
      <c r="O2222" s="263"/>
      <c r="P2222" s="263"/>
      <c r="Q2222" s="263"/>
      <c r="R2222" s="263"/>
      <c r="S2222" s="263"/>
      <c r="T2222" s="264"/>
      <c r="AT2222" s="265" t="s">
        <v>175</v>
      </c>
      <c r="AU2222" s="265" t="s">
        <v>107</v>
      </c>
      <c r="AV2222" s="13" t="s">
        <v>107</v>
      </c>
      <c r="AW2222" s="13" t="s">
        <v>31</v>
      </c>
      <c r="AX2222" s="13" t="s">
        <v>74</v>
      </c>
      <c r="AY2222" s="265" t="s">
        <v>165</v>
      </c>
    </row>
    <row r="2223" s="13" customFormat="1">
      <c r="B2223" s="255"/>
      <c r="C2223" s="256"/>
      <c r="D2223" s="246" t="s">
        <v>175</v>
      </c>
      <c r="E2223" s="257" t="s">
        <v>1</v>
      </c>
      <c r="F2223" s="258" t="s">
        <v>326</v>
      </c>
      <c r="G2223" s="256"/>
      <c r="H2223" s="259">
        <v>-3.2000000000000002</v>
      </c>
      <c r="I2223" s="260"/>
      <c r="J2223" s="256"/>
      <c r="K2223" s="256"/>
      <c r="L2223" s="261"/>
      <c r="M2223" s="262"/>
      <c r="N2223" s="263"/>
      <c r="O2223" s="263"/>
      <c r="P2223" s="263"/>
      <c r="Q2223" s="263"/>
      <c r="R2223" s="263"/>
      <c r="S2223" s="263"/>
      <c r="T2223" s="264"/>
      <c r="AT2223" s="265" t="s">
        <v>175</v>
      </c>
      <c r="AU2223" s="265" t="s">
        <v>107</v>
      </c>
      <c r="AV2223" s="13" t="s">
        <v>107</v>
      </c>
      <c r="AW2223" s="13" t="s">
        <v>31</v>
      </c>
      <c r="AX2223" s="13" t="s">
        <v>74</v>
      </c>
      <c r="AY2223" s="265" t="s">
        <v>165</v>
      </c>
    </row>
    <row r="2224" s="12" customFormat="1">
      <c r="B2224" s="244"/>
      <c r="C2224" s="245"/>
      <c r="D2224" s="246" t="s">
        <v>175</v>
      </c>
      <c r="E2224" s="247" t="s">
        <v>1</v>
      </c>
      <c r="F2224" s="248" t="s">
        <v>396</v>
      </c>
      <c r="G2224" s="245"/>
      <c r="H2224" s="247" t="s">
        <v>1</v>
      </c>
      <c r="I2224" s="249"/>
      <c r="J2224" s="245"/>
      <c r="K2224" s="245"/>
      <c r="L2224" s="250"/>
      <c r="M2224" s="251"/>
      <c r="N2224" s="252"/>
      <c r="O2224" s="252"/>
      <c r="P2224" s="252"/>
      <c r="Q2224" s="252"/>
      <c r="R2224" s="252"/>
      <c r="S2224" s="252"/>
      <c r="T2224" s="253"/>
      <c r="AT2224" s="254" t="s">
        <v>175</v>
      </c>
      <c r="AU2224" s="254" t="s">
        <v>107</v>
      </c>
      <c r="AV2224" s="12" t="s">
        <v>82</v>
      </c>
      <c r="AW2224" s="12" t="s">
        <v>31</v>
      </c>
      <c r="AX2224" s="12" t="s">
        <v>74</v>
      </c>
      <c r="AY2224" s="254" t="s">
        <v>165</v>
      </c>
    </row>
    <row r="2225" s="13" customFormat="1">
      <c r="B2225" s="255"/>
      <c r="C2225" s="256"/>
      <c r="D2225" s="246" t="s">
        <v>175</v>
      </c>
      <c r="E2225" s="257" t="s">
        <v>1</v>
      </c>
      <c r="F2225" s="258" t="s">
        <v>878</v>
      </c>
      <c r="G2225" s="256"/>
      <c r="H2225" s="259">
        <v>59.752000000000002</v>
      </c>
      <c r="I2225" s="260"/>
      <c r="J2225" s="256"/>
      <c r="K2225" s="256"/>
      <c r="L2225" s="261"/>
      <c r="M2225" s="262"/>
      <c r="N2225" s="263"/>
      <c r="O2225" s="263"/>
      <c r="P2225" s="263"/>
      <c r="Q2225" s="263"/>
      <c r="R2225" s="263"/>
      <c r="S2225" s="263"/>
      <c r="T2225" s="264"/>
      <c r="AT2225" s="265" t="s">
        <v>175</v>
      </c>
      <c r="AU2225" s="265" t="s">
        <v>107</v>
      </c>
      <c r="AV2225" s="13" t="s">
        <v>107</v>
      </c>
      <c r="AW2225" s="13" t="s">
        <v>31</v>
      </c>
      <c r="AX2225" s="13" t="s">
        <v>74</v>
      </c>
      <c r="AY2225" s="265" t="s">
        <v>165</v>
      </c>
    </row>
    <row r="2226" s="13" customFormat="1">
      <c r="B2226" s="255"/>
      <c r="C2226" s="256"/>
      <c r="D2226" s="246" t="s">
        <v>175</v>
      </c>
      <c r="E2226" s="257" t="s">
        <v>1</v>
      </c>
      <c r="F2226" s="258" t="s">
        <v>326</v>
      </c>
      <c r="G2226" s="256"/>
      <c r="H2226" s="259">
        <v>-3.2000000000000002</v>
      </c>
      <c r="I2226" s="260"/>
      <c r="J2226" s="256"/>
      <c r="K2226" s="256"/>
      <c r="L2226" s="261"/>
      <c r="M2226" s="262"/>
      <c r="N2226" s="263"/>
      <c r="O2226" s="263"/>
      <c r="P2226" s="263"/>
      <c r="Q2226" s="263"/>
      <c r="R2226" s="263"/>
      <c r="S2226" s="263"/>
      <c r="T2226" s="264"/>
      <c r="AT2226" s="265" t="s">
        <v>175</v>
      </c>
      <c r="AU2226" s="265" t="s">
        <v>107</v>
      </c>
      <c r="AV2226" s="13" t="s">
        <v>107</v>
      </c>
      <c r="AW2226" s="13" t="s">
        <v>31</v>
      </c>
      <c r="AX2226" s="13" t="s">
        <v>74</v>
      </c>
      <c r="AY2226" s="265" t="s">
        <v>165</v>
      </c>
    </row>
    <row r="2227" s="13" customFormat="1">
      <c r="B2227" s="255"/>
      <c r="C2227" s="256"/>
      <c r="D2227" s="246" t="s">
        <v>175</v>
      </c>
      <c r="E2227" s="257" t="s">
        <v>1</v>
      </c>
      <c r="F2227" s="258" t="s">
        <v>879</v>
      </c>
      <c r="G2227" s="256"/>
      <c r="H2227" s="259">
        <v>-1.8</v>
      </c>
      <c r="I2227" s="260"/>
      <c r="J2227" s="256"/>
      <c r="K2227" s="256"/>
      <c r="L2227" s="261"/>
      <c r="M2227" s="262"/>
      <c r="N2227" s="263"/>
      <c r="O2227" s="263"/>
      <c r="P2227" s="263"/>
      <c r="Q2227" s="263"/>
      <c r="R2227" s="263"/>
      <c r="S2227" s="263"/>
      <c r="T2227" s="264"/>
      <c r="AT2227" s="265" t="s">
        <v>175</v>
      </c>
      <c r="AU2227" s="265" t="s">
        <v>107</v>
      </c>
      <c r="AV2227" s="13" t="s">
        <v>107</v>
      </c>
      <c r="AW2227" s="13" t="s">
        <v>31</v>
      </c>
      <c r="AX2227" s="13" t="s">
        <v>74</v>
      </c>
      <c r="AY2227" s="265" t="s">
        <v>165</v>
      </c>
    </row>
    <row r="2228" s="13" customFormat="1">
      <c r="B2228" s="255"/>
      <c r="C2228" s="256"/>
      <c r="D2228" s="246" t="s">
        <v>175</v>
      </c>
      <c r="E2228" s="257" t="s">
        <v>1</v>
      </c>
      <c r="F2228" s="258" t="s">
        <v>322</v>
      </c>
      <c r="G2228" s="256"/>
      <c r="H2228" s="259">
        <v>-1.3999999999999999</v>
      </c>
      <c r="I2228" s="260"/>
      <c r="J2228" s="256"/>
      <c r="K2228" s="256"/>
      <c r="L2228" s="261"/>
      <c r="M2228" s="262"/>
      <c r="N2228" s="263"/>
      <c r="O2228" s="263"/>
      <c r="P2228" s="263"/>
      <c r="Q2228" s="263"/>
      <c r="R2228" s="263"/>
      <c r="S2228" s="263"/>
      <c r="T2228" s="264"/>
      <c r="AT2228" s="265" t="s">
        <v>175</v>
      </c>
      <c r="AU2228" s="265" t="s">
        <v>107</v>
      </c>
      <c r="AV2228" s="13" t="s">
        <v>107</v>
      </c>
      <c r="AW2228" s="13" t="s">
        <v>31</v>
      </c>
      <c r="AX2228" s="13" t="s">
        <v>74</v>
      </c>
      <c r="AY2228" s="265" t="s">
        <v>165</v>
      </c>
    </row>
    <row r="2229" s="13" customFormat="1">
      <c r="B2229" s="255"/>
      <c r="C2229" s="256"/>
      <c r="D2229" s="246" t="s">
        <v>175</v>
      </c>
      <c r="E2229" s="257" t="s">
        <v>1</v>
      </c>
      <c r="F2229" s="258" t="s">
        <v>511</v>
      </c>
      <c r="G2229" s="256"/>
      <c r="H2229" s="259">
        <v>0.93999999999999995</v>
      </c>
      <c r="I2229" s="260"/>
      <c r="J2229" s="256"/>
      <c r="K2229" s="256"/>
      <c r="L2229" s="261"/>
      <c r="M2229" s="262"/>
      <c r="N2229" s="263"/>
      <c r="O2229" s="263"/>
      <c r="P2229" s="263"/>
      <c r="Q2229" s="263"/>
      <c r="R2229" s="263"/>
      <c r="S2229" s="263"/>
      <c r="T2229" s="264"/>
      <c r="AT2229" s="265" t="s">
        <v>175</v>
      </c>
      <c r="AU2229" s="265" t="s">
        <v>107</v>
      </c>
      <c r="AV2229" s="13" t="s">
        <v>107</v>
      </c>
      <c r="AW2229" s="13" t="s">
        <v>31</v>
      </c>
      <c r="AX2229" s="13" t="s">
        <v>74</v>
      </c>
      <c r="AY2229" s="265" t="s">
        <v>165</v>
      </c>
    </row>
    <row r="2230" s="13" customFormat="1">
      <c r="B2230" s="255"/>
      <c r="C2230" s="256"/>
      <c r="D2230" s="246" t="s">
        <v>175</v>
      </c>
      <c r="E2230" s="257" t="s">
        <v>1</v>
      </c>
      <c r="F2230" s="258" t="s">
        <v>874</v>
      </c>
      <c r="G2230" s="256"/>
      <c r="H2230" s="259">
        <v>0.95999999999999996</v>
      </c>
      <c r="I2230" s="260"/>
      <c r="J2230" s="256"/>
      <c r="K2230" s="256"/>
      <c r="L2230" s="261"/>
      <c r="M2230" s="262"/>
      <c r="N2230" s="263"/>
      <c r="O2230" s="263"/>
      <c r="P2230" s="263"/>
      <c r="Q2230" s="263"/>
      <c r="R2230" s="263"/>
      <c r="S2230" s="263"/>
      <c r="T2230" s="264"/>
      <c r="AT2230" s="265" t="s">
        <v>175</v>
      </c>
      <c r="AU2230" s="265" t="s">
        <v>107</v>
      </c>
      <c r="AV2230" s="13" t="s">
        <v>107</v>
      </c>
      <c r="AW2230" s="13" t="s">
        <v>31</v>
      </c>
      <c r="AX2230" s="13" t="s">
        <v>74</v>
      </c>
      <c r="AY2230" s="265" t="s">
        <v>165</v>
      </c>
    </row>
    <row r="2231" s="12" customFormat="1">
      <c r="B2231" s="244"/>
      <c r="C2231" s="245"/>
      <c r="D2231" s="246" t="s">
        <v>175</v>
      </c>
      <c r="E2231" s="247" t="s">
        <v>1</v>
      </c>
      <c r="F2231" s="248" t="s">
        <v>401</v>
      </c>
      <c r="G2231" s="245"/>
      <c r="H2231" s="247" t="s">
        <v>1</v>
      </c>
      <c r="I2231" s="249"/>
      <c r="J2231" s="245"/>
      <c r="K2231" s="245"/>
      <c r="L2231" s="250"/>
      <c r="M2231" s="251"/>
      <c r="N2231" s="252"/>
      <c r="O2231" s="252"/>
      <c r="P2231" s="252"/>
      <c r="Q2231" s="252"/>
      <c r="R2231" s="252"/>
      <c r="S2231" s="252"/>
      <c r="T2231" s="253"/>
      <c r="AT2231" s="254" t="s">
        <v>175</v>
      </c>
      <c r="AU2231" s="254" t="s">
        <v>107</v>
      </c>
      <c r="AV2231" s="12" t="s">
        <v>82</v>
      </c>
      <c r="AW2231" s="12" t="s">
        <v>31</v>
      </c>
      <c r="AX2231" s="12" t="s">
        <v>74</v>
      </c>
      <c r="AY2231" s="254" t="s">
        <v>165</v>
      </c>
    </row>
    <row r="2232" s="13" customFormat="1">
      <c r="B2232" s="255"/>
      <c r="C2232" s="256"/>
      <c r="D2232" s="246" t="s">
        <v>175</v>
      </c>
      <c r="E2232" s="257" t="s">
        <v>1</v>
      </c>
      <c r="F2232" s="258" t="s">
        <v>880</v>
      </c>
      <c r="G2232" s="256"/>
      <c r="H2232" s="259">
        <v>49.055999999999997</v>
      </c>
      <c r="I2232" s="260"/>
      <c r="J2232" s="256"/>
      <c r="K2232" s="256"/>
      <c r="L2232" s="261"/>
      <c r="M2232" s="262"/>
      <c r="N2232" s="263"/>
      <c r="O2232" s="263"/>
      <c r="P2232" s="263"/>
      <c r="Q2232" s="263"/>
      <c r="R2232" s="263"/>
      <c r="S2232" s="263"/>
      <c r="T2232" s="264"/>
      <c r="AT2232" s="265" t="s">
        <v>175</v>
      </c>
      <c r="AU2232" s="265" t="s">
        <v>107</v>
      </c>
      <c r="AV2232" s="13" t="s">
        <v>107</v>
      </c>
      <c r="AW2232" s="13" t="s">
        <v>31</v>
      </c>
      <c r="AX2232" s="13" t="s">
        <v>74</v>
      </c>
      <c r="AY2232" s="265" t="s">
        <v>165</v>
      </c>
    </row>
    <row r="2233" s="13" customFormat="1">
      <c r="B2233" s="255"/>
      <c r="C2233" s="256"/>
      <c r="D2233" s="246" t="s">
        <v>175</v>
      </c>
      <c r="E2233" s="257" t="s">
        <v>1</v>
      </c>
      <c r="F2233" s="258" t="s">
        <v>310</v>
      </c>
      <c r="G2233" s="256"/>
      <c r="H2233" s="259">
        <v>-1.6000000000000001</v>
      </c>
      <c r="I2233" s="260"/>
      <c r="J2233" s="256"/>
      <c r="K2233" s="256"/>
      <c r="L2233" s="261"/>
      <c r="M2233" s="262"/>
      <c r="N2233" s="263"/>
      <c r="O2233" s="263"/>
      <c r="P2233" s="263"/>
      <c r="Q2233" s="263"/>
      <c r="R2233" s="263"/>
      <c r="S2233" s="263"/>
      <c r="T2233" s="264"/>
      <c r="AT2233" s="265" t="s">
        <v>175</v>
      </c>
      <c r="AU2233" s="265" t="s">
        <v>107</v>
      </c>
      <c r="AV2233" s="13" t="s">
        <v>107</v>
      </c>
      <c r="AW2233" s="13" t="s">
        <v>31</v>
      </c>
      <c r="AX2233" s="13" t="s">
        <v>74</v>
      </c>
      <c r="AY2233" s="265" t="s">
        <v>165</v>
      </c>
    </row>
    <row r="2234" s="13" customFormat="1">
      <c r="B2234" s="255"/>
      <c r="C2234" s="256"/>
      <c r="D2234" s="246" t="s">
        <v>175</v>
      </c>
      <c r="E2234" s="257" t="s">
        <v>1</v>
      </c>
      <c r="F2234" s="258" t="s">
        <v>384</v>
      </c>
      <c r="G2234" s="256"/>
      <c r="H2234" s="259">
        <v>-2.5790000000000002</v>
      </c>
      <c r="I2234" s="260"/>
      <c r="J2234" s="256"/>
      <c r="K2234" s="256"/>
      <c r="L2234" s="261"/>
      <c r="M2234" s="262"/>
      <c r="N2234" s="263"/>
      <c r="O2234" s="263"/>
      <c r="P2234" s="263"/>
      <c r="Q2234" s="263"/>
      <c r="R2234" s="263"/>
      <c r="S2234" s="263"/>
      <c r="T2234" s="264"/>
      <c r="AT2234" s="265" t="s">
        <v>175</v>
      </c>
      <c r="AU2234" s="265" t="s">
        <v>107</v>
      </c>
      <c r="AV2234" s="13" t="s">
        <v>107</v>
      </c>
      <c r="AW2234" s="13" t="s">
        <v>31</v>
      </c>
      <c r="AX2234" s="13" t="s">
        <v>74</v>
      </c>
      <c r="AY2234" s="265" t="s">
        <v>165</v>
      </c>
    </row>
    <row r="2235" s="13" customFormat="1">
      <c r="B2235" s="255"/>
      <c r="C2235" s="256"/>
      <c r="D2235" s="246" t="s">
        <v>175</v>
      </c>
      <c r="E2235" s="257" t="s">
        <v>1</v>
      </c>
      <c r="F2235" s="258" t="s">
        <v>471</v>
      </c>
      <c r="G2235" s="256"/>
      <c r="H2235" s="259">
        <v>1.44</v>
      </c>
      <c r="I2235" s="260"/>
      <c r="J2235" s="256"/>
      <c r="K2235" s="256"/>
      <c r="L2235" s="261"/>
      <c r="M2235" s="262"/>
      <c r="N2235" s="263"/>
      <c r="O2235" s="263"/>
      <c r="P2235" s="263"/>
      <c r="Q2235" s="263"/>
      <c r="R2235" s="263"/>
      <c r="S2235" s="263"/>
      <c r="T2235" s="264"/>
      <c r="AT2235" s="265" t="s">
        <v>175</v>
      </c>
      <c r="AU2235" s="265" t="s">
        <v>107</v>
      </c>
      <c r="AV2235" s="13" t="s">
        <v>107</v>
      </c>
      <c r="AW2235" s="13" t="s">
        <v>31</v>
      </c>
      <c r="AX2235" s="13" t="s">
        <v>74</v>
      </c>
      <c r="AY2235" s="265" t="s">
        <v>165</v>
      </c>
    </row>
    <row r="2236" s="13" customFormat="1">
      <c r="B2236" s="255"/>
      <c r="C2236" s="256"/>
      <c r="D2236" s="246" t="s">
        <v>175</v>
      </c>
      <c r="E2236" s="257" t="s">
        <v>1</v>
      </c>
      <c r="F2236" s="258" t="s">
        <v>385</v>
      </c>
      <c r="G2236" s="256"/>
      <c r="H2236" s="259">
        <v>1.383</v>
      </c>
      <c r="I2236" s="260"/>
      <c r="J2236" s="256"/>
      <c r="K2236" s="256"/>
      <c r="L2236" s="261"/>
      <c r="M2236" s="262"/>
      <c r="N2236" s="263"/>
      <c r="O2236" s="263"/>
      <c r="P2236" s="263"/>
      <c r="Q2236" s="263"/>
      <c r="R2236" s="263"/>
      <c r="S2236" s="263"/>
      <c r="T2236" s="264"/>
      <c r="AT2236" s="265" t="s">
        <v>175</v>
      </c>
      <c r="AU2236" s="265" t="s">
        <v>107</v>
      </c>
      <c r="AV2236" s="13" t="s">
        <v>107</v>
      </c>
      <c r="AW2236" s="13" t="s">
        <v>31</v>
      </c>
      <c r="AX2236" s="13" t="s">
        <v>74</v>
      </c>
      <c r="AY2236" s="265" t="s">
        <v>165</v>
      </c>
    </row>
    <row r="2237" s="12" customFormat="1">
      <c r="B2237" s="244"/>
      <c r="C2237" s="245"/>
      <c r="D2237" s="246" t="s">
        <v>175</v>
      </c>
      <c r="E2237" s="247" t="s">
        <v>1</v>
      </c>
      <c r="F2237" s="248" t="s">
        <v>194</v>
      </c>
      <c r="G2237" s="245"/>
      <c r="H2237" s="247" t="s">
        <v>1</v>
      </c>
      <c r="I2237" s="249"/>
      <c r="J2237" s="245"/>
      <c r="K2237" s="245"/>
      <c r="L2237" s="250"/>
      <c r="M2237" s="251"/>
      <c r="N2237" s="252"/>
      <c r="O2237" s="252"/>
      <c r="P2237" s="252"/>
      <c r="Q2237" s="252"/>
      <c r="R2237" s="252"/>
      <c r="S2237" s="252"/>
      <c r="T2237" s="253"/>
      <c r="AT2237" s="254" t="s">
        <v>175</v>
      </c>
      <c r="AU2237" s="254" t="s">
        <v>107</v>
      </c>
      <c r="AV2237" s="12" t="s">
        <v>82</v>
      </c>
      <c r="AW2237" s="12" t="s">
        <v>31</v>
      </c>
      <c r="AX2237" s="12" t="s">
        <v>74</v>
      </c>
      <c r="AY2237" s="254" t="s">
        <v>165</v>
      </c>
    </row>
    <row r="2238" s="13" customFormat="1">
      <c r="B2238" s="255"/>
      <c r="C2238" s="256"/>
      <c r="D2238" s="246" t="s">
        <v>175</v>
      </c>
      <c r="E2238" s="257" t="s">
        <v>1</v>
      </c>
      <c r="F2238" s="258" t="s">
        <v>881</v>
      </c>
      <c r="G2238" s="256"/>
      <c r="H2238" s="259">
        <v>43.344000000000001</v>
      </c>
      <c r="I2238" s="260"/>
      <c r="J2238" s="256"/>
      <c r="K2238" s="256"/>
      <c r="L2238" s="261"/>
      <c r="M2238" s="262"/>
      <c r="N2238" s="263"/>
      <c r="O2238" s="263"/>
      <c r="P2238" s="263"/>
      <c r="Q2238" s="263"/>
      <c r="R2238" s="263"/>
      <c r="S2238" s="263"/>
      <c r="T2238" s="264"/>
      <c r="AT2238" s="265" t="s">
        <v>175</v>
      </c>
      <c r="AU2238" s="265" t="s">
        <v>107</v>
      </c>
      <c r="AV2238" s="13" t="s">
        <v>107</v>
      </c>
      <c r="AW2238" s="13" t="s">
        <v>31</v>
      </c>
      <c r="AX2238" s="13" t="s">
        <v>74</v>
      </c>
      <c r="AY2238" s="265" t="s">
        <v>165</v>
      </c>
    </row>
    <row r="2239" s="13" customFormat="1">
      <c r="B2239" s="255"/>
      <c r="C2239" s="256"/>
      <c r="D2239" s="246" t="s">
        <v>175</v>
      </c>
      <c r="E2239" s="257" t="s">
        <v>1</v>
      </c>
      <c r="F2239" s="258" t="s">
        <v>310</v>
      </c>
      <c r="G2239" s="256"/>
      <c r="H2239" s="259">
        <v>-1.6000000000000001</v>
      </c>
      <c r="I2239" s="260"/>
      <c r="J2239" s="256"/>
      <c r="K2239" s="256"/>
      <c r="L2239" s="261"/>
      <c r="M2239" s="262"/>
      <c r="N2239" s="263"/>
      <c r="O2239" s="263"/>
      <c r="P2239" s="263"/>
      <c r="Q2239" s="263"/>
      <c r="R2239" s="263"/>
      <c r="S2239" s="263"/>
      <c r="T2239" s="264"/>
      <c r="AT2239" s="265" t="s">
        <v>175</v>
      </c>
      <c r="AU2239" s="265" t="s">
        <v>107</v>
      </c>
      <c r="AV2239" s="13" t="s">
        <v>107</v>
      </c>
      <c r="AW2239" s="13" t="s">
        <v>31</v>
      </c>
      <c r="AX2239" s="13" t="s">
        <v>74</v>
      </c>
      <c r="AY2239" s="265" t="s">
        <v>165</v>
      </c>
    </row>
    <row r="2240" s="13" customFormat="1">
      <c r="B2240" s="255"/>
      <c r="C2240" s="256"/>
      <c r="D2240" s="246" t="s">
        <v>175</v>
      </c>
      <c r="E2240" s="257" t="s">
        <v>1</v>
      </c>
      <c r="F2240" s="258" t="s">
        <v>384</v>
      </c>
      <c r="G2240" s="256"/>
      <c r="H2240" s="259">
        <v>-2.5790000000000002</v>
      </c>
      <c r="I2240" s="260"/>
      <c r="J2240" s="256"/>
      <c r="K2240" s="256"/>
      <c r="L2240" s="261"/>
      <c r="M2240" s="262"/>
      <c r="N2240" s="263"/>
      <c r="O2240" s="263"/>
      <c r="P2240" s="263"/>
      <c r="Q2240" s="263"/>
      <c r="R2240" s="263"/>
      <c r="S2240" s="263"/>
      <c r="T2240" s="264"/>
      <c r="AT2240" s="265" t="s">
        <v>175</v>
      </c>
      <c r="AU2240" s="265" t="s">
        <v>107</v>
      </c>
      <c r="AV2240" s="13" t="s">
        <v>107</v>
      </c>
      <c r="AW2240" s="13" t="s">
        <v>31</v>
      </c>
      <c r="AX2240" s="13" t="s">
        <v>74</v>
      </c>
      <c r="AY2240" s="265" t="s">
        <v>165</v>
      </c>
    </row>
    <row r="2241" s="13" customFormat="1">
      <c r="B2241" s="255"/>
      <c r="C2241" s="256"/>
      <c r="D2241" s="246" t="s">
        <v>175</v>
      </c>
      <c r="E2241" s="257" t="s">
        <v>1</v>
      </c>
      <c r="F2241" s="258" t="s">
        <v>385</v>
      </c>
      <c r="G2241" s="256"/>
      <c r="H2241" s="259">
        <v>1.383</v>
      </c>
      <c r="I2241" s="260"/>
      <c r="J2241" s="256"/>
      <c r="K2241" s="256"/>
      <c r="L2241" s="261"/>
      <c r="M2241" s="262"/>
      <c r="N2241" s="263"/>
      <c r="O2241" s="263"/>
      <c r="P2241" s="263"/>
      <c r="Q2241" s="263"/>
      <c r="R2241" s="263"/>
      <c r="S2241" s="263"/>
      <c r="T2241" s="264"/>
      <c r="AT2241" s="265" t="s">
        <v>175</v>
      </c>
      <c r="AU2241" s="265" t="s">
        <v>107</v>
      </c>
      <c r="AV2241" s="13" t="s">
        <v>107</v>
      </c>
      <c r="AW2241" s="13" t="s">
        <v>31</v>
      </c>
      <c r="AX2241" s="13" t="s">
        <v>74</v>
      </c>
      <c r="AY2241" s="265" t="s">
        <v>165</v>
      </c>
    </row>
    <row r="2242" s="12" customFormat="1">
      <c r="B2242" s="244"/>
      <c r="C2242" s="245"/>
      <c r="D2242" s="246" t="s">
        <v>175</v>
      </c>
      <c r="E2242" s="247" t="s">
        <v>1</v>
      </c>
      <c r="F2242" s="248" t="s">
        <v>586</v>
      </c>
      <c r="G2242" s="245"/>
      <c r="H2242" s="247" t="s">
        <v>1</v>
      </c>
      <c r="I2242" s="249"/>
      <c r="J2242" s="245"/>
      <c r="K2242" s="245"/>
      <c r="L2242" s="250"/>
      <c r="M2242" s="251"/>
      <c r="N2242" s="252"/>
      <c r="O2242" s="252"/>
      <c r="P2242" s="252"/>
      <c r="Q2242" s="252"/>
      <c r="R2242" s="252"/>
      <c r="S2242" s="252"/>
      <c r="T2242" s="253"/>
      <c r="AT2242" s="254" t="s">
        <v>175</v>
      </c>
      <c r="AU2242" s="254" t="s">
        <v>107</v>
      </c>
      <c r="AV2242" s="12" t="s">
        <v>82</v>
      </c>
      <c r="AW2242" s="12" t="s">
        <v>31</v>
      </c>
      <c r="AX2242" s="12" t="s">
        <v>74</v>
      </c>
      <c r="AY2242" s="254" t="s">
        <v>165</v>
      </c>
    </row>
    <row r="2243" s="13" customFormat="1">
      <c r="B2243" s="255"/>
      <c r="C2243" s="256"/>
      <c r="D2243" s="246" t="s">
        <v>175</v>
      </c>
      <c r="E2243" s="257" t="s">
        <v>1</v>
      </c>
      <c r="F2243" s="258" t="s">
        <v>882</v>
      </c>
      <c r="G2243" s="256"/>
      <c r="H2243" s="259">
        <v>49.741999999999997</v>
      </c>
      <c r="I2243" s="260"/>
      <c r="J2243" s="256"/>
      <c r="K2243" s="256"/>
      <c r="L2243" s="261"/>
      <c r="M2243" s="262"/>
      <c r="N2243" s="263"/>
      <c r="O2243" s="263"/>
      <c r="P2243" s="263"/>
      <c r="Q2243" s="263"/>
      <c r="R2243" s="263"/>
      <c r="S2243" s="263"/>
      <c r="T2243" s="264"/>
      <c r="AT2243" s="265" t="s">
        <v>175</v>
      </c>
      <c r="AU2243" s="265" t="s">
        <v>107</v>
      </c>
      <c r="AV2243" s="13" t="s">
        <v>107</v>
      </c>
      <c r="AW2243" s="13" t="s">
        <v>31</v>
      </c>
      <c r="AX2243" s="13" t="s">
        <v>74</v>
      </c>
      <c r="AY2243" s="265" t="s">
        <v>165</v>
      </c>
    </row>
    <row r="2244" s="13" customFormat="1">
      <c r="B2244" s="255"/>
      <c r="C2244" s="256"/>
      <c r="D2244" s="246" t="s">
        <v>175</v>
      </c>
      <c r="E2244" s="257" t="s">
        <v>1</v>
      </c>
      <c r="F2244" s="258" t="s">
        <v>408</v>
      </c>
      <c r="G2244" s="256"/>
      <c r="H2244" s="259">
        <v>-3.6739999999999999</v>
      </c>
      <c r="I2244" s="260"/>
      <c r="J2244" s="256"/>
      <c r="K2244" s="256"/>
      <c r="L2244" s="261"/>
      <c r="M2244" s="262"/>
      <c r="N2244" s="263"/>
      <c r="O2244" s="263"/>
      <c r="P2244" s="263"/>
      <c r="Q2244" s="263"/>
      <c r="R2244" s="263"/>
      <c r="S2244" s="263"/>
      <c r="T2244" s="264"/>
      <c r="AT2244" s="265" t="s">
        <v>175</v>
      </c>
      <c r="AU2244" s="265" t="s">
        <v>107</v>
      </c>
      <c r="AV2244" s="13" t="s">
        <v>107</v>
      </c>
      <c r="AW2244" s="13" t="s">
        <v>31</v>
      </c>
      <c r="AX2244" s="13" t="s">
        <v>74</v>
      </c>
      <c r="AY2244" s="265" t="s">
        <v>165</v>
      </c>
    </row>
    <row r="2245" s="13" customFormat="1">
      <c r="B2245" s="255"/>
      <c r="C2245" s="256"/>
      <c r="D2245" s="246" t="s">
        <v>175</v>
      </c>
      <c r="E2245" s="257" t="s">
        <v>1</v>
      </c>
      <c r="F2245" s="258" t="s">
        <v>411</v>
      </c>
      <c r="G2245" s="256"/>
      <c r="H2245" s="259">
        <v>1.887</v>
      </c>
      <c r="I2245" s="260"/>
      <c r="J2245" s="256"/>
      <c r="K2245" s="256"/>
      <c r="L2245" s="261"/>
      <c r="M2245" s="262"/>
      <c r="N2245" s="263"/>
      <c r="O2245" s="263"/>
      <c r="P2245" s="263"/>
      <c r="Q2245" s="263"/>
      <c r="R2245" s="263"/>
      <c r="S2245" s="263"/>
      <c r="T2245" s="264"/>
      <c r="AT2245" s="265" t="s">
        <v>175</v>
      </c>
      <c r="AU2245" s="265" t="s">
        <v>107</v>
      </c>
      <c r="AV2245" s="13" t="s">
        <v>107</v>
      </c>
      <c r="AW2245" s="13" t="s">
        <v>31</v>
      </c>
      <c r="AX2245" s="13" t="s">
        <v>74</v>
      </c>
      <c r="AY2245" s="265" t="s">
        <v>165</v>
      </c>
    </row>
    <row r="2246" s="12" customFormat="1">
      <c r="B2246" s="244"/>
      <c r="C2246" s="245"/>
      <c r="D2246" s="246" t="s">
        <v>175</v>
      </c>
      <c r="E2246" s="247" t="s">
        <v>1</v>
      </c>
      <c r="F2246" s="248" t="s">
        <v>414</v>
      </c>
      <c r="G2246" s="245"/>
      <c r="H2246" s="247" t="s">
        <v>1</v>
      </c>
      <c r="I2246" s="249"/>
      <c r="J2246" s="245"/>
      <c r="K2246" s="245"/>
      <c r="L2246" s="250"/>
      <c r="M2246" s="251"/>
      <c r="N2246" s="252"/>
      <c r="O2246" s="252"/>
      <c r="P2246" s="252"/>
      <c r="Q2246" s="252"/>
      <c r="R2246" s="252"/>
      <c r="S2246" s="252"/>
      <c r="T2246" s="253"/>
      <c r="AT2246" s="254" t="s">
        <v>175</v>
      </c>
      <c r="AU2246" s="254" t="s">
        <v>107</v>
      </c>
      <c r="AV2246" s="12" t="s">
        <v>82</v>
      </c>
      <c r="AW2246" s="12" t="s">
        <v>31</v>
      </c>
      <c r="AX2246" s="12" t="s">
        <v>74</v>
      </c>
      <c r="AY2246" s="254" t="s">
        <v>165</v>
      </c>
    </row>
    <row r="2247" s="13" customFormat="1">
      <c r="B2247" s="255"/>
      <c r="C2247" s="256"/>
      <c r="D2247" s="246" t="s">
        <v>175</v>
      </c>
      <c r="E2247" s="257" t="s">
        <v>1</v>
      </c>
      <c r="F2247" s="258" t="s">
        <v>415</v>
      </c>
      <c r="G2247" s="256"/>
      <c r="H2247" s="259">
        <v>6.9809999999999999</v>
      </c>
      <c r="I2247" s="260"/>
      <c r="J2247" s="256"/>
      <c r="K2247" s="256"/>
      <c r="L2247" s="261"/>
      <c r="M2247" s="262"/>
      <c r="N2247" s="263"/>
      <c r="O2247" s="263"/>
      <c r="P2247" s="263"/>
      <c r="Q2247" s="263"/>
      <c r="R2247" s="263"/>
      <c r="S2247" s="263"/>
      <c r="T2247" s="264"/>
      <c r="AT2247" s="265" t="s">
        <v>175</v>
      </c>
      <c r="AU2247" s="265" t="s">
        <v>107</v>
      </c>
      <c r="AV2247" s="13" t="s">
        <v>107</v>
      </c>
      <c r="AW2247" s="13" t="s">
        <v>31</v>
      </c>
      <c r="AX2247" s="13" t="s">
        <v>74</v>
      </c>
      <c r="AY2247" s="265" t="s">
        <v>165</v>
      </c>
    </row>
    <row r="2248" s="13" customFormat="1">
      <c r="B2248" s="255"/>
      <c r="C2248" s="256"/>
      <c r="D2248" s="246" t="s">
        <v>175</v>
      </c>
      <c r="E2248" s="257" t="s">
        <v>1</v>
      </c>
      <c r="F2248" s="258" t="s">
        <v>310</v>
      </c>
      <c r="G2248" s="256"/>
      <c r="H2248" s="259">
        <v>-1.6000000000000001</v>
      </c>
      <c r="I2248" s="260"/>
      <c r="J2248" s="256"/>
      <c r="K2248" s="256"/>
      <c r="L2248" s="261"/>
      <c r="M2248" s="262"/>
      <c r="N2248" s="263"/>
      <c r="O2248" s="263"/>
      <c r="P2248" s="263"/>
      <c r="Q2248" s="263"/>
      <c r="R2248" s="263"/>
      <c r="S2248" s="263"/>
      <c r="T2248" s="264"/>
      <c r="AT2248" s="265" t="s">
        <v>175</v>
      </c>
      <c r="AU2248" s="265" t="s">
        <v>107</v>
      </c>
      <c r="AV2248" s="13" t="s">
        <v>107</v>
      </c>
      <c r="AW2248" s="13" t="s">
        <v>31</v>
      </c>
      <c r="AX2248" s="13" t="s">
        <v>74</v>
      </c>
      <c r="AY2248" s="265" t="s">
        <v>165</v>
      </c>
    </row>
    <row r="2249" s="12" customFormat="1">
      <c r="B2249" s="244"/>
      <c r="C2249" s="245"/>
      <c r="D2249" s="246" t="s">
        <v>175</v>
      </c>
      <c r="E2249" s="247" t="s">
        <v>1</v>
      </c>
      <c r="F2249" s="248" t="s">
        <v>430</v>
      </c>
      <c r="G2249" s="245"/>
      <c r="H2249" s="247" t="s">
        <v>1</v>
      </c>
      <c r="I2249" s="249"/>
      <c r="J2249" s="245"/>
      <c r="K2249" s="245"/>
      <c r="L2249" s="250"/>
      <c r="M2249" s="251"/>
      <c r="N2249" s="252"/>
      <c r="O2249" s="252"/>
      <c r="P2249" s="252"/>
      <c r="Q2249" s="252"/>
      <c r="R2249" s="252"/>
      <c r="S2249" s="252"/>
      <c r="T2249" s="253"/>
      <c r="AT2249" s="254" t="s">
        <v>175</v>
      </c>
      <c r="AU2249" s="254" t="s">
        <v>107</v>
      </c>
      <c r="AV2249" s="12" t="s">
        <v>82</v>
      </c>
      <c r="AW2249" s="12" t="s">
        <v>31</v>
      </c>
      <c r="AX2249" s="12" t="s">
        <v>74</v>
      </c>
      <c r="AY2249" s="254" t="s">
        <v>165</v>
      </c>
    </row>
    <row r="2250" s="13" customFormat="1">
      <c r="B2250" s="255"/>
      <c r="C2250" s="256"/>
      <c r="D2250" s="246" t="s">
        <v>175</v>
      </c>
      <c r="E2250" s="257" t="s">
        <v>1</v>
      </c>
      <c r="F2250" s="258" t="s">
        <v>883</v>
      </c>
      <c r="G2250" s="256"/>
      <c r="H2250" s="259">
        <v>31.920000000000002</v>
      </c>
      <c r="I2250" s="260"/>
      <c r="J2250" s="256"/>
      <c r="K2250" s="256"/>
      <c r="L2250" s="261"/>
      <c r="M2250" s="262"/>
      <c r="N2250" s="263"/>
      <c r="O2250" s="263"/>
      <c r="P2250" s="263"/>
      <c r="Q2250" s="263"/>
      <c r="R2250" s="263"/>
      <c r="S2250" s="263"/>
      <c r="T2250" s="264"/>
      <c r="AT2250" s="265" t="s">
        <v>175</v>
      </c>
      <c r="AU2250" s="265" t="s">
        <v>107</v>
      </c>
      <c r="AV2250" s="13" t="s">
        <v>107</v>
      </c>
      <c r="AW2250" s="13" t="s">
        <v>31</v>
      </c>
      <c r="AX2250" s="13" t="s">
        <v>74</v>
      </c>
      <c r="AY2250" s="265" t="s">
        <v>165</v>
      </c>
    </row>
    <row r="2251" s="13" customFormat="1">
      <c r="B2251" s="255"/>
      <c r="C2251" s="256"/>
      <c r="D2251" s="246" t="s">
        <v>175</v>
      </c>
      <c r="E2251" s="257" t="s">
        <v>1</v>
      </c>
      <c r="F2251" s="258" t="s">
        <v>409</v>
      </c>
      <c r="G2251" s="256"/>
      <c r="H2251" s="259">
        <v>-1.7669999999999999</v>
      </c>
      <c r="I2251" s="260"/>
      <c r="J2251" s="256"/>
      <c r="K2251" s="256"/>
      <c r="L2251" s="261"/>
      <c r="M2251" s="262"/>
      <c r="N2251" s="263"/>
      <c r="O2251" s="263"/>
      <c r="P2251" s="263"/>
      <c r="Q2251" s="263"/>
      <c r="R2251" s="263"/>
      <c r="S2251" s="263"/>
      <c r="T2251" s="264"/>
      <c r="AT2251" s="265" t="s">
        <v>175</v>
      </c>
      <c r="AU2251" s="265" t="s">
        <v>107</v>
      </c>
      <c r="AV2251" s="13" t="s">
        <v>107</v>
      </c>
      <c r="AW2251" s="13" t="s">
        <v>31</v>
      </c>
      <c r="AX2251" s="13" t="s">
        <v>74</v>
      </c>
      <c r="AY2251" s="265" t="s">
        <v>165</v>
      </c>
    </row>
    <row r="2252" s="13" customFormat="1">
      <c r="B2252" s="255"/>
      <c r="C2252" s="256"/>
      <c r="D2252" s="246" t="s">
        <v>175</v>
      </c>
      <c r="E2252" s="257" t="s">
        <v>1</v>
      </c>
      <c r="F2252" s="258" t="s">
        <v>884</v>
      </c>
      <c r="G2252" s="256"/>
      <c r="H2252" s="259">
        <v>-6.4000000000000004</v>
      </c>
      <c r="I2252" s="260"/>
      <c r="J2252" s="256"/>
      <c r="K2252" s="256"/>
      <c r="L2252" s="261"/>
      <c r="M2252" s="262"/>
      <c r="N2252" s="263"/>
      <c r="O2252" s="263"/>
      <c r="P2252" s="263"/>
      <c r="Q2252" s="263"/>
      <c r="R2252" s="263"/>
      <c r="S2252" s="263"/>
      <c r="T2252" s="264"/>
      <c r="AT2252" s="265" t="s">
        <v>175</v>
      </c>
      <c r="AU2252" s="265" t="s">
        <v>107</v>
      </c>
      <c r="AV2252" s="13" t="s">
        <v>107</v>
      </c>
      <c r="AW2252" s="13" t="s">
        <v>31</v>
      </c>
      <c r="AX2252" s="13" t="s">
        <v>74</v>
      </c>
      <c r="AY2252" s="265" t="s">
        <v>165</v>
      </c>
    </row>
    <row r="2253" s="13" customFormat="1">
      <c r="B2253" s="255"/>
      <c r="C2253" s="256"/>
      <c r="D2253" s="246" t="s">
        <v>175</v>
      </c>
      <c r="E2253" s="257" t="s">
        <v>1</v>
      </c>
      <c r="F2253" s="258" t="s">
        <v>885</v>
      </c>
      <c r="G2253" s="256"/>
      <c r="H2253" s="259">
        <v>0.93999999999999995</v>
      </c>
      <c r="I2253" s="260"/>
      <c r="J2253" s="256"/>
      <c r="K2253" s="256"/>
      <c r="L2253" s="261"/>
      <c r="M2253" s="262"/>
      <c r="N2253" s="263"/>
      <c r="O2253" s="263"/>
      <c r="P2253" s="263"/>
      <c r="Q2253" s="263"/>
      <c r="R2253" s="263"/>
      <c r="S2253" s="263"/>
      <c r="T2253" s="264"/>
      <c r="AT2253" s="265" t="s">
        <v>175</v>
      </c>
      <c r="AU2253" s="265" t="s">
        <v>107</v>
      </c>
      <c r="AV2253" s="13" t="s">
        <v>107</v>
      </c>
      <c r="AW2253" s="13" t="s">
        <v>31</v>
      </c>
      <c r="AX2253" s="13" t="s">
        <v>74</v>
      </c>
      <c r="AY2253" s="265" t="s">
        <v>165</v>
      </c>
    </row>
    <row r="2254" s="13" customFormat="1">
      <c r="B2254" s="255"/>
      <c r="C2254" s="256"/>
      <c r="D2254" s="246" t="s">
        <v>175</v>
      </c>
      <c r="E2254" s="257" t="s">
        <v>1</v>
      </c>
      <c r="F2254" s="258" t="s">
        <v>400</v>
      </c>
      <c r="G2254" s="256"/>
      <c r="H2254" s="259">
        <v>1.9199999999999999</v>
      </c>
      <c r="I2254" s="260"/>
      <c r="J2254" s="256"/>
      <c r="K2254" s="256"/>
      <c r="L2254" s="261"/>
      <c r="M2254" s="262"/>
      <c r="N2254" s="263"/>
      <c r="O2254" s="263"/>
      <c r="P2254" s="263"/>
      <c r="Q2254" s="263"/>
      <c r="R2254" s="263"/>
      <c r="S2254" s="263"/>
      <c r="T2254" s="264"/>
      <c r="AT2254" s="265" t="s">
        <v>175</v>
      </c>
      <c r="AU2254" s="265" t="s">
        <v>107</v>
      </c>
      <c r="AV2254" s="13" t="s">
        <v>107</v>
      </c>
      <c r="AW2254" s="13" t="s">
        <v>31</v>
      </c>
      <c r="AX2254" s="13" t="s">
        <v>74</v>
      </c>
      <c r="AY2254" s="265" t="s">
        <v>165</v>
      </c>
    </row>
    <row r="2255" s="13" customFormat="1">
      <c r="B2255" s="255"/>
      <c r="C2255" s="256"/>
      <c r="D2255" s="246" t="s">
        <v>175</v>
      </c>
      <c r="E2255" s="257" t="s">
        <v>1</v>
      </c>
      <c r="F2255" s="258" t="s">
        <v>471</v>
      </c>
      <c r="G2255" s="256"/>
      <c r="H2255" s="259">
        <v>1.44</v>
      </c>
      <c r="I2255" s="260"/>
      <c r="J2255" s="256"/>
      <c r="K2255" s="256"/>
      <c r="L2255" s="261"/>
      <c r="M2255" s="262"/>
      <c r="N2255" s="263"/>
      <c r="O2255" s="263"/>
      <c r="P2255" s="263"/>
      <c r="Q2255" s="263"/>
      <c r="R2255" s="263"/>
      <c r="S2255" s="263"/>
      <c r="T2255" s="264"/>
      <c r="AT2255" s="265" t="s">
        <v>175</v>
      </c>
      <c r="AU2255" s="265" t="s">
        <v>107</v>
      </c>
      <c r="AV2255" s="13" t="s">
        <v>107</v>
      </c>
      <c r="AW2255" s="13" t="s">
        <v>31</v>
      </c>
      <c r="AX2255" s="13" t="s">
        <v>74</v>
      </c>
      <c r="AY2255" s="265" t="s">
        <v>165</v>
      </c>
    </row>
    <row r="2256" s="12" customFormat="1">
      <c r="B2256" s="244"/>
      <c r="C2256" s="245"/>
      <c r="D2256" s="246" t="s">
        <v>175</v>
      </c>
      <c r="E2256" s="247" t="s">
        <v>1</v>
      </c>
      <c r="F2256" s="248" t="s">
        <v>886</v>
      </c>
      <c r="G2256" s="245"/>
      <c r="H2256" s="247" t="s">
        <v>1</v>
      </c>
      <c r="I2256" s="249"/>
      <c r="J2256" s="245"/>
      <c r="K2256" s="245"/>
      <c r="L2256" s="250"/>
      <c r="M2256" s="251"/>
      <c r="N2256" s="252"/>
      <c r="O2256" s="252"/>
      <c r="P2256" s="252"/>
      <c r="Q2256" s="252"/>
      <c r="R2256" s="252"/>
      <c r="S2256" s="252"/>
      <c r="T2256" s="253"/>
      <c r="AT2256" s="254" t="s">
        <v>175</v>
      </c>
      <c r="AU2256" s="254" t="s">
        <v>107</v>
      </c>
      <c r="AV2256" s="12" t="s">
        <v>82</v>
      </c>
      <c r="AW2256" s="12" t="s">
        <v>31</v>
      </c>
      <c r="AX2256" s="12" t="s">
        <v>74</v>
      </c>
      <c r="AY2256" s="254" t="s">
        <v>165</v>
      </c>
    </row>
    <row r="2257" s="13" customFormat="1">
      <c r="B2257" s="255"/>
      <c r="C2257" s="256"/>
      <c r="D2257" s="246" t="s">
        <v>175</v>
      </c>
      <c r="E2257" s="257" t="s">
        <v>1</v>
      </c>
      <c r="F2257" s="258" t="s">
        <v>887</v>
      </c>
      <c r="G2257" s="256"/>
      <c r="H2257" s="259">
        <v>12.571999999999999</v>
      </c>
      <c r="I2257" s="260"/>
      <c r="J2257" s="256"/>
      <c r="K2257" s="256"/>
      <c r="L2257" s="261"/>
      <c r="M2257" s="262"/>
      <c r="N2257" s="263"/>
      <c r="O2257" s="263"/>
      <c r="P2257" s="263"/>
      <c r="Q2257" s="263"/>
      <c r="R2257" s="263"/>
      <c r="S2257" s="263"/>
      <c r="T2257" s="264"/>
      <c r="AT2257" s="265" t="s">
        <v>175</v>
      </c>
      <c r="AU2257" s="265" t="s">
        <v>107</v>
      </c>
      <c r="AV2257" s="13" t="s">
        <v>107</v>
      </c>
      <c r="AW2257" s="13" t="s">
        <v>31</v>
      </c>
      <c r="AX2257" s="13" t="s">
        <v>74</v>
      </c>
      <c r="AY2257" s="265" t="s">
        <v>165</v>
      </c>
    </row>
    <row r="2258" s="12" customFormat="1">
      <c r="B2258" s="244"/>
      <c r="C2258" s="245"/>
      <c r="D2258" s="246" t="s">
        <v>175</v>
      </c>
      <c r="E2258" s="247" t="s">
        <v>1</v>
      </c>
      <c r="F2258" s="248" t="s">
        <v>196</v>
      </c>
      <c r="G2258" s="245"/>
      <c r="H2258" s="247" t="s">
        <v>1</v>
      </c>
      <c r="I2258" s="249"/>
      <c r="J2258" s="245"/>
      <c r="K2258" s="245"/>
      <c r="L2258" s="250"/>
      <c r="M2258" s="251"/>
      <c r="N2258" s="252"/>
      <c r="O2258" s="252"/>
      <c r="P2258" s="252"/>
      <c r="Q2258" s="252"/>
      <c r="R2258" s="252"/>
      <c r="S2258" s="252"/>
      <c r="T2258" s="253"/>
      <c r="AT2258" s="254" t="s">
        <v>175</v>
      </c>
      <c r="AU2258" s="254" t="s">
        <v>107</v>
      </c>
      <c r="AV2258" s="12" t="s">
        <v>82</v>
      </c>
      <c r="AW2258" s="12" t="s">
        <v>31</v>
      </c>
      <c r="AX2258" s="12" t="s">
        <v>74</v>
      </c>
      <c r="AY2258" s="254" t="s">
        <v>165</v>
      </c>
    </row>
    <row r="2259" s="13" customFormat="1">
      <c r="B2259" s="255"/>
      <c r="C2259" s="256"/>
      <c r="D2259" s="246" t="s">
        <v>175</v>
      </c>
      <c r="E2259" s="257" t="s">
        <v>1</v>
      </c>
      <c r="F2259" s="258" t="s">
        <v>888</v>
      </c>
      <c r="G2259" s="256"/>
      <c r="H2259" s="259">
        <v>42.335999999999999</v>
      </c>
      <c r="I2259" s="260"/>
      <c r="J2259" s="256"/>
      <c r="K2259" s="256"/>
      <c r="L2259" s="261"/>
      <c r="M2259" s="262"/>
      <c r="N2259" s="263"/>
      <c r="O2259" s="263"/>
      <c r="P2259" s="263"/>
      <c r="Q2259" s="263"/>
      <c r="R2259" s="263"/>
      <c r="S2259" s="263"/>
      <c r="T2259" s="264"/>
      <c r="AT2259" s="265" t="s">
        <v>175</v>
      </c>
      <c r="AU2259" s="265" t="s">
        <v>107</v>
      </c>
      <c r="AV2259" s="13" t="s">
        <v>107</v>
      </c>
      <c r="AW2259" s="13" t="s">
        <v>31</v>
      </c>
      <c r="AX2259" s="13" t="s">
        <v>74</v>
      </c>
      <c r="AY2259" s="265" t="s">
        <v>165</v>
      </c>
    </row>
    <row r="2260" s="13" customFormat="1">
      <c r="B2260" s="255"/>
      <c r="C2260" s="256"/>
      <c r="D2260" s="246" t="s">
        <v>175</v>
      </c>
      <c r="E2260" s="257" t="s">
        <v>1</v>
      </c>
      <c r="F2260" s="258" t="s">
        <v>326</v>
      </c>
      <c r="G2260" s="256"/>
      <c r="H2260" s="259">
        <v>-3.2000000000000002</v>
      </c>
      <c r="I2260" s="260"/>
      <c r="J2260" s="256"/>
      <c r="K2260" s="256"/>
      <c r="L2260" s="261"/>
      <c r="M2260" s="262"/>
      <c r="N2260" s="263"/>
      <c r="O2260" s="263"/>
      <c r="P2260" s="263"/>
      <c r="Q2260" s="263"/>
      <c r="R2260" s="263"/>
      <c r="S2260" s="263"/>
      <c r="T2260" s="264"/>
      <c r="AT2260" s="265" t="s">
        <v>175</v>
      </c>
      <c r="AU2260" s="265" t="s">
        <v>107</v>
      </c>
      <c r="AV2260" s="13" t="s">
        <v>107</v>
      </c>
      <c r="AW2260" s="13" t="s">
        <v>31</v>
      </c>
      <c r="AX2260" s="13" t="s">
        <v>74</v>
      </c>
      <c r="AY2260" s="265" t="s">
        <v>165</v>
      </c>
    </row>
    <row r="2261" s="13" customFormat="1">
      <c r="B2261" s="255"/>
      <c r="C2261" s="256"/>
      <c r="D2261" s="246" t="s">
        <v>175</v>
      </c>
      <c r="E2261" s="257" t="s">
        <v>1</v>
      </c>
      <c r="F2261" s="258" t="s">
        <v>400</v>
      </c>
      <c r="G2261" s="256"/>
      <c r="H2261" s="259">
        <v>1.9199999999999999</v>
      </c>
      <c r="I2261" s="260"/>
      <c r="J2261" s="256"/>
      <c r="K2261" s="256"/>
      <c r="L2261" s="261"/>
      <c r="M2261" s="262"/>
      <c r="N2261" s="263"/>
      <c r="O2261" s="263"/>
      <c r="P2261" s="263"/>
      <c r="Q2261" s="263"/>
      <c r="R2261" s="263"/>
      <c r="S2261" s="263"/>
      <c r="T2261" s="264"/>
      <c r="AT2261" s="265" t="s">
        <v>175</v>
      </c>
      <c r="AU2261" s="265" t="s">
        <v>107</v>
      </c>
      <c r="AV2261" s="13" t="s">
        <v>107</v>
      </c>
      <c r="AW2261" s="13" t="s">
        <v>31</v>
      </c>
      <c r="AX2261" s="13" t="s">
        <v>74</v>
      </c>
      <c r="AY2261" s="265" t="s">
        <v>165</v>
      </c>
    </row>
    <row r="2262" s="13" customFormat="1">
      <c r="B2262" s="255"/>
      <c r="C2262" s="256"/>
      <c r="D2262" s="246" t="s">
        <v>175</v>
      </c>
      <c r="E2262" s="257" t="s">
        <v>1</v>
      </c>
      <c r="F2262" s="258" t="s">
        <v>384</v>
      </c>
      <c r="G2262" s="256"/>
      <c r="H2262" s="259">
        <v>-2.5790000000000002</v>
      </c>
      <c r="I2262" s="260"/>
      <c r="J2262" s="256"/>
      <c r="K2262" s="256"/>
      <c r="L2262" s="261"/>
      <c r="M2262" s="262"/>
      <c r="N2262" s="263"/>
      <c r="O2262" s="263"/>
      <c r="P2262" s="263"/>
      <c r="Q2262" s="263"/>
      <c r="R2262" s="263"/>
      <c r="S2262" s="263"/>
      <c r="T2262" s="264"/>
      <c r="AT2262" s="265" t="s">
        <v>175</v>
      </c>
      <c r="AU2262" s="265" t="s">
        <v>107</v>
      </c>
      <c r="AV2262" s="13" t="s">
        <v>107</v>
      </c>
      <c r="AW2262" s="13" t="s">
        <v>31</v>
      </c>
      <c r="AX2262" s="13" t="s">
        <v>74</v>
      </c>
      <c r="AY2262" s="265" t="s">
        <v>165</v>
      </c>
    </row>
    <row r="2263" s="13" customFormat="1">
      <c r="B2263" s="255"/>
      <c r="C2263" s="256"/>
      <c r="D2263" s="246" t="s">
        <v>175</v>
      </c>
      <c r="E2263" s="257" t="s">
        <v>1</v>
      </c>
      <c r="F2263" s="258" t="s">
        <v>385</v>
      </c>
      <c r="G2263" s="256"/>
      <c r="H2263" s="259">
        <v>1.383</v>
      </c>
      <c r="I2263" s="260"/>
      <c r="J2263" s="256"/>
      <c r="K2263" s="256"/>
      <c r="L2263" s="261"/>
      <c r="M2263" s="262"/>
      <c r="N2263" s="263"/>
      <c r="O2263" s="263"/>
      <c r="P2263" s="263"/>
      <c r="Q2263" s="263"/>
      <c r="R2263" s="263"/>
      <c r="S2263" s="263"/>
      <c r="T2263" s="264"/>
      <c r="AT2263" s="265" t="s">
        <v>175</v>
      </c>
      <c r="AU2263" s="265" t="s">
        <v>107</v>
      </c>
      <c r="AV2263" s="13" t="s">
        <v>107</v>
      </c>
      <c r="AW2263" s="13" t="s">
        <v>31</v>
      </c>
      <c r="AX2263" s="13" t="s">
        <v>74</v>
      </c>
      <c r="AY2263" s="265" t="s">
        <v>165</v>
      </c>
    </row>
    <row r="2264" s="12" customFormat="1">
      <c r="B2264" s="244"/>
      <c r="C2264" s="245"/>
      <c r="D2264" s="246" t="s">
        <v>175</v>
      </c>
      <c r="E2264" s="247" t="s">
        <v>1</v>
      </c>
      <c r="F2264" s="248" t="s">
        <v>246</v>
      </c>
      <c r="G2264" s="245"/>
      <c r="H2264" s="247" t="s">
        <v>1</v>
      </c>
      <c r="I2264" s="249"/>
      <c r="J2264" s="245"/>
      <c r="K2264" s="245"/>
      <c r="L2264" s="250"/>
      <c r="M2264" s="251"/>
      <c r="N2264" s="252"/>
      <c r="O2264" s="252"/>
      <c r="P2264" s="252"/>
      <c r="Q2264" s="252"/>
      <c r="R2264" s="252"/>
      <c r="S2264" s="252"/>
      <c r="T2264" s="253"/>
      <c r="AT2264" s="254" t="s">
        <v>175</v>
      </c>
      <c r="AU2264" s="254" t="s">
        <v>107</v>
      </c>
      <c r="AV2264" s="12" t="s">
        <v>82</v>
      </c>
      <c r="AW2264" s="12" t="s">
        <v>31</v>
      </c>
      <c r="AX2264" s="12" t="s">
        <v>74</v>
      </c>
      <c r="AY2264" s="254" t="s">
        <v>165</v>
      </c>
    </row>
    <row r="2265" s="13" customFormat="1">
      <c r="B2265" s="255"/>
      <c r="C2265" s="256"/>
      <c r="D2265" s="246" t="s">
        <v>175</v>
      </c>
      <c r="E2265" s="257" t="s">
        <v>1</v>
      </c>
      <c r="F2265" s="258" t="s">
        <v>889</v>
      </c>
      <c r="G2265" s="256"/>
      <c r="H2265" s="259">
        <v>33.095999999999997</v>
      </c>
      <c r="I2265" s="260"/>
      <c r="J2265" s="256"/>
      <c r="K2265" s="256"/>
      <c r="L2265" s="261"/>
      <c r="M2265" s="262"/>
      <c r="N2265" s="263"/>
      <c r="O2265" s="263"/>
      <c r="P2265" s="263"/>
      <c r="Q2265" s="263"/>
      <c r="R2265" s="263"/>
      <c r="S2265" s="263"/>
      <c r="T2265" s="264"/>
      <c r="AT2265" s="265" t="s">
        <v>175</v>
      </c>
      <c r="AU2265" s="265" t="s">
        <v>107</v>
      </c>
      <c r="AV2265" s="13" t="s">
        <v>107</v>
      </c>
      <c r="AW2265" s="13" t="s">
        <v>31</v>
      </c>
      <c r="AX2265" s="13" t="s">
        <v>74</v>
      </c>
      <c r="AY2265" s="265" t="s">
        <v>165</v>
      </c>
    </row>
    <row r="2266" s="13" customFormat="1">
      <c r="B2266" s="255"/>
      <c r="C2266" s="256"/>
      <c r="D2266" s="246" t="s">
        <v>175</v>
      </c>
      <c r="E2266" s="257" t="s">
        <v>1</v>
      </c>
      <c r="F2266" s="258" t="s">
        <v>310</v>
      </c>
      <c r="G2266" s="256"/>
      <c r="H2266" s="259">
        <v>-1.6000000000000001</v>
      </c>
      <c r="I2266" s="260"/>
      <c r="J2266" s="256"/>
      <c r="K2266" s="256"/>
      <c r="L2266" s="261"/>
      <c r="M2266" s="262"/>
      <c r="N2266" s="263"/>
      <c r="O2266" s="263"/>
      <c r="P2266" s="263"/>
      <c r="Q2266" s="263"/>
      <c r="R2266" s="263"/>
      <c r="S2266" s="263"/>
      <c r="T2266" s="264"/>
      <c r="AT2266" s="265" t="s">
        <v>175</v>
      </c>
      <c r="AU2266" s="265" t="s">
        <v>107</v>
      </c>
      <c r="AV2266" s="13" t="s">
        <v>107</v>
      </c>
      <c r="AW2266" s="13" t="s">
        <v>31</v>
      </c>
      <c r="AX2266" s="13" t="s">
        <v>74</v>
      </c>
      <c r="AY2266" s="265" t="s">
        <v>165</v>
      </c>
    </row>
    <row r="2267" s="13" customFormat="1">
      <c r="B2267" s="255"/>
      <c r="C2267" s="256"/>
      <c r="D2267" s="246" t="s">
        <v>175</v>
      </c>
      <c r="E2267" s="257" t="s">
        <v>1</v>
      </c>
      <c r="F2267" s="258" t="s">
        <v>890</v>
      </c>
      <c r="G2267" s="256"/>
      <c r="H2267" s="259">
        <v>-0.67200000000000004</v>
      </c>
      <c r="I2267" s="260"/>
      <c r="J2267" s="256"/>
      <c r="K2267" s="256"/>
      <c r="L2267" s="261"/>
      <c r="M2267" s="262"/>
      <c r="N2267" s="263"/>
      <c r="O2267" s="263"/>
      <c r="P2267" s="263"/>
      <c r="Q2267" s="263"/>
      <c r="R2267" s="263"/>
      <c r="S2267" s="263"/>
      <c r="T2267" s="264"/>
      <c r="AT2267" s="265" t="s">
        <v>175</v>
      </c>
      <c r="AU2267" s="265" t="s">
        <v>107</v>
      </c>
      <c r="AV2267" s="13" t="s">
        <v>107</v>
      </c>
      <c r="AW2267" s="13" t="s">
        <v>31</v>
      </c>
      <c r="AX2267" s="13" t="s">
        <v>74</v>
      </c>
      <c r="AY2267" s="265" t="s">
        <v>165</v>
      </c>
    </row>
    <row r="2268" s="13" customFormat="1">
      <c r="B2268" s="255"/>
      <c r="C2268" s="256"/>
      <c r="D2268" s="246" t="s">
        <v>175</v>
      </c>
      <c r="E2268" s="257" t="s">
        <v>1</v>
      </c>
      <c r="F2268" s="258" t="s">
        <v>891</v>
      </c>
      <c r="G2268" s="256"/>
      <c r="H2268" s="259">
        <v>0.70399999999999996</v>
      </c>
      <c r="I2268" s="260"/>
      <c r="J2268" s="256"/>
      <c r="K2268" s="256"/>
      <c r="L2268" s="261"/>
      <c r="M2268" s="262"/>
      <c r="N2268" s="263"/>
      <c r="O2268" s="263"/>
      <c r="P2268" s="263"/>
      <c r="Q2268" s="263"/>
      <c r="R2268" s="263"/>
      <c r="S2268" s="263"/>
      <c r="T2268" s="264"/>
      <c r="AT2268" s="265" t="s">
        <v>175</v>
      </c>
      <c r="AU2268" s="265" t="s">
        <v>107</v>
      </c>
      <c r="AV2268" s="13" t="s">
        <v>107</v>
      </c>
      <c r="AW2268" s="13" t="s">
        <v>31</v>
      </c>
      <c r="AX2268" s="13" t="s">
        <v>74</v>
      </c>
      <c r="AY2268" s="265" t="s">
        <v>165</v>
      </c>
    </row>
    <row r="2269" s="12" customFormat="1">
      <c r="B2269" s="244"/>
      <c r="C2269" s="245"/>
      <c r="D2269" s="246" t="s">
        <v>175</v>
      </c>
      <c r="E2269" s="247" t="s">
        <v>1</v>
      </c>
      <c r="F2269" s="248" t="s">
        <v>200</v>
      </c>
      <c r="G2269" s="245"/>
      <c r="H2269" s="247" t="s">
        <v>1</v>
      </c>
      <c r="I2269" s="249"/>
      <c r="J2269" s="245"/>
      <c r="K2269" s="245"/>
      <c r="L2269" s="250"/>
      <c r="M2269" s="251"/>
      <c r="N2269" s="252"/>
      <c r="O2269" s="252"/>
      <c r="P2269" s="252"/>
      <c r="Q2269" s="252"/>
      <c r="R2269" s="252"/>
      <c r="S2269" s="252"/>
      <c r="T2269" s="253"/>
      <c r="AT2269" s="254" t="s">
        <v>175</v>
      </c>
      <c r="AU2269" s="254" t="s">
        <v>107</v>
      </c>
      <c r="AV2269" s="12" t="s">
        <v>82</v>
      </c>
      <c r="AW2269" s="12" t="s">
        <v>31</v>
      </c>
      <c r="AX2269" s="12" t="s">
        <v>74</v>
      </c>
      <c r="AY2269" s="254" t="s">
        <v>165</v>
      </c>
    </row>
    <row r="2270" s="13" customFormat="1">
      <c r="B2270" s="255"/>
      <c r="C2270" s="256"/>
      <c r="D2270" s="246" t="s">
        <v>175</v>
      </c>
      <c r="E2270" s="257" t="s">
        <v>1</v>
      </c>
      <c r="F2270" s="258" t="s">
        <v>421</v>
      </c>
      <c r="G2270" s="256"/>
      <c r="H2270" s="259">
        <v>29.579999999999998</v>
      </c>
      <c r="I2270" s="260"/>
      <c r="J2270" s="256"/>
      <c r="K2270" s="256"/>
      <c r="L2270" s="261"/>
      <c r="M2270" s="262"/>
      <c r="N2270" s="263"/>
      <c r="O2270" s="263"/>
      <c r="P2270" s="263"/>
      <c r="Q2270" s="263"/>
      <c r="R2270" s="263"/>
      <c r="S2270" s="263"/>
      <c r="T2270" s="264"/>
      <c r="AT2270" s="265" t="s">
        <v>175</v>
      </c>
      <c r="AU2270" s="265" t="s">
        <v>107</v>
      </c>
      <c r="AV2270" s="13" t="s">
        <v>107</v>
      </c>
      <c r="AW2270" s="13" t="s">
        <v>31</v>
      </c>
      <c r="AX2270" s="13" t="s">
        <v>74</v>
      </c>
      <c r="AY2270" s="265" t="s">
        <v>165</v>
      </c>
    </row>
    <row r="2271" s="13" customFormat="1">
      <c r="B2271" s="255"/>
      <c r="C2271" s="256"/>
      <c r="D2271" s="246" t="s">
        <v>175</v>
      </c>
      <c r="E2271" s="257" t="s">
        <v>1</v>
      </c>
      <c r="F2271" s="258" t="s">
        <v>310</v>
      </c>
      <c r="G2271" s="256"/>
      <c r="H2271" s="259">
        <v>-1.6000000000000001</v>
      </c>
      <c r="I2271" s="260"/>
      <c r="J2271" s="256"/>
      <c r="K2271" s="256"/>
      <c r="L2271" s="261"/>
      <c r="M2271" s="262"/>
      <c r="N2271" s="263"/>
      <c r="O2271" s="263"/>
      <c r="P2271" s="263"/>
      <c r="Q2271" s="263"/>
      <c r="R2271" s="263"/>
      <c r="S2271" s="263"/>
      <c r="T2271" s="264"/>
      <c r="AT2271" s="265" t="s">
        <v>175</v>
      </c>
      <c r="AU2271" s="265" t="s">
        <v>107</v>
      </c>
      <c r="AV2271" s="13" t="s">
        <v>107</v>
      </c>
      <c r="AW2271" s="13" t="s">
        <v>31</v>
      </c>
      <c r="AX2271" s="13" t="s">
        <v>74</v>
      </c>
      <c r="AY2271" s="265" t="s">
        <v>165</v>
      </c>
    </row>
    <row r="2272" s="13" customFormat="1">
      <c r="B2272" s="255"/>
      <c r="C2272" s="256"/>
      <c r="D2272" s="246" t="s">
        <v>175</v>
      </c>
      <c r="E2272" s="257" t="s">
        <v>1</v>
      </c>
      <c r="F2272" s="258" t="s">
        <v>422</v>
      </c>
      <c r="G2272" s="256"/>
      <c r="H2272" s="259">
        <v>-1.0800000000000001</v>
      </c>
      <c r="I2272" s="260"/>
      <c r="J2272" s="256"/>
      <c r="K2272" s="256"/>
      <c r="L2272" s="261"/>
      <c r="M2272" s="262"/>
      <c r="N2272" s="263"/>
      <c r="O2272" s="263"/>
      <c r="P2272" s="263"/>
      <c r="Q2272" s="263"/>
      <c r="R2272" s="263"/>
      <c r="S2272" s="263"/>
      <c r="T2272" s="264"/>
      <c r="AT2272" s="265" t="s">
        <v>175</v>
      </c>
      <c r="AU2272" s="265" t="s">
        <v>107</v>
      </c>
      <c r="AV2272" s="13" t="s">
        <v>107</v>
      </c>
      <c r="AW2272" s="13" t="s">
        <v>31</v>
      </c>
      <c r="AX2272" s="13" t="s">
        <v>74</v>
      </c>
      <c r="AY2272" s="265" t="s">
        <v>165</v>
      </c>
    </row>
    <row r="2273" s="13" customFormat="1">
      <c r="B2273" s="255"/>
      <c r="C2273" s="256"/>
      <c r="D2273" s="246" t="s">
        <v>175</v>
      </c>
      <c r="E2273" s="257" t="s">
        <v>1</v>
      </c>
      <c r="F2273" s="258" t="s">
        <v>400</v>
      </c>
      <c r="G2273" s="256"/>
      <c r="H2273" s="259">
        <v>1.9199999999999999</v>
      </c>
      <c r="I2273" s="260"/>
      <c r="J2273" s="256"/>
      <c r="K2273" s="256"/>
      <c r="L2273" s="261"/>
      <c r="M2273" s="262"/>
      <c r="N2273" s="263"/>
      <c r="O2273" s="263"/>
      <c r="P2273" s="263"/>
      <c r="Q2273" s="263"/>
      <c r="R2273" s="263"/>
      <c r="S2273" s="263"/>
      <c r="T2273" s="264"/>
      <c r="AT2273" s="265" t="s">
        <v>175</v>
      </c>
      <c r="AU2273" s="265" t="s">
        <v>107</v>
      </c>
      <c r="AV2273" s="13" t="s">
        <v>107</v>
      </c>
      <c r="AW2273" s="13" t="s">
        <v>31</v>
      </c>
      <c r="AX2273" s="13" t="s">
        <v>74</v>
      </c>
      <c r="AY2273" s="265" t="s">
        <v>165</v>
      </c>
    </row>
    <row r="2274" s="13" customFormat="1">
      <c r="B2274" s="255"/>
      <c r="C2274" s="256"/>
      <c r="D2274" s="246" t="s">
        <v>175</v>
      </c>
      <c r="E2274" s="257" t="s">
        <v>1</v>
      </c>
      <c r="F2274" s="258" t="s">
        <v>892</v>
      </c>
      <c r="G2274" s="256"/>
      <c r="H2274" s="259">
        <v>0.66000000000000003</v>
      </c>
      <c r="I2274" s="260"/>
      <c r="J2274" s="256"/>
      <c r="K2274" s="256"/>
      <c r="L2274" s="261"/>
      <c r="M2274" s="262"/>
      <c r="N2274" s="263"/>
      <c r="O2274" s="263"/>
      <c r="P2274" s="263"/>
      <c r="Q2274" s="263"/>
      <c r="R2274" s="263"/>
      <c r="S2274" s="263"/>
      <c r="T2274" s="264"/>
      <c r="AT2274" s="265" t="s">
        <v>175</v>
      </c>
      <c r="AU2274" s="265" t="s">
        <v>107</v>
      </c>
      <c r="AV2274" s="13" t="s">
        <v>107</v>
      </c>
      <c r="AW2274" s="13" t="s">
        <v>31</v>
      </c>
      <c r="AX2274" s="13" t="s">
        <v>74</v>
      </c>
      <c r="AY2274" s="265" t="s">
        <v>165</v>
      </c>
    </row>
    <row r="2275" s="12" customFormat="1">
      <c r="B2275" s="244"/>
      <c r="C2275" s="245"/>
      <c r="D2275" s="246" t="s">
        <v>175</v>
      </c>
      <c r="E2275" s="247" t="s">
        <v>1</v>
      </c>
      <c r="F2275" s="248" t="s">
        <v>198</v>
      </c>
      <c r="G2275" s="245"/>
      <c r="H2275" s="247" t="s">
        <v>1</v>
      </c>
      <c r="I2275" s="249"/>
      <c r="J2275" s="245"/>
      <c r="K2275" s="245"/>
      <c r="L2275" s="250"/>
      <c r="M2275" s="251"/>
      <c r="N2275" s="252"/>
      <c r="O2275" s="252"/>
      <c r="P2275" s="252"/>
      <c r="Q2275" s="252"/>
      <c r="R2275" s="252"/>
      <c r="S2275" s="252"/>
      <c r="T2275" s="253"/>
      <c r="AT2275" s="254" t="s">
        <v>175</v>
      </c>
      <c r="AU2275" s="254" t="s">
        <v>107</v>
      </c>
      <c r="AV2275" s="12" t="s">
        <v>82</v>
      </c>
      <c r="AW2275" s="12" t="s">
        <v>31</v>
      </c>
      <c r="AX2275" s="12" t="s">
        <v>74</v>
      </c>
      <c r="AY2275" s="254" t="s">
        <v>165</v>
      </c>
    </row>
    <row r="2276" s="13" customFormat="1">
      <c r="B2276" s="255"/>
      <c r="C2276" s="256"/>
      <c r="D2276" s="246" t="s">
        <v>175</v>
      </c>
      <c r="E2276" s="257" t="s">
        <v>1</v>
      </c>
      <c r="F2276" s="258" t="s">
        <v>893</v>
      </c>
      <c r="G2276" s="256"/>
      <c r="H2276" s="259">
        <v>49.951999999999998</v>
      </c>
      <c r="I2276" s="260"/>
      <c r="J2276" s="256"/>
      <c r="K2276" s="256"/>
      <c r="L2276" s="261"/>
      <c r="M2276" s="262"/>
      <c r="N2276" s="263"/>
      <c r="O2276" s="263"/>
      <c r="P2276" s="263"/>
      <c r="Q2276" s="263"/>
      <c r="R2276" s="263"/>
      <c r="S2276" s="263"/>
      <c r="T2276" s="264"/>
      <c r="AT2276" s="265" t="s">
        <v>175</v>
      </c>
      <c r="AU2276" s="265" t="s">
        <v>107</v>
      </c>
      <c r="AV2276" s="13" t="s">
        <v>107</v>
      </c>
      <c r="AW2276" s="13" t="s">
        <v>31</v>
      </c>
      <c r="AX2276" s="13" t="s">
        <v>74</v>
      </c>
      <c r="AY2276" s="265" t="s">
        <v>165</v>
      </c>
    </row>
    <row r="2277" s="13" customFormat="1">
      <c r="B2277" s="255"/>
      <c r="C2277" s="256"/>
      <c r="D2277" s="246" t="s">
        <v>175</v>
      </c>
      <c r="E2277" s="257" t="s">
        <v>1</v>
      </c>
      <c r="F2277" s="258" t="s">
        <v>310</v>
      </c>
      <c r="G2277" s="256"/>
      <c r="H2277" s="259">
        <v>-1.6000000000000001</v>
      </c>
      <c r="I2277" s="260"/>
      <c r="J2277" s="256"/>
      <c r="K2277" s="256"/>
      <c r="L2277" s="261"/>
      <c r="M2277" s="262"/>
      <c r="N2277" s="263"/>
      <c r="O2277" s="263"/>
      <c r="P2277" s="263"/>
      <c r="Q2277" s="263"/>
      <c r="R2277" s="263"/>
      <c r="S2277" s="263"/>
      <c r="T2277" s="264"/>
      <c r="AT2277" s="265" t="s">
        <v>175</v>
      </c>
      <c r="AU2277" s="265" t="s">
        <v>107</v>
      </c>
      <c r="AV2277" s="13" t="s">
        <v>107</v>
      </c>
      <c r="AW2277" s="13" t="s">
        <v>31</v>
      </c>
      <c r="AX2277" s="13" t="s">
        <v>74</v>
      </c>
      <c r="AY2277" s="265" t="s">
        <v>165</v>
      </c>
    </row>
    <row r="2278" s="13" customFormat="1">
      <c r="B2278" s="255"/>
      <c r="C2278" s="256"/>
      <c r="D2278" s="246" t="s">
        <v>175</v>
      </c>
      <c r="E2278" s="257" t="s">
        <v>1</v>
      </c>
      <c r="F2278" s="258" t="s">
        <v>384</v>
      </c>
      <c r="G2278" s="256"/>
      <c r="H2278" s="259">
        <v>-2.5790000000000002</v>
      </c>
      <c r="I2278" s="260"/>
      <c r="J2278" s="256"/>
      <c r="K2278" s="256"/>
      <c r="L2278" s="261"/>
      <c r="M2278" s="262"/>
      <c r="N2278" s="263"/>
      <c r="O2278" s="263"/>
      <c r="P2278" s="263"/>
      <c r="Q2278" s="263"/>
      <c r="R2278" s="263"/>
      <c r="S2278" s="263"/>
      <c r="T2278" s="264"/>
      <c r="AT2278" s="265" t="s">
        <v>175</v>
      </c>
      <c r="AU2278" s="265" t="s">
        <v>107</v>
      </c>
      <c r="AV2278" s="13" t="s">
        <v>107</v>
      </c>
      <c r="AW2278" s="13" t="s">
        <v>31</v>
      </c>
      <c r="AX2278" s="13" t="s">
        <v>74</v>
      </c>
      <c r="AY2278" s="265" t="s">
        <v>165</v>
      </c>
    </row>
    <row r="2279" s="13" customFormat="1">
      <c r="B2279" s="255"/>
      <c r="C2279" s="256"/>
      <c r="D2279" s="246" t="s">
        <v>175</v>
      </c>
      <c r="E2279" s="257" t="s">
        <v>1</v>
      </c>
      <c r="F2279" s="258" t="s">
        <v>385</v>
      </c>
      <c r="G2279" s="256"/>
      <c r="H2279" s="259">
        <v>1.383</v>
      </c>
      <c r="I2279" s="260"/>
      <c r="J2279" s="256"/>
      <c r="K2279" s="256"/>
      <c r="L2279" s="261"/>
      <c r="M2279" s="262"/>
      <c r="N2279" s="263"/>
      <c r="O2279" s="263"/>
      <c r="P2279" s="263"/>
      <c r="Q2279" s="263"/>
      <c r="R2279" s="263"/>
      <c r="S2279" s="263"/>
      <c r="T2279" s="264"/>
      <c r="AT2279" s="265" t="s">
        <v>175</v>
      </c>
      <c r="AU2279" s="265" t="s">
        <v>107</v>
      </c>
      <c r="AV2279" s="13" t="s">
        <v>107</v>
      </c>
      <c r="AW2279" s="13" t="s">
        <v>31</v>
      </c>
      <c r="AX2279" s="13" t="s">
        <v>74</v>
      </c>
      <c r="AY2279" s="265" t="s">
        <v>165</v>
      </c>
    </row>
    <row r="2280" s="12" customFormat="1">
      <c r="B2280" s="244"/>
      <c r="C2280" s="245"/>
      <c r="D2280" s="246" t="s">
        <v>175</v>
      </c>
      <c r="E2280" s="247" t="s">
        <v>1</v>
      </c>
      <c r="F2280" s="248" t="s">
        <v>420</v>
      </c>
      <c r="G2280" s="245"/>
      <c r="H2280" s="247" t="s">
        <v>1</v>
      </c>
      <c r="I2280" s="249"/>
      <c r="J2280" s="245"/>
      <c r="K2280" s="245"/>
      <c r="L2280" s="250"/>
      <c r="M2280" s="251"/>
      <c r="N2280" s="252"/>
      <c r="O2280" s="252"/>
      <c r="P2280" s="252"/>
      <c r="Q2280" s="252"/>
      <c r="R2280" s="252"/>
      <c r="S2280" s="252"/>
      <c r="T2280" s="253"/>
      <c r="AT2280" s="254" t="s">
        <v>175</v>
      </c>
      <c r="AU2280" s="254" t="s">
        <v>107</v>
      </c>
      <c r="AV2280" s="12" t="s">
        <v>82</v>
      </c>
      <c r="AW2280" s="12" t="s">
        <v>31</v>
      </c>
      <c r="AX2280" s="12" t="s">
        <v>74</v>
      </c>
      <c r="AY2280" s="254" t="s">
        <v>165</v>
      </c>
    </row>
    <row r="2281" s="13" customFormat="1">
      <c r="B2281" s="255"/>
      <c r="C2281" s="256"/>
      <c r="D2281" s="246" t="s">
        <v>175</v>
      </c>
      <c r="E2281" s="257" t="s">
        <v>1</v>
      </c>
      <c r="F2281" s="258" t="s">
        <v>894</v>
      </c>
      <c r="G2281" s="256"/>
      <c r="H2281" s="259">
        <v>49</v>
      </c>
      <c r="I2281" s="260"/>
      <c r="J2281" s="256"/>
      <c r="K2281" s="256"/>
      <c r="L2281" s="261"/>
      <c r="M2281" s="262"/>
      <c r="N2281" s="263"/>
      <c r="O2281" s="263"/>
      <c r="P2281" s="263"/>
      <c r="Q2281" s="263"/>
      <c r="R2281" s="263"/>
      <c r="S2281" s="263"/>
      <c r="T2281" s="264"/>
      <c r="AT2281" s="265" t="s">
        <v>175</v>
      </c>
      <c r="AU2281" s="265" t="s">
        <v>107</v>
      </c>
      <c r="AV2281" s="13" t="s">
        <v>107</v>
      </c>
      <c r="AW2281" s="13" t="s">
        <v>31</v>
      </c>
      <c r="AX2281" s="13" t="s">
        <v>74</v>
      </c>
      <c r="AY2281" s="265" t="s">
        <v>165</v>
      </c>
    </row>
    <row r="2282" s="13" customFormat="1">
      <c r="B2282" s="255"/>
      <c r="C2282" s="256"/>
      <c r="D2282" s="246" t="s">
        <v>175</v>
      </c>
      <c r="E2282" s="257" t="s">
        <v>1</v>
      </c>
      <c r="F2282" s="258" t="s">
        <v>310</v>
      </c>
      <c r="G2282" s="256"/>
      <c r="H2282" s="259">
        <v>-1.6000000000000001</v>
      </c>
      <c r="I2282" s="260"/>
      <c r="J2282" s="256"/>
      <c r="K2282" s="256"/>
      <c r="L2282" s="261"/>
      <c r="M2282" s="262"/>
      <c r="N2282" s="263"/>
      <c r="O2282" s="263"/>
      <c r="P2282" s="263"/>
      <c r="Q2282" s="263"/>
      <c r="R2282" s="263"/>
      <c r="S2282" s="263"/>
      <c r="T2282" s="264"/>
      <c r="AT2282" s="265" t="s">
        <v>175</v>
      </c>
      <c r="AU2282" s="265" t="s">
        <v>107</v>
      </c>
      <c r="AV2282" s="13" t="s">
        <v>107</v>
      </c>
      <c r="AW2282" s="13" t="s">
        <v>31</v>
      </c>
      <c r="AX2282" s="13" t="s">
        <v>74</v>
      </c>
      <c r="AY2282" s="265" t="s">
        <v>165</v>
      </c>
    </row>
    <row r="2283" s="13" customFormat="1">
      <c r="B2283" s="255"/>
      <c r="C2283" s="256"/>
      <c r="D2283" s="246" t="s">
        <v>175</v>
      </c>
      <c r="E2283" s="257" t="s">
        <v>1</v>
      </c>
      <c r="F2283" s="258" t="s">
        <v>874</v>
      </c>
      <c r="G2283" s="256"/>
      <c r="H2283" s="259">
        <v>0.95999999999999996</v>
      </c>
      <c r="I2283" s="260"/>
      <c r="J2283" s="256"/>
      <c r="K2283" s="256"/>
      <c r="L2283" s="261"/>
      <c r="M2283" s="262"/>
      <c r="N2283" s="263"/>
      <c r="O2283" s="263"/>
      <c r="P2283" s="263"/>
      <c r="Q2283" s="263"/>
      <c r="R2283" s="263"/>
      <c r="S2283" s="263"/>
      <c r="T2283" s="264"/>
      <c r="AT2283" s="265" t="s">
        <v>175</v>
      </c>
      <c r="AU2283" s="265" t="s">
        <v>107</v>
      </c>
      <c r="AV2283" s="13" t="s">
        <v>107</v>
      </c>
      <c r="AW2283" s="13" t="s">
        <v>31</v>
      </c>
      <c r="AX2283" s="13" t="s">
        <v>74</v>
      </c>
      <c r="AY2283" s="265" t="s">
        <v>165</v>
      </c>
    </row>
    <row r="2284" s="13" customFormat="1">
      <c r="B2284" s="255"/>
      <c r="C2284" s="256"/>
      <c r="D2284" s="246" t="s">
        <v>175</v>
      </c>
      <c r="E2284" s="257" t="s">
        <v>1</v>
      </c>
      <c r="F2284" s="258" t="s">
        <v>384</v>
      </c>
      <c r="G2284" s="256"/>
      <c r="H2284" s="259">
        <v>-2.5790000000000002</v>
      </c>
      <c r="I2284" s="260"/>
      <c r="J2284" s="256"/>
      <c r="K2284" s="256"/>
      <c r="L2284" s="261"/>
      <c r="M2284" s="262"/>
      <c r="N2284" s="263"/>
      <c r="O2284" s="263"/>
      <c r="P2284" s="263"/>
      <c r="Q2284" s="263"/>
      <c r="R2284" s="263"/>
      <c r="S2284" s="263"/>
      <c r="T2284" s="264"/>
      <c r="AT2284" s="265" t="s">
        <v>175</v>
      </c>
      <c r="AU2284" s="265" t="s">
        <v>107</v>
      </c>
      <c r="AV2284" s="13" t="s">
        <v>107</v>
      </c>
      <c r="AW2284" s="13" t="s">
        <v>31</v>
      </c>
      <c r="AX2284" s="13" t="s">
        <v>74</v>
      </c>
      <c r="AY2284" s="265" t="s">
        <v>165</v>
      </c>
    </row>
    <row r="2285" s="13" customFormat="1">
      <c r="B2285" s="255"/>
      <c r="C2285" s="256"/>
      <c r="D2285" s="246" t="s">
        <v>175</v>
      </c>
      <c r="E2285" s="257" t="s">
        <v>1</v>
      </c>
      <c r="F2285" s="258" t="s">
        <v>385</v>
      </c>
      <c r="G2285" s="256"/>
      <c r="H2285" s="259">
        <v>1.383</v>
      </c>
      <c r="I2285" s="260"/>
      <c r="J2285" s="256"/>
      <c r="K2285" s="256"/>
      <c r="L2285" s="261"/>
      <c r="M2285" s="262"/>
      <c r="N2285" s="263"/>
      <c r="O2285" s="263"/>
      <c r="P2285" s="263"/>
      <c r="Q2285" s="263"/>
      <c r="R2285" s="263"/>
      <c r="S2285" s="263"/>
      <c r="T2285" s="264"/>
      <c r="AT2285" s="265" t="s">
        <v>175</v>
      </c>
      <c r="AU2285" s="265" t="s">
        <v>107</v>
      </c>
      <c r="AV2285" s="13" t="s">
        <v>107</v>
      </c>
      <c r="AW2285" s="13" t="s">
        <v>31</v>
      </c>
      <c r="AX2285" s="13" t="s">
        <v>74</v>
      </c>
      <c r="AY2285" s="265" t="s">
        <v>165</v>
      </c>
    </row>
    <row r="2286" s="14" customFormat="1">
      <c r="B2286" s="266"/>
      <c r="C2286" s="267"/>
      <c r="D2286" s="246" t="s">
        <v>175</v>
      </c>
      <c r="E2286" s="268" t="s">
        <v>1</v>
      </c>
      <c r="F2286" s="269" t="s">
        <v>179</v>
      </c>
      <c r="G2286" s="267"/>
      <c r="H2286" s="270">
        <v>555.82900000000006</v>
      </c>
      <c r="I2286" s="271"/>
      <c r="J2286" s="267"/>
      <c r="K2286" s="267"/>
      <c r="L2286" s="272"/>
      <c r="M2286" s="273"/>
      <c r="N2286" s="274"/>
      <c r="O2286" s="274"/>
      <c r="P2286" s="274"/>
      <c r="Q2286" s="274"/>
      <c r="R2286" s="274"/>
      <c r="S2286" s="274"/>
      <c r="T2286" s="275"/>
      <c r="AT2286" s="276" t="s">
        <v>175</v>
      </c>
      <c r="AU2286" s="276" t="s">
        <v>107</v>
      </c>
      <c r="AV2286" s="14" t="s">
        <v>166</v>
      </c>
      <c r="AW2286" s="14" t="s">
        <v>31</v>
      </c>
      <c r="AX2286" s="14" t="s">
        <v>74</v>
      </c>
      <c r="AY2286" s="276" t="s">
        <v>165</v>
      </c>
    </row>
    <row r="2287" s="12" customFormat="1">
      <c r="B2287" s="244"/>
      <c r="C2287" s="245"/>
      <c r="D2287" s="246" t="s">
        <v>175</v>
      </c>
      <c r="E2287" s="247" t="s">
        <v>1</v>
      </c>
      <c r="F2287" s="248" t="s">
        <v>180</v>
      </c>
      <c r="G2287" s="245"/>
      <c r="H2287" s="247" t="s">
        <v>1</v>
      </c>
      <c r="I2287" s="249"/>
      <c r="J2287" s="245"/>
      <c r="K2287" s="245"/>
      <c r="L2287" s="250"/>
      <c r="M2287" s="251"/>
      <c r="N2287" s="252"/>
      <c r="O2287" s="252"/>
      <c r="P2287" s="252"/>
      <c r="Q2287" s="252"/>
      <c r="R2287" s="252"/>
      <c r="S2287" s="252"/>
      <c r="T2287" s="253"/>
      <c r="AT2287" s="254" t="s">
        <v>175</v>
      </c>
      <c r="AU2287" s="254" t="s">
        <v>107</v>
      </c>
      <c r="AV2287" s="12" t="s">
        <v>82</v>
      </c>
      <c r="AW2287" s="12" t="s">
        <v>31</v>
      </c>
      <c r="AX2287" s="12" t="s">
        <v>74</v>
      </c>
      <c r="AY2287" s="254" t="s">
        <v>165</v>
      </c>
    </row>
    <row r="2288" s="12" customFormat="1">
      <c r="B2288" s="244"/>
      <c r="C2288" s="245"/>
      <c r="D2288" s="246" t="s">
        <v>175</v>
      </c>
      <c r="E2288" s="247" t="s">
        <v>1</v>
      </c>
      <c r="F2288" s="248" t="s">
        <v>697</v>
      </c>
      <c r="G2288" s="245"/>
      <c r="H2288" s="247" t="s">
        <v>1</v>
      </c>
      <c r="I2288" s="249"/>
      <c r="J2288" s="245"/>
      <c r="K2288" s="245"/>
      <c r="L2288" s="250"/>
      <c r="M2288" s="251"/>
      <c r="N2288" s="252"/>
      <c r="O2288" s="252"/>
      <c r="P2288" s="252"/>
      <c r="Q2288" s="252"/>
      <c r="R2288" s="252"/>
      <c r="S2288" s="252"/>
      <c r="T2288" s="253"/>
      <c r="AT2288" s="254" t="s">
        <v>175</v>
      </c>
      <c r="AU2288" s="254" t="s">
        <v>107</v>
      </c>
      <c r="AV2288" s="12" t="s">
        <v>82</v>
      </c>
      <c r="AW2288" s="12" t="s">
        <v>31</v>
      </c>
      <c r="AX2288" s="12" t="s">
        <v>74</v>
      </c>
      <c r="AY2288" s="254" t="s">
        <v>165</v>
      </c>
    </row>
    <row r="2289" s="13" customFormat="1">
      <c r="B2289" s="255"/>
      <c r="C2289" s="256"/>
      <c r="D2289" s="246" t="s">
        <v>175</v>
      </c>
      <c r="E2289" s="257" t="s">
        <v>1</v>
      </c>
      <c r="F2289" s="258" t="s">
        <v>895</v>
      </c>
      <c r="G2289" s="256"/>
      <c r="H2289" s="259">
        <v>50.735999999999997</v>
      </c>
      <c r="I2289" s="260"/>
      <c r="J2289" s="256"/>
      <c r="K2289" s="256"/>
      <c r="L2289" s="261"/>
      <c r="M2289" s="262"/>
      <c r="N2289" s="263"/>
      <c r="O2289" s="263"/>
      <c r="P2289" s="263"/>
      <c r="Q2289" s="263"/>
      <c r="R2289" s="263"/>
      <c r="S2289" s="263"/>
      <c r="T2289" s="264"/>
      <c r="AT2289" s="265" t="s">
        <v>175</v>
      </c>
      <c r="AU2289" s="265" t="s">
        <v>107</v>
      </c>
      <c r="AV2289" s="13" t="s">
        <v>107</v>
      </c>
      <c r="AW2289" s="13" t="s">
        <v>31</v>
      </c>
      <c r="AX2289" s="13" t="s">
        <v>74</v>
      </c>
      <c r="AY2289" s="265" t="s">
        <v>165</v>
      </c>
    </row>
    <row r="2290" s="13" customFormat="1">
      <c r="B2290" s="255"/>
      <c r="C2290" s="256"/>
      <c r="D2290" s="246" t="s">
        <v>175</v>
      </c>
      <c r="E2290" s="257" t="s">
        <v>1</v>
      </c>
      <c r="F2290" s="258" t="s">
        <v>381</v>
      </c>
      <c r="G2290" s="256"/>
      <c r="H2290" s="259">
        <v>-2.4300000000000002</v>
      </c>
      <c r="I2290" s="260"/>
      <c r="J2290" s="256"/>
      <c r="K2290" s="256"/>
      <c r="L2290" s="261"/>
      <c r="M2290" s="262"/>
      <c r="N2290" s="263"/>
      <c r="O2290" s="263"/>
      <c r="P2290" s="263"/>
      <c r="Q2290" s="263"/>
      <c r="R2290" s="263"/>
      <c r="S2290" s="263"/>
      <c r="T2290" s="264"/>
      <c r="AT2290" s="265" t="s">
        <v>175</v>
      </c>
      <c r="AU2290" s="265" t="s">
        <v>107</v>
      </c>
      <c r="AV2290" s="13" t="s">
        <v>107</v>
      </c>
      <c r="AW2290" s="13" t="s">
        <v>31</v>
      </c>
      <c r="AX2290" s="13" t="s">
        <v>74</v>
      </c>
      <c r="AY2290" s="265" t="s">
        <v>165</v>
      </c>
    </row>
    <row r="2291" s="13" customFormat="1">
      <c r="B2291" s="255"/>
      <c r="C2291" s="256"/>
      <c r="D2291" s="246" t="s">
        <v>175</v>
      </c>
      <c r="E2291" s="257" t="s">
        <v>1</v>
      </c>
      <c r="F2291" s="258" t="s">
        <v>382</v>
      </c>
      <c r="G2291" s="256"/>
      <c r="H2291" s="259">
        <v>1.3500000000000001</v>
      </c>
      <c r="I2291" s="260"/>
      <c r="J2291" s="256"/>
      <c r="K2291" s="256"/>
      <c r="L2291" s="261"/>
      <c r="M2291" s="262"/>
      <c r="N2291" s="263"/>
      <c r="O2291" s="263"/>
      <c r="P2291" s="263"/>
      <c r="Q2291" s="263"/>
      <c r="R2291" s="263"/>
      <c r="S2291" s="263"/>
      <c r="T2291" s="264"/>
      <c r="AT2291" s="265" t="s">
        <v>175</v>
      </c>
      <c r="AU2291" s="265" t="s">
        <v>107</v>
      </c>
      <c r="AV2291" s="13" t="s">
        <v>107</v>
      </c>
      <c r="AW2291" s="13" t="s">
        <v>31</v>
      </c>
      <c r="AX2291" s="13" t="s">
        <v>74</v>
      </c>
      <c r="AY2291" s="265" t="s">
        <v>165</v>
      </c>
    </row>
    <row r="2292" s="13" customFormat="1">
      <c r="B2292" s="255"/>
      <c r="C2292" s="256"/>
      <c r="D2292" s="246" t="s">
        <v>175</v>
      </c>
      <c r="E2292" s="257" t="s">
        <v>1</v>
      </c>
      <c r="F2292" s="258" t="s">
        <v>896</v>
      </c>
      <c r="G2292" s="256"/>
      <c r="H2292" s="259">
        <v>-3.3599999999999999</v>
      </c>
      <c r="I2292" s="260"/>
      <c r="J2292" s="256"/>
      <c r="K2292" s="256"/>
      <c r="L2292" s="261"/>
      <c r="M2292" s="262"/>
      <c r="N2292" s="263"/>
      <c r="O2292" s="263"/>
      <c r="P2292" s="263"/>
      <c r="Q2292" s="263"/>
      <c r="R2292" s="263"/>
      <c r="S2292" s="263"/>
      <c r="T2292" s="264"/>
      <c r="AT2292" s="265" t="s">
        <v>175</v>
      </c>
      <c r="AU2292" s="265" t="s">
        <v>107</v>
      </c>
      <c r="AV2292" s="13" t="s">
        <v>107</v>
      </c>
      <c r="AW2292" s="13" t="s">
        <v>31</v>
      </c>
      <c r="AX2292" s="13" t="s">
        <v>74</v>
      </c>
      <c r="AY2292" s="265" t="s">
        <v>165</v>
      </c>
    </row>
    <row r="2293" s="13" customFormat="1">
      <c r="B2293" s="255"/>
      <c r="C2293" s="256"/>
      <c r="D2293" s="246" t="s">
        <v>175</v>
      </c>
      <c r="E2293" s="257" t="s">
        <v>1</v>
      </c>
      <c r="F2293" s="258" t="s">
        <v>310</v>
      </c>
      <c r="G2293" s="256"/>
      <c r="H2293" s="259">
        <v>-1.6000000000000001</v>
      </c>
      <c r="I2293" s="260"/>
      <c r="J2293" s="256"/>
      <c r="K2293" s="256"/>
      <c r="L2293" s="261"/>
      <c r="M2293" s="262"/>
      <c r="N2293" s="263"/>
      <c r="O2293" s="263"/>
      <c r="P2293" s="263"/>
      <c r="Q2293" s="263"/>
      <c r="R2293" s="263"/>
      <c r="S2293" s="263"/>
      <c r="T2293" s="264"/>
      <c r="AT2293" s="265" t="s">
        <v>175</v>
      </c>
      <c r="AU2293" s="265" t="s">
        <v>107</v>
      </c>
      <c r="AV2293" s="13" t="s">
        <v>107</v>
      </c>
      <c r="AW2293" s="13" t="s">
        <v>31</v>
      </c>
      <c r="AX2293" s="13" t="s">
        <v>74</v>
      </c>
      <c r="AY2293" s="265" t="s">
        <v>165</v>
      </c>
    </row>
    <row r="2294" s="12" customFormat="1">
      <c r="B2294" s="244"/>
      <c r="C2294" s="245"/>
      <c r="D2294" s="246" t="s">
        <v>175</v>
      </c>
      <c r="E2294" s="247" t="s">
        <v>1</v>
      </c>
      <c r="F2294" s="248" t="s">
        <v>205</v>
      </c>
      <c r="G2294" s="245"/>
      <c r="H2294" s="247" t="s">
        <v>1</v>
      </c>
      <c r="I2294" s="249"/>
      <c r="J2294" s="245"/>
      <c r="K2294" s="245"/>
      <c r="L2294" s="250"/>
      <c r="M2294" s="251"/>
      <c r="N2294" s="252"/>
      <c r="O2294" s="252"/>
      <c r="P2294" s="252"/>
      <c r="Q2294" s="252"/>
      <c r="R2294" s="252"/>
      <c r="S2294" s="252"/>
      <c r="T2294" s="253"/>
      <c r="AT2294" s="254" t="s">
        <v>175</v>
      </c>
      <c r="AU2294" s="254" t="s">
        <v>107</v>
      </c>
      <c r="AV2294" s="12" t="s">
        <v>82</v>
      </c>
      <c r="AW2294" s="12" t="s">
        <v>31</v>
      </c>
      <c r="AX2294" s="12" t="s">
        <v>74</v>
      </c>
      <c r="AY2294" s="254" t="s">
        <v>165</v>
      </c>
    </row>
    <row r="2295" s="13" customFormat="1">
      <c r="B2295" s="255"/>
      <c r="C2295" s="256"/>
      <c r="D2295" s="246" t="s">
        <v>175</v>
      </c>
      <c r="E2295" s="257" t="s">
        <v>1</v>
      </c>
      <c r="F2295" s="258" t="s">
        <v>897</v>
      </c>
      <c r="G2295" s="256"/>
      <c r="H2295" s="259">
        <v>49.167999999999999</v>
      </c>
      <c r="I2295" s="260"/>
      <c r="J2295" s="256"/>
      <c r="K2295" s="256"/>
      <c r="L2295" s="261"/>
      <c r="M2295" s="262"/>
      <c r="N2295" s="263"/>
      <c r="O2295" s="263"/>
      <c r="P2295" s="263"/>
      <c r="Q2295" s="263"/>
      <c r="R2295" s="263"/>
      <c r="S2295" s="263"/>
      <c r="T2295" s="264"/>
      <c r="AT2295" s="265" t="s">
        <v>175</v>
      </c>
      <c r="AU2295" s="265" t="s">
        <v>107</v>
      </c>
      <c r="AV2295" s="13" t="s">
        <v>107</v>
      </c>
      <c r="AW2295" s="13" t="s">
        <v>31</v>
      </c>
      <c r="AX2295" s="13" t="s">
        <v>74</v>
      </c>
      <c r="AY2295" s="265" t="s">
        <v>165</v>
      </c>
    </row>
    <row r="2296" s="13" customFormat="1">
      <c r="B2296" s="255"/>
      <c r="C2296" s="256"/>
      <c r="D2296" s="246" t="s">
        <v>175</v>
      </c>
      <c r="E2296" s="257" t="s">
        <v>1</v>
      </c>
      <c r="F2296" s="258" t="s">
        <v>381</v>
      </c>
      <c r="G2296" s="256"/>
      <c r="H2296" s="259">
        <v>-2.4300000000000002</v>
      </c>
      <c r="I2296" s="260"/>
      <c r="J2296" s="256"/>
      <c r="K2296" s="256"/>
      <c r="L2296" s="261"/>
      <c r="M2296" s="262"/>
      <c r="N2296" s="263"/>
      <c r="O2296" s="263"/>
      <c r="P2296" s="263"/>
      <c r="Q2296" s="263"/>
      <c r="R2296" s="263"/>
      <c r="S2296" s="263"/>
      <c r="T2296" s="264"/>
      <c r="AT2296" s="265" t="s">
        <v>175</v>
      </c>
      <c r="AU2296" s="265" t="s">
        <v>107</v>
      </c>
      <c r="AV2296" s="13" t="s">
        <v>107</v>
      </c>
      <c r="AW2296" s="13" t="s">
        <v>31</v>
      </c>
      <c r="AX2296" s="13" t="s">
        <v>74</v>
      </c>
      <c r="AY2296" s="265" t="s">
        <v>165</v>
      </c>
    </row>
    <row r="2297" s="13" customFormat="1">
      <c r="B2297" s="255"/>
      <c r="C2297" s="256"/>
      <c r="D2297" s="246" t="s">
        <v>175</v>
      </c>
      <c r="E2297" s="257" t="s">
        <v>1</v>
      </c>
      <c r="F2297" s="258" t="s">
        <v>382</v>
      </c>
      <c r="G2297" s="256"/>
      <c r="H2297" s="259">
        <v>1.3500000000000001</v>
      </c>
      <c r="I2297" s="260"/>
      <c r="J2297" s="256"/>
      <c r="K2297" s="256"/>
      <c r="L2297" s="261"/>
      <c r="M2297" s="262"/>
      <c r="N2297" s="263"/>
      <c r="O2297" s="263"/>
      <c r="P2297" s="263"/>
      <c r="Q2297" s="263"/>
      <c r="R2297" s="263"/>
      <c r="S2297" s="263"/>
      <c r="T2297" s="264"/>
      <c r="AT2297" s="265" t="s">
        <v>175</v>
      </c>
      <c r="AU2297" s="265" t="s">
        <v>107</v>
      </c>
      <c r="AV2297" s="13" t="s">
        <v>107</v>
      </c>
      <c r="AW2297" s="13" t="s">
        <v>31</v>
      </c>
      <c r="AX2297" s="13" t="s">
        <v>74</v>
      </c>
      <c r="AY2297" s="265" t="s">
        <v>165</v>
      </c>
    </row>
    <row r="2298" s="13" customFormat="1">
      <c r="B2298" s="255"/>
      <c r="C2298" s="256"/>
      <c r="D2298" s="246" t="s">
        <v>175</v>
      </c>
      <c r="E2298" s="257" t="s">
        <v>1</v>
      </c>
      <c r="F2298" s="258" t="s">
        <v>310</v>
      </c>
      <c r="G2298" s="256"/>
      <c r="H2298" s="259">
        <v>-1.6000000000000001</v>
      </c>
      <c r="I2298" s="260"/>
      <c r="J2298" s="256"/>
      <c r="K2298" s="256"/>
      <c r="L2298" s="261"/>
      <c r="M2298" s="262"/>
      <c r="N2298" s="263"/>
      <c r="O2298" s="263"/>
      <c r="P2298" s="263"/>
      <c r="Q2298" s="263"/>
      <c r="R2298" s="263"/>
      <c r="S2298" s="263"/>
      <c r="T2298" s="264"/>
      <c r="AT2298" s="265" t="s">
        <v>175</v>
      </c>
      <c r="AU2298" s="265" t="s">
        <v>107</v>
      </c>
      <c r="AV2298" s="13" t="s">
        <v>107</v>
      </c>
      <c r="AW2298" s="13" t="s">
        <v>31</v>
      </c>
      <c r="AX2298" s="13" t="s">
        <v>74</v>
      </c>
      <c r="AY2298" s="265" t="s">
        <v>165</v>
      </c>
    </row>
    <row r="2299" s="12" customFormat="1">
      <c r="B2299" s="244"/>
      <c r="C2299" s="245"/>
      <c r="D2299" s="246" t="s">
        <v>175</v>
      </c>
      <c r="E2299" s="247" t="s">
        <v>1</v>
      </c>
      <c r="F2299" s="248" t="s">
        <v>182</v>
      </c>
      <c r="G2299" s="245"/>
      <c r="H2299" s="247" t="s">
        <v>1</v>
      </c>
      <c r="I2299" s="249"/>
      <c r="J2299" s="245"/>
      <c r="K2299" s="245"/>
      <c r="L2299" s="250"/>
      <c r="M2299" s="251"/>
      <c r="N2299" s="252"/>
      <c r="O2299" s="252"/>
      <c r="P2299" s="252"/>
      <c r="Q2299" s="252"/>
      <c r="R2299" s="252"/>
      <c r="S2299" s="252"/>
      <c r="T2299" s="253"/>
      <c r="AT2299" s="254" t="s">
        <v>175</v>
      </c>
      <c r="AU2299" s="254" t="s">
        <v>107</v>
      </c>
      <c r="AV2299" s="12" t="s">
        <v>82</v>
      </c>
      <c r="AW2299" s="12" t="s">
        <v>31</v>
      </c>
      <c r="AX2299" s="12" t="s">
        <v>74</v>
      </c>
      <c r="AY2299" s="254" t="s">
        <v>165</v>
      </c>
    </row>
    <row r="2300" s="13" customFormat="1">
      <c r="B2300" s="255"/>
      <c r="C2300" s="256"/>
      <c r="D2300" s="246" t="s">
        <v>175</v>
      </c>
      <c r="E2300" s="257" t="s">
        <v>1</v>
      </c>
      <c r="F2300" s="258" t="s">
        <v>898</v>
      </c>
      <c r="G2300" s="256"/>
      <c r="H2300" s="259">
        <v>26.768000000000001</v>
      </c>
      <c r="I2300" s="260"/>
      <c r="J2300" s="256"/>
      <c r="K2300" s="256"/>
      <c r="L2300" s="261"/>
      <c r="M2300" s="262"/>
      <c r="N2300" s="263"/>
      <c r="O2300" s="263"/>
      <c r="P2300" s="263"/>
      <c r="Q2300" s="263"/>
      <c r="R2300" s="263"/>
      <c r="S2300" s="263"/>
      <c r="T2300" s="264"/>
      <c r="AT2300" s="265" t="s">
        <v>175</v>
      </c>
      <c r="AU2300" s="265" t="s">
        <v>107</v>
      </c>
      <c r="AV2300" s="13" t="s">
        <v>107</v>
      </c>
      <c r="AW2300" s="13" t="s">
        <v>31</v>
      </c>
      <c r="AX2300" s="13" t="s">
        <v>74</v>
      </c>
      <c r="AY2300" s="265" t="s">
        <v>165</v>
      </c>
    </row>
    <row r="2301" s="13" customFormat="1">
      <c r="B2301" s="255"/>
      <c r="C2301" s="256"/>
      <c r="D2301" s="246" t="s">
        <v>175</v>
      </c>
      <c r="E2301" s="257" t="s">
        <v>1</v>
      </c>
      <c r="F2301" s="258" t="s">
        <v>387</v>
      </c>
      <c r="G2301" s="256"/>
      <c r="H2301" s="259">
        <v>-0.81000000000000005</v>
      </c>
      <c r="I2301" s="260"/>
      <c r="J2301" s="256"/>
      <c r="K2301" s="256"/>
      <c r="L2301" s="261"/>
      <c r="M2301" s="262"/>
      <c r="N2301" s="263"/>
      <c r="O2301" s="263"/>
      <c r="P2301" s="263"/>
      <c r="Q2301" s="263"/>
      <c r="R2301" s="263"/>
      <c r="S2301" s="263"/>
      <c r="T2301" s="264"/>
      <c r="AT2301" s="265" t="s">
        <v>175</v>
      </c>
      <c r="AU2301" s="265" t="s">
        <v>107</v>
      </c>
      <c r="AV2301" s="13" t="s">
        <v>107</v>
      </c>
      <c r="AW2301" s="13" t="s">
        <v>31</v>
      </c>
      <c r="AX2301" s="13" t="s">
        <v>74</v>
      </c>
      <c r="AY2301" s="265" t="s">
        <v>165</v>
      </c>
    </row>
    <row r="2302" s="13" customFormat="1">
      <c r="B2302" s="255"/>
      <c r="C2302" s="256"/>
      <c r="D2302" s="246" t="s">
        <v>175</v>
      </c>
      <c r="E2302" s="257" t="s">
        <v>1</v>
      </c>
      <c r="F2302" s="258" t="s">
        <v>388</v>
      </c>
      <c r="G2302" s="256"/>
      <c r="H2302" s="259">
        <v>0.81000000000000005</v>
      </c>
      <c r="I2302" s="260"/>
      <c r="J2302" s="256"/>
      <c r="K2302" s="256"/>
      <c r="L2302" s="261"/>
      <c r="M2302" s="262"/>
      <c r="N2302" s="263"/>
      <c r="O2302" s="263"/>
      <c r="P2302" s="263"/>
      <c r="Q2302" s="263"/>
      <c r="R2302" s="263"/>
      <c r="S2302" s="263"/>
      <c r="T2302" s="264"/>
      <c r="AT2302" s="265" t="s">
        <v>175</v>
      </c>
      <c r="AU2302" s="265" t="s">
        <v>107</v>
      </c>
      <c r="AV2302" s="13" t="s">
        <v>107</v>
      </c>
      <c r="AW2302" s="13" t="s">
        <v>31</v>
      </c>
      <c r="AX2302" s="13" t="s">
        <v>74</v>
      </c>
      <c r="AY2302" s="265" t="s">
        <v>165</v>
      </c>
    </row>
    <row r="2303" s="13" customFormat="1">
      <c r="B2303" s="255"/>
      <c r="C2303" s="256"/>
      <c r="D2303" s="246" t="s">
        <v>175</v>
      </c>
      <c r="E2303" s="257" t="s">
        <v>1</v>
      </c>
      <c r="F2303" s="258" t="s">
        <v>322</v>
      </c>
      <c r="G2303" s="256"/>
      <c r="H2303" s="259">
        <v>-1.3999999999999999</v>
      </c>
      <c r="I2303" s="260"/>
      <c r="J2303" s="256"/>
      <c r="K2303" s="256"/>
      <c r="L2303" s="261"/>
      <c r="M2303" s="262"/>
      <c r="N2303" s="263"/>
      <c r="O2303" s="263"/>
      <c r="P2303" s="263"/>
      <c r="Q2303" s="263"/>
      <c r="R2303" s="263"/>
      <c r="S2303" s="263"/>
      <c r="T2303" s="264"/>
      <c r="AT2303" s="265" t="s">
        <v>175</v>
      </c>
      <c r="AU2303" s="265" t="s">
        <v>107</v>
      </c>
      <c r="AV2303" s="13" t="s">
        <v>107</v>
      </c>
      <c r="AW2303" s="13" t="s">
        <v>31</v>
      </c>
      <c r="AX2303" s="13" t="s">
        <v>74</v>
      </c>
      <c r="AY2303" s="265" t="s">
        <v>165</v>
      </c>
    </row>
    <row r="2304" s="12" customFormat="1">
      <c r="B2304" s="244"/>
      <c r="C2304" s="245"/>
      <c r="D2304" s="246" t="s">
        <v>175</v>
      </c>
      <c r="E2304" s="247" t="s">
        <v>1</v>
      </c>
      <c r="F2304" s="248" t="s">
        <v>899</v>
      </c>
      <c r="G2304" s="245"/>
      <c r="H2304" s="247" t="s">
        <v>1</v>
      </c>
      <c r="I2304" s="249"/>
      <c r="J2304" s="245"/>
      <c r="K2304" s="245"/>
      <c r="L2304" s="250"/>
      <c r="M2304" s="251"/>
      <c r="N2304" s="252"/>
      <c r="O2304" s="252"/>
      <c r="P2304" s="252"/>
      <c r="Q2304" s="252"/>
      <c r="R2304" s="252"/>
      <c r="S2304" s="252"/>
      <c r="T2304" s="253"/>
      <c r="AT2304" s="254" t="s">
        <v>175</v>
      </c>
      <c r="AU2304" s="254" t="s">
        <v>107</v>
      </c>
      <c r="AV2304" s="12" t="s">
        <v>82</v>
      </c>
      <c r="AW2304" s="12" t="s">
        <v>31</v>
      </c>
      <c r="AX2304" s="12" t="s">
        <v>74</v>
      </c>
      <c r="AY2304" s="254" t="s">
        <v>165</v>
      </c>
    </row>
    <row r="2305" s="13" customFormat="1">
      <c r="B2305" s="255"/>
      <c r="C2305" s="256"/>
      <c r="D2305" s="246" t="s">
        <v>175</v>
      </c>
      <c r="E2305" s="257" t="s">
        <v>1</v>
      </c>
      <c r="F2305" s="258" t="s">
        <v>900</v>
      </c>
      <c r="G2305" s="256"/>
      <c r="H2305" s="259">
        <v>14.868</v>
      </c>
      <c r="I2305" s="260"/>
      <c r="J2305" s="256"/>
      <c r="K2305" s="256"/>
      <c r="L2305" s="261"/>
      <c r="M2305" s="262"/>
      <c r="N2305" s="263"/>
      <c r="O2305" s="263"/>
      <c r="P2305" s="263"/>
      <c r="Q2305" s="263"/>
      <c r="R2305" s="263"/>
      <c r="S2305" s="263"/>
      <c r="T2305" s="264"/>
      <c r="AT2305" s="265" t="s">
        <v>175</v>
      </c>
      <c r="AU2305" s="265" t="s">
        <v>107</v>
      </c>
      <c r="AV2305" s="13" t="s">
        <v>107</v>
      </c>
      <c r="AW2305" s="13" t="s">
        <v>31</v>
      </c>
      <c r="AX2305" s="13" t="s">
        <v>74</v>
      </c>
      <c r="AY2305" s="265" t="s">
        <v>165</v>
      </c>
    </row>
    <row r="2306" s="13" customFormat="1">
      <c r="B2306" s="255"/>
      <c r="C2306" s="256"/>
      <c r="D2306" s="246" t="s">
        <v>175</v>
      </c>
      <c r="E2306" s="257" t="s">
        <v>1</v>
      </c>
      <c r="F2306" s="258" t="s">
        <v>322</v>
      </c>
      <c r="G2306" s="256"/>
      <c r="H2306" s="259">
        <v>-1.3999999999999999</v>
      </c>
      <c r="I2306" s="260"/>
      <c r="J2306" s="256"/>
      <c r="K2306" s="256"/>
      <c r="L2306" s="261"/>
      <c r="M2306" s="262"/>
      <c r="N2306" s="263"/>
      <c r="O2306" s="263"/>
      <c r="P2306" s="263"/>
      <c r="Q2306" s="263"/>
      <c r="R2306" s="263"/>
      <c r="S2306" s="263"/>
      <c r="T2306" s="264"/>
      <c r="AT2306" s="265" t="s">
        <v>175</v>
      </c>
      <c r="AU2306" s="265" t="s">
        <v>107</v>
      </c>
      <c r="AV2306" s="13" t="s">
        <v>107</v>
      </c>
      <c r="AW2306" s="13" t="s">
        <v>31</v>
      </c>
      <c r="AX2306" s="13" t="s">
        <v>74</v>
      </c>
      <c r="AY2306" s="265" t="s">
        <v>165</v>
      </c>
    </row>
    <row r="2307" s="12" customFormat="1">
      <c r="B2307" s="244"/>
      <c r="C2307" s="245"/>
      <c r="D2307" s="246" t="s">
        <v>175</v>
      </c>
      <c r="E2307" s="247" t="s">
        <v>1</v>
      </c>
      <c r="F2307" s="248" t="s">
        <v>446</v>
      </c>
      <c r="G2307" s="245"/>
      <c r="H2307" s="247" t="s">
        <v>1</v>
      </c>
      <c r="I2307" s="249"/>
      <c r="J2307" s="245"/>
      <c r="K2307" s="245"/>
      <c r="L2307" s="250"/>
      <c r="M2307" s="251"/>
      <c r="N2307" s="252"/>
      <c r="O2307" s="252"/>
      <c r="P2307" s="252"/>
      <c r="Q2307" s="252"/>
      <c r="R2307" s="252"/>
      <c r="S2307" s="252"/>
      <c r="T2307" s="253"/>
      <c r="AT2307" s="254" t="s">
        <v>175</v>
      </c>
      <c r="AU2307" s="254" t="s">
        <v>107</v>
      </c>
      <c r="AV2307" s="12" t="s">
        <v>82</v>
      </c>
      <c r="AW2307" s="12" t="s">
        <v>31</v>
      </c>
      <c r="AX2307" s="12" t="s">
        <v>74</v>
      </c>
      <c r="AY2307" s="254" t="s">
        <v>165</v>
      </c>
    </row>
    <row r="2308" s="13" customFormat="1">
      <c r="B2308" s="255"/>
      <c r="C2308" s="256"/>
      <c r="D2308" s="246" t="s">
        <v>175</v>
      </c>
      <c r="E2308" s="257" t="s">
        <v>1</v>
      </c>
      <c r="F2308" s="258" t="s">
        <v>901</v>
      </c>
      <c r="G2308" s="256"/>
      <c r="H2308" s="259">
        <v>114.562</v>
      </c>
      <c r="I2308" s="260"/>
      <c r="J2308" s="256"/>
      <c r="K2308" s="256"/>
      <c r="L2308" s="261"/>
      <c r="M2308" s="262"/>
      <c r="N2308" s="263"/>
      <c r="O2308" s="263"/>
      <c r="P2308" s="263"/>
      <c r="Q2308" s="263"/>
      <c r="R2308" s="263"/>
      <c r="S2308" s="263"/>
      <c r="T2308" s="264"/>
      <c r="AT2308" s="265" t="s">
        <v>175</v>
      </c>
      <c r="AU2308" s="265" t="s">
        <v>107</v>
      </c>
      <c r="AV2308" s="13" t="s">
        <v>107</v>
      </c>
      <c r="AW2308" s="13" t="s">
        <v>31</v>
      </c>
      <c r="AX2308" s="13" t="s">
        <v>74</v>
      </c>
      <c r="AY2308" s="265" t="s">
        <v>165</v>
      </c>
    </row>
    <row r="2309" s="13" customFormat="1">
      <c r="B2309" s="255"/>
      <c r="C2309" s="256"/>
      <c r="D2309" s="246" t="s">
        <v>175</v>
      </c>
      <c r="E2309" s="257" t="s">
        <v>1</v>
      </c>
      <c r="F2309" s="258" t="s">
        <v>902</v>
      </c>
      <c r="G2309" s="256"/>
      <c r="H2309" s="259">
        <v>-9.5999999999999996</v>
      </c>
      <c r="I2309" s="260"/>
      <c r="J2309" s="256"/>
      <c r="K2309" s="256"/>
      <c r="L2309" s="261"/>
      <c r="M2309" s="262"/>
      <c r="N2309" s="263"/>
      <c r="O2309" s="263"/>
      <c r="P2309" s="263"/>
      <c r="Q2309" s="263"/>
      <c r="R2309" s="263"/>
      <c r="S2309" s="263"/>
      <c r="T2309" s="264"/>
      <c r="AT2309" s="265" t="s">
        <v>175</v>
      </c>
      <c r="AU2309" s="265" t="s">
        <v>107</v>
      </c>
      <c r="AV2309" s="13" t="s">
        <v>107</v>
      </c>
      <c r="AW2309" s="13" t="s">
        <v>31</v>
      </c>
      <c r="AX2309" s="13" t="s">
        <v>74</v>
      </c>
      <c r="AY2309" s="265" t="s">
        <v>165</v>
      </c>
    </row>
    <row r="2310" s="13" customFormat="1">
      <c r="B2310" s="255"/>
      <c r="C2310" s="256"/>
      <c r="D2310" s="246" t="s">
        <v>175</v>
      </c>
      <c r="E2310" s="257" t="s">
        <v>1</v>
      </c>
      <c r="F2310" s="258" t="s">
        <v>903</v>
      </c>
      <c r="G2310" s="256"/>
      <c r="H2310" s="259">
        <v>4.3200000000000003</v>
      </c>
      <c r="I2310" s="260"/>
      <c r="J2310" s="256"/>
      <c r="K2310" s="256"/>
      <c r="L2310" s="261"/>
      <c r="M2310" s="262"/>
      <c r="N2310" s="263"/>
      <c r="O2310" s="263"/>
      <c r="P2310" s="263"/>
      <c r="Q2310" s="263"/>
      <c r="R2310" s="263"/>
      <c r="S2310" s="263"/>
      <c r="T2310" s="264"/>
      <c r="AT2310" s="265" t="s">
        <v>175</v>
      </c>
      <c r="AU2310" s="265" t="s">
        <v>107</v>
      </c>
      <c r="AV2310" s="13" t="s">
        <v>107</v>
      </c>
      <c r="AW2310" s="13" t="s">
        <v>31</v>
      </c>
      <c r="AX2310" s="13" t="s">
        <v>74</v>
      </c>
      <c r="AY2310" s="265" t="s">
        <v>165</v>
      </c>
    </row>
    <row r="2311" s="13" customFormat="1">
      <c r="B2311" s="255"/>
      <c r="C2311" s="256"/>
      <c r="D2311" s="246" t="s">
        <v>175</v>
      </c>
      <c r="E2311" s="257" t="s">
        <v>1</v>
      </c>
      <c r="F2311" s="258" t="s">
        <v>904</v>
      </c>
      <c r="G2311" s="256"/>
      <c r="H2311" s="259">
        <v>2.3999999999999999</v>
      </c>
      <c r="I2311" s="260"/>
      <c r="J2311" s="256"/>
      <c r="K2311" s="256"/>
      <c r="L2311" s="261"/>
      <c r="M2311" s="262"/>
      <c r="N2311" s="263"/>
      <c r="O2311" s="263"/>
      <c r="P2311" s="263"/>
      <c r="Q2311" s="263"/>
      <c r="R2311" s="263"/>
      <c r="S2311" s="263"/>
      <c r="T2311" s="264"/>
      <c r="AT2311" s="265" t="s">
        <v>175</v>
      </c>
      <c r="AU2311" s="265" t="s">
        <v>107</v>
      </c>
      <c r="AV2311" s="13" t="s">
        <v>107</v>
      </c>
      <c r="AW2311" s="13" t="s">
        <v>31</v>
      </c>
      <c r="AX2311" s="13" t="s">
        <v>74</v>
      </c>
      <c r="AY2311" s="265" t="s">
        <v>165</v>
      </c>
    </row>
    <row r="2312" s="13" customFormat="1">
      <c r="B2312" s="255"/>
      <c r="C2312" s="256"/>
      <c r="D2312" s="246" t="s">
        <v>175</v>
      </c>
      <c r="E2312" s="257" t="s">
        <v>1</v>
      </c>
      <c r="F2312" s="258" t="s">
        <v>449</v>
      </c>
      <c r="G2312" s="256"/>
      <c r="H2312" s="259">
        <v>3.9199999999999999</v>
      </c>
      <c r="I2312" s="260"/>
      <c r="J2312" s="256"/>
      <c r="K2312" s="256"/>
      <c r="L2312" s="261"/>
      <c r="M2312" s="262"/>
      <c r="N2312" s="263"/>
      <c r="O2312" s="263"/>
      <c r="P2312" s="263"/>
      <c r="Q2312" s="263"/>
      <c r="R2312" s="263"/>
      <c r="S2312" s="263"/>
      <c r="T2312" s="264"/>
      <c r="AT2312" s="265" t="s">
        <v>175</v>
      </c>
      <c r="AU2312" s="265" t="s">
        <v>107</v>
      </c>
      <c r="AV2312" s="13" t="s">
        <v>107</v>
      </c>
      <c r="AW2312" s="13" t="s">
        <v>31</v>
      </c>
      <c r="AX2312" s="13" t="s">
        <v>74</v>
      </c>
      <c r="AY2312" s="265" t="s">
        <v>165</v>
      </c>
    </row>
    <row r="2313" s="12" customFormat="1">
      <c r="B2313" s="244"/>
      <c r="C2313" s="245"/>
      <c r="D2313" s="246" t="s">
        <v>175</v>
      </c>
      <c r="E2313" s="247" t="s">
        <v>1</v>
      </c>
      <c r="F2313" s="248" t="s">
        <v>220</v>
      </c>
      <c r="G2313" s="245"/>
      <c r="H2313" s="247" t="s">
        <v>1</v>
      </c>
      <c r="I2313" s="249"/>
      <c r="J2313" s="245"/>
      <c r="K2313" s="245"/>
      <c r="L2313" s="250"/>
      <c r="M2313" s="251"/>
      <c r="N2313" s="252"/>
      <c r="O2313" s="252"/>
      <c r="P2313" s="252"/>
      <c r="Q2313" s="252"/>
      <c r="R2313" s="252"/>
      <c r="S2313" s="252"/>
      <c r="T2313" s="253"/>
      <c r="AT2313" s="254" t="s">
        <v>175</v>
      </c>
      <c r="AU2313" s="254" t="s">
        <v>107</v>
      </c>
      <c r="AV2313" s="12" t="s">
        <v>82</v>
      </c>
      <c r="AW2313" s="12" t="s">
        <v>31</v>
      </c>
      <c r="AX2313" s="12" t="s">
        <v>74</v>
      </c>
      <c r="AY2313" s="254" t="s">
        <v>165</v>
      </c>
    </row>
    <row r="2314" s="13" customFormat="1">
      <c r="B2314" s="255"/>
      <c r="C2314" s="256"/>
      <c r="D2314" s="246" t="s">
        <v>175</v>
      </c>
      <c r="E2314" s="257" t="s">
        <v>1</v>
      </c>
      <c r="F2314" s="258" t="s">
        <v>905</v>
      </c>
      <c r="G2314" s="256"/>
      <c r="H2314" s="259">
        <v>50.344000000000001</v>
      </c>
      <c r="I2314" s="260"/>
      <c r="J2314" s="256"/>
      <c r="K2314" s="256"/>
      <c r="L2314" s="261"/>
      <c r="M2314" s="262"/>
      <c r="N2314" s="263"/>
      <c r="O2314" s="263"/>
      <c r="P2314" s="263"/>
      <c r="Q2314" s="263"/>
      <c r="R2314" s="263"/>
      <c r="S2314" s="263"/>
      <c r="T2314" s="264"/>
      <c r="AT2314" s="265" t="s">
        <v>175</v>
      </c>
      <c r="AU2314" s="265" t="s">
        <v>107</v>
      </c>
      <c r="AV2314" s="13" t="s">
        <v>107</v>
      </c>
      <c r="AW2314" s="13" t="s">
        <v>31</v>
      </c>
      <c r="AX2314" s="13" t="s">
        <v>74</v>
      </c>
      <c r="AY2314" s="265" t="s">
        <v>165</v>
      </c>
    </row>
    <row r="2315" s="13" customFormat="1">
      <c r="B2315" s="255"/>
      <c r="C2315" s="256"/>
      <c r="D2315" s="246" t="s">
        <v>175</v>
      </c>
      <c r="E2315" s="257" t="s">
        <v>1</v>
      </c>
      <c r="F2315" s="258" t="s">
        <v>310</v>
      </c>
      <c r="G2315" s="256"/>
      <c r="H2315" s="259">
        <v>-1.6000000000000001</v>
      </c>
      <c r="I2315" s="260"/>
      <c r="J2315" s="256"/>
      <c r="K2315" s="256"/>
      <c r="L2315" s="261"/>
      <c r="M2315" s="262"/>
      <c r="N2315" s="263"/>
      <c r="O2315" s="263"/>
      <c r="P2315" s="263"/>
      <c r="Q2315" s="263"/>
      <c r="R2315" s="263"/>
      <c r="S2315" s="263"/>
      <c r="T2315" s="264"/>
      <c r="AT2315" s="265" t="s">
        <v>175</v>
      </c>
      <c r="AU2315" s="265" t="s">
        <v>107</v>
      </c>
      <c r="AV2315" s="13" t="s">
        <v>107</v>
      </c>
      <c r="AW2315" s="13" t="s">
        <v>31</v>
      </c>
      <c r="AX2315" s="13" t="s">
        <v>74</v>
      </c>
      <c r="AY2315" s="265" t="s">
        <v>165</v>
      </c>
    </row>
    <row r="2316" s="13" customFormat="1">
      <c r="B2316" s="255"/>
      <c r="C2316" s="256"/>
      <c r="D2316" s="246" t="s">
        <v>175</v>
      </c>
      <c r="E2316" s="257" t="s">
        <v>1</v>
      </c>
      <c r="F2316" s="258" t="s">
        <v>384</v>
      </c>
      <c r="G2316" s="256"/>
      <c r="H2316" s="259">
        <v>-2.5790000000000002</v>
      </c>
      <c r="I2316" s="260"/>
      <c r="J2316" s="256"/>
      <c r="K2316" s="256"/>
      <c r="L2316" s="261"/>
      <c r="M2316" s="262"/>
      <c r="N2316" s="263"/>
      <c r="O2316" s="263"/>
      <c r="P2316" s="263"/>
      <c r="Q2316" s="263"/>
      <c r="R2316" s="263"/>
      <c r="S2316" s="263"/>
      <c r="T2316" s="264"/>
      <c r="AT2316" s="265" t="s">
        <v>175</v>
      </c>
      <c r="AU2316" s="265" t="s">
        <v>107</v>
      </c>
      <c r="AV2316" s="13" t="s">
        <v>107</v>
      </c>
      <c r="AW2316" s="13" t="s">
        <v>31</v>
      </c>
      <c r="AX2316" s="13" t="s">
        <v>74</v>
      </c>
      <c r="AY2316" s="265" t="s">
        <v>165</v>
      </c>
    </row>
    <row r="2317" s="13" customFormat="1">
      <c r="B2317" s="255"/>
      <c r="C2317" s="256"/>
      <c r="D2317" s="246" t="s">
        <v>175</v>
      </c>
      <c r="E2317" s="257" t="s">
        <v>1</v>
      </c>
      <c r="F2317" s="258" t="s">
        <v>385</v>
      </c>
      <c r="G2317" s="256"/>
      <c r="H2317" s="259">
        <v>1.383</v>
      </c>
      <c r="I2317" s="260"/>
      <c r="J2317" s="256"/>
      <c r="K2317" s="256"/>
      <c r="L2317" s="261"/>
      <c r="M2317" s="262"/>
      <c r="N2317" s="263"/>
      <c r="O2317" s="263"/>
      <c r="P2317" s="263"/>
      <c r="Q2317" s="263"/>
      <c r="R2317" s="263"/>
      <c r="S2317" s="263"/>
      <c r="T2317" s="264"/>
      <c r="AT2317" s="265" t="s">
        <v>175</v>
      </c>
      <c r="AU2317" s="265" t="s">
        <v>107</v>
      </c>
      <c r="AV2317" s="13" t="s">
        <v>107</v>
      </c>
      <c r="AW2317" s="13" t="s">
        <v>31</v>
      </c>
      <c r="AX2317" s="13" t="s">
        <v>74</v>
      </c>
      <c r="AY2317" s="265" t="s">
        <v>165</v>
      </c>
    </row>
    <row r="2318" s="12" customFormat="1">
      <c r="B2318" s="244"/>
      <c r="C2318" s="245"/>
      <c r="D2318" s="246" t="s">
        <v>175</v>
      </c>
      <c r="E2318" s="247" t="s">
        <v>1</v>
      </c>
      <c r="F2318" s="248" t="s">
        <v>237</v>
      </c>
      <c r="G2318" s="245"/>
      <c r="H2318" s="247" t="s">
        <v>1</v>
      </c>
      <c r="I2318" s="249"/>
      <c r="J2318" s="245"/>
      <c r="K2318" s="245"/>
      <c r="L2318" s="250"/>
      <c r="M2318" s="251"/>
      <c r="N2318" s="252"/>
      <c r="O2318" s="252"/>
      <c r="P2318" s="252"/>
      <c r="Q2318" s="252"/>
      <c r="R2318" s="252"/>
      <c r="S2318" s="252"/>
      <c r="T2318" s="253"/>
      <c r="AT2318" s="254" t="s">
        <v>175</v>
      </c>
      <c r="AU2318" s="254" t="s">
        <v>107</v>
      </c>
      <c r="AV2318" s="12" t="s">
        <v>82</v>
      </c>
      <c r="AW2318" s="12" t="s">
        <v>31</v>
      </c>
      <c r="AX2318" s="12" t="s">
        <v>74</v>
      </c>
      <c r="AY2318" s="254" t="s">
        <v>165</v>
      </c>
    </row>
    <row r="2319" s="13" customFormat="1">
      <c r="B2319" s="255"/>
      <c r="C2319" s="256"/>
      <c r="D2319" s="246" t="s">
        <v>175</v>
      </c>
      <c r="E2319" s="257" t="s">
        <v>1</v>
      </c>
      <c r="F2319" s="258" t="s">
        <v>906</v>
      </c>
      <c r="G2319" s="256"/>
      <c r="H2319" s="259">
        <v>22.315999999999999</v>
      </c>
      <c r="I2319" s="260"/>
      <c r="J2319" s="256"/>
      <c r="K2319" s="256"/>
      <c r="L2319" s="261"/>
      <c r="M2319" s="262"/>
      <c r="N2319" s="263"/>
      <c r="O2319" s="263"/>
      <c r="P2319" s="263"/>
      <c r="Q2319" s="263"/>
      <c r="R2319" s="263"/>
      <c r="S2319" s="263"/>
      <c r="T2319" s="264"/>
      <c r="AT2319" s="265" t="s">
        <v>175</v>
      </c>
      <c r="AU2319" s="265" t="s">
        <v>107</v>
      </c>
      <c r="AV2319" s="13" t="s">
        <v>107</v>
      </c>
      <c r="AW2319" s="13" t="s">
        <v>31</v>
      </c>
      <c r="AX2319" s="13" t="s">
        <v>74</v>
      </c>
      <c r="AY2319" s="265" t="s">
        <v>165</v>
      </c>
    </row>
    <row r="2320" s="13" customFormat="1">
      <c r="B2320" s="255"/>
      <c r="C2320" s="256"/>
      <c r="D2320" s="246" t="s">
        <v>175</v>
      </c>
      <c r="E2320" s="257" t="s">
        <v>1</v>
      </c>
      <c r="F2320" s="258" t="s">
        <v>387</v>
      </c>
      <c r="G2320" s="256"/>
      <c r="H2320" s="259">
        <v>-0.81000000000000005</v>
      </c>
      <c r="I2320" s="260"/>
      <c r="J2320" s="256"/>
      <c r="K2320" s="256"/>
      <c r="L2320" s="261"/>
      <c r="M2320" s="262"/>
      <c r="N2320" s="263"/>
      <c r="O2320" s="263"/>
      <c r="P2320" s="263"/>
      <c r="Q2320" s="263"/>
      <c r="R2320" s="263"/>
      <c r="S2320" s="263"/>
      <c r="T2320" s="264"/>
      <c r="AT2320" s="265" t="s">
        <v>175</v>
      </c>
      <c r="AU2320" s="265" t="s">
        <v>107</v>
      </c>
      <c r="AV2320" s="13" t="s">
        <v>107</v>
      </c>
      <c r="AW2320" s="13" t="s">
        <v>31</v>
      </c>
      <c r="AX2320" s="13" t="s">
        <v>74</v>
      </c>
      <c r="AY2320" s="265" t="s">
        <v>165</v>
      </c>
    </row>
    <row r="2321" s="13" customFormat="1">
      <c r="B2321" s="255"/>
      <c r="C2321" s="256"/>
      <c r="D2321" s="246" t="s">
        <v>175</v>
      </c>
      <c r="E2321" s="257" t="s">
        <v>1</v>
      </c>
      <c r="F2321" s="258" t="s">
        <v>388</v>
      </c>
      <c r="G2321" s="256"/>
      <c r="H2321" s="259">
        <v>0.81000000000000005</v>
      </c>
      <c r="I2321" s="260"/>
      <c r="J2321" s="256"/>
      <c r="K2321" s="256"/>
      <c r="L2321" s="261"/>
      <c r="M2321" s="262"/>
      <c r="N2321" s="263"/>
      <c r="O2321" s="263"/>
      <c r="P2321" s="263"/>
      <c r="Q2321" s="263"/>
      <c r="R2321" s="263"/>
      <c r="S2321" s="263"/>
      <c r="T2321" s="264"/>
      <c r="AT2321" s="265" t="s">
        <v>175</v>
      </c>
      <c r="AU2321" s="265" t="s">
        <v>107</v>
      </c>
      <c r="AV2321" s="13" t="s">
        <v>107</v>
      </c>
      <c r="AW2321" s="13" t="s">
        <v>31</v>
      </c>
      <c r="AX2321" s="13" t="s">
        <v>74</v>
      </c>
      <c r="AY2321" s="265" t="s">
        <v>165</v>
      </c>
    </row>
    <row r="2322" s="12" customFormat="1">
      <c r="B2322" s="244"/>
      <c r="C2322" s="245"/>
      <c r="D2322" s="246" t="s">
        <v>175</v>
      </c>
      <c r="E2322" s="247" t="s">
        <v>1</v>
      </c>
      <c r="F2322" s="248" t="s">
        <v>262</v>
      </c>
      <c r="G2322" s="245"/>
      <c r="H2322" s="247" t="s">
        <v>1</v>
      </c>
      <c r="I2322" s="249"/>
      <c r="J2322" s="245"/>
      <c r="K2322" s="245"/>
      <c r="L2322" s="250"/>
      <c r="M2322" s="251"/>
      <c r="N2322" s="252"/>
      <c r="O2322" s="252"/>
      <c r="P2322" s="252"/>
      <c r="Q2322" s="252"/>
      <c r="R2322" s="252"/>
      <c r="S2322" s="252"/>
      <c r="T2322" s="253"/>
      <c r="AT2322" s="254" t="s">
        <v>175</v>
      </c>
      <c r="AU2322" s="254" t="s">
        <v>107</v>
      </c>
      <c r="AV2322" s="12" t="s">
        <v>82</v>
      </c>
      <c r="AW2322" s="12" t="s">
        <v>31</v>
      </c>
      <c r="AX2322" s="12" t="s">
        <v>74</v>
      </c>
      <c r="AY2322" s="254" t="s">
        <v>165</v>
      </c>
    </row>
    <row r="2323" s="13" customFormat="1">
      <c r="B2323" s="255"/>
      <c r="C2323" s="256"/>
      <c r="D2323" s="246" t="s">
        <v>175</v>
      </c>
      <c r="E2323" s="257" t="s">
        <v>1</v>
      </c>
      <c r="F2323" s="258" t="s">
        <v>907</v>
      </c>
      <c r="G2323" s="256"/>
      <c r="H2323" s="259">
        <v>6.7199999999999998</v>
      </c>
      <c r="I2323" s="260"/>
      <c r="J2323" s="256"/>
      <c r="K2323" s="256"/>
      <c r="L2323" s="261"/>
      <c r="M2323" s="262"/>
      <c r="N2323" s="263"/>
      <c r="O2323" s="263"/>
      <c r="P2323" s="263"/>
      <c r="Q2323" s="263"/>
      <c r="R2323" s="263"/>
      <c r="S2323" s="263"/>
      <c r="T2323" s="264"/>
      <c r="AT2323" s="265" t="s">
        <v>175</v>
      </c>
      <c r="AU2323" s="265" t="s">
        <v>107</v>
      </c>
      <c r="AV2323" s="13" t="s">
        <v>107</v>
      </c>
      <c r="AW2323" s="13" t="s">
        <v>31</v>
      </c>
      <c r="AX2323" s="13" t="s">
        <v>74</v>
      </c>
      <c r="AY2323" s="265" t="s">
        <v>165</v>
      </c>
    </row>
    <row r="2324" s="13" customFormat="1">
      <c r="B2324" s="255"/>
      <c r="C2324" s="256"/>
      <c r="D2324" s="246" t="s">
        <v>175</v>
      </c>
      <c r="E2324" s="257" t="s">
        <v>1</v>
      </c>
      <c r="F2324" s="258" t="s">
        <v>387</v>
      </c>
      <c r="G2324" s="256"/>
      <c r="H2324" s="259">
        <v>-0.81000000000000005</v>
      </c>
      <c r="I2324" s="260"/>
      <c r="J2324" s="256"/>
      <c r="K2324" s="256"/>
      <c r="L2324" s="261"/>
      <c r="M2324" s="262"/>
      <c r="N2324" s="263"/>
      <c r="O2324" s="263"/>
      <c r="P2324" s="263"/>
      <c r="Q2324" s="263"/>
      <c r="R2324" s="263"/>
      <c r="S2324" s="263"/>
      <c r="T2324" s="264"/>
      <c r="AT2324" s="265" t="s">
        <v>175</v>
      </c>
      <c r="AU2324" s="265" t="s">
        <v>107</v>
      </c>
      <c r="AV2324" s="13" t="s">
        <v>107</v>
      </c>
      <c r="AW2324" s="13" t="s">
        <v>31</v>
      </c>
      <c r="AX2324" s="13" t="s">
        <v>74</v>
      </c>
      <c r="AY2324" s="265" t="s">
        <v>165</v>
      </c>
    </row>
    <row r="2325" s="13" customFormat="1">
      <c r="B2325" s="255"/>
      <c r="C2325" s="256"/>
      <c r="D2325" s="246" t="s">
        <v>175</v>
      </c>
      <c r="E2325" s="257" t="s">
        <v>1</v>
      </c>
      <c r="F2325" s="258" t="s">
        <v>388</v>
      </c>
      <c r="G2325" s="256"/>
      <c r="H2325" s="259">
        <v>0.81000000000000005</v>
      </c>
      <c r="I2325" s="260"/>
      <c r="J2325" s="256"/>
      <c r="K2325" s="256"/>
      <c r="L2325" s="261"/>
      <c r="M2325" s="262"/>
      <c r="N2325" s="263"/>
      <c r="O2325" s="263"/>
      <c r="P2325" s="263"/>
      <c r="Q2325" s="263"/>
      <c r="R2325" s="263"/>
      <c r="S2325" s="263"/>
      <c r="T2325" s="264"/>
      <c r="AT2325" s="265" t="s">
        <v>175</v>
      </c>
      <c r="AU2325" s="265" t="s">
        <v>107</v>
      </c>
      <c r="AV2325" s="13" t="s">
        <v>107</v>
      </c>
      <c r="AW2325" s="13" t="s">
        <v>31</v>
      </c>
      <c r="AX2325" s="13" t="s">
        <v>74</v>
      </c>
      <c r="AY2325" s="265" t="s">
        <v>165</v>
      </c>
    </row>
    <row r="2326" s="12" customFormat="1">
      <c r="B2326" s="244"/>
      <c r="C2326" s="245"/>
      <c r="D2326" s="246" t="s">
        <v>175</v>
      </c>
      <c r="E2326" s="247" t="s">
        <v>1</v>
      </c>
      <c r="F2326" s="248" t="s">
        <v>467</v>
      </c>
      <c r="G2326" s="245"/>
      <c r="H2326" s="247" t="s">
        <v>1</v>
      </c>
      <c r="I2326" s="249"/>
      <c r="J2326" s="245"/>
      <c r="K2326" s="245"/>
      <c r="L2326" s="250"/>
      <c r="M2326" s="251"/>
      <c r="N2326" s="252"/>
      <c r="O2326" s="252"/>
      <c r="P2326" s="252"/>
      <c r="Q2326" s="252"/>
      <c r="R2326" s="252"/>
      <c r="S2326" s="252"/>
      <c r="T2326" s="253"/>
      <c r="AT2326" s="254" t="s">
        <v>175</v>
      </c>
      <c r="AU2326" s="254" t="s">
        <v>107</v>
      </c>
      <c r="AV2326" s="12" t="s">
        <v>82</v>
      </c>
      <c r="AW2326" s="12" t="s">
        <v>31</v>
      </c>
      <c r="AX2326" s="12" t="s">
        <v>74</v>
      </c>
      <c r="AY2326" s="254" t="s">
        <v>165</v>
      </c>
    </row>
    <row r="2327" s="13" customFormat="1">
      <c r="B2327" s="255"/>
      <c r="C2327" s="256"/>
      <c r="D2327" s="246" t="s">
        <v>175</v>
      </c>
      <c r="E2327" s="257" t="s">
        <v>1</v>
      </c>
      <c r="F2327" s="258" t="s">
        <v>908</v>
      </c>
      <c r="G2327" s="256"/>
      <c r="H2327" s="259">
        <v>6.6360000000000001</v>
      </c>
      <c r="I2327" s="260"/>
      <c r="J2327" s="256"/>
      <c r="K2327" s="256"/>
      <c r="L2327" s="261"/>
      <c r="M2327" s="262"/>
      <c r="N2327" s="263"/>
      <c r="O2327" s="263"/>
      <c r="P2327" s="263"/>
      <c r="Q2327" s="263"/>
      <c r="R2327" s="263"/>
      <c r="S2327" s="263"/>
      <c r="T2327" s="264"/>
      <c r="AT2327" s="265" t="s">
        <v>175</v>
      </c>
      <c r="AU2327" s="265" t="s">
        <v>107</v>
      </c>
      <c r="AV2327" s="13" t="s">
        <v>107</v>
      </c>
      <c r="AW2327" s="13" t="s">
        <v>31</v>
      </c>
      <c r="AX2327" s="13" t="s">
        <v>74</v>
      </c>
      <c r="AY2327" s="265" t="s">
        <v>165</v>
      </c>
    </row>
    <row r="2328" s="12" customFormat="1">
      <c r="B2328" s="244"/>
      <c r="C2328" s="245"/>
      <c r="D2328" s="246" t="s">
        <v>175</v>
      </c>
      <c r="E2328" s="247" t="s">
        <v>1</v>
      </c>
      <c r="F2328" s="248" t="s">
        <v>461</v>
      </c>
      <c r="G2328" s="245"/>
      <c r="H2328" s="247" t="s">
        <v>1</v>
      </c>
      <c r="I2328" s="249"/>
      <c r="J2328" s="245"/>
      <c r="K2328" s="245"/>
      <c r="L2328" s="250"/>
      <c r="M2328" s="251"/>
      <c r="N2328" s="252"/>
      <c r="O2328" s="252"/>
      <c r="P2328" s="252"/>
      <c r="Q2328" s="252"/>
      <c r="R2328" s="252"/>
      <c r="S2328" s="252"/>
      <c r="T2328" s="253"/>
      <c r="AT2328" s="254" t="s">
        <v>175</v>
      </c>
      <c r="AU2328" s="254" t="s">
        <v>107</v>
      </c>
      <c r="AV2328" s="12" t="s">
        <v>82</v>
      </c>
      <c r="AW2328" s="12" t="s">
        <v>31</v>
      </c>
      <c r="AX2328" s="12" t="s">
        <v>74</v>
      </c>
      <c r="AY2328" s="254" t="s">
        <v>165</v>
      </c>
    </row>
    <row r="2329" s="13" customFormat="1">
      <c r="B2329" s="255"/>
      <c r="C2329" s="256"/>
      <c r="D2329" s="246" t="s">
        <v>175</v>
      </c>
      <c r="E2329" s="257" t="s">
        <v>1</v>
      </c>
      <c r="F2329" s="258" t="s">
        <v>909</v>
      </c>
      <c r="G2329" s="256"/>
      <c r="H2329" s="259">
        <v>6.7199999999999998</v>
      </c>
      <c r="I2329" s="260"/>
      <c r="J2329" s="256"/>
      <c r="K2329" s="256"/>
      <c r="L2329" s="261"/>
      <c r="M2329" s="262"/>
      <c r="N2329" s="263"/>
      <c r="O2329" s="263"/>
      <c r="P2329" s="263"/>
      <c r="Q2329" s="263"/>
      <c r="R2329" s="263"/>
      <c r="S2329" s="263"/>
      <c r="T2329" s="264"/>
      <c r="AT2329" s="265" t="s">
        <v>175</v>
      </c>
      <c r="AU2329" s="265" t="s">
        <v>107</v>
      </c>
      <c r="AV2329" s="13" t="s">
        <v>107</v>
      </c>
      <c r="AW2329" s="13" t="s">
        <v>31</v>
      </c>
      <c r="AX2329" s="13" t="s">
        <v>74</v>
      </c>
      <c r="AY2329" s="265" t="s">
        <v>165</v>
      </c>
    </row>
    <row r="2330" s="12" customFormat="1">
      <c r="B2330" s="244"/>
      <c r="C2330" s="245"/>
      <c r="D2330" s="246" t="s">
        <v>175</v>
      </c>
      <c r="E2330" s="247" t="s">
        <v>1</v>
      </c>
      <c r="F2330" s="248" t="s">
        <v>222</v>
      </c>
      <c r="G2330" s="245"/>
      <c r="H2330" s="247" t="s">
        <v>1</v>
      </c>
      <c r="I2330" s="249"/>
      <c r="J2330" s="245"/>
      <c r="K2330" s="245"/>
      <c r="L2330" s="250"/>
      <c r="M2330" s="251"/>
      <c r="N2330" s="252"/>
      <c r="O2330" s="252"/>
      <c r="P2330" s="252"/>
      <c r="Q2330" s="252"/>
      <c r="R2330" s="252"/>
      <c r="S2330" s="252"/>
      <c r="T2330" s="253"/>
      <c r="AT2330" s="254" t="s">
        <v>175</v>
      </c>
      <c r="AU2330" s="254" t="s">
        <v>107</v>
      </c>
      <c r="AV2330" s="12" t="s">
        <v>82</v>
      </c>
      <c r="AW2330" s="12" t="s">
        <v>31</v>
      </c>
      <c r="AX2330" s="12" t="s">
        <v>74</v>
      </c>
      <c r="AY2330" s="254" t="s">
        <v>165</v>
      </c>
    </row>
    <row r="2331" s="13" customFormat="1">
      <c r="B2331" s="255"/>
      <c r="C2331" s="256"/>
      <c r="D2331" s="246" t="s">
        <v>175</v>
      </c>
      <c r="E2331" s="257" t="s">
        <v>1</v>
      </c>
      <c r="F2331" s="258" t="s">
        <v>910</v>
      </c>
      <c r="G2331" s="256"/>
      <c r="H2331" s="259">
        <v>44.043999999999997</v>
      </c>
      <c r="I2331" s="260"/>
      <c r="J2331" s="256"/>
      <c r="K2331" s="256"/>
      <c r="L2331" s="261"/>
      <c r="M2331" s="262"/>
      <c r="N2331" s="263"/>
      <c r="O2331" s="263"/>
      <c r="P2331" s="263"/>
      <c r="Q2331" s="263"/>
      <c r="R2331" s="263"/>
      <c r="S2331" s="263"/>
      <c r="T2331" s="264"/>
      <c r="AT2331" s="265" t="s">
        <v>175</v>
      </c>
      <c r="AU2331" s="265" t="s">
        <v>107</v>
      </c>
      <c r="AV2331" s="13" t="s">
        <v>107</v>
      </c>
      <c r="AW2331" s="13" t="s">
        <v>31</v>
      </c>
      <c r="AX2331" s="13" t="s">
        <v>74</v>
      </c>
      <c r="AY2331" s="265" t="s">
        <v>165</v>
      </c>
    </row>
    <row r="2332" s="13" customFormat="1">
      <c r="B2332" s="255"/>
      <c r="C2332" s="256"/>
      <c r="D2332" s="246" t="s">
        <v>175</v>
      </c>
      <c r="E2332" s="257" t="s">
        <v>1</v>
      </c>
      <c r="F2332" s="258" t="s">
        <v>326</v>
      </c>
      <c r="G2332" s="256"/>
      <c r="H2332" s="259">
        <v>-3.2000000000000002</v>
      </c>
      <c r="I2332" s="260"/>
      <c r="J2332" s="256"/>
      <c r="K2332" s="256"/>
      <c r="L2332" s="261"/>
      <c r="M2332" s="262"/>
      <c r="N2332" s="263"/>
      <c r="O2332" s="263"/>
      <c r="P2332" s="263"/>
      <c r="Q2332" s="263"/>
      <c r="R2332" s="263"/>
      <c r="S2332" s="263"/>
      <c r="T2332" s="264"/>
      <c r="AT2332" s="265" t="s">
        <v>175</v>
      </c>
      <c r="AU2332" s="265" t="s">
        <v>107</v>
      </c>
      <c r="AV2332" s="13" t="s">
        <v>107</v>
      </c>
      <c r="AW2332" s="13" t="s">
        <v>31</v>
      </c>
      <c r="AX2332" s="13" t="s">
        <v>74</v>
      </c>
      <c r="AY2332" s="265" t="s">
        <v>165</v>
      </c>
    </row>
    <row r="2333" s="13" customFormat="1">
      <c r="B2333" s="255"/>
      <c r="C2333" s="256"/>
      <c r="D2333" s="246" t="s">
        <v>175</v>
      </c>
      <c r="E2333" s="257" t="s">
        <v>1</v>
      </c>
      <c r="F2333" s="258" t="s">
        <v>911</v>
      </c>
      <c r="G2333" s="256"/>
      <c r="H2333" s="259">
        <v>-5.157</v>
      </c>
      <c r="I2333" s="260"/>
      <c r="J2333" s="256"/>
      <c r="K2333" s="256"/>
      <c r="L2333" s="261"/>
      <c r="M2333" s="262"/>
      <c r="N2333" s="263"/>
      <c r="O2333" s="263"/>
      <c r="P2333" s="263"/>
      <c r="Q2333" s="263"/>
      <c r="R2333" s="263"/>
      <c r="S2333" s="263"/>
      <c r="T2333" s="264"/>
      <c r="AT2333" s="265" t="s">
        <v>175</v>
      </c>
      <c r="AU2333" s="265" t="s">
        <v>107</v>
      </c>
      <c r="AV2333" s="13" t="s">
        <v>107</v>
      </c>
      <c r="AW2333" s="13" t="s">
        <v>31</v>
      </c>
      <c r="AX2333" s="13" t="s">
        <v>74</v>
      </c>
      <c r="AY2333" s="265" t="s">
        <v>165</v>
      </c>
    </row>
    <row r="2334" s="13" customFormat="1">
      <c r="B2334" s="255"/>
      <c r="C2334" s="256"/>
      <c r="D2334" s="246" t="s">
        <v>175</v>
      </c>
      <c r="E2334" s="257" t="s">
        <v>1</v>
      </c>
      <c r="F2334" s="258" t="s">
        <v>912</v>
      </c>
      <c r="G2334" s="256"/>
      <c r="H2334" s="259">
        <v>2.766</v>
      </c>
      <c r="I2334" s="260"/>
      <c r="J2334" s="256"/>
      <c r="K2334" s="256"/>
      <c r="L2334" s="261"/>
      <c r="M2334" s="262"/>
      <c r="N2334" s="263"/>
      <c r="O2334" s="263"/>
      <c r="P2334" s="263"/>
      <c r="Q2334" s="263"/>
      <c r="R2334" s="263"/>
      <c r="S2334" s="263"/>
      <c r="T2334" s="264"/>
      <c r="AT2334" s="265" t="s">
        <v>175</v>
      </c>
      <c r="AU2334" s="265" t="s">
        <v>107</v>
      </c>
      <c r="AV2334" s="13" t="s">
        <v>107</v>
      </c>
      <c r="AW2334" s="13" t="s">
        <v>31</v>
      </c>
      <c r="AX2334" s="13" t="s">
        <v>74</v>
      </c>
      <c r="AY2334" s="265" t="s">
        <v>165</v>
      </c>
    </row>
    <row r="2335" s="12" customFormat="1">
      <c r="B2335" s="244"/>
      <c r="C2335" s="245"/>
      <c r="D2335" s="246" t="s">
        <v>175</v>
      </c>
      <c r="E2335" s="247" t="s">
        <v>1</v>
      </c>
      <c r="F2335" s="248" t="s">
        <v>802</v>
      </c>
      <c r="G2335" s="245"/>
      <c r="H2335" s="247" t="s">
        <v>1</v>
      </c>
      <c r="I2335" s="249"/>
      <c r="J2335" s="245"/>
      <c r="K2335" s="245"/>
      <c r="L2335" s="250"/>
      <c r="M2335" s="251"/>
      <c r="N2335" s="252"/>
      <c r="O2335" s="252"/>
      <c r="P2335" s="252"/>
      <c r="Q2335" s="252"/>
      <c r="R2335" s="252"/>
      <c r="S2335" s="252"/>
      <c r="T2335" s="253"/>
      <c r="AT2335" s="254" t="s">
        <v>175</v>
      </c>
      <c r="AU2335" s="254" t="s">
        <v>107</v>
      </c>
      <c r="AV2335" s="12" t="s">
        <v>82</v>
      </c>
      <c r="AW2335" s="12" t="s">
        <v>31</v>
      </c>
      <c r="AX2335" s="12" t="s">
        <v>74</v>
      </c>
      <c r="AY2335" s="254" t="s">
        <v>165</v>
      </c>
    </row>
    <row r="2336" s="13" customFormat="1">
      <c r="B2336" s="255"/>
      <c r="C2336" s="256"/>
      <c r="D2336" s="246" t="s">
        <v>175</v>
      </c>
      <c r="E2336" s="257" t="s">
        <v>1</v>
      </c>
      <c r="F2336" s="258" t="s">
        <v>913</v>
      </c>
      <c r="G2336" s="256"/>
      <c r="H2336" s="259">
        <v>26.753</v>
      </c>
      <c r="I2336" s="260"/>
      <c r="J2336" s="256"/>
      <c r="K2336" s="256"/>
      <c r="L2336" s="261"/>
      <c r="M2336" s="262"/>
      <c r="N2336" s="263"/>
      <c r="O2336" s="263"/>
      <c r="P2336" s="263"/>
      <c r="Q2336" s="263"/>
      <c r="R2336" s="263"/>
      <c r="S2336" s="263"/>
      <c r="T2336" s="264"/>
      <c r="AT2336" s="265" t="s">
        <v>175</v>
      </c>
      <c r="AU2336" s="265" t="s">
        <v>107</v>
      </c>
      <c r="AV2336" s="13" t="s">
        <v>107</v>
      </c>
      <c r="AW2336" s="13" t="s">
        <v>31</v>
      </c>
      <c r="AX2336" s="13" t="s">
        <v>74</v>
      </c>
      <c r="AY2336" s="265" t="s">
        <v>165</v>
      </c>
    </row>
    <row r="2337" s="13" customFormat="1">
      <c r="B2337" s="255"/>
      <c r="C2337" s="256"/>
      <c r="D2337" s="246" t="s">
        <v>175</v>
      </c>
      <c r="E2337" s="257" t="s">
        <v>1</v>
      </c>
      <c r="F2337" s="258" t="s">
        <v>458</v>
      </c>
      <c r="G2337" s="256"/>
      <c r="H2337" s="259">
        <v>-0.874</v>
      </c>
      <c r="I2337" s="260"/>
      <c r="J2337" s="256"/>
      <c r="K2337" s="256"/>
      <c r="L2337" s="261"/>
      <c r="M2337" s="262"/>
      <c r="N2337" s="263"/>
      <c r="O2337" s="263"/>
      <c r="P2337" s="263"/>
      <c r="Q2337" s="263"/>
      <c r="R2337" s="263"/>
      <c r="S2337" s="263"/>
      <c r="T2337" s="264"/>
      <c r="AT2337" s="265" t="s">
        <v>175</v>
      </c>
      <c r="AU2337" s="265" t="s">
        <v>107</v>
      </c>
      <c r="AV2337" s="13" t="s">
        <v>107</v>
      </c>
      <c r="AW2337" s="13" t="s">
        <v>31</v>
      </c>
      <c r="AX2337" s="13" t="s">
        <v>74</v>
      </c>
      <c r="AY2337" s="265" t="s">
        <v>165</v>
      </c>
    </row>
    <row r="2338" s="13" customFormat="1">
      <c r="B2338" s="255"/>
      <c r="C2338" s="256"/>
      <c r="D2338" s="246" t="s">
        <v>175</v>
      </c>
      <c r="E2338" s="257" t="s">
        <v>1</v>
      </c>
      <c r="F2338" s="258" t="s">
        <v>310</v>
      </c>
      <c r="G2338" s="256"/>
      <c r="H2338" s="259">
        <v>-1.6000000000000001</v>
      </c>
      <c r="I2338" s="260"/>
      <c r="J2338" s="256"/>
      <c r="K2338" s="256"/>
      <c r="L2338" s="261"/>
      <c r="M2338" s="262"/>
      <c r="N2338" s="263"/>
      <c r="O2338" s="263"/>
      <c r="P2338" s="263"/>
      <c r="Q2338" s="263"/>
      <c r="R2338" s="263"/>
      <c r="S2338" s="263"/>
      <c r="T2338" s="264"/>
      <c r="AT2338" s="265" t="s">
        <v>175</v>
      </c>
      <c r="AU2338" s="265" t="s">
        <v>107</v>
      </c>
      <c r="AV2338" s="13" t="s">
        <v>107</v>
      </c>
      <c r="AW2338" s="13" t="s">
        <v>31</v>
      </c>
      <c r="AX2338" s="13" t="s">
        <v>74</v>
      </c>
      <c r="AY2338" s="265" t="s">
        <v>165</v>
      </c>
    </row>
    <row r="2339" s="13" customFormat="1">
      <c r="B2339" s="255"/>
      <c r="C2339" s="256"/>
      <c r="D2339" s="246" t="s">
        <v>175</v>
      </c>
      <c r="E2339" s="257" t="s">
        <v>1</v>
      </c>
      <c r="F2339" s="258" t="s">
        <v>914</v>
      </c>
      <c r="G2339" s="256"/>
      <c r="H2339" s="259">
        <v>0.41699999999999998</v>
      </c>
      <c r="I2339" s="260"/>
      <c r="J2339" s="256"/>
      <c r="K2339" s="256"/>
      <c r="L2339" s="261"/>
      <c r="M2339" s="262"/>
      <c r="N2339" s="263"/>
      <c r="O2339" s="263"/>
      <c r="P2339" s="263"/>
      <c r="Q2339" s="263"/>
      <c r="R2339" s="263"/>
      <c r="S2339" s="263"/>
      <c r="T2339" s="264"/>
      <c r="AT2339" s="265" t="s">
        <v>175</v>
      </c>
      <c r="AU2339" s="265" t="s">
        <v>107</v>
      </c>
      <c r="AV2339" s="13" t="s">
        <v>107</v>
      </c>
      <c r="AW2339" s="13" t="s">
        <v>31</v>
      </c>
      <c r="AX2339" s="13" t="s">
        <v>74</v>
      </c>
      <c r="AY2339" s="265" t="s">
        <v>165</v>
      </c>
    </row>
    <row r="2340" s="12" customFormat="1">
      <c r="B2340" s="244"/>
      <c r="C2340" s="245"/>
      <c r="D2340" s="246" t="s">
        <v>175</v>
      </c>
      <c r="E2340" s="247" t="s">
        <v>1</v>
      </c>
      <c r="F2340" s="248" t="s">
        <v>915</v>
      </c>
      <c r="G2340" s="245"/>
      <c r="H2340" s="247" t="s">
        <v>1</v>
      </c>
      <c r="I2340" s="249"/>
      <c r="J2340" s="245"/>
      <c r="K2340" s="245"/>
      <c r="L2340" s="250"/>
      <c r="M2340" s="251"/>
      <c r="N2340" s="252"/>
      <c r="O2340" s="252"/>
      <c r="P2340" s="252"/>
      <c r="Q2340" s="252"/>
      <c r="R2340" s="252"/>
      <c r="S2340" s="252"/>
      <c r="T2340" s="253"/>
      <c r="AT2340" s="254" t="s">
        <v>175</v>
      </c>
      <c r="AU2340" s="254" t="s">
        <v>107</v>
      </c>
      <c r="AV2340" s="12" t="s">
        <v>82</v>
      </c>
      <c r="AW2340" s="12" t="s">
        <v>31</v>
      </c>
      <c r="AX2340" s="12" t="s">
        <v>74</v>
      </c>
      <c r="AY2340" s="254" t="s">
        <v>165</v>
      </c>
    </row>
    <row r="2341" s="13" customFormat="1">
      <c r="B2341" s="255"/>
      <c r="C2341" s="256"/>
      <c r="D2341" s="246" t="s">
        <v>175</v>
      </c>
      <c r="E2341" s="257" t="s">
        <v>1</v>
      </c>
      <c r="F2341" s="258" t="s">
        <v>916</v>
      </c>
      <c r="G2341" s="256"/>
      <c r="H2341" s="259">
        <v>26.963999999999999</v>
      </c>
      <c r="I2341" s="260"/>
      <c r="J2341" s="256"/>
      <c r="K2341" s="256"/>
      <c r="L2341" s="261"/>
      <c r="M2341" s="262"/>
      <c r="N2341" s="263"/>
      <c r="O2341" s="263"/>
      <c r="P2341" s="263"/>
      <c r="Q2341" s="263"/>
      <c r="R2341" s="263"/>
      <c r="S2341" s="263"/>
      <c r="T2341" s="264"/>
      <c r="AT2341" s="265" t="s">
        <v>175</v>
      </c>
      <c r="AU2341" s="265" t="s">
        <v>107</v>
      </c>
      <c r="AV2341" s="13" t="s">
        <v>107</v>
      </c>
      <c r="AW2341" s="13" t="s">
        <v>31</v>
      </c>
      <c r="AX2341" s="13" t="s">
        <v>74</v>
      </c>
      <c r="AY2341" s="265" t="s">
        <v>165</v>
      </c>
    </row>
    <row r="2342" s="13" customFormat="1">
      <c r="B2342" s="255"/>
      <c r="C2342" s="256"/>
      <c r="D2342" s="246" t="s">
        <v>175</v>
      </c>
      <c r="E2342" s="257" t="s">
        <v>1</v>
      </c>
      <c r="F2342" s="258" t="s">
        <v>463</v>
      </c>
      <c r="G2342" s="256"/>
      <c r="H2342" s="259">
        <v>-1.7689999999999999</v>
      </c>
      <c r="I2342" s="260"/>
      <c r="J2342" s="256"/>
      <c r="K2342" s="256"/>
      <c r="L2342" s="261"/>
      <c r="M2342" s="262"/>
      <c r="N2342" s="263"/>
      <c r="O2342" s="263"/>
      <c r="P2342" s="263"/>
      <c r="Q2342" s="263"/>
      <c r="R2342" s="263"/>
      <c r="S2342" s="263"/>
      <c r="T2342" s="264"/>
      <c r="AT2342" s="265" t="s">
        <v>175</v>
      </c>
      <c r="AU2342" s="265" t="s">
        <v>107</v>
      </c>
      <c r="AV2342" s="13" t="s">
        <v>107</v>
      </c>
      <c r="AW2342" s="13" t="s">
        <v>31</v>
      </c>
      <c r="AX2342" s="13" t="s">
        <v>74</v>
      </c>
      <c r="AY2342" s="265" t="s">
        <v>165</v>
      </c>
    </row>
    <row r="2343" s="13" customFormat="1">
      <c r="B2343" s="255"/>
      <c r="C2343" s="256"/>
      <c r="D2343" s="246" t="s">
        <v>175</v>
      </c>
      <c r="E2343" s="257" t="s">
        <v>1</v>
      </c>
      <c r="F2343" s="258" t="s">
        <v>464</v>
      </c>
      <c r="G2343" s="256"/>
      <c r="H2343" s="259">
        <v>1.2030000000000001</v>
      </c>
      <c r="I2343" s="260"/>
      <c r="J2343" s="256"/>
      <c r="K2343" s="256"/>
      <c r="L2343" s="261"/>
      <c r="M2343" s="262"/>
      <c r="N2343" s="263"/>
      <c r="O2343" s="263"/>
      <c r="P2343" s="263"/>
      <c r="Q2343" s="263"/>
      <c r="R2343" s="263"/>
      <c r="S2343" s="263"/>
      <c r="T2343" s="264"/>
      <c r="AT2343" s="265" t="s">
        <v>175</v>
      </c>
      <c r="AU2343" s="265" t="s">
        <v>107</v>
      </c>
      <c r="AV2343" s="13" t="s">
        <v>107</v>
      </c>
      <c r="AW2343" s="13" t="s">
        <v>31</v>
      </c>
      <c r="AX2343" s="13" t="s">
        <v>74</v>
      </c>
      <c r="AY2343" s="265" t="s">
        <v>165</v>
      </c>
    </row>
    <row r="2344" s="12" customFormat="1">
      <c r="B2344" s="244"/>
      <c r="C2344" s="245"/>
      <c r="D2344" s="246" t="s">
        <v>175</v>
      </c>
      <c r="E2344" s="247" t="s">
        <v>1</v>
      </c>
      <c r="F2344" s="248" t="s">
        <v>219</v>
      </c>
      <c r="G2344" s="245"/>
      <c r="H2344" s="247" t="s">
        <v>1</v>
      </c>
      <c r="I2344" s="249"/>
      <c r="J2344" s="245"/>
      <c r="K2344" s="245"/>
      <c r="L2344" s="250"/>
      <c r="M2344" s="251"/>
      <c r="N2344" s="252"/>
      <c r="O2344" s="252"/>
      <c r="P2344" s="252"/>
      <c r="Q2344" s="252"/>
      <c r="R2344" s="252"/>
      <c r="S2344" s="252"/>
      <c r="T2344" s="253"/>
      <c r="AT2344" s="254" t="s">
        <v>175</v>
      </c>
      <c r="AU2344" s="254" t="s">
        <v>107</v>
      </c>
      <c r="AV2344" s="12" t="s">
        <v>82</v>
      </c>
      <c r="AW2344" s="12" t="s">
        <v>31</v>
      </c>
      <c r="AX2344" s="12" t="s">
        <v>74</v>
      </c>
      <c r="AY2344" s="254" t="s">
        <v>165</v>
      </c>
    </row>
    <row r="2345" s="13" customFormat="1">
      <c r="B2345" s="255"/>
      <c r="C2345" s="256"/>
      <c r="D2345" s="246" t="s">
        <v>175</v>
      </c>
      <c r="E2345" s="257" t="s">
        <v>1</v>
      </c>
      <c r="F2345" s="258" t="s">
        <v>917</v>
      </c>
      <c r="G2345" s="256"/>
      <c r="H2345" s="259">
        <v>33.655999999999999</v>
      </c>
      <c r="I2345" s="260"/>
      <c r="J2345" s="256"/>
      <c r="K2345" s="256"/>
      <c r="L2345" s="261"/>
      <c r="M2345" s="262"/>
      <c r="N2345" s="263"/>
      <c r="O2345" s="263"/>
      <c r="P2345" s="263"/>
      <c r="Q2345" s="263"/>
      <c r="R2345" s="263"/>
      <c r="S2345" s="263"/>
      <c r="T2345" s="264"/>
      <c r="AT2345" s="265" t="s">
        <v>175</v>
      </c>
      <c r="AU2345" s="265" t="s">
        <v>107</v>
      </c>
      <c r="AV2345" s="13" t="s">
        <v>107</v>
      </c>
      <c r="AW2345" s="13" t="s">
        <v>31</v>
      </c>
      <c r="AX2345" s="13" t="s">
        <v>74</v>
      </c>
      <c r="AY2345" s="265" t="s">
        <v>165</v>
      </c>
    </row>
    <row r="2346" s="13" customFormat="1">
      <c r="B2346" s="255"/>
      <c r="C2346" s="256"/>
      <c r="D2346" s="246" t="s">
        <v>175</v>
      </c>
      <c r="E2346" s="257" t="s">
        <v>1</v>
      </c>
      <c r="F2346" s="258" t="s">
        <v>384</v>
      </c>
      <c r="G2346" s="256"/>
      <c r="H2346" s="259">
        <v>-2.5790000000000002</v>
      </c>
      <c r="I2346" s="260"/>
      <c r="J2346" s="256"/>
      <c r="K2346" s="256"/>
      <c r="L2346" s="261"/>
      <c r="M2346" s="262"/>
      <c r="N2346" s="263"/>
      <c r="O2346" s="263"/>
      <c r="P2346" s="263"/>
      <c r="Q2346" s="263"/>
      <c r="R2346" s="263"/>
      <c r="S2346" s="263"/>
      <c r="T2346" s="264"/>
      <c r="AT2346" s="265" t="s">
        <v>175</v>
      </c>
      <c r="AU2346" s="265" t="s">
        <v>107</v>
      </c>
      <c r="AV2346" s="13" t="s">
        <v>107</v>
      </c>
      <c r="AW2346" s="13" t="s">
        <v>31</v>
      </c>
      <c r="AX2346" s="13" t="s">
        <v>74</v>
      </c>
      <c r="AY2346" s="265" t="s">
        <v>165</v>
      </c>
    </row>
    <row r="2347" s="13" customFormat="1">
      <c r="B2347" s="255"/>
      <c r="C2347" s="256"/>
      <c r="D2347" s="246" t="s">
        <v>175</v>
      </c>
      <c r="E2347" s="257" t="s">
        <v>1</v>
      </c>
      <c r="F2347" s="258" t="s">
        <v>385</v>
      </c>
      <c r="G2347" s="256"/>
      <c r="H2347" s="259">
        <v>1.383</v>
      </c>
      <c r="I2347" s="260"/>
      <c r="J2347" s="256"/>
      <c r="K2347" s="256"/>
      <c r="L2347" s="261"/>
      <c r="M2347" s="262"/>
      <c r="N2347" s="263"/>
      <c r="O2347" s="263"/>
      <c r="P2347" s="263"/>
      <c r="Q2347" s="263"/>
      <c r="R2347" s="263"/>
      <c r="S2347" s="263"/>
      <c r="T2347" s="264"/>
      <c r="AT2347" s="265" t="s">
        <v>175</v>
      </c>
      <c r="AU2347" s="265" t="s">
        <v>107</v>
      </c>
      <c r="AV2347" s="13" t="s">
        <v>107</v>
      </c>
      <c r="AW2347" s="13" t="s">
        <v>31</v>
      </c>
      <c r="AX2347" s="13" t="s">
        <v>74</v>
      </c>
      <c r="AY2347" s="265" t="s">
        <v>165</v>
      </c>
    </row>
    <row r="2348" s="12" customFormat="1">
      <c r="B2348" s="244"/>
      <c r="C2348" s="245"/>
      <c r="D2348" s="246" t="s">
        <v>175</v>
      </c>
      <c r="E2348" s="247" t="s">
        <v>1</v>
      </c>
      <c r="F2348" s="248" t="s">
        <v>918</v>
      </c>
      <c r="G2348" s="245"/>
      <c r="H2348" s="247" t="s">
        <v>1</v>
      </c>
      <c r="I2348" s="249"/>
      <c r="J2348" s="245"/>
      <c r="K2348" s="245"/>
      <c r="L2348" s="250"/>
      <c r="M2348" s="251"/>
      <c r="N2348" s="252"/>
      <c r="O2348" s="252"/>
      <c r="P2348" s="252"/>
      <c r="Q2348" s="252"/>
      <c r="R2348" s="252"/>
      <c r="S2348" s="252"/>
      <c r="T2348" s="253"/>
      <c r="AT2348" s="254" t="s">
        <v>175</v>
      </c>
      <c r="AU2348" s="254" t="s">
        <v>107</v>
      </c>
      <c r="AV2348" s="12" t="s">
        <v>82</v>
      </c>
      <c r="AW2348" s="12" t="s">
        <v>31</v>
      </c>
      <c r="AX2348" s="12" t="s">
        <v>74</v>
      </c>
      <c r="AY2348" s="254" t="s">
        <v>165</v>
      </c>
    </row>
    <row r="2349" s="13" customFormat="1">
      <c r="B2349" s="255"/>
      <c r="C2349" s="256"/>
      <c r="D2349" s="246" t="s">
        <v>175</v>
      </c>
      <c r="E2349" s="257" t="s">
        <v>1</v>
      </c>
      <c r="F2349" s="258" t="s">
        <v>919</v>
      </c>
      <c r="G2349" s="256"/>
      <c r="H2349" s="259">
        <v>49.783999999999999</v>
      </c>
      <c r="I2349" s="260"/>
      <c r="J2349" s="256"/>
      <c r="K2349" s="256"/>
      <c r="L2349" s="261"/>
      <c r="M2349" s="262"/>
      <c r="N2349" s="263"/>
      <c r="O2349" s="263"/>
      <c r="P2349" s="263"/>
      <c r="Q2349" s="263"/>
      <c r="R2349" s="263"/>
      <c r="S2349" s="263"/>
      <c r="T2349" s="264"/>
      <c r="AT2349" s="265" t="s">
        <v>175</v>
      </c>
      <c r="AU2349" s="265" t="s">
        <v>107</v>
      </c>
      <c r="AV2349" s="13" t="s">
        <v>107</v>
      </c>
      <c r="AW2349" s="13" t="s">
        <v>31</v>
      </c>
      <c r="AX2349" s="13" t="s">
        <v>74</v>
      </c>
      <c r="AY2349" s="265" t="s">
        <v>165</v>
      </c>
    </row>
    <row r="2350" s="13" customFormat="1">
      <c r="B2350" s="255"/>
      <c r="C2350" s="256"/>
      <c r="D2350" s="246" t="s">
        <v>175</v>
      </c>
      <c r="E2350" s="257" t="s">
        <v>1</v>
      </c>
      <c r="F2350" s="258" t="s">
        <v>384</v>
      </c>
      <c r="G2350" s="256"/>
      <c r="H2350" s="259">
        <v>-2.5790000000000002</v>
      </c>
      <c r="I2350" s="260"/>
      <c r="J2350" s="256"/>
      <c r="K2350" s="256"/>
      <c r="L2350" s="261"/>
      <c r="M2350" s="262"/>
      <c r="N2350" s="263"/>
      <c r="O2350" s="263"/>
      <c r="P2350" s="263"/>
      <c r="Q2350" s="263"/>
      <c r="R2350" s="263"/>
      <c r="S2350" s="263"/>
      <c r="T2350" s="264"/>
      <c r="AT2350" s="265" t="s">
        <v>175</v>
      </c>
      <c r="AU2350" s="265" t="s">
        <v>107</v>
      </c>
      <c r="AV2350" s="13" t="s">
        <v>107</v>
      </c>
      <c r="AW2350" s="13" t="s">
        <v>31</v>
      </c>
      <c r="AX2350" s="13" t="s">
        <v>74</v>
      </c>
      <c r="AY2350" s="265" t="s">
        <v>165</v>
      </c>
    </row>
    <row r="2351" s="13" customFormat="1">
      <c r="B2351" s="255"/>
      <c r="C2351" s="256"/>
      <c r="D2351" s="246" t="s">
        <v>175</v>
      </c>
      <c r="E2351" s="257" t="s">
        <v>1</v>
      </c>
      <c r="F2351" s="258" t="s">
        <v>385</v>
      </c>
      <c r="G2351" s="256"/>
      <c r="H2351" s="259">
        <v>1.383</v>
      </c>
      <c r="I2351" s="260"/>
      <c r="J2351" s="256"/>
      <c r="K2351" s="256"/>
      <c r="L2351" s="261"/>
      <c r="M2351" s="262"/>
      <c r="N2351" s="263"/>
      <c r="O2351" s="263"/>
      <c r="P2351" s="263"/>
      <c r="Q2351" s="263"/>
      <c r="R2351" s="263"/>
      <c r="S2351" s="263"/>
      <c r="T2351" s="264"/>
      <c r="AT2351" s="265" t="s">
        <v>175</v>
      </c>
      <c r="AU2351" s="265" t="s">
        <v>107</v>
      </c>
      <c r="AV2351" s="13" t="s">
        <v>107</v>
      </c>
      <c r="AW2351" s="13" t="s">
        <v>31</v>
      </c>
      <c r="AX2351" s="13" t="s">
        <v>74</v>
      </c>
      <c r="AY2351" s="265" t="s">
        <v>165</v>
      </c>
    </row>
    <row r="2352" s="13" customFormat="1">
      <c r="B2352" s="255"/>
      <c r="C2352" s="256"/>
      <c r="D2352" s="246" t="s">
        <v>175</v>
      </c>
      <c r="E2352" s="257" t="s">
        <v>1</v>
      </c>
      <c r="F2352" s="258" t="s">
        <v>920</v>
      </c>
      <c r="G2352" s="256"/>
      <c r="H2352" s="259">
        <v>-2.464</v>
      </c>
      <c r="I2352" s="260"/>
      <c r="J2352" s="256"/>
      <c r="K2352" s="256"/>
      <c r="L2352" s="261"/>
      <c r="M2352" s="262"/>
      <c r="N2352" s="263"/>
      <c r="O2352" s="263"/>
      <c r="P2352" s="263"/>
      <c r="Q2352" s="263"/>
      <c r="R2352" s="263"/>
      <c r="S2352" s="263"/>
      <c r="T2352" s="264"/>
      <c r="AT2352" s="265" t="s">
        <v>175</v>
      </c>
      <c r="AU2352" s="265" t="s">
        <v>107</v>
      </c>
      <c r="AV2352" s="13" t="s">
        <v>107</v>
      </c>
      <c r="AW2352" s="13" t="s">
        <v>31</v>
      </c>
      <c r="AX2352" s="13" t="s">
        <v>74</v>
      </c>
      <c r="AY2352" s="265" t="s">
        <v>165</v>
      </c>
    </row>
    <row r="2353" s="13" customFormat="1">
      <c r="B2353" s="255"/>
      <c r="C2353" s="256"/>
      <c r="D2353" s="246" t="s">
        <v>175</v>
      </c>
      <c r="E2353" s="257" t="s">
        <v>1</v>
      </c>
      <c r="F2353" s="258" t="s">
        <v>310</v>
      </c>
      <c r="G2353" s="256"/>
      <c r="H2353" s="259">
        <v>-1.6000000000000001</v>
      </c>
      <c r="I2353" s="260"/>
      <c r="J2353" s="256"/>
      <c r="K2353" s="256"/>
      <c r="L2353" s="261"/>
      <c r="M2353" s="262"/>
      <c r="N2353" s="263"/>
      <c r="O2353" s="263"/>
      <c r="P2353" s="263"/>
      <c r="Q2353" s="263"/>
      <c r="R2353" s="263"/>
      <c r="S2353" s="263"/>
      <c r="T2353" s="264"/>
      <c r="AT2353" s="265" t="s">
        <v>175</v>
      </c>
      <c r="AU2353" s="265" t="s">
        <v>107</v>
      </c>
      <c r="AV2353" s="13" t="s">
        <v>107</v>
      </c>
      <c r="AW2353" s="13" t="s">
        <v>31</v>
      </c>
      <c r="AX2353" s="13" t="s">
        <v>74</v>
      </c>
      <c r="AY2353" s="265" t="s">
        <v>165</v>
      </c>
    </row>
    <row r="2354" s="13" customFormat="1">
      <c r="B2354" s="255"/>
      <c r="C2354" s="256"/>
      <c r="D2354" s="246" t="s">
        <v>175</v>
      </c>
      <c r="E2354" s="257" t="s">
        <v>1</v>
      </c>
      <c r="F2354" s="258" t="s">
        <v>471</v>
      </c>
      <c r="G2354" s="256"/>
      <c r="H2354" s="259">
        <v>1.44</v>
      </c>
      <c r="I2354" s="260"/>
      <c r="J2354" s="256"/>
      <c r="K2354" s="256"/>
      <c r="L2354" s="261"/>
      <c r="M2354" s="262"/>
      <c r="N2354" s="263"/>
      <c r="O2354" s="263"/>
      <c r="P2354" s="263"/>
      <c r="Q2354" s="263"/>
      <c r="R2354" s="263"/>
      <c r="S2354" s="263"/>
      <c r="T2354" s="264"/>
      <c r="AT2354" s="265" t="s">
        <v>175</v>
      </c>
      <c r="AU2354" s="265" t="s">
        <v>107</v>
      </c>
      <c r="AV2354" s="13" t="s">
        <v>107</v>
      </c>
      <c r="AW2354" s="13" t="s">
        <v>31</v>
      </c>
      <c r="AX2354" s="13" t="s">
        <v>74</v>
      </c>
      <c r="AY2354" s="265" t="s">
        <v>165</v>
      </c>
    </row>
    <row r="2355" s="12" customFormat="1">
      <c r="B2355" s="244"/>
      <c r="C2355" s="245"/>
      <c r="D2355" s="246" t="s">
        <v>175</v>
      </c>
      <c r="E2355" s="247" t="s">
        <v>1</v>
      </c>
      <c r="F2355" s="248" t="s">
        <v>921</v>
      </c>
      <c r="G2355" s="245"/>
      <c r="H2355" s="247" t="s">
        <v>1</v>
      </c>
      <c r="I2355" s="249"/>
      <c r="J2355" s="245"/>
      <c r="K2355" s="245"/>
      <c r="L2355" s="250"/>
      <c r="M2355" s="251"/>
      <c r="N2355" s="252"/>
      <c r="O2355" s="252"/>
      <c r="P2355" s="252"/>
      <c r="Q2355" s="252"/>
      <c r="R2355" s="252"/>
      <c r="S2355" s="252"/>
      <c r="T2355" s="253"/>
      <c r="AT2355" s="254" t="s">
        <v>175</v>
      </c>
      <c r="AU2355" s="254" t="s">
        <v>107</v>
      </c>
      <c r="AV2355" s="12" t="s">
        <v>82</v>
      </c>
      <c r="AW2355" s="12" t="s">
        <v>31</v>
      </c>
      <c r="AX2355" s="12" t="s">
        <v>74</v>
      </c>
      <c r="AY2355" s="254" t="s">
        <v>165</v>
      </c>
    </row>
    <row r="2356" s="13" customFormat="1">
      <c r="B2356" s="255"/>
      <c r="C2356" s="256"/>
      <c r="D2356" s="246" t="s">
        <v>175</v>
      </c>
      <c r="E2356" s="257" t="s">
        <v>1</v>
      </c>
      <c r="F2356" s="258" t="s">
        <v>922</v>
      </c>
      <c r="G2356" s="256"/>
      <c r="H2356" s="259">
        <v>49</v>
      </c>
      <c r="I2356" s="260"/>
      <c r="J2356" s="256"/>
      <c r="K2356" s="256"/>
      <c r="L2356" s="261"/>
      <c r="M2356" s="262"/>
      <c r="N2356" s="263"/>
      <c r="O2356" s="263"/>
      <c r="P2356" s="263"/>
      <c r="Q2356" s="263"/>
      <c r="R2356" s="263"/>
      <c r="S2356" s="263"/>
      <c r="T2356" s="264"/>
      <c r="AT2356" s="265" t="s">
        <v>175</v>
      </c>
      <c r="AU2356" s="265" t="s">
        <v>107</v>
      </c>
      <c r="AV2356" s="13" t="s">
        <v>107</v>
      </c>
      <c r="AW2356" s="13" t="s">
        <v>31</v>
      </c>
      <c r="AX2356" s="13" t="s">
        <v>74</v>
      </c>
      <c r="AY2356" s="265" t="s">
        <v>165</v>
      </c>
    </row>
    <row r="2357" s="13" customFormat="1">
      <c r="B2357" s="255"/>
      <c r="C2357" s="256"/>
      <c r="D2357" s="246" t="s">
        <v>175</v>
      </c>
      <c r="E2357" s="257" t="s">
        <v>1</v>
      </c>
      <c r="F2357" s="258" t="s">
        <v>384</v>
      </c>
      <c r="G2357" s="256"/>
      <c r="H2357" s="259">
        <v>-2.5790000000000002</v>
      </c>
      <c r="I2357" s="260"/>
      <c r="J2357" s="256"/>
      <c r="K2357" s="256"/>
      <c r="L2357" s="261"/>
      <c r="M2357" s="262"/>
      <c r="N2357" s="263"/>
      <c r="O2357" s="263"/>
      <c r="P2357" s="263"/>
      <c r="Q2357" s="263"/>
      <c r="R2357" s="263"/>
      <c r="S2357" s="263"/>
      <c r="T2357" s="264"/>
      <c r="AT2357" s="265" t="s">
        <v>175</v>
      </c>
      <c r="AU2357" s="265" t="s">
        <v>107</v>
      </c>
      <c r="AV2357" s="13" t="s">
        <v>107</v>
      </c>
      <c r="AW2357" s="13" t="s">
        <v>31</v>
      </c>
      <c r="AX2357" s="13" t="s">
        <v>74</v>
      </c>
      <c r="AY2357" s="265" t="s">
        <v>165</v>
      </c>
    </row>
    <row r="2358" s="13" customFormat="1">
      <c r="B2358" s="255"/>
      <c r="C2358" s="256"/>
      <c r="D2358" s="246" t="s">
        <v>175</v>
      </c>
      <c r="E2358" s="257" t="s">
        <v>1</v>
      </c>
      <c r="F2358" s="258" t="s">
        <v>385</v>
      </c>
      <c r="G2358" s="256"/>
      <c r="H2358" s="259">
        <v>1.383</v>
      </c>
      <c r="I2358" s="260"/>
      <c r="J2358" s="256"/>
      <c r="K2358" s="256"/>
      <c r="L2358" s="261"/>
      <c r="M2358" s="262"/>
      <c r="N2358" s="263"/>
      <c r="O2358" s="263"/>
      <c r="P2358" s="263"/>
      <c r="Q2358" s="263"/>
      <c r="R2358" s="263"/>
      <c r="S2358" s="263"/>
      <c r="T2358" s="264"/>
      <c r="AT2358" s="265" t="s">
        <v>175</v>
      </c>
      <c r="AU2358" s="265" t="s">
        <v>107</v>
      </c>
      <c r="AV2358" s="13" t="s">
        <v>107</v>
      </c>
      <c r="AW2358" s="13" t="s">
        <v>31</v>
      </c>
      <c r="AX2358" s="13" t="s">
        <v>74</v>
      </c>
      <c r="AY2358" s="265" t="s">
        <v>165</v>
      </c>
    </row>
    <row r="2359" s="13" customFormat="1">
      <c r="B2359" s="255"/>
      <c r="C2359" s="256"/>
      <c r="D2359" s="246" t="s">
        <v>175</v>
      </c>
      <c r="E2359" s="257" t="s">
        <v>1</v>
      </c>
      <c r="F2359" s="258" t="s">
        <v>310</v>
      </c>
      <c r="G2359" s="256"/>
      <c r="H2359" s="259">
        <v>-1.6000000000000001</v>
      </c>
      <c r="I2359" s="260"/>
      <c r="J2359" s="256"/>
      <c r="K2359" s="256"/>
      <c r="L2359" s="261"/>
      <c r="M2359" s="262"/>
      <c r="N2359" s="263"/>
      <c r="O2359" s="263"/>
      <c r="P2359" s="263"/>
      <c r="Q2359" s="263"/>
      <c r="R2359" s="263"/>
      <c r="S2359" s="263"/>
      <c r="T2359" s="264"/>
      <c r="AT2359" s="265" t="s">
        <v>175</v>
      </c>
      <c r="AU2359" s="265" t="s">
        <v>107</v>
      </c>
      <c r="AV2359" s="13" t="s">
        <v>107</v>
      </c>
      <c r="AW2359" s="13" t="s">
        <v>31</v>
      </c>
      <c r="AX2359" s="13" t="s">
        <v>74</v>
      </c>
      <c r="AY2359" s="265" t="s">
        <v>165</v>
      </c>
    </row>
    <row r="2360" s="14" customFormat="1">
      <c r="B2360" s="266"/>
      <c r="C2360" s="267"/>
      <c r="D2360" s="246" t="s">
        <v>175</v>
      </c>
      <c r="E2360" s="268" t="s">
        <v>1</v>
      </c>
      <c r="F2360" s="269" t="s">
        <v>179</v>
      </c>
      <c r="G2360" s="267"/>
      <c r="H2360" s="270">
        <v>549.73699999999997</v>
      </c>
      <c r="I2360" s="271"/>
      <c r="J2360" s="267"/>
      <c r="K2360" s="267"/>
      <c r="L2360" s="272"/>
      <c r="M2360" s="273"/>
      <c r="N2360" s="274"/>
      <c r="O2360" s="274"/>
      <c r="P2360" s="274"/>
      <c r="Q2360" s="274"/>
      <c r="R2360" s="274"/>
      <c r="S2360" s="274"/>
      <c r="T2360" s="275"/>
      <c r="AT2360" s="276" t="s">
        <v>175</v>
      </c>
      <c r="AU2360" s="276" t="s">
        <v>107</v>
      </c>
      <c r="AV2360" s="14" t="s">
        <v>166</v>
      </c>
      <c r="AW2360" s="14" t="s">
        <v>31</v>
      </c>
      <c r="AX2360" s="14" t="s">
        <v>74</v>
      </c>
      <c r="AY2360" s="276" t="s">
        <v>165</v>
      </c>
    </row>
    <row r="2361" s="12" customFormat="1">
      <c r="B2361" s="244"/>
      <c r="C2361" s="245"/>
      <c r="D2361" s="246" t="s">
        <v>175</v>
      </c>
      <c r="E2361" s="247" t="s">
        <v>1</v>
      </c>
      <c r="F2361" s="248" t="s">
        <v>207</v>
      </c>
      <c r="G2361" s="245"/>
      <c r="H2361" s="247" t="s">
        <v>1</v>
      </c>
      <c r="I2361" s="249"/>
      <c r="J2361" s="245"/>
      <c r="K2361" s="245"/>
      <c r="L2361" s="250"/>
      <c r="M2361" s="251"/>
      <c r="N2361" s="252"/>
      <c r="O2361" s="252"/>
      <c r="P2361" s="252"/>
      <c r="Q2361" s="252"/>
      <c r="R2361" s="252"/>
      <c r="S2361" s="252"/>
      <c r="T2361" s="253"/>
      <c r="AT2361" s="254" t="s">
        <v>175</v>
      </c>
      <c r="AU2361" s="254" t="s">
        <v>107</v>
      </c>
      <c r="AV2361" s="12" t="s">
        <v>82</v>
      </c>
      <c r="AW2361" s="12" t="s">
        <v>31</v>
      </c>
      <c r="AX2361" s="12" t="s">
        <v>74</v>
      </c>
      <c r="AY2361" s="254" t="s">
        <v>165</v>
      </c>
    </row>
    <row r="2362" s="12" customFormat="1">
      <c r="B2362" s="244"/>
      <c r="C2362" s="245"/>
      <c r="D2362" s="246" t="s">
        <v>175</v>
      </c>
      <c r="E2362" s="247" t="s">
        <v>1</v>
      </c>
      <c r="F2362" s="248" t="s">
        <v>474</v>
      </c>
      <c r="G2362" s="245"/>
      <c r="H2362" s="247" t="s">
        <v>1</v>
      </c>
      <c r="I2362" s="249"/>
      <c r="J2362" s="245"/>
      <c r="K2362" s="245"/>
      <c r="L2362" s="250"/>
      <c r="M2362" s="251"/>
      <c r="N2362" s="252"/>
      <c r="O2362" s="252"/>
      <c r="P2362" s="252"/>
      <c r="Q2362" s="252"/>
      <c r="R2362" s="252"/>
      <c r="S2362" s="252"/>
      <c r="T2362" s="253"/>
      <c r="AT2362" s="254" t="s">
        <v>175</v>
      </c>
      <c r="AU2362" s="254" t="s">
        <v>107</v>
      </c>
      <c r="AV2362" s="12" t="s">
        <v>82</v>
      </c>
      <c r="AW2362" s="12" t="s">
        <v>31</v>
      </c>
      <c r="AX2362" s="12" t="s">
        <v>74</v>
      </c>
      <c r="AY2362" s="254" t="s">
        <v>165</v>
      </c>
    </row>
    <row r="2363" s="13" customFormat="1">
      <c r="B2363" s="255"/>
      <c r="C2363" s="256"/>
      <c r="D2363" s="246" t="s">
        <v>175</v>
      </c>
      <c r="E2363" s="257" t="s">
        <v>1</v>
      </c>
      <c r="F2363" s="258" t="s">
        <v>475</v>
      </c>
      <c r="G2363" s="256"/>
      <c r="H2363" s="259">
        <v>47.450000000000003</v>
      </c>
      <c r="I2363" s="260"/>
      <c r="J2363" s="256"/>
      <c r="K2363" s="256"/>
      <c r="L2363" s="261"/>
      <c r="M2363" s="262"/>
      <c r="N2363" s="263"/>
      <c r="O2363" s="263"/>
      <c r="P2363" s="263"/>
      <c r="Q2363" s="263"/>
      <c r="R2363" s="263"/>
      <c r="S2363" s="263"/>
      <c r="T2363" s="264"/>
      <c r="AT2363" s="265" t="s">
        <v>175</v>
      </c>
      <c r="AU2363" s="265" t="s">
        <v>107</v>
      </c>
      <c r="AV2363" s="13" t="s">
        <v>107</v>
      </c>
      <c r="AW2363" s="13" t="s">
        <v>31</v>
      </c>
      <c r="AX2363" s="13" t="s">
        <v>74</v>
      </c>
      <c r="AY2363" s="265" t="s">
        <v>165</v>
      </c>
    </row>
    <row r="2364" s="13" customFormat="1">
      <c r="B2364" s="255"/>
      <c r="C2364" s="256"/>
      <c r="D2364" s="246" t="s">
        <v>175</v>
      </c>
      <c r="E2364" s="257" t="s">
        <v>1</v>
      </c>
      <c r="F2364" s="258" t="s">
        <v>381</v>
      </c>
      <c r="G2364" s="256"/>
      <c r="H2364" s="259">
        <v>-2.4300000000000002</v>
      </c>
      <c r="I2364" s="260"/>
      <c r="J2364" s="256"/>
      <c r="K2364" s="256"/>
      <c r="L2364" s="261"/>
      <c r="M2364" s="262"/>
      <c r="N2364" s="263"/>
      <c r="O2364" s="263"/>
      <c r="P2364" s="263"/>
      <c r="Q2364" s="263"/>
      <c r="R2364" s="263"/>
      <c r="S2364" s="263"/>
      <c r="T2364" s="264"/>
      <c r="AT2364" s="265" t="s">
        <v>175</v>
      </c>
      <c r="AU2364" s="265" t="s">
        <v>107</v>
      </c>
      <c r="AV2364" s="13" t="s">
        <v>107</v>
      </c>
      <c r="AW2364" s="13" t="s">
        <v>31</v>
      </c>
      <c r="AX2364" s="13" t="s">
        <v>74</v>
      </c>
      <c r="AY2364" s="265" t="s">
        <v>165</v>
      </c>
    </row>
    <row r="2365" s="13" customFormat="1">
      <c r="B2365" s="255"/>
      <c r="C2365" s="256"/>
      <c r="D2365" s="246" t="s">
        <v>175</v>
      </c>
      <c r="E2365" s="257" t="s">
        <v>1</v>
      </c>
      <c r="F2365" s="258" t="s">
        <v>382</v>
      </c>
      <c r="G2365" s="256"/>
      <c r="H2365" s="259">
        <v>1.3500000000000001</v>
      </c>
      <c r="I2365" s="260"/>
      <c r="J2365" s="256"/>
      <c r="K2365" s="256"/>
      <c r="L2365" s="261"/>
      <c r="M2365" s="262"/>
      <c r="N2365" s="263"/>
      <c r="O2365" s="263"/>
      <c r="P2365" s="263"/>
      <c r="Q2365" s="263"/>
      <c r="R2365" s="263"/>
      <c r="S2365" s="263"/>
      <c r="T2365" s="264"/>
      <c r="AT2365" s="265" t="s">
        <v>175</v>
      </c>
      <c r="AU2365" s="265" t="s">
        <v>107</v>
      </c>
      <c r="AV2365" s="13" t="s">
        <v>107</v>
      </c>
      <c r="AW2365" s="13" t="s">
        <v>31</v>
      </c>
      <c r="AX2365" s="13" t="s">
        <v>74</v>
      </c>
      <c r="AY2365" s="265" t="s">
        <v>165</v>
      </c>
    </row>
    <row r="2366" s="13" customFormat="1">
      <c r="B2366" s="255"/>
      <c r="C2366" s="256"/>
      <c r="D2366" s="246" t="s">
        <v>175</v>
      </c>
      <c r="E2366" s="257" t="s">
        <v>1</v>
      </c>
      <c r="F2366" s="258" t="s">
        <v>310</v>
      </c>
      <c r="G2366" s="256"/>
      <c r="H2366" s="259">
        <v>-1.6000000000000001</v>
      </c>
      <c r="I2366" s="260"/>
      <c r="J2366" s="256"/>
      <c r="K2366" s="256"/>
      <c r="L2366" s="261"/>
      <c r="M2366" s="262"/>
      <c r="N2366" s="263"/>
      <c r="O2366" s="263"/>
      <c r="P2366" s="263"/>
      <c r="Q2366" s="263"/>
      <c r="R2366" s="263"/>
      <c r="S2366" s="263"/>
      <c r="T2366" s="264"/>
      <c r="AT2366" s="265" t="s">
        <v>175</v>
      </c>
      <c r="AU2366" s="265" t="s">
        <v>107</v>
      </c>
      <c r="AV2366" s="13" t="s">
        <v>107</v>
      </c>
      <c r="AW2366" s="13" t="s">
        <v>31</v>
      </c>
      <c r="AX2366" s="13" t="s">
        <v>74</v>
      </c>
      <c r="AY2366" s="265" t="s">
        <v>165</v>
      </c>
    </row>
    <row r="2367" s="12" customFormat="1">
      <c r="B2367" s="244"/>
      <c r="C2367" s="245"/>
      <c r="D2367" s="246" t="s">
        <v>175</v>
      </c>
      <c r="E2367" s="247" t="s">
        <v>1</v>
      </c>
      <c r="F2367" s="248" t="s">
        <v>476</v>
      </c>
      <c r="G2367" s="245"/>
      <c r="H2367" s="247" t="s">
        <v>1</v>
      </c>
      <c r="I2367" s="249"/>
      <c r="J2367" s="245"/>
      <c r="K2367" s="245"/>
      <c r="L2367" s="250"/>
      <c r="M2367" s="251"/>
      <c r="N2367" s="252"/>
      <c r="O2367" s="252"/>
      <c r="P2367" s="252"/>
      <c r="Q2367" s="252"/>
      <c r="R2367" s="252"/>
      <c r="S2367" s="252"/>
      <c r="T2367" s="253"/>
      <c r="AT2367" s="254" t="s">
        <v>175</v>
      </c>
      <c r="AU2367" s="254" t="s">
        <v>107</v>
      </c>
      <c r="AV2367" s="12" t="s">
        <v>82</v>
      </c>
      <c r="AW2367" s="12" t="s">
        <v>31</v>
      </c>
      <c r="AX2367" s="12" t="s">
        <v>74</v>
      </c>
      <c r="AY2367" s="254" t="s">
        <v>165</v>
      </c>
    </row>
    <row r="2368" s="13" customFormat="1">
      <c r="B2368" s="255"/>
      <c r="C2368" s="256"/>
      <c r="D2368" s="246" t="s">
        <v>175</v>
      </c>
      <c r="E2368" s="257" t="s">
        <v>1</v>
      </c>
      <c r="F2368" s="258" t="s">
        <v>477</v>
      </c>
      <c r="G2368" s="256"/>
      <c r="H2368" s="259">
        <v>50.219999999999999</v>
      </c>
      <c r="I2368" s="260"/>
      <c r="J2368" s="256"/>
      <c r="K2368" s="256"/>
      <c r="L2368" s="261"/>
      <c r="M2368" s="262"/>
      <c r="N2368" s="263"/>
      <c r="O2368" s="263"/>
      <c r="P2368" s="263"/>
      <c r="Q2368" s="263"/>
      <c r="R2368" s="263"/>
      <c r="S2368" s="263"/>
      <c r="T2368" s="264"/>
      <c r="AT2368" s="265" t="s">
        <v>175</v>
      </c>
      <c r="AU2368" s="265" t="s">
        <v>107</v>
      </c>
      <c r="AV2368" s="13" t="s">
        <v>107</v>
      </c>
      <c r="AW2368" s="13" t="s">
        <v>31</v>
      </c>
      <c r="AX2368" s="13" t="s">
        <v>74</v>
      </c>
      <c r="AY2368" s="265" t="s">
        <v>165</v>
      </c>
    </row>
    <row r="2369" s="13" customFormat="1">
      <c r="B2369" s="255"/>
      <c r="C2369" s="256"/>
      <c r="D2369" s="246" t="s">
        <v>175</v>
      </c>
      <c r="E2369" s="257" t="s">
        <v>1</v>
      </c>
      <c r="F2369" s="258" t="s">
        <v>478</v>
      </c>
      <c r="G2369" s="256"/>
      <c r="H2369" s="259">
        <v>-2.5649999999999999</v>
      </c>
      <c r="I2369" s="260"/>
      <c r="J2369" s="256"/>
      <c r="K2369" s="256"/>
      <c r="L2369" s="261"/>
      <c r="M2369" s="262"/>
      <c r="N2369" s="263"/>
      <c r="O2369" s="263"/>
      <c r="P2369" s="263"/>
      <c r="Q2369" s="263"/>
      <c r="R2369" s="263"/>
      <c r="S2369" s="263"/>
      <c r="T2369" s="264"/>
      <c r="AT2369" s="265" t="s">
        <v>175</v>
      </c>
      <c r="AU2369" s="265" t="s">
        <v>107</v>
      </c>
      <c r="AV2369" s="13" t="s">
        <v>107</v>
      </c>
      <c r="AW2369" s="13" t="s">
        <v>31</v>
      </c>
      <c r="AX2369" s="13" t="s">
        <v>74</v>
      </c>
      <c r="AY2369" s="265" t="s">
        <v>165</v>
      </c>
    </row>
    <row r="2370" s="13" customFormat="1">
      <c r="B2370" s="255"/>
      <c r="C2370" s="256"/>
      <c r="D2370" s="246" t="s">
        <v>175</v>
      </c>
      <c r="E2370" s="257" t="s">
        <v>1</v>
      </c>
      <c r="F2370" s="258" t="s">
        <v>479</v>
      </c>
      <c r="G2370" s="256"/>
      <c r="H2370" s="259">
        <v>1.3799999999999999</v>
      </c>
      <c r="I2370" s="260"/>
      <c r="J2370" s="256"/>
      <c r="K2370" s="256"/>
      <c r="L2370" s="261"/>
      <c r="M2370" s="262"/>
      <c r="N2370" s="263"/>
      <c r="O2370" s="263"/>
      <c r="P2370" s="263"/>
      <c r="Q2370" s="263"/>
      <c r="R2370" s="263"/>
      <c r="S2370" s="263"/>
      <c r="T2370" s="264"/>
      <c r="AT2370" s="265" t="s">
        <v>175</v>
      </c>
      <c r="AU2370" s="265" t="s">
        <v>107</v>
      </c>
      <c r="AV2370" s="13" t="s">
        <v>107</v>
      </c>
      <c r="AW2370" s="13" t="s">
        <v>31</v>
      </c>
      <c r="AX2370" s="13" t="s">
        <v>74</v>
      </c>
      <c r="AY2370" s="265" t="s">
        <v>165</v>
      </c>
    </row>
    <row r="2371" s="13" customFormat="1">
      <c r="B2371" s="255"/>
      <c r="C2371" s="256"/>
      <c r="D2371" s="246" t="s">
        <v>175</v>
      </c>
      <c r="E2371" s="257" t="s">
        <v>1</v>
      </c>
      <c r="F2371" s="258" t="s">
        <v>326</v>
      </c>
      <c r="G2371" s="256"/>
      <c r="H2371" s="259">
        <v>-3.2000000000000002</v>
      </c>
      <c r="I2371" s="260"/>
      <c r="J2371" s="256"/>
      <c r="K2371" s="256"/>
      <c r="L2371" s="261"/>
      <c r="M2371" s="262"/>
      <c r="N2371" s="263"/>
      <c r="O2371" s="263"/>
      <c r="P2371" s="263"/>
      <c r="Q2371" s="263"/>
      <c r="R2371" s="263"/>
      <c r="S2371" s="263"/>
      <c r="T2371" s="264"/>
      <c r="AT2371" s="265" t="s">
        <v>175</v>
      </c>
      <c r="AU2371" s="265" t="s">
        <v>107</v>
      </c>
      <c r="AV2371" s="13" t="s">
        <v>107</v>
      </c>
      <c r="AW2371" s="13" t="s">
        <v>31</v>
      </c>
      <c r="AX2371" s="13" t="s">
        <v>74</v>
      </c>
      <c r="AY2371" s="265" t="s">
        <v>165</v>
      </c>
    </row>
    <row r="2372" s="13" customFormat="1">
      <c r="B2372" s="255"/>
      <c r="C2372" s="256"/>
      <c r="D2372" s="246" t="s">
        <v>175</v>
      </c>
      <c r="E2372" s="257" t="s">
        <v>1</v>
      </c>
      <c r="F2372" s="258" t="s">
        <v>452</v>
      </c>
      <c r="G2372" s="256"/>
      <c r="H2372" s="259">
        <v>1.2</v>
      </c>
      <c r="I2372" s="260"/>
      <c r="J2372" s="256"/>
      <c r="K2372" s="256"/>
      <c r="L2372" s="261"/>
      <c r="M2372" s="262"/>
      <c r="N2372" s="263"/>
      <c r="O2372" s="263"/>
      <c r="P2372" s="263"/>
      <c r="Q2372" s="263"/>
      <c r="R2372" s="263"/>
      <c r="S2372" s="263"/>
      <c r="T2372" s="264"/>
      <c r="AT2372" s="265" t="s">
        <v>175</v>
      </c>
      <c r="AU2372" s="265" t="s">
        <v>107</v>
      </c>
      <c r="AV2372" s="13" t="s">
        <v>107</v>
      </c>
      <c r="AW2372" s="13" t="s">
        <v>31</v>
      </c>
      <c r="AX2372" s="13" t="s">
        <v>74</v>
      </c>
      <c r="AY2372" s="265" t="s">
        <v>165</v>
      </c>
    </row>
    <row r="2373" s="12" customFormat="1">
      <c r="B2373" s="244"/>
      <c r="C2373" s="245"/>
      <c r="D2373" s="246" t="s">
        <v>175</v>
      </c>
      <c r="E2373" s="247" t="s">
        <v>1</v>
      </c>
      <c r="F2373" s="248" t="s">
        <v>480</v>
      </c>
      <c r="G2373" s="245"/>
      <c r="H2373" s="247" t="s">
        <v>1</v>
      </c>
      <c r="I2373" s="249"/>
      <c r="J2373" s="245"/>
      <c r="K2373" s="245"/>
      <c r="L2373" s="250"/>
      <c r="M2373" s="251"/>
      <c r="N2373" s="252"/>
      <c r="O2373" s="252"/>
      <c r="P2373" s="252"/>
      <c r="Q2373" s="252"/>
      <c r="R2373" s="252"/>
      <c r="S2373" s="252"/>
      <c r="T2373" s="253"/>
      <c r="AT2373" s="254" t="s">
        <v>175</v>
      </c>
      <c r="AU2373" s="254" t="s">
        <v>107</v>
      </c>
      <c r="AV2373" s="12" t="s">
        <v>82</v>
      </c>
      <c r="AW2373" s="12" t="s">
        <v>31</v>
      </c>
      <c r="AX2373" s="12" t="s">
        <v>74</v>
      </c>
      <c r="AY2373" s="254" t="s">
        <v>165</v>
      </c>
    </row>
    <row r="2374" s="13" customFormat="1">
      <c r="B2374" s="255"/>
      <c r="C2374" s="256"/>
      <c r="D2374" s="246" t="s">
        <v>175</v>
      </c>
      <c r="E2374" s="257" t="s">
        <v>1</v>
      </c>
      <c r="F2374" s="258" t="s">
        <v>481</v>
      </c>
      <c r="G2374" s="256"/>
      <c r="H2374" s="259">
        <v>24.672000000000001</v>
      </c>
      <c r="I2374" s="260"/>
      <c r="J2374" s="256"/>
      <c r="K2374" s="256"/>
      <c r="L2374" s="261"/>
      <c r="M2374" s="262"/>
      <c r="N2374" s="263"/>
      <c r="O2374" s="263"/>
      <c r="P2374" s="263"/>
      <c r="Q2374" s="263"/>
      <c r="R2374" s="263"/>
      <c r="S2374" s="263"/>
      <c r="T2374" s="264"/>
      <c r="AT2374" s="265" t="s">
        <v>175</v>
      </c>
      <c r="AU2374" s="265" t="s">
        <v>107</v>
      </c>
      <c r="AV2374" s="13" t="s">
        <v>107</v>
      </c>
      <c r="AW2374" s="13" t="s">
        <v>31</v>
      </c>
      <c r="AX2374" s="13" t="s">
        <v>74</v>
      </c>
      <c r="AY2374" s="265" t="s">
        <v>165</v>
      </c>
    </row>
    <row r="2375" s="13" customFormat="1">
      <c r="B2375" s="255"/>
      <c r="C2375" s="256"/>
      <c r="D2375" s="246" t="s">
        <v>175</v>
      </c>
      <c r="E2375" s="257" t="s">
        <v>1</v>
      </c>
      <c r="F2375" s="258" t="s">
        <v>410</v>
      </c>
      <c r="G2375" s="256"/>
      <c r="H2375" s="259">
        <v>-4.7999999999999998</v>
      </c>
      <c r="I2375" s="260"/>
      <c r="J2375" s="256"/>
      <c r="K2375" s="256"/>
      <c r="L2375" s="261"/>
      <c r="M2375" s="262"/>
      <c r="N2375" s="263"/>
      <c r="O2375" s="263"/>
      <c r="P2375" s="263"/>
      <c r="Q2375" s="263"/>
      <c r="R2375" s="263"/>
      <c r="S2375" s="263"/>
      <c r="T2375" s="264"/>
      <c r="AT2375" s="265" t="s">
        <v>175</v>
      </c>
      <c r="AU2375" s="265" t="s">
        <v>107</v>
      </c>
      <c r="AV2375" s="13" t="s">
        <v>107</v>
      </c>
      <c r="AW2375" s="13" t="s">
        <v>31</v>
      </c>
      <c r="AX2375" s="13" t="s">
        <v>74</v>
      </c>
      <c r="AY2375" s="265" t="s">
        <v>165</v>
      </c>
    </row>
    <row r="2376" s="13" customFormat="1">
      <c r="B2376" s="255"/>
      <c r="C2376" s="256"/>
      <c r="D2376" s="246" t="s">
        <v>175</v>
      </c>
      <c r="E2376" s="257" t="s">
        <v>1</v>
      </c>
      <c r="F2376" s="258" t="s">
        <v>482</v>
      </c>
      <c r="G2376" s="256"/>
      <c r="H2376" s="259">
        <v>-2.3999999999999999</v>
      </c>
      <c r="I2376" s="260"/>
      <c r="J2376" s="256"/>
      <c r="K2376" s="256"/>
      <c r="L2376" s="261"/>
      <c r="M2376" s="262"/>
      <c r="N2376" s="263"/>
      <c r="O2376" s="263"/>
      <c r="P2376" s="263"/>
      <c r="Q2376" s="263"/>
      <c r="R2376" s="263"/>
      <c r="S2376" s="263"/>
      <c r="T2376" s="264"/>
      <c r="AT2376" s="265" t="s">
        <v>175</v>
      </c>
      <c r="AU2376" s="265" t="s">
        <v>107</v>
      </c>
      <c r="AV2376" s="13" t="s">
        <v>107</v>
      </c>
      <c r="AW2376" s="13" t="s">
        <v>31</v>
      </c>
      <c r="AX2376" s="13" t="s">
        <v>74</v>
      </c>
      <c r="AY2376" s="265" t="s">
        <v>165</v>
      </c>
    </row>
    <row r="2377" s="13" customFormat="1">
      <c r="B2377" s="255"/>
      <c r="C2377" s="256"/>
      <c r="D2377" s="246" t="s">
        <v>175</v>
      </c>
      <c r="E2377" s="257" t="s">
        <v>1</v>
      </c>
      <c r="F2377" s="258" t="s">
        <v>471</v>
      </c>
      <c r="G2377" s="256"/>
      <c r="H2377" s="259">
        <v>1.44</v>
      </c>
      <c r="I2377" s="260"/>
      <c r="J2377" s="256"/>
      <c r="K2377" s="256"/>
      <c r="L2377" s="261"/>
      <c r="M2377" s="262"/>
      <c r="N2377" s="263"/>
      <c r="O2377" s="263"/>
      <c r="P2377" s="263"/>
      <c r="Q2377" s="263"/>
      <c r="R2377" s="263"/>
      <c r="S2377" s="263"/>
      <c r="T2377" s="264"/>
      <c r="AT2377" s="265" t="s">
        <v>175</v>
      </c>
      <c r="AU2377" s="265" t="s">
        <v>107</v>
      </c>
      <c r="AV2377" s="13" t="s">
        <v>107</v>
      </c>
      <c r="AW2377" s="13" t="s">
        <v>31</v>
      </c>
      <c r="AX2377" s="13" t="s">
        <v>74</v>
      </c>
      <c r="AY2377" s="265" t="s">
        <v>165</v>
      </c>
    </row>
    <row r="2378" s="12" customFormat="1">
      <c r="B2378" s="244"/>
      <c r="C2378" s="245"/>
      <c r="D2378" s="246" t="s">
        <v>175</v>
      </c>
      <c r="E2378" s="247" t="s">
        <v>1</v>
      </c>
      <c r="F2378" s="248" t="s">
        <v>483</v>
      </c>
      <c r="G2378" s="245"/>
      <c r="H2378" s="247" t="s">
        <v>1</v>
      </c>
      <c r="I2378" s="249"/>
      <c r="J2378" s="245"/>
      <c r="K2378" s="245"/>
      <c r="L2378" s="250"/>
      <c r="M2378" s="251"/>
      <c r="N2378" s="252"/>
      <c r="O2378" s="252"/>
      <c r="P2378" s="252"/>
      <c r="Q2378" s="252"/>
      <c r="R2378" s="252"/>
      <c r="S2378" s="252"/>
      <c r="T2378" s="253"/>
      <c r="AT2378" s="254" t="s">
        <v>175</v>
      </c>
      <c r="AU2378" s="254" t="s">
        <v>107</v>
      </c>
      <c r="AV2378" s="12" t="s">
        <v>82</v>
      </c>
      <c r="AW2378" s="12" t="s">
        <v>31</v>
      </c>
      <c r="AX2378" s="12" t="s">
        <v>74</v>
      </c>
      <c r="AY2378" s="254" t="s">
        <v>165</v>
      </c>
    </row>
    <row r="2379" s="13" customFormat="1">
      <c r="B2379" s="255"/>
      <c r="C2379" s="256"/>
      <c r="D2379" s="246" t="s">
        <v>175</v>
      </c>
      <c r="E2379" s="257" t="s">
        <v>1</v>
      </c>
      <c r="F2379" s="258" t="s">
        <v>484</v>
      </c>
      <c r="G2379" s="256"/>
      <c r="H2379" s="259">
        <v>11.112</v>
      </c>
      <c r="I2379" s="260"/>
      <c r="J2379" s="256"/>
      <c r="K2379" s="256"/>
      <c r="L2379" s="261"/>
      <c r="M2379" s="262"/>
      <c r="N2379" s="263"/>
      <c r="O2379" s="263"/>
      <c r="P2379" s="263"/>
      <c r="Q2379" s="263"/>
      <c r="R2379" s="263"/>
      <c r="S2379" s="263"/>
      <c r="T2379" s="264"/>
      <c r="AT2379" s="265" t="s">
        <v>175</v>
      </c>
      <c r="AU2379" s="265" t="s">
        <v>107</v>
      </c>
      <c r="AV2379" s="13" t="s">
        <v>107</v>
      </c>
      <c r="AW2379" s="13" t="s">
        <v>31</v>
      </c>
      <c r="AX2379" s="13" t="s">
        <v>74</v>
      </c>
      <c r="AY2379" s="265" t="s">
        <v>165</v>
      </c>
    </row>
    <row r="2380" s="13" customFormat="1">
      <c r="B2380" s="255"/>
      <c r="C2380" s="256"/>
      <c r="D2380" s="246" t="s">
        <v>175</v>
      </c>
      <c r="E2380" s="257" t="s">
        <v>1</v>
      </c>
      <c r="F2380" s="258" t="s">
        <v>485</v>
      </c>
      <c r="G2380" s="256"/>
      <c r="H2380" s="259">
        <v>5.9000000000000004</v>
      </c>
      <c r="I2380" s="260"/>
      <c r="J2380" s="256"/>
      <c r="K2380" s="256"/>
      <c r="L2380" s="261"/>
      <c r="M2380" s="262"/>
      <c r="N2380" s="263"/>
      <c r="O2380" s="263"/>
      <c r="P2380" s="263"/>
      <c r="Q2380" s="263"/>
      <c r="R2380" s="263"/>
      <c r="S2380" s="263"/>
      <c r="T2380" s="264"/>
      <c r="AT2380" s="265" t="s">
        <v>175</v>
      </c>
      <c r="AU2380" s="265" t="s">
        <v>107</v>
      </c>
      <c r="AV2380" s="13" t="s">
        <v>107</v>
      </c>
      <c r="AW2380" s="13" t="s">
        <v>31</v>
      </c>
      <c r="AX2380" s="13" t="s">
        <v>74</v>
      </c>
      <c r="AY2380" s="265" t="s">
        <v>165</v>
      </c>
    </row>
    <row r="2381" s="13" customFormat="1">
      <c r="B2381" s="255"/>
      <c r="C2381" s="256"/>
      <c r="D2381" s="246" t="s">
        <v>175</v>
      </c>
      <c r="E2381" s="257" t="s">
        <v>1</v>
      </c>
      <c r="F2381" s="258" t="s">
        <v>486</v>
      </c>
      <c r="G2381" s="256"/>
      <c r="H2381" s="259">
        <v>0.184</v>
      </c>
      <c r="I2381" s="260"/>
      <c r="J2381" s="256"/>
      <c r="K2381" s="256"/>
      <c r="L2381" s="261"/>
      <c r="M2381" s="262"/>
      <c r="N2381" s="263"/>
      <c r="O2381" s="263"/>
      <c r="P2381" s="263"/>
      <c r="Q2381" s="263"/>
      <c r="R2381" s="263"/>
      <c r="S2381" s="263"/>
      <c r="T2381" s="264"/>
      <c r="AT2381" s="265" t="s">
        <v>175</v>
      </c>
      <c r="AU2381" s="265" t="s">
        <v>107</v>
      </c>
      <c r="AV2381" s="13" t="s">
        <v>107</v>
      </c>
      <c r="AW2381" s="13" t="s">
        <v>31</v>
      </c>
      <c r="AX2381" s="13" t="s">
        <v>74</v>
      </c>
      <c r="AY2381" s="265" t="s">
        <v>165</v>
      </c>
    </row>
    <row r="2382" s="13" customFormat="1">
      <c r="B2382" s="255"/>
      <c r="C2382" s="256"/>
      <c r="D2382" s="246" t="s">
        <v>175</v>
      </c>
      <c r="E2382" s="257" t="s">
        <v>1</v>
      </c>
      <c r="F2382" s="258" t="s">
        <v>487</v>
      </c>
      <c r="G2382" s="256"/>
      <c r="H2382" s="259">
        <v>-1.2</v>
      </c>
      <c r="I2382" s="260"/>
      <c r="J2382" s="256"/>
      <c r="K2382" s="256"/>
      <c r="L2382" s="261"/>
      <c r="M2382" s="262"/>
      <c r="N2382" s="263"/>
      <c r="O2382" s="263"/>
      <c r="P2382" s="263"/>
      <c r="Q2382" s="263"/>
      <c r="R2382" s="263"/>
      <c r="S2382" s="263"/>
      <c r="T2382" s="264"/>
      <c r="AT2382" s="265" t="s">
        <v>175</v>
      </c>
      <c r="AU2382" s="265" t="s">
        <v>107</v>
      </c>
      <c r="AV2382" s="13" t="s">
        <v>107</v>
      </c>
      <c r="AW2382" s="13" t="s">
        <v>31</v>
      </c>
      <c r="AX2382" s="13" t="s">
        <v>74</v>
      </c>
      <c r="AY2382" s="265" t="s">
        <v>165</v>
      </c>
    </row>
    <row r="2383" s="12" customFormat="1">
      <c r="B2383" s="244"/>
      <c r="C2383" s="245"/>
      <c r="D2383" s="246" t="s">
        <v>175</v>
      </c>
      <c r="E2383" s="247" t="s">
        <v>1</v>
      </c>
      <c r="F2383" s="248" t="s">
        <v>488</v>
      </c>
      <c r="G2383" s="245"/>
      <c r="H2383" s="247" t="s">
        <v>1</v>
      </c>
      <c r="I2383" s="249"/>
      <c r="J2383" s="245"/>
      <c r="K2383" s="245"/>
      <c r="L2383" s="250"/>
      <c r="M2383" s="251"/>
      <c r="N2383" s="252"/>
      <c r="O2383" s="252"/>
      <c r="P2383" s="252"/>
      <c r="Q2383" s="252"/>
      <c r="R2383" s="252"/>
      <c r="S2383" s="252"/>
      <c r="T2383" s="253"/>
      <c r="AT2383" s="254" t="s">
        <v>175</v>
      </c>
      <c r="AU2383" s="254" t="s">
        <v>107</v>
      </c>
      <c r="AV2383" s="12" t="s">
        <v>82</v>
      </c>
      <c r="AW2383" s="12" t="s">
        <v>31</v>
      </c>
      <c r="AX2383" s="12" t="s">
        <v>74</v>
      </c>
      <c r="AY2383" s="254" t="s">
        <v>165</v>
      </c>
    </row>
    <row r="2384" s="13" customFormat="1">
      <c r="B2384" s="255"/>
      <c r="C2384" s="256"/>
      <c r="D2384" s="246" t="s">
        <v>175</v>
      </c>
      <c r="E2384" s="257" t="s">
        <v>1</v>
      </c>
      <c r="F2384" s="258" t="s">
        <v>489</v>
      </c>
      <c r="G2384" s="256"/>
      <c r="H2384" s="259">
        <v>8.4000000000000004</v>
      </c>
      <c r="I2384" s="260"/>
      <c r="J2384" s="256"/>
      <c r="K2384" s="256"/>
      <c r="L2384" s="261"/>
      <c r="M2384" s="262"/>
      <c r="N2384" s="263"/>
      <c r="O2384" s="263"/>
      <c r="P2384" s="263"/>
      <c r="Q2384" s="263"/>
      <c r="R2384" s="263"/>
      <c r="S2384" s="263"/>
      <c r="T2384" s="264"/>
      <c r="AT2384" s="265" t="s">
        <v>175</v>
      </c>
      <c r="AU2384" s="265" t="s">
        <v>107</v>
      </c>
      <c r="AV2384" s="13" t="s">
        <v>107</v>
      </c>
      <c r="AW2384" s="13" t="s">
        <v>31</v>
      </c>
      <c r="AX2384" s="13" t="s">
        <v>74</v>
      </c>
      <c r="AY2384" s="265" t="s">
        <v>165</v>
      </c>
    </row>
    <row r="2385" s="13" customFormat="1">
      <c r="B2385" s="255"/>
      <c r="C2385" s="256"/>
      <c r="D2385" s="246" t="s">
        <v>175</v>
      </c>
      <c r="E2385" s="257" t="s">
        <v>1</v>
      </c>
      <c r="F2385" s="258" t="s">
        <v>490</v>
      </c>
      <c r="G2385" s="256"/>
      <c r="H2385" s="259">
        <v>3.6400000000000001</v>
      </c>
      <c r="I2385" s="260"/>
      <c r="J2385" s="256"/>
      <c r="K2385" s="256"/>
      <c r="L2385" s="261"/>
      <c r="M2385" s="262"/>
      <c r="N2385" s="263"/>
      <c r="O2385" s="263"/>
      <c r="P2385" s="263"/>
      <c r="Q2385" s="263"/>
      <c r="R2385" s="263"/>
      <c r="S2385" s="263"/>
      <c r="T2385" s="264"/>
      <c r="AT2385" s="265" t="s">
        <v>175</v>
      </c>
      <c r="AU2385" s="265" t="s">
        <v>107</v>
      </c>
      <c r="AV2385" s="13" t="s">
        <v>107</v>
      </c>
      <c r="AW2385" s="13" t="s">
        <v>31</v>
      </c>
      <c r="AX2385" s="13" t="s">
        <v>74</v>
      </c>
      <c r="AY2385" s="265" t="s">
        <v>165</v>
      </c>
    </row>
    <row r="2386" s="13" customFormat="1">
      <c r="B2386" s="255"/>
      <c r="C2386" s="256"/>
      <c r="D2386" s="246" t="s">
        <v>175</v>
      </c>
      <c r="E2386" s="257" t="s">
        <v>1</v>
      </c>
      <c r="F2386" s="258" t="s">
        <v>486</v>
      </c>
      <c r="G2386" s="256"/>
      <c r="H2386" s="259">
        <v>0.184</v>
      </c>
      <c r="I2386" s="260"/>
      <c r="J2386" s="256"/>
      <c r="K2386" s="256"/>
      <c r="L2386" s="261"/>
      <c r="M2386" s="262"/>
      <c r="N2386" s="263"/>
      <c r="O2386" s="263"/>
      <c r="P2386" s="263"/>
      <c r="Q2386" s="263"/>
      <c r="R2386" s="263"/>
      <c r="S2386" s="263"/>
      <c r="T2386" s="264"/>
      <c r="AT2386" s="265" t="s">
        <v>175</v>
      </c>
      <c r="AU2386" s="265" t="s">
        <v>107</v>
      </c>
      <c r="AV2386" s="13" t="s">
        <v>107</v>
      </c>
      <c r="AW2386" s="13" t="s">
        <v>31</v>
      </c>
      <c r="AX2386" s="13" t="s">
        <v>74</v>
      </c>
      <c r="AY2386" s="265" t="s">
        <v>165</v>
      </c>
    </row>
    <row r="2387" s="13" customFormat="1">
      <c r="B2387" s="255"/>
      <c r="C2387" s="256"/>
      <c r="D2387" s="246" t="s">
        <v>175</v>
      </c>
      <c r="E2387" s="257" t="s">
        <v>1</v>
      </c>
      <c r="F2387" s="258" t="s">
        <v>487</v>
      </c>
      <c r="G2387" s="256"/>
      <c r="H2387" s="259">
        <v>-1.2</v>
      </c>
      <c r="I2387" s="260"/>
      <c r="J2387" s="256"/>
      <c r="K2387" s="256"/>
      <c r="L2387" s="261"/>
      <c r="M2387" s="262"/>
      <c r="N2387" s="263"/>
      <c r="O2387" s="263"/>
      <c r="P2387" s="263"/>
      <c r="Q2387" s="263"/>
      <c r="R2387" s="263"/>
      <c r="S2387" s="263"/>
      <c r="T2387" s="264"/>
      <c r="AT2387" s="265" t="s">
        <v>175</v>
      </c>
      <c r="AU2387" s="265" t="s">
        <v>107</v>
      </c>
      <c r="AV2387" s="13" t="s">
        <v>107</v>
      </c>
      <c r="AW2387" s="13" t="s">
        <v>31</v>
      </c>
      <c r="AX2387" s="13" t="s">
        <v>74</v>
      </c>
      <c r="AY2387" s="265" t="s">
        <v>165</v>
      </c>
    </row>
    <row r="2388" s="12" customFormat="1">
      <c r="B2388" s="244"/>
      <c r="C2388" s="245"/>
      <c r="D2388" s="246" t="s">
        <v>175</v>
      </c>
      <c r="E2388" s="247" t="s">
        <v>1</v>
      </c>
      <c r="F2388" s="248" t="s">
        <v>491</v>
      </c>
      <c r="G2388" s="245"/>
      <c r="H2388" s="247" t="s">
        <v>1</v>
      </c>
      <c r="I2388" s="249"/>
      <c r="J2388" s="245"/>
      <c r="K2388" s="245"/>
      <c r="L2388" s="250"/>
      <c r="M2388" s="251"/>
      <c r="N2388" s="252"/>
      <c r="O2388" s="252"/>
      <c r="P2388" s="252"/>
      <c r="Q2388" s="252"/>
      <c r="R2388" s="252"/>
      <c r="S2388" s="252"/>
      <c r="T2388" s="253"/>
      <c r="AT2388" s="254" t="s">
        <v>175</v>
      </c>
      <c r="AU2388" s="254" t="s">
        <v>107</v>
      </c>
      <c r="AV2388" s="12" t="s">
        <v>82</v>
      </c>
      <c r="AW2388" s="12" t="s">
        <v>31</v>
      </c>
      <c r="AX2388" s="12" t="s">
        <v>74</v>
      </c>
      <c r="AY2388" s="254" t="s">
        <v>165</v>
      </c>
    </row>
    <row r="2389" s="13" customFormat="1">
      <c r="B2389" s="255"/>
      <c r="C2389" s="256"/>
      <c r="D2389" s="246" t="s">
        <v>175</v>
      </c>
      <c r="E2389" s="257" t="s">
        <v>1</v>
      </c>
      <c r="F2389" s="258" t="s">
        <v>492</v>
      </c>
      <c r="G2389" s="256"/>
      <c r="H2389" s="259">
        <v>9.8879999999999999</v>
      </c>
      <c r="I2389" s="260"/>
      <c r="J2389" s="256"/>
      <c r="K2389" s="256"/>
      <c r="L2389" s="261"/>
      <c r="M2389" s="262"/>
      <c r="N2389" s="263"/>
      <c r="O2389" s="263"/>
      <c r="P2389" s="263"/>
      <c r="Q2389" s="263"/>
      <c r="R2389" s="263"/>
      <c r="S2389" s="263"/>
      <c r="T2389" s="264"/>
      <c r="AT2389" s="265" t="s">
        <v>175</v>
      </c>
      <c r="AU2389" s="265" t="s">
        <v>107</v>
      </c>
      <c r="AV2389" s="13" t="s">
        <v>107</v>
      </c>
      <c r="AW2389" s="13" t="s">
        <v>31</v>
      </c>
      <c r="AX2389" s="13" t="s">
        <v>74</v>
      </c>
      <c r="AY2389" s="265" t="s">
        <v>165</v>
      </c>
    </row>
    <row r="2390" s="13" customFormat="1">
      <c r="B2390" s="255"/>
      <c r="C2390" s="256"/>
      <c r="D2390" s="246" t="s">
        <v>175</v>
      </c>
      <c r="E2390" s="257" t="s">
        <v>1</v>
      </c>
      <c r="F2390" s="258" t="s">
        <v>493</v>
      </c>
      <c r="G2390" s="256"/>
      <c r="H2390" s="259">
        <v>-2.2000000000000002</v>
      </c>
      <c r="I2390" s="260"/>
      <c r="J2390" s="256"/>
      <c r="K2390" s="256"/>
      <c r="L2390" s="261"/>
      <c r="M2390" s="262"/>
      <c r="N2390" s="263"/>
      <c r="O2390" s="263"/>
      <c r="P2390" s="263"/>
      <c r="Q2390" s="263"/>
      <c r="R2390" s="263"/>
      <c r="S2390" s="263"/>
      <c r="T2390" s="264"/>
      <c r="AT2390" s="265" t="s">
        <v>175</v>
      </c>
      <c r="AU2390" s="265" t="s">
        <v>107</v>
      </c>
      <c r="AV2390" s="13" t="s">
        <v>107</v>
      </c>
      <c r="AW2390" s="13" t="s">
        <v>31</v>
      </c>
      <c r="AX2390" s="13" t="s">
        <v>74</v>
      </c>
      <c r="AY2390" s="265" t="s">
        <v>165</v>
      </c>
    </row>
    <row r="2391" s="13" customFormat="1">
      <c r="B2391" s="255"/>
      <c r="C2391" s="256"/>
      <c r="D2391" s="246" t="s">
        <v>175</v>
      </c>
      <c r="E2391" s="257" t="s">
        <v>1</v>
      </c>
      <c r="F2391" s="258" t="s">
        <v>494</v>
      </c>
      <c r="G2391" s="256"/>
      <c r="H2391" s="259">
        <v>1.53</v>
      </c>
      <c r="I2391" s="260"/>
      <c r="J2391" s="256"/>
      <c r="K2391" s="256"/>
      <c r="L2391" s="261"/>
      <c r="M2391" s="262"/>
      <c r="N2391" s="263"/>
      <c r="O2391" s="263"/>
      <c r="P2391" s="263"/>
      <c r="Q2391" s="263"/>
      <c r="R2391" s="263"/>
      <c r="S2391" s="263"/>
      <c r="T2391" s="264"/>
      <c r="AT2391" s="265" t="s">
        <v>175</v>
      </c>
      <c r="AU2391" s="265" t="s">
        <v>107</v>
      </c>
      <c r="AV2391" s="13" t="s">
        <v>107</v>
      </c>
      <c r="AW2391" s="13" t="s">
        <v>31</v>
      </c>
      <c r="AX2391" s="13" t="s">
        <v>74</v>
      </c>
      <c r="AY2391" s="265" t="s">
        <v>165</v>
      </c>
    </row>
    <row r="2392" s="13" customFormat="1">
      <c r="B2392" s="255"/>
      <c r="C2392" s="256"/>
      <c r="D2392" s="246" t="s">
        <v>175</v>
      </c>
      <c r="E2392" s="257" t="s">
        <v>1</v>
      </c>
      <c r="F2392" s="258" t="s">
        <v>310</v>
      </c>
      <c r="G2392" s="256"/>
      <c r="H2392" s="259">
        <v>-1.6000000000000001</v>
      </c>
      <c r="I2392" s="260"/>
      <c r="J2392" s="256"/>
      <c r="K2392" s="256"/>
      <c r="L2392" s="261"/>
      <c r="M2392" s="262"/>
      <c r="N2392" s="263"/>
      <c r="O2392" s="263"/>
      <c r="P2392" s="263"/>
      <c r="Q2392" s="263"/>
      <c r="R2392" s="263"/>
      <c r="S2392" s="263"/>
      <c r="T2392" s="264"/>
      <c r="AT2392" s="265" t="s">
        <v>175</v>
      </c>
      <c r="AU2392" s="265" t="s">
        <v>107</v>
      </c>
      <c r="AV2392" s="13" t="s">
        <v>107</v>
      </c>
      <c r="AW2392" s="13" t="s">
        <v>31</v>
      </c>
      <c r="AX2392" s="13" t="s">
        <v>74</v>
      </c>
      <c r="AY2392" s="265" t="s">
        <v>165</v>
      </c>
    </row>
    <row r="2393" s="12" customFormat="1">
      <c r="B2393" s="244"/>
      <c r="C2393" s="245"/>
      <c r="D2393" s="246" t="s">
        <v>175</v>
      </c>
      <c r="E2393" s="247" t="s">
        <v>1</v>
      </c>
      <c r="F2393" s="248" t="s">
        <v>495</v>
      </c>
      <c r="G2393" s="245"/>
      <c r="H2393" s="247" t="s">
        <v>1</v>
      </c>
      <c r="I2393" s="249"/>
      <c r="J2393" s="245"/>
      <c r="K2393" s="245"/>
      <c r="L2393" s="250"/>
      <c r="M2393" s="251"/>
      <c r="N2393" s="252"/>
      <c r="O2393" s="252"/>
      <c r="P2393" s="252"/>
      <c r="Q2393" s="252"/>
      <c r="R2393" s="252"/>
      <c r="S2393" s="252"/>
      <c r="T2393" s="253"/>
      <c r="AT2393" s="254" t="s">
        <v>175</v>
      </c>
      <c r="AU2393" s="254" t="s">
        <v>107</v>
      </c>
      <c r="AV2393" s="12" t="s">
        <v>82</v>
      </c>
      <c r="AW2393" s="12" t="s">
        <v>31</v>
      </c>
      <c r="AX2393" s="12" t="s">
        <v>74</v>
      </c>
      <c r="AY2393" s="254" t="s">
        <v>165</v>
      </c>
    </row>
    <row r="2394" s="13" customFormat="1">
      <c r="B2394" s="255"/>
      <c r="C2394" s="256"/>
      <c r="D2394" s="246" t="s">
        <v>175</v>
      </c>
      <c r="E2394" s="257" t="s">
        <v>1</v>
      </c>
      <c r="F2394" s="258" t="s">
        <v>496</v>
      </c>
      <c r="G2394" s="256"/>
      <c r="H2394" s="259">
        <v>33</v>
      </c>
      <c r="I2394" s="260"/>
      <c r="J2394" s="256"/>
      <c r="K2394" s="256"/>
      <c r="L2394" s="261"/>
      <c r="M2394" s="262"/>
      <c r="N2394" s="263"/>
      <c r="O2394" s="263"/>
      <c r="P2394" s="263"/>
      <c r="Q2394" s="263"/>
      <c r="R2394" s="263"/>
      <c r="S2394" s="263"/>
      <c r="T2394" s="264"/>
      <c r="AT2394" s="265" t="s">
        <v>175</v>
      </c>
      <c r="AU2394" s="265" t="s">
        <v>107</v>
      </c>
      <c r="AV2394" s="13" t="s">
        <v>107</v>
      </c>
      <c r="AW2394" s="13" t="s">
        <v>31</v>
      </c>
      <c r="AX2394" s="13" t="s">
        <v>74</v>
      </c>
      <c r="AY2394" s="265" t="s">
        <v>165</v>
      </c>
    </row>
    <row r="2395" s="13" customFormat="1">
      <c r="B2395" s="255"/>
      <c r="C2395" s="256"/>
      <c r="D2395" s="246" t="s">
        <v>175</v>
      </c>
      <c r="E2395" s="257" t="s">
        <v>1</v>
      </c>
      <c r="F2395" s="258" t="s">
        <v>497</v>
      </c>
      <c r="G2395" s="256"/>
      <c r="H2395" s="259">
        <v>-2.3999999999999999</v>
      </c>
      <c r="I2395" s="260"/>
      <c r="J2395" s="256"/>
      <c r="K2395" s="256"/>
      <c r="L2395" s="261"/>
      <c r="M2395" s="262"/>
      <c r="N2395" s="263"/>
      <c r="O2395" s="263"/>
      <c r="P2395" s="263"/>
      <c r="Q2395" s="263"/>
      <c r="R2395" s="263"/>
      <c r="S2395" s="263"/>
      <c r="T2395" s="264"/>
      <c r="AT2395" s="265" t="s">
        <v>175</v>
      </c>
      <c r="AU2395" s="265" t="s">
        <v>107</v>
      </c>
      <c r="AV2395" s="13" t="s">
        <v>107</v>
      </c>
      <c r="AW2395" s="13" t="s">
        <v>31</v>
      </c>
      <c r="AX2395" s="13" t="s">
        <v>74</v>
      </c>
      <c r="AY2395" s="265" t="s">
        <v>165</v>
      </c>
    </row>
    <row r="2396" s="13" customFormat="1">
      <c r="B2396" s="255"/>
      <c r="C2396" s="256"/>
      <c r="D2396" s="246" t="s">
        <v>175</v>
      </c>
      <c r="E2396" s="257" t="s">
        <v>1</v>
      </c>
      <c r="F2396" s="258" t="s">
        <v>498</v>
      </c>
      <c r="G2396" s="256"/>
      <c r="H2396" s="259">
        <v>-0.51300000000000001</v>
      </c>
      <c r="I2396" s="260"/>
      <c r="J2396" s="256"/>
      <c r="K2396" s="256"/>
      <c r="L2396" s="261"/>
      <c r="M2396" s="262"/>
      <c r="N2396" s="263"/>
      <c r="O2396" s="263"/>
      <c r="P2396" s="263"/>
      <c r="Q2396" s="263"/>
      <c r="R2396" s="263"/>
      <c r="S2396" s="263"/>
      <c r="T2396" s="264"/>
      <c r="AT2396" s="265" t="s">
        <v>175</v>
      </c>
      <c r="AU2396" s="265" t="s">
        <v>107</v>
      </c>
      <c r="AV2396" s="13" t="s">
        <v>107</v>
      </c>
      <c r="AW2396" s="13" t="s">
        <v>31</v>
      </c>
      <c r="AX2396" s="13" t="s">
        <v>74</v>
      </c>
      <c r="AY2396" s="265" t="s">
        <v>165</v>
      </c>
    </row>
    <row r="2397" s="13" customFormat="1">
      <c r="B2397" s="255"/>
      <c r="C2397" s="256"/>
      <c r="D2397" s="246" t="s">
        <v>175</v>
      </c>
      <c r="E2397" s="257" t="s">
        <v>1</v>
      </c>
      <c r="F2397" s="258" t="s">
        <v>322</v>
      </c>
      <c r="G2397" s="256"/>
      <c r="H2397" s="259">
        <v>-1.3999999999999999</v>
      </c>
      <c r="I2397" s="260"/>
      <c r="J2397" s="256"/>
      <c r="K2397" s="256"/>
      <c r="L2397" s="261"/>
      <c r="M2397" s="262"/>
      <c r="N2397" s="263"/>
      <c r="O2397" s="263"/>
      <c r="P2397" s="263"/>
      <c r="Q2397" s="263"/>
      <c r="R2397" s="263"/>
      <c r="S2397" s="263"/>
      <c r="T2397" s="264"/>
      <c r="AT2397" s="265" t="s">
        <v>175</v>
      </c>
      <c r="AU2397" s="265" t="s">
        <v>107</v>
      </c>
      <c r="AV2397" s="13" t="s">
        <v>107</v>
      </c>
      <c r="AW2397" s="13" t="s">
        <v>31</v>
      </c>
      <c r="AX2397" s="13" t="s">
        <v>74</v>
      </c>
      <c r="AY2397" s="265" t="s">
        <v>165</v>
      </c>
    </row>
    <row r="2398" s="13" customFormat="1">
      <c r="B2398" s="255"/>
      <c r="C2398" s="256"/>
      <c r="D2398" s="246" t="s">
        <v>175</v>
      </c>
      <c r="E2398" s="257" t="s">
        <v>1</v>
      </c>
      <c r="F2398" s="258" t="s">
        <v>499</v>
      </c>
      <c r="G2398" s="256"/>
      <c r="H2398" s="259">
        <v>0.61499999999999999</v>
      </c>
      <c r="I2398" s="260"/>
      <c r="J2398" s="256"/>
      <c r="K2398" s="256"/>
      <c r="L2398" s="261"/>
      <c r="M2398" s="262"/>
      <c r="N2398" s="263"/>
      <c r="O2398" s="263"/>
      <c r="P2398" s="263"/>
      <c r="Q2398" s="263"/>
      <c r="R2398" s="263"/>
      <c r="S2398" s="263"/>
      <c r="T2398" s="264"/>
      <c r="AT2398" s="265" t="s">
        <v>175</v>
      </c>
      <c r="AU2398" s="265" t="s">
        <v>107</v>
      </c>
      <c r="AV2398" s="13" t="s">
        <v>107</v>
      </c>
      <c r="AW2398" s="13" t="s">
        <v>31</v>
      </c>
      <c r="AX2398" s="13" t="s">
        <v>74</v>
      </c>
      <c r="AY2398" s="265" t="s">
        <v>165</v>
      </c>
    </row>
    <row r="2399" s="13" customFormat="1">
      <c r="B2399" s="255"/>
      <c r="C2399" s="256"/>
      <c r="D2399" s="246" t="s">
        <v>175</v>
      </c>
      <c r="E2399" s="257" t="s">
        <v>1</v>
      </c>
      <c r="F2399" s="258" t="s">
        <v>500</v>
      </c>
      <c r="G2399" s="256"/>
      <c r="H2399" s="259">
        <v>1.4099999999999999</v>
      </c>
      <c r="I2399" s="260"/>
      <c r="J2399" s="256"/>
      <c r="K2399" s="256"/>
      <c r="L2399" s="261"/>
      <c r="M2399" s="262"/>
      <c r="N2399" s="263"/>
      <c r="O2399" s="263"/>
      <c r="P2399" s="263"/>
      <c r="Q2399" s="263"/>
      <c r="R2399" s="263"/>
      <c r="S2399" s="263"/>
      <c r="T2399" s="264"/>
      <c r="AT2399" s="265" t="s">
        <v>175</v>
      </c>
      <c r="AU2399" s="265" t="s">
        <v>107</v>
      </c>
      <c r="AV2399" s="13" t="s">
        <v>107</v>
      </c>
      <c r="AW2399" s="13" t="s">
        <v>31</v>
      </c>
      <c r="AX2399" s="13" t="s">
        <v>74</v>
      </c>
      <c r="AY2399" s="265" t="s">
        <v>165</v>
      </c>
    </row>
    <row r="2400" s="12" customFormat="1">
      <c r="B2400" s="244"/>
      <c r="C2400" s="245"/>
      <c r="D2400" s="246" t="s">
        <v>175</v>
      </c>
      <c r="E2400" s="247" t="s">
        <v>1</v>
      </c>
      <c r="F2400" s="248" t="s">
        <v>501</v>
      </c>
      <c r="G2400" s="245"/>
      <c r="H2400" s="247" t="s">
        <v>1</v>
      </c>
      <c r="I2400" s="249"/>
      <c r="J2400" s="245"/>
      <c r="K2400" s="245"/>
      <c r="L2400" s="250"/>
      <c r="M2400" s="251"/>
      <c r="N2400" s="252"/>
      <c r="O2400" s="252"/>
      <c r="P2400" s="252"/>
      <c r="Q2400" s="252"/>
      <c r="R2400" s="252"/>
      <c r="S2400" s="252"/>
      <c r="T2400" s="253"/>
      <c r="AT2400" s="254" t="s">
        <v>175</v>
      </c>
      <c r="AU2400" s="254" t="s">
        <v>107</v>
      </c>
      <c r="AV2400" s="12" t="s">
        <v>82</v>
      </c>
      <c r="AW2400" s="12" t="s">
        <v>31</v>
      </c>
      <c r="AX2400" s="12" t="s">
        <v>74</v>
      </c>
      <c r="AY2400" s="254" t="s">
        <v>165</v>
      </c>
    </row>
    <row r="2401" s="13" customFormat="1">
      <c r="B2401" s="255"/>
      <c r="C2401" s="256"/>
      <c r="D2401" s="246" t="s">
        <v>175</v>
      </c>
      <c r="E2401" s="257" t="s">
        <v>1</v>
      </c>
      <c r="F2401" s="258" t="s">
        <v>502</v>
      </c>
      <c r="G2401" s="256"/>
      <c r="H2401" s="259">
        <v>26.66</v>
      </c>
      <c r="I2401" s="260"/>
      <c r="J2401" s="256"/>
      <c r="K2401" s="256"/>
      <c r="L2401" s="261"/>
      <c r="M2401" s="262"/>
      <c r="N2401" s="263"/>
      <c r="O2401" s="263"/>
      <c r="P2401" s="263"/>
      <c r="Q2401" s="263"/>
      <c r="R2401" s="263"/>
      <c r="S2401" s="263"/>
      <c r="T2401" s="264"/>
      <c r="AT2401" s="265" t="s">
        <v>175</v>
      </c>
      <c r="AU2401" s="265" t="s">
        <v>107</v>
      </c>
      <c r="AV2401" s="13" t="s">
        <v>107</v>
      </c>
      <c r="AW2401" s="13" t="s">
        <v>31</v>
      </c>
      <c r="AX2401" s="13" t="s">
        <v>74</v>
      </c>
      <c r="AY2401" s="265" t="s">
        <v>165</v>
      </c>
    </row>
    <row r="2402" s="13" customFormat="1">
      <c r="B2402" s="255"/>
      <c r="C2402" s="256"/>
      <c r="D2402" s="246" t="s">
        <v>175</v>
      </c>
      <c r="E2402" s="257" t="s">
        <v>1</v>
      </c>
      <c r="F2402" s="258" t="s">
        <v>503</v>
      </c>
      <c r="G2402" s="256"/>
      <c r="H2402" s="259">
        <v>-0.50700000000000001</v>
      </c>
      <c r="I2402" s="260"/>
      <c r="J2402" s="256"/>
      <c r="K2402" s="256"/>
      <c r="L2402" s="261"/>
      <c r="M2402" s="262"/>
      <c r="N2402" s="263"/>
      <c r="O2402" s="263"/>
      <c r="P2402" s="263"/>
      <c r="Q2402" s="263"/>
      <c r="R2402" s="263"/>
      <c r="S2402" s="263"/>
      <c r="T2402" s="264"/>
      <c r="AT2402" s="265" t="s">
        <v>175</v>
      </c>
      <c r="AU2402" s="265" t="s">
        <v>107</v>
      </c>
      <c r="AV2402" s="13" t="s">
        <v>107</v>
      </c>
      <c r="AW2402" s="13" t="s">
        <v>31</v>
      </c>
      <c r="AX2402" s="13" t="s">
        <v>74</v>
      </c>
      <c r="AY2402" s="265" t="s">
        <v>165</v>
      </c>
    </row>
    <row r="2403" s="13" customFormat="1">
      <c r="B2403" s="255"/>
      <c r="C2403" s="256"/>
      <c r="D2403" s="246" t="s">
        <v>175</v>
      </c>
      <c r="E2403" s="257" t="s">
        <v>1</v>
      </c>
      <c r="F2403" s="258" t="s">
        <v>322</v>
      </c>
      <c r="G2403" s="256"/>
      <c r="H2403" s="259">
        <v>-1.3999999999999999</v>
      </c>
      <c r="I2403" s="260"/>
      <c r="J2403" s="256"/>
      <c r="K2403" s="256"/>
      <c r="L2403" s="261"/>
      <c r="M2403" s="262"/>
      <c r="N2403" s="263"/>
      <c r="O2403" s="263"/>
      <c r="P2403" s="263"/>
      <c r="Q2403" s="263"/>
      <c r="R2403" s="263"/>
      <c r="S2403" s="263"/>
      <c r="T2403" s="264"/>
      <c r="AT2403" s="265" t="s">
        <v>175</v>
      </c>
      <c r="AU2403" s="265" t="s">
        <v>107</v>
      </c>
      <c r="AV2403" s="13" t="s">
        <v>107</v>
      </c>
      <c r="AW2403" s="13" t="s">
        <v>31</v>
      </c>
      <c r="AX2403" s="13" t="s">
        <v>74</v>
      </c>
      <c r="AY2403" s="265" t="s">
        <v>165</v>
      </c>
    </row>
    <row r="2404" s="13" customFormat="1">
      <c r="B2404" s="255"/>
      <c r="C2404" s="256"/>
      <c r="D2404" s="246" t="s">
        <v>175</v>
      </c>
      <c r="E2404" s="257" t="s">
        <v>1</v>
      </c>
      <c r="F2404" s="258" t="s">
        <v>504</v>
      </c>
      <c r="G2404" s="256"/>
      <c r="H2404" s="259">
        <v>0.252</v>
      </c>
      <c r="I2404" s="260"/>
      <c r="J2404" s="256"/>
      <c r="K2404" s="256"/>
      <c r="L2404" s="261"/>
      <c r="M2404" s="262"/>
      <c r="N2404" s="263"/>
      <c r="O2404" s="263"/>
      <c r="P2404" s="263"/>
      <c r="Q2404" s="263"/>
      <c r="R2404" s="263"/>
      <c r="S2404" s="263"/>
      <c r="T2404" s="264"/>
      <c r="AT2404" s="265" t="s">
        <v>175</v>
      </c>
      <c r="AU2404" s="265" t="s">
        <v>107</v>
      </c>
      <c r="AV2404" s="13" t="s">
        <v>107</v>
      </c>
      <c r="AW2404" s="13" t="s">
        <v>31</v>
      </c>
      <c r="AX2404" s="13" t="s">
        <v>74</v>
      </c>
      <c r="AY2404" s="265" t="s">
        <v>165</v>
      </c>
    </row>
    <row r="2405" s="12" customFormat="1">
      <c r="B2405" s="244"/>
      <c r="C2405" s="245"/>
      <c r="D2405" s="246" t="s">
        <v>175</v>
      </c>
      <c r="E2405" s="247" t="s">
        <v>1</v>
      </c>
      <c r="F2405" s="248" t="s">
        <v>505</v>
      </c>
      <c r="G2405" s="245"/>
      <c r="H2405" s="247" t="s">
        <v>1</v>
      </c>
      <c r="I2405" s="249"/>
      <c r="J2405" s="245"/>
      <c r="K2405" s="245"/>
      <c r="L2405" s="250"/>
      <c r="M2405" s="251"/>
      <c r="N2405" s="252"/>
      <c r="O2405" s="252"/>
      <c r="P2405" s="252"/>
      <c r="Q2405" s="252"/>
      <c r="R2405" s="252"/>
      <c r="S2405" s="252"/>
      <c r="T2405" s="253"/>
      <c r="AT2405" s="254" t="s">
        <v>175</v>
      </c>
      <c r="AU2405" s="254" t="s">
        <v>107</v>
      </c>
      <c r="AV2405" s="12" t="s">
        <v>82</v>
      </c>
      <c r="AW2405" s="12" t="s">
        <v>31</v>
      </c>
      <c r="AX2405" s="12" t="s">
        <v>74</v>
      </c>
      <c r="AY2405" s="254" t="s">
        <v>165</v>
      </c>
    </row>
    <row r="2406" s="13" customFormat="1">
      <c r="B2406" s="255"/>
      <c r="C2406" s="256"/>
      <c r="D2406" s="246" t="s">
        <v>175</v>
      </c>
      <c r="E2406" s="257" t="s">
        <v>1</v>
      </c>
      <c r="F2406" s="258" t="s">
        <v>506</v>
      </c>
      <c r="G2406" s="256"/>
      <c r="H2406" s="259">
        <v>25.568999999999999</v>
      </c>
      <c r="I2406" s="260"/>
      <c r="J2406" s="256"/>
      <c r="K2406" s="256"/>
      <c r="L2406" s="261"/>
      <c r="M2406" s="262"/>
      <c r="N2406" s="263"/>
      <c r="O2406" s="263"/>
      <c r="P2406" s="263"/>
      <c r="Q2406" s="263"/>
      <c r="R2406" s="263"/>
      <c r="S2406" s="263"/>
      <c r="T2406" s="264"/>
      <c r="AT2406" s="265" t="s">
        <v>175</v>
      </c>
      <c r="AU2406" s="265" t="s">
        <v>107</v>
      </c>
      <c r="AV2406" s="13" t="s">
        <v>107</v>
      </c>
      <c r="AW2406" s="13" t="s">
        <v>31</v>
      </c>
      <c r="AX2406" s="13" t="s">
        <v>74</v>
      </c>
      <c r="AY2406" s="265" t="s">
        <v>165</v>
      </c>
    </row>
    <row r="2407" s="13" customFormat="1">
      <c r="B2407" s="255"/>
      <c r="C2407" s="256"/>
      <c r="D2407" s="246" t="s">
        <v>175</v>
      </c>
      <c r="E2407" s="257" t="s">
        <v>1</v>
      </c>
      <c r="F2407" s="258" t="s">
        <v>310</v>
      </c>
      <c r="G2407" s="256"/>
      <c r="H2407" s="259">
        <v>-1.6000000000000001</v>
      </c>
      <c r="I2407" s="260"/>
      <c r="J2407" s="256"/>
      <c r="K2407" s="256"/>
      <c r="L2407" s="261"/>
      <c r="M2407" s="262"/>
      <c r="N2407" s="263"/>
      <c r="O2407" s="263"/>
      <c r="P2407" s="263"/>
      <c r="Q2407" s="263"/>
      <c r="R2407" s="263"/>
      <c r="S2407" s="263"/>
      <c r="T2407" s="264"/>
      <c r="AT2407" s="265" t="s">
        <v>175</v>
      </c>
      <c r="AU2407" s="265" t="s">
        <v>107</v>
      </c>
      <c r="AV2407" s="13" t="s">
        <v>107</v>
      </c>
      <c r="AW2407" s="13" t="s">
        <v>31</v>
      </c>
      <c r="AX2407" s="13" t="s">
        <v>74</v>
      </c>
      <c r="AY2407" s="265" t="s">
        <v>165</v>
      </c>
    </row>
    <row r="2408" s="13" customFormat="1">
      <c r="B2408" s="255"/>
      <c r="C2408" s="256"/>
      <c r="D2408" s="246" t="s">
        <v>175</v>
      </c>
      <c r="E2408" s="257" t="s">
        <v>1</v>
      </c>
      <c r="F2408" s="258" t="s">
        <v>478</v>
      </c>
      <c r="G2408" s="256"/>
      <c r="H2408" s="259">
        <v>-2.5649999999999999</v>
      </c>
      <c r="I2408" s="260"/>
      <c r="J2408" s="256"/>
      <c r="K2408" s="256"/>
      <c r="L2408" s="261"/>
      <c r="M2408" s="262"/>
      <c r="N2408" s="263"/>
      <c r="O2408" s="263"/>
      <c r="P2408" s="263"/>
      <c r="Q2408" s="263"/>
      <c r="R2408" s="263"/>
      <c r="S2408" s="263"/>
      <c r="T2408" s="264"/>
      <c r="AT2408" s="265" t="s">
        <v>175</v>
      </c>
      <c r="AU2408" s="265" t="s">
        <v>107</v>
      </c>
      <c r="AV2408" s="13" t="s">
        <v>107</v>
      </c>
      <c r="AW2408" s="13" t="s">
        <v>31</v>
      </c>
      <c r="AX2408" s="13" t="s">
        <v>74</v>
      </c>
      <c r="AY2408" s="265" t="s">
        <v>165</v>
      </c>
    </row>
    <row r="2409" s="13" customFormat="1">
      <c r="B2409" s="255"/>
      <c r="C2409" s="256"/>
      <c r="D2409" s="246" t="s">
        <v>175</v>
      </c>
      <c r="E2409" s="257" t="s">
        <v>1</v>
      </c>
      <c r="F2409" s="258" t="s">
        <v>479</v>
      </c>
      <c r="G2409" s="256"/>
      <c r="H2409" s="259">
        <v>1.3799999999999999</v>
      </c>
      <c r="I2409" s="260"/>
      <c r="J2409" s="256"/>
      <c r="K2409" s="256"/>
      <c r="L2409" s="261"/>
      <c r="M2409" s="262"/>
      <c r="N2409" s="263"/>
      <c r="O2409" s="263"/>
      <c r="P2409" s="263"/>
      <c r="Q2409" s="263"/>
      <c r="R2409" s="263"/>
      <c r="S2409" s="263"/>
      <c r="T2409" s="264"/>
      <c r="AT2409" s="265" t="s">
        <v>175</v>
      </c>
      <c r="AU2409" s="265" t="s">
        <v>107</v>
      </c>
      <c r="AV2409" s="13" t="s">
        <v>107</v>
      </c>
      <c r="AW2409" s="13" t="s">
        <v>31</v>
      </c>
      <c r="AX2409" s="13" t="s">
        <v>74</v>
      </c>
      <c r="AY2409" s="265" t="s">
        <v>165</v>
      </c>
    </row>
    <row r="2410" s="13" customFormat="1">
      <c r="B2410" s="255"/>
      <c r="C2410" s="256"/>
      <c r="D2410" s="246" t="s">
        <v>175</v>
      </c>
      <c r="E2410" s="257" t="s">
        <v>1</v>
      </c>
      <c r="F2410" s="258" t="s">
        <v>322</v>
      </c>
      <c r="G2410" s="256"/>
      <c r="H2410" s="259">
        <v>-1.3999999999999999</v>
      </c>
      <c r="I2410" s="260"/>
      <c r="J2410" s="256"/>
      <c r="K2410" s="256"/>
      <c r="L2410" s="261"/>
      <c r="M2410" s="262"/>
      <c r="N2410" s="263"/>
      <c r="O2410" s="263"/>
      <c r="P2410" s="263"/>
      <c r="Q2410" s="263"/>
      <c r="R2410" s="263"/>
      <c r="S2410" s="263"/>
      <c r="T2410" s="264"/>
      <c r="AT2410" s="265" t="s">
        <v>175</v>
      </c>
      <c r="AU2410" s="265" t="s">
        <v>107</v>
      </c>
      <c r="AV2410" s="13" t="s">
        <v>107</v>
      </c>
      <c r="AW2410" s="13" t="s">
        <v>31</v>
      </c>
      <c r="AX2410" s="13" t="s">
        <v>74</v>
      </c>
      <c r="AY2410" s="265" t="s">
        <v>165</v>
      </c>
    </row>
    <row r="2411" s="12" customFormat="1">
      <c r="B2411" s="244"/>
      <c r="C2411" s="245"/>
      <c r="D2411" s="246" t="s">
        <v>175</v>
      </c>
      <c r="E2411" s="247" t="s">
        <v>1</v>
      </c>
      <c r="F2411" s="248" t="s">
        <v>507</v>
      </c>
      <c r="G2411" s="245"/>
      <c r="H2411" s="247" t="s">
        <v>1</v>
      </c>
      <c r="I2411" s="249"/>
      <c r="J2411" s="245"/>
      <c r="K2411" s="245"/>
      <c r="L2411" s="250"/>
      <c r="M2411" s="251"/>
      <c r="N2411" s="252"/>
      <c r="O2411" s="252"/>
      <c r="P2411" s="252"/>
      <c r="Q2411" s="252"/>
      <c r="R2411" s="252"/>
      <c r="S2411" s="252"/>
      <c r="T2411" s="253"/>
      <c r="AT2411" s="254" t="s">
        <v>175</v>
      </c>
      <c r="AU2411" s="254" t="s">
        <v>107</v>
      </c>
      <c r="AV2411" s="12" t="s">
        <v>82</v>
      </c>
      <c r="AW2411" s="12" t="s">
        <v>31</v>
      </c>
      <c r="AX2411" s="12" t="s">
        <v>74</v>
      </c>
      <c r="AY2411" s="254" t="s">
        <v>165</v>
      </c>
    </row>
    <row r="2412" s="13" customFormat="1">
      <c r="B2412" s="255"/>
      <c r="C2412" s="256"/>
      <c r="D2412" s="246" t="s">
        <v>175</v>
      </c>
      <c r="E2412" s="257" t="s">
        <v>1</v>
      </c>
      <c r="F2412" s="258" t="s">
        <v>508</v>
      </c>
      <c r="G2412" s="256"/>
      <c r="H2412" s="259">
        <v>10.449</v>
      </c>
      <c r="I2412" s="260"/>
      <c r="J2412" s="256"/>
      <c r="K2412" s="256"/>
      <c r="L2412" s="261"/>
      <c r="M2412" s="262"/>
      <c r="N2412" s="263"/>
      <c r="O2412" s="263"/>
      <c r="P2412" s="263"/>
      <c r="Q2412" s="263"/>
      <c r="R2412" s="263"/>
      <c r="S2412" s="263"/>
      <c r="T2412" s="264"/>
      <c r="AT2412" s="265" t="s">
        <v>175</v>
      </c>
      <c r="AU2412" s="265" t="s">
        <v>107</v>
      </c>
      <c r="AV2412" s="13" t="s">
        <v>107</v>
      </c>
      <c r="AW2412" s="13" t="s">
        <v>31</v>
      </c>
      <c r="AX2412" s="13" t="s">
        <v>74</v>
      </c>
      <c r="AY2412" s="265" t="s">
        <v>165</v>
      </c>
    </row>
    <row r="2413" s="13" customFormat="1">
      <c r="B2413" s="255"/>
      <c r="C2413" s="256"/>
      <c r="D2413" s="246" t="s">
        <v>175</v>
      </c>
      <c r="E2413" s="257" t="s">
        <v>1</v>
      </c>
      <c r="F2413" s="258" t="s">
        <v>322</v>
      </c>
      <c r="G2413" s="256"/>
      <c r="H2413" s="259">
        <v>-1.3999999999999999</v>
      </c>
      <c r="I2413" s="260"/>
      <c r="J2413" s="256"/>
      <c r="K2413" s="256"/>
      <c r="L2413" s="261"/>
      <c r="M2413" s="262"/>
      <c r="N2413" s="263"/>
      <c r="O2413" s="263"/>
      <c r="P2413" s="263"/>
      <c r="Q2413" s="263"/>
      <c r="R2413" s="263"/>
      <c r="S2413" s="263"/>
      <c r="T2413" s="264"/>
      <c r="AT2413" s="265" t="s">
        <v>175</v>
      </c>
      <c r="AU2413" s="265" t="s">
        <v>107</v>
      </c>
      <c r="AV2413" s="13" t="s">
        <v>107</v>
      </c>
      <c r="AW2413" s="13" t="s">
        <v>31</v>
      </c>
      <c r="AX2413" s="13" t="s">
        <v>74</v>
      </c>
      <c r="AY2413" s="265" t="s">
        <v>165</v>
      </c>
    </row>
    <row r="2414" s="13" customFormat="1">
      <c r="B2414" s="255"/>
      <c r="C2414" s="256"/>
      <c r="D2414" s="246" t="s">
        <v>175</v>
      </c>
      <c r="E2414" s="257" t="s">
        <v>1</v>
      </c>
      <c r="F2414" s="258" t="s">
        <v>500</v>
      </c>
      <c r="G2414" s="256"/>
      <c r="H2414" s="259">
        <v>1.4099999999999999</v>
      </c>
      <c r="I2414" s="260"/>
      <c r="J2414" s="256"/>
      <c r="K2414" s="256"/>
      <c r="L2414" s="261"/>
      <c r="M2414" s="262"/>
      <c r="N2414" s="263"/>
      <c r="O2414" s="263"/>
      <c r="P2414" s="263"/>
      <c r="Q2414" s="263"/>
      <c r="R2414" s="263"/>
      <c r="S2414" s="263"/>
      <c r="T2414" s="264"/>
      <c r="AT2414" s="265" t="s">
        <v>175</v>
      </c>
      <c r="AU2414" s="265" t="s">
        <v>107</v>
      </c>
      <c r="AV2414" s="13" t="s">
        <v>107</v>
      </c>
      <c r="AW2414" s="13" t="s">
        <v>31</v>
      </c>
      <c r="AX2414" s="13" t="s">
        <v>74</v>
      </c>
      <c r="AY2414" s="265" t="s">
        <v>165</v>
      </c>
    </row>
    <row r="2415" s="12" customFormat="1">
      <c r="B2415" s="244"/>
      <c r="C2415" s="245"/>
      <c r="D2415" s="246" t="s">
        <v>175</v>
      </c>
      <c r="E2415" s="247" t="s">
        <v>1</v>
      </c>
      <c r="F2415" s="248" t="s">
        <v>210</v>
      </c>
      <c r="G2415" s="245"/>
      <c r="H2415" s="247" t="s">
        <v>1</v>
      </c>
      <c r="I2415" s="249"/>
      <c r="J2415" s="245"/>
      <c r="K2415" s="245"/>
      <c r="L2415" s="250"/>
      <c r="M2415" s="251"/>
      <c r="N2415" s="252"/>
      <c r="O2415" s="252"/>
      <c r="P2415" s="252"/>
      <c r="Q2415" s="252"/>
      <c r="R2415" s="252"/>
      <c r="S2415" s="252"/>
      <c r="T2415" s="253"/>
      <c r="AT2415" s="254" t="s">
        <v>175</v>
      </c>
      <c r="AU2415" s="254" t="s">
        <v>107</v>
      </c>
      <c r="AV2415" s="12" t="s">
        <v>82</v>
      </c>
      <c r="AW2415" s="12" t="s">
        <v>31</v>
      </c>
      <c r="AX2415" s="12" t="s">
        <v>74</v>
      </c>
      <c r="AY2415" s="254" t="s">
        <v>165</v>
      </c>
    </row>
    <row r="2416" s="13" customFormat="1">
      <c r="B2416" s="255"/>
      <c r="C2416" s="256"/>
      <c r="D2416" s="246" t="s">
        <v>175</v>
      </c>
      <c r="E2416" s="257" t="s">
        <v>1</v>
      </c>
      <c r="F2416" s="258" t="s">
        <v>509</v>
      </c>
      <c r="G2416" s="256"/>
      <c r="H2416" s="259">
        <v>26.16</v>
      </c>
      <c r="I2416" s="260"/>
      <c r="J2416" s="256"/>
      <c r="K2416" s="256"/>
      <c r="L2416" s="261"/>
      <c r="M2416" s="262"/>
      <c r="N2416" s="263"/>
      <c r="O2416" s="263"/>
      <c r="P2416" s="263"/>
      <c r="Q2416" s="263"/>
      <c r="R2416" s="263"/>
      <c r="S2416" s="263"/>
      <c r="T2416" s="264"/>
      <c r="AT2416" s="265" t="s">
        <v>175</v>
      </c>
      <c r="AU2416" s="265" t="s">
        <v>107</v>
      </c>
      <c r="AV2416" s="13" t="s">
        <v>107</v>
      </c>
      <c r="AW2416" s="13" t="s">
        <v>31</v>
      </c>
      <c r="AX2416" s="13" t="s">
        <v>74</v>
      </c>
      <c r="AY2416" s="265" t="s">
        <v>165</v>
      </c>
    </row>
    <row r="2417" s="13" customFormat="1">
      <c r="B2417" s="255"/>
      <c r="C2417" s="256"/>
      <c r="D2417" s="246" t="s">
        <v>175</v>
      </c>
      <c r="E2417" s="257" t="s">
        <v>1</v>
      </c>
      <c r="F2417" s="258" t="s">
        <v>487</v>
      </c>
      <c r="G2417" s="256"/>
      <c r="H2417" s="259">
        <v>-1.2</v>
      </c>
      <c r="I2417" s="260"/>
      <c r="J2417" s="256"/>
      <c r="K2417" s="256"/>
      <c r="L2417" s="261"/>
      <c r="M2417" s="262"/>
      <c r="N2417" s="263"/>
      <c r="O2417" s="263"/>
      <c r="P2417" s="263"/>
      <c r="Q2417" s="263"/>
      <c r="R2417" s="263"/>
      <c r="S2417" s="263"/>
      <c r="T2417" s="264"/>
      <c r="AT2417" s="265" t="s">
        <v>175</v>
      </c>
      <c r="AU2417" s="265" t="s">
        <v>107</v>
      </c>
      <c r="AV2417" s="13" t="s">
        <v>107</v>
      </c>
      <c r="AW2417" s="13" t="s">
        <v>31</v>
      </c>
      <c r="AX2417" s="13" t="s">
        <v>74</v>
      </c>
      <c r="AY2417" s="265" t="s">
        <v>165</v>
      </c>
    </row>
    <row r="2418" s="13" customFormat="1">
      <c r="B2418" s="255"/>
      <c r="C2418" s="256"/>
      <c r="D2418" s="246" t="s">
        <v>175</v>
      </c>
      <c r="E2418" s="257" t="s">
        <v>1</v>
      </c>
      <c r="F2418" s="258" t="s">
        <v>321</v>
      </c>
      <c r="G2418" s="256"/>
      <c r="H2418" s="259">
        <v>-2.7999999999999998</v>
      </c>
      <c r="I2418" s="260"/>
      <c r="J2418" s="256"/>
      <c r="K2418" s="256"/>
      <c r="L2418" s="261"/>
      <c r="M2418" s="262"/>
      <c r="N2418" s="263"/>
      <c r="O2418" s="263"/>
      <c r="P2418" s="263"/>
      <c r="Q2418" s="263"/>
      <c r="R2418" s="263"/>
      <c r="S2418" s="263"/>
      <c r="T2418" s="264"/>
      <c r="AT2418" s="265" t="s">
        <v>175</v>
      </c>
      <c r="AU2418" s="265" t="s">
        <v>107</v>
      </c>
      <c r="AV2418" s="13" t="s">
        <v>107</v>
      </c>
      <c r="AW2418" s="13" t="s">
        <v>31</v>
      </c>
      <c r="AX2418" s="13" t="s">
        <v>74</v>
      </c>
      <c r="AY2418" s="265" t="s">
        <v>165</v>
      </c>
    </row>
    <row r="2419" s="13" customFormat="1">
      <c r="B2419" s="255"/>
      <c r="C2419" s="256"/>
      <c r="D2419" s="246" t="s">
        <v>175</v>
      </c>
      <c r="E2419" s="257" t="s">
        <v>1</v>
      </c>
      <c r="F2419" s="258" t="s">
        <v>326</v>
      </c>
      <c r="G2419" s="256"/>
      <c r="H2419" s="259">
        <v>-3.2000000000000002</v>
      </c>
      <c r="I2419" s="260"/>
      <c r="J2419" s="256"/>
      <c r="K2419" s="256"/>
      <c r="L2419" s="261"/>
      <c r="M2419" s="262"/>
      <c r="N2419" s="263"/>
      <c r="O2419" s="263"/>
      <c r="P2419" s="263"/>
      <c r="Q2419" s="263"/>
      <c r="R2419" s="263"/>
      <c r="S2419" s="263"/>
      <c r="T2419" s="264"/>
      <c r="AT2419" s="265" t="s">
        <v>175</v>
      </c>
      <c r="AU2419" s="265" t="s">
        <v>107</v>
      </c>
      <c r="AV2419" s="13" t="s">
        <v>107</v>
      </c>
      <c r="AW2419" s="13" t="s">
        <v>31</v>
      </c>
      <c r="AX2419" s="13" t="s">
        <v>74</v>
      </c>
      <c r="AY2419" s="265" t="s">
        <v>165</v>
      </c>
    </row>
    <row r="2420" s="12" customFormat="1">
      <c r="B2420" s="244"/>
      <c r="C2420" s="245"/>
      <c r="D2420" s="246" t="s">
        <v>175</v>
      </c>
      <c r="E2420" s="247" t="s">
        <v>1</v>
      </c>
      <c r="F2420" s="248" t="s">
        <v>208</v>
      </c>
      <c r="G2420" s="245"/>
      <c r="H2420" s="247" t="s">
        <v>1</v>
      </c>
      <c r="I2420" s="249"/>
      <c r="J2420" s="245"/>
      <c r="K2420" s="245"/>
      <c r="L2420" s="250"/>
      <c r="M2420" s="251"/>
      <c r="N2420" s="252"/>
      <c r="O2420" s="252"/>
      <c r="P2420" s="252"/>
      <c r="Q2420" s="252"/>
      <c r="R2420" s="252"/>
      <c r="S2420" s="252"/>
      <c r="T2420" s="253"/>
      <c r="AT2420" s="254" t="s">
        <v>175</v>
      </c>
      <c r="AU2420" s="254" t="s">
        <v>107</v>
      </c>
      <c r="AV2420" s="12" t="s">
        <v>82</v>
      </c>
      <c r="AW2420" s="12" t="s">
        <v>31</v>
      </c>
      <c r="AX2420" s="12" t="s">
        <v>74</v>
      </c>
      <c r="AY2420" s="254" t="s">
        <v>165</v>
      </c>
    </row>
    <row r="2421" s="13" customFormat="1">
      <c r="B2421" s="255"/>
      <c r="C2421" s="256"/>
      <c r="D2421" s="246" t="s">
        <v>175</v>
      </c>
      <c r="E2421" s="257" t="s">
        <v>1</v>
      </c>
      <c r="F2421" s="258" t="s">
        <v>510</v>
      </c>
      <c r="G2421" s="256"/>
      <c r="H2421" s="259">
        <v>6</v>
      </c>
      <c r="I2421" s="260"/>
      <c r="J2421" s="256"/>
      <c r="K2421" s="256"/>
      <c r="L2421" s="261"/>
      <c r="M2421" s="262"/>
      <c r="N2421" s="263"/>
      <c r="O2421" s="263"/>
      <c r="P2421" s="263"/>
      <c r="Q2421" s="263"/>
      <c r="R2421" s="263"/>
      <c r="S2421" s="263"/>
      <c r="T2421" s="264"/>
      <c r="AT2421" s="265" t="s">
        <v>175</v>
      </c>
      <c r="AU2421" s="265" t="s">
        <v>107</v>
      </c>
      <c r="AV2421" s="13" t="s">
        <v>107</v>
      </c>
      <c r="AW2421" s="13" t="s">
        <v>31</v>
      </c>
      <c r="AX2421" s="13" t="s">
        <v>74</v>
      </c>
      <c r="AY2421" s="265" t="s">
        <v>165</v>
      </c>
    </row>
    <row r="2422" s="13" customFormat="1">
      <c r="B2422" s="255"/>
      <c r="C2422" s="256"/>
      <c r="D2422" s="246" t="s">
        <v>175</v>
      </c>
      <c r="E2422" s="257" t="s">
        <v>1</v>
      </c>
      <c r="F2422" s="258" t="s">
        <v>322</v>
      </c>
      <c r="G2422" s="256"/>
      <c r="H2422" s="259">
        <v>-1.3999999999999999</v>
      </c>
      <c r="I2422" s="260"/>
      <c r="J2422" s="256"/>
      <c r="K2422" s="256"/>
      <c r="L2422" s="261"/>
      <c r="M2422" s="262"/>
      <c r="N2422" s="263"/>
      <c r="O2422" s="263"/>
      <c r="P2422" s="263"/>
      <c r="Q2422" s="263"/>
      <c r="R2422" s="263"/>
      <c r="S2422" s="263"/>
      <c r="T2422" s="264"/>
      <c r="AT2422" s="265" t="s">
        <v>175</v>
      </c>
      <c r="AU2422" s="265" t="s">
        <v>107</v>
      </c>
      <c r="AV2422" s="13" t="s">
        <v>107</v>
      </c>
      <c r="AW2422" s="13" t="s">
        <v>31</v>
      </c>
      <c r="AX2422" s="13" t="s">
        <v>74</v>
      </c>
      <c r="AY2422" s="265" t="s">
        <v>165</v>
      </c>
    </row>
    <row r="2423" s="13" customFormat="1">
      <c r="B2423" s="255"/>
      <c r="C2423" s="256"/>
      <c r="D2423" s="246" t="s">
        <v>175</v>
      </c>
      <c r="E2423" s="257" t="s">
        <v>1</v>
      </c>
      <c r="F2423" s="258" t="s">
        <v>511</v>
      </c>
      <c r="G2423" s="256"/>
      <c r="H2423" s="259">
        <v>0.93999999999999995</v>
      </c>
      <c r="I2423" s="260"/>
      <c r="J2423" s="256"/>
      <c r="K2423" s="256"/>
      <c r="L2423" s="261"/>
      <c r="M2423" s="262"/>
      <c r="N2423" s="263"/>
      <c r="O2423" s="263"/>
      <c r="P2423" s="263"/>
      <c r="Q2423" s="263"/>
      <c r="R2423" s="263"/>
      <c r="S2423" s="263"/>
      <c r="T2423" s="264"/>
      <c r="AT2423" s="265" t="s">
        <v>175</v>
      </c>
      <c r="AU2423" s="265" t="s">
        <v>107</v>
      </c>
      <c r="AV2423" s="13" t="s">
        <v>107</v>
      </c>
      <c r="AW2423" s="13" t="s">
        <v>31</v>
      </c>
      <c r="AX2423" s="13" t="s">
        <v>74</v>
      </c>
      <c r="AY2423" s="265" t="s">
        <v>165</v>
      </c>
    </row>
    <row r="2424" s="12" customFormat="1">
      <c r="B2424" s="244"/>
      <c r="C2424" s="245"/>
      <c r="D2424" s="246" t="s">
        <v>175</v>
      </c>
      <c r="E2424" s="247" t="s">
        <v>1</v>
      </c>
      <c r="F2424" s="248" t="s">
        <v>512</v>
      </c>
      <c r="G2424" s="245"/>
      <c r="H2424" s="247" t="s">
        <v>1</v>
      </c>
      <c r="I2424" s="249"/>
      <c r="J2424" s="245"/>
      <c r="K2424" s="245"/>
      <c r="L2424" s="250"/>
      <c r="M2424" s="251"/>
      <c r="N2424" s="252"/>
      <c r="O2424" s="252"/>
      <c r="P2424" s="252"/>
      <c r="Q2424" s="252"/>
      <c r="R2424" s="252"/>
      <c r="S2424" s="252"/>
      <c r="T2424" s="253"/>
      <c r="AT2424" s="254" t="s">
        <v>175</v>
      </c>
      <c r="AU2424" s="254" t="s">
        <v>107</v>
      </c>
      <c r="AV2424" s="12" t="s">
        <v>82</v>
      </c>
      <c r="AW2424" s="12" t="s">
        <v>31</v>
      </c>
      <c r="AX2424" s="12" t="s">
        <v>74</v>
      </c>
      <c r="AY2424" s="254" t="s">
        <v>165</v>
      </c>
    </row>
    <row r="2425" s="13" customFormat="1">
      <c r="B2425" s="255"/>
      <c r="C2425" s="256"/>
      <c r="D2425" s="246" t="s">
        <v>175</v>
      </c>
      <c r="E2425" s="257" t="s">
        <v>1</v>
      </c>
      <c r="F2425" s="258" t="s">
        <v>513</v>
      </c>
      <c r="G2425" s="256"/>
      <c r="H2425" s="259">
        <v>50.975999999999999</v>
      </c>
      <c r="I2425" s="260"/>
      <c r="J2425" s="256"/>
      <c r="K2425" s="256"/>
      <c r="L2425" s="261"/>
      <c r="M2425" s="262"/>
      <c r="N2425" s="263"/>
      <c r="O2425" s="263"/>
      <c r="P2425" s="263"/>
      <c r="Q2425" s="263"/>
      <c r="R2425" s="263"/>
      <c r="S2425" s="263"/>
      <c r="T2425" s="264"/>
      <c r="AT2425" s="265" t="s">
        <v>175</v>
      </c>
      <c r="AU2425" s="265" t="s">
        <v>107</v>
      </c>
      <c r="AV2425" s="13" t="s">
        <v>107</v>
      </c>
      <c r="AW2425" s="13" t="s">
        <v>31</v>
      </c>
      <c r="AX2425" s="13" t="s">
        <v>74</v>
      </c>
      <c r="AY2425" s="265" t="s">
        <v>165</v>
      </c>
    </row>
    <row r="2426" s="13" customFormat="1">
      <c r="B2426" s="255"/>
      <c r="C2426" s="256"/>
      <c r="D2426" s="246" t="s">
        <v>175</v>
      </c>
      <c r="E2426" s="257" t="s">
        <v>1</v>
      </c>
      <c r="F2426" s="258" t="s">
        <v>478</v>
      </c>
      <c r="G2426" s="256"/>
      <c r="H2426" s="259">
        <v>-2.5649999999999999</v>
      </c>
      <c r="I2426" s="260"/>
      <c r="J2426" s="256"/>
      <c r="K2426" s="256"/>
      <c r="L2426" s="261"/>
      <c r="M2426" s="262"/>
      <c r="N2426" s="263"/>
      <c r="O2426" s="263"/>
      <c r="P2426" s="263"/>
      <c r="Q2426" s="263"/>
      <c r="R2426" s="263"/>
      <c r="S2426" s="263"/>
      <c r="T2426" s="264"/>
      <c r="AT2426" s="265" t="s">
        <v>175</v>
      </c>
      <c r="AU2426" s="265" t="s">
        <v>107</v>
      </c>
      <c r="AV2426" s="13" t="s">
        <v>107</v>
      </c>
      <c r="AW2426" s="13" t="s">
        <v>31</v>
      </c>
      <c r="AX2426" s="13" t="s">
        <v>74</v>
      </c>
      <c r="AY2426" s="265" t="s">
        <v>165</v>
      </c>
    </row>
    <row r="2427" s="13" customFormat="1">
      <c r="B2427" s="255"/>
      <c r="C2427" s="256"/>
      <c r="D2427" s="246" t="s">
        <v>175</v>
      </c>
      <c r="E2427" s="257" t="s">
        <v>1</v>
      </c>
      <c r="F2427" s="258" t="s">
        <v>479</v>
      </c>
      <c r="G2427" s="256"/>
      <c r="H2427" s="259">
        <v>1.3799999999999999</v>
      </c>
      <c r="I2427" s="260"/>
      <c r="J2427" s="256"/>
      <c r="K2427" s="256"/>
      <c r="L2427" s="261"/>
      <c r="M2427" s="262"/>
      <c r="N2427" s="263"/>
      <c r="O2427" s="263"/>
      <c r="P2427" s="263"/>
      <c r="Q2427" s="263"/>
      <c r="R2427" s="263"/>
      <c r="S2427" s="263"/>
      <c r="T2427" s="264"/>
      <c r="AT2427" s="265" t="s">
        <v>175</v>
      </c>
      <c r="AU2427" s="265" t="s">
        <v>107</v>
      </c>
      <c r="AV2427" s="13" t="s">
        <v>107</v>
      </c>
      <c r="AW2427" s="13" t="s">
        <v>31</v>
      </c>
      <c r="AX2427" s="13" t="s">
        <v>74</v>
      </c>
      <c r="AY2427" s="265" t="s">
        <v>165</v>
      </c>
    </row>
    <row r="2428" s="13" customFormat="1">
      <c r="B2428" s="255"/>
      <c r="C2428" s="256"/>
      <c r="D2428" s="246" t="s">
        <v>175</v>
      </c>
      <c r="E2428" s="257" t="s">
        <v>1</v>
      </c>
      <c r="F2428" s="258" t="s">
        <v>310</v>
      </c>
      <c r="G2428" s="256"/>
      <c r="H2428" s="259">
        <v>-1.6000000000000001</v>
      </c>
      <c r="I2428" s="260"/>
      <c r="J2428" s="256"/>
      <c r="K2428" s="256"/>
      <c r="L2428" s="261"/>
      <c r="M2428" s="262"/>
      <c r="N2428" s="263"/>
      <c r="O2428" s="263"/>
      <c r="P2428" s="263"/>
      <c r="Q2428" s="263"/>
      <c r="R2428" s="263"/>
      <c r="S2428" s="263"/>
      <c r="T2428" s="264"/>
      <c r="AT2428" s="265" t="s">
        <v>175</v>
      </c>
      <c r="AU2428" s="265" t="s">
        <v>107</v>
      </c>
      <c r="AV2428" s="13" t="s">
        <v>107</v>
      </c>
      <c r="AW2428" s="13" t="s">
        <v>31</v>
      </c>
      <c r="AX2428" s="13" t="s">
        <v>74</v>
      </c>
      <c r="AY2428" s="265" t="s">
        <v>165</v>
      </c>
    </row>
    <row r="2429" s="14" customFormat="1">
      <c r="B2429" s="266"/>
      <c r="C2429" s="267"/>
      <c r="D2429" s="246" t="s">
        <v>175</v>
      </c>
      <c r="E2429" s="268" t="s">
        <v>1</v>
      </c>
      <c r="F2429" s="269" t="s">
        <v>179</v>
      </c>
      <c r="G2429" s="267"/>
      <c r="H2429" s="270">
        <v>305.60599999999999</v>
      </c>
      <c r="I2429" s="271"/>
      <c r="J2429" s="267"/>
      <c r="K2429" s="267"/>
      <c r="L2429" s="272"/>
      <c r="M2429" s="273"/>
      <c r="N2429" s="274"/>
      <c r="O2429" s="274"/>
      <c r="P2429" s="274"/>
      <c r="Q2429" s="274"/>
      <c r="R2429" s="274"/>
      <c r="S2429" s="274"/>
      <c r="T2429" s="275"/>
      <c r="AT2429" s="276" t="s">
        <v>175</v>
      </c>
      <c r="AU2429" s="276" t="s">
        <v>107</v>
      </c>
      <c r="AV2429" s="14" t="s">
        <v>166</v>
      </c>
      <c r="AW2429" s="14" t="s">
        <v>31</v>
      </c>
      <c r="AX2429" s="14" t="s">
        <v>74</v>
      </c>
      <c r="AY2429" s="276" t="s">
        <v>165</v>
      </c>
    </row>
    <row r="2430" s="15" customFormat="1">
      <c r="B2430" s="277"/>
      <c r="C2430" s="278"/>
      <c r="D2430" s="246" t="s">
        <v>175</v>
      </c>
      <c r="E2430" s="279" t="s">
        <v>1</v>
      </c>
      <c r="F2430" s="280" t="s">
        <v>186</v>
      </c>
      <c r="G2430" s="278"/>
      <c r="H2430" s="281">
        <v>1411.1720000000014</v>
      </c>
      <c r="I2430" s="282"/>
      <c r="J2430" s="278"/>
      <c r="K2430" s="278"/>
      <c r="L2430" s="283"/>
      <c r="M2430" s="284"/>
      <c r="N2430" s="285"/>
      <c r="O2430" s="285"/>
      <c r="P2430" s="285"/>
      <c r="Q2430" s="285"/>
      <c r="R2430" s="285"/>
      <c r="S2430" s="285"/>
      <c r="T2430" s="286"/>
      <c r="AT2430" s="287" t="s">
        <v>175</v>
      </c>
      <c r="AU2430" s="287" t="s">
        <v>107</v>
      </c>
      <c r="AV2430" s="15" t="s">
        <v>173</v>
      </c>
      <c r="AW2430" s="15" t="s">
        <v>31</v>
      </c>
      <c r="AX2430" s="15" t="s">
        <v>82</v>
      </c>
      <c r="AY2430" s="287" t="s">
        <v>165</v>
      </c>
    </row>
    <row r="2431" s="11" customFormat="1" ht="22.8" customHeight="1">
      <c r="B2431" s="215"/>
      <c r="C2431" s="216"/>
      <c r="D2431" s="217" t="s">
        <v>73</v>
      </c>
      <c r="E2431" s="229" t="s">
        <v>923</v>
      </c>
      <c r="F2431" s="229" t="s">
        <v>924</v>
      </c>
      <c r="G2431" s="216"/>
      <c r="H2431" s="216"/>
      <c r="I2431" s="219"/>
      <c r="J2431" s="230">
        <f>BK2431</f>
        <v>0</v>
      </c>
      <c r="K2431" s="216"/>
      <c r="L2431" s="221"/>
      <c r="M2431" s="222"/>
      <c r="N2431" s="223"/>
      <c r="O2431" s="223"/>
      <c r="P2431" s="224">
        <f>SUM(P2432:P2435)</f>
        <v>0</v>
      </c>
      <c r="Q2431" s="223"/>
      <c r="R2431" s="224">
        <f>SUM(R2432:R2435)</f>
        <v>0</v>
      </c>
      <c r="S2431" s="223"/>
      <c r="T2431" s="225">
        <f>SUM(T2432:T2435)</f>
        <v>0</v>
      </c>
      <c r="AR2431" s="226" t="s">
        <v>82</v>
      </c>
      <c r="AT2431" s="227" t="s">
        <v>73</v>
      </c>
      <c r="AU2431" s="227" t="s">
        <v>82</v>
      </c>
      <c r="AY2431" s="226" t="s">
        <v>165</v>
      </c>
      <c r="BK2431" s="228">
        <f>SUM(BK2432:BK2435)</f>
        <v>0</v>
      </c>
    </row>
    <row r="2432" s="1" customFormat="1" ht="24" customHeight="1">
      <c r="B2432" s="38"/>
      <c r="C2432" s="231" t="s">
        <v>925</v>
      </c>
      <c r="D2432" s="231" t="s">
        <v>168</v>
      </c>
      <c r="E2432" s="232" t="s">
        <v>926</v>
      </c>
      <c r="F2432" s="233" t="s">
        <v>927</v>
      </c>
      <c r="G2432" s="234" t="s">
        <v>285</v>
      </c>
      <c r="H2432" s="235">
        <v>166.63499999999999</v>
      </c>
      <c r="I2432" s="236"/>
      <c r="J2432" s="237">
        <f>ROUND(I2432*H2432,2)</f>
        <v>0</v>
      </c>
      <c r="K2432" s="233" t="s">
        <v>266</v>
      </c>
      <c r="L2432" s="43"/>
      <c r="M2432" s="238" t="s">
        <v>1</v>
      </c>
      <c r="N2432" s="239" t="s">
        <v>40</v>
      </c>
      <c r="O2432" s="86"/>
      <c r="P2432" s="240">
        <f>O2432*H2432</f>
        <v>0</v>
      </c>
      <c r="Q2432" s="240">
        <v>0</v>
      </c>
      <c r="R2432" s="240">
        <f>Q2432*H2432</f>
        <v>0</v>
      </c>
      <c r="S2432" s="240">
        <v>0</v>
      </c>
      <c r="T2432" s="241">
        <f>S2432*H2432</f>
        <v>0</v>
      </c>
      <c r="AR2432" s="242" t="s">
        <v>173</v>
      </c>
      <c r="AT2432" s="242" t="s">
        <v>168</v>
      </c>
      <c r="AU2432" s="242" t="s">
        <v>107</v>
      </c>
      <c r="AY2432" s="17" t="s">
        <v>165</v>
      </c>
      <c r="BE2432" s="243">
        <f>IF(N2432="základní",J2432,0)</f>
        <v>0</v>
      </c>
      <c r="BF2432" s="243">
        <f>IF(N2432="snížená",J2432,0)</f>
        <v>0</v>
      </c>
      <c r="BG2432" s="243">
        <f>IF(N2432="zákl. přenesená",J2432,0)</f>
        <v>0</v>
      </c>
      <c r="BH2432" s="243">
        <f>IF(N2432="sníž. přenesená",J2432,0)</f>
        <v>0</v>
      </c>
      <c r="BI2432" s="243">
        <f>IF(N2432="nulová",J2432,0)</f>
        <v>0</v>
      </c>
      <c r="BJ2432" s="17" t="s">
        <v>107</v>
      </c>
      <c r="BK2432" s="243">
        <f>ROUND(I2432*H2432,2)</f>
        <v>0</v>
      </c>
      <c r="BL2432" s="17" t="s">
        <v>173</v>
      </c>
      <c r="BM2432" s="242" t="s">
        <v>928</v>
      </c>
    </row>
    <row r="2433" s="1" customFormat="1" ht="24" customHeight="1">
      <c r="B2433" s="38"/>
      <c r="C2433" s="231" t="s">
        <v>929</v>
      </c>
      <c r="D2433" s="231" t="s">
        <v>168</v>
      </c>
      <c r="E2433" s="232" t="s">
        <v>930</v>
      </c>
      <c r="F2433" s="233" t="s">
        <v>931</v>
      </c>
      <c r="G2433" s="234" t="s">
        <v>285</v>
      </c>
      <c r="H2433" s="235">
        <v>2666.1599999999999</v>
      </c>
      <c r="I2433" s="236"/>
      <c r="J2433" s="237">
        <f>ROUND(I2433*H2433,2)</f>
        <v>0</v>
      </c>
      <c r="K2433" s="233" t="s">
        <v>266</v>
      </c>
      <c r="L2433" s="43"/>
      <c r="M2433" s="238" t="s">
        <v>1</v>
      </c>
      <c r="N2433" s="239" t="s">
        <v>40</v>
      </c>
      <c r="O2433" s="86"/>
      <c r="P2433" s="240">
        <f>O2433*H2433</f>
        <v>0</v>
      </c>
      <c r="Q2433" s="240">
        <v>0</v>
      </c>
      <c r="R2433" s="240">
        <f>Q2433*H2433</f>
        <v>0</v>
      </c>
      <c r="S2433" s="240">
        <v>0</v>
      </c>
      <c r="T2433" s="241">
        <f>S2433*H2433</f>
        <v>0</v>
      </c>
      <c r="AR2433" s="242" t="s">
        <v>173</v>
      </c>
      <c r="AT2433" s="242" t="s">
        <v>168</v>
      </c>
      <c r="AU2433" s="242" t="s">
        <v>107</v>
      </c>
      <c r="AY2433" s="17" t="s">
        <v>165</v>
      </c>
      <c r="BE2433" s="243">
        <f>IF(N2433="základní",J2433,0)</f>
        <v>0</v>
      </c>
      <c r="BF2433" s="243">
        <f>IF(N2433="snížená",J2433,0)</f>
        <v>0</v>
      </c>
      <c r="BG2433" s="243">
        <f>IF(N2433="zákl. přenesená",J2433,0)</f>
        <v>0</v>
      </c>
      <c r="BH2433" s="243">
        <f>IF(N2433="sníž. přenesená",J2433,0)</f>
        <v>0</v>
      </c>
      <c r="BI2433" s="243">
        <f>IF(N2433="nulová",J2433,0)</f>
        <v>0</v>
      </c>
      <c r="BJ2433" s="17" t="s">
        <v>107</v>
      </c>
      <c r="BK2433" s="243">
        <f>ROUND(I2433*H2433,2)</f>
        <v>0</v>
      </c>
      <c r="BL2433" s="17" t="s">
        <v>173</v>
      </c>
      <c r="BM2433" s="242" t="s">
        <v>932</v>
      </c>
    </row>
    <row r="2434" s="13" customFormat="1">
      <c r="B2434" s="255"/>
      <c r="C2434" s="256"/>
      <c r="D2434" s="246" t="s">
        <v>175</v>
      </c>
      <c r="E2434" s="256"/>
      <c r="F2434" s="258" t="s">
        <v>933</v>
      </c>
      <c r="G2434" s="256"/>
      <c r="H2434" s="259">
        <v>2666.1599999999999</v>
      </c>
      <c r="I2434" s="260"/>
      <c r="J2434" s="256"/>
      <c r="K2434" s="256"/>
      <c r="L2434" s="261"/>
      <c r="M2434" s="262"/>
      <c r="N2434" s="263"/>
      <c r="O2434" s="263"/>
      <c r="P2434" s="263"/>
      <c r="Q2434" s="263"/>
      <c r="R2434" s="263"/>
      <c r="S2434" s="263"/>
      <c r="T2434" s="264"/>
      <c r="AT2434" s="265" t="s">
        <v>175</v>
      </c>
      <c r="AU2434" s="265" t="s">
        <v>107</v>
      </c>
      <c r="AV2434" s="13" t="s">
        <v>107</v>
      </c>
      <c r="AW2434" s="13" t="s">
        <v>4</v>
      </c>
      <c r="AX2434" s="13" t="s">
        <v>82</v>
      </c>
      <c r="AY2434" s="265" t="s">
        <v>165</v>
      </c>
    </row>
    <row r="2435" s="1" customFormat="1" ht="24" customHeight="1">
      <c r="B2435" s="38"/>
      <c r="C2435" s="231" t="s">
        <v>934</v>
      </c>
      <c r="D2435" s="231" t="s">
        <v>168</v>
      </c>
      <c r="E2435" s="232" t="s">
        <v>935</v>
      </c>
      <c r="F2435" s="233" t="s">
        <v>936</v>
      </c>
      <c r="G2435" s="234" t="s">
        <v>285</v>
      </c>
      <c r="H2435" s="235">
        <v>166.63499999999999</v>
      </c>
      <c r="I2435" s="236"/>
      <c r="J2435" s="237">
        <f>ROUND(I2435*H2435,2)</f>
        <v>0</v>
      </c>
      <c r="K2435" s="233" t="s">
        <v>286</v>
      </c>
      <c r="L2435" s="43"/>
      <c r="M2435" s="238" t="s">
        <v>1</v>
      </c>
      <c r="N2435" s="239" t="s">
        <v>40</v>
      </c>
      <c r="O2435" s="86"/>
      <c r="P2435" s="240">
        <f>O2435*H2435</f>
        <v>0</v>
      </c>
      <c r="Q2435" s="240">
        <v>0</v>
      </c>
      <c r="R2435" s="240">
        <f>Q2435*H2435</f>
        <v>0</v>
      </c>
      <c r="S2435" s="240">
        <v>0</v>
      </c>
      <c r="T2435" s="241">
        <f>S2435*H2435</f>
        <v>0</v>
      </c>
      <c r="AR2435" s="242" t="s">
        <v>173</v>
      </c>
      <c r="AT2435" s="242" t="s">
        <v>168</v>
      </c>
      <c r="AU2435" s="242" t="s">
        <v>107</v>
      </c>
      <c r="AY2435" s="17" t="s">
        <v>165</v>
      </c>
      <c r="BE2435" s="243">
        <f>IF(N2435="základní",J2435,0)</f>
        <v>0</v>
      </c>
      <c r="BF2435" s="243">
        <f>IF(N2435="snížená",J2435,0)</f>
        <v>0</v>
      </c>
      <c r="BG2435" s="243">
        <f>IF(N2435="zákl. přenesená",J2435,0)</f>
        <v>0</v>
      </c>
      <c r="BH2435" s="243">
        <f>IF(N2435="sníž. přenesená",J2435,0)</f>
        <v>0</v>
      </c>
      <c r="BI2435" s="243">
        <f>IF(N2435="nulová",J2435,0)</f>
        <v>0</v>
      </c>
      <c r="BJ2435" s="17" t="s">
        <v>107</v>
      </c>
      <c r="BK2435" s="243">
        <f>ROUND(I2435*H2435,2)</f>
        <v>0</v>
      </c>
      <c r="BL2435" s="17" t="s">
        <v>173</v>
      </c>
      <c r="BM2435" s="242" t="s">
        <v>937</v>
      </c>
    </row>
    <row r="2436" s="11" customFormat="1" ht="22.8" customHeight="1">
      <c r="B2436" s="215"/>
      <c r="C2436" s="216"/>
      <c r="D2436" s="217" t="s">
        <v>73</v>
      </c>
      <c r="E2436" s="229" t="s">
        <v>938</v>
      </c>
      <c r="F2436" s="229" t="s">
        <v>939</v>
      </c>
      <c r="G2436" s="216"/>
      <c r="H2436" s="216"/>
      <c r="I2436" s="219"/>
      <c r="J2436" s="230">
        <f>BK2436</f>
        <v>0</v>
      </c>
      <c r="K2436" s="216"/>
      <c r="L2436" s="221"/>
      <c r="M2436" s="222"/>
      <c r="N2436" s="223"/>
      <c r="O2436" s="223"/>
      <c r="P2436" s="224">
        <f>P2437</f>
        <v>0</v>
      </c>
      <c r="Q2436" s="223"/>
      <c r="R2436" s="224">
        <f>R2437</f>
        <v>0</v>
      </c>
      <c r="S2436" s="223"/>
      <c r="T2436" s="225">
        <f>T2437</f>
        <v>0</v>
      </c>
      <c r="AR2436" s="226" t="s">
        <v>82</v>
      </c>
      <c r="AT2436" s="227" t="s">
        <v>73</v>
      </c>
      <c r="AU2436" s="227" t="s">
        <v>82</v>
      </c>
      <c r="AY2436" s="226" t="s">
        <v>165</v>
      </c>
      <c r="BK2436" s="228">
        <f>BK2437</f>
        <v>0</v>
      </c>
    </row>
    <row r="2437" s="1" customFormat="1" ht="24" customHeight="1">
      <c r="B2437" s="38"/>
      <c r="C2437" s="231" t="s">
        <v>940</v>
      </c>
      <c r="D2437" s="231" t="s">
        <v>168</v>
      </c>
      <c r="E2437" s="232" t="s">
        <v>941</v>
      </c>
      <c r="F2437" s="233" t="s">
        <v>942</v>
      </c>
      <c r="G2437" s="234" t="s">
        <v>285</v>
      </c>
      <c r="H2437" s="235">
        <v>84.507000000000005</v>
      </c>
      <c r="I2437" s="236"/>
      <c r="J2437" s="237">
        <f>ROUND(I2437*H2437,2)</f>
        <v>0</v>
      </c>
      <c r="K2437" s="233" t="s">
        <v>286</v>
      </c>
      <c r="L2437" s="43"/>
      <c r="M2437" s="238" t="s">
        <v>1</v>
      </c>
      <c r="N2437" s="239" t="s">
        <v>40</v>
      </c>
      <c r="O2437" s="86"/>
      <c r="P2437" s="240">
        <f>O2437*H2437</f>
        <v>0</v>
      </c>
      <c r="Q2437" s="240">
        <v>0</v>
      </c>
      <c r="R2437" s="240">
        <f>Q2437*H2437</f>
        <v>0</v>
      </c>
      <c r="S2437" s="240">
        <v>0</v>
      </c>
      <c r="T2437" s="241">
        <f>S2437*H2437</f>
        <v>0</v>
      </c>
      <c r="AR2437" s="242" t="s">
        <v>173</v>
      </c>
      <c r="AT2437" s="242" t="s">
        <v>168</v>
      </c>
      <c r="AU2437" s="242" t="s">
        <v>107</v>
      </c>
      <c r="AY2437" s="17" t="s">
        <v>165</v>
      </c>
      <c r="BE2437" s="243">
        <f>IF(N2437="základní",J2437,0)</f>
        <v>0</v>
      </c>
      <c r="BF2437" s="243">
        <f>IF(N2437="snížená",J2437,0)</f>
        <v>0</v>
      </c>
      <c r="BG2437" s="243">
        <f>IF(N2437="zákl. přenesená",J2437,0)</f>
        <v>0</v>
      </c>
      <c r="BH2437" s="243">
        <f>IF(N2437="sníž. přenesená",J2437,0)</f>
        <v>0</v>
      </c>
      <c r="BI2437" s="243">
        <f>IF(N2437="nulová",J2437,0)</f>
        <v>0</v>
      </c>
      <c r="BJ2437" s="17" t="s">
        <v>107</v>
      </c>
      <c r="BK2437" s="243">
        <f>ROUND(I2437*H2437,2)</f>
        <v>0</v>
      </c>
      <c r="BL2437" s="17" t="s">
        <v>173</v>
      </c>
      <c r="BM2437" s="242" t="s">
        <v>943</v>
      </c>
    </row>
    <row r="2438" s="11" customFormat="1" ht="25.92" customHeight="1">
      <c r="B2438" s="215"/>
      <c r="C2438" s="216"/>
      <c r="D2438" s="217" t="s">
        <v>73</v>
      </c>
      <c r="E2438" s="218" t="s">
        <v>944</v>
      </c>
      <c r="F2438" s="218" t="s">
        <v>945</v>
      </c>
      <c r="G2438" s="216"/>
      <c r="H2438" s="216"/>
      <c r="I2438" s="219"/>
      <c r="J2438" s="220">
        <f>BK2438</f>
        <v>0</v>
      </c>
      <c r="K2438" s="216"/>
      <c r="L2438" s="221"/>
      <c r="M2438" s="222"/>
      <c r="N2438" s="223"/>
      <c r="O2438" s="223"/>
      <c r="P2438" s="224">
        <f>P2439+P2522+P2532+P2554+P3079+P3505+P3517+P3925+P4108+P4373+P4635+P4866+P4901</f>
        <v>0</v>
      </c>
      <c r="Q2438" s="223"/>
      <c r="R2438" s="224">
        <f>R2439+R2522+R2532+R2554+R3079+R3505+R3517+R3925+R4108+R4373+R4635+R4866+R4901</f>
        <v>35.586418349999995</v>
      </c>
      <c r="S2438" s="223"/>
      <c r="T2438" s="225">
        <f>T2439+T2522+T2532+T2554+T3079+T3505+T3517+T3925+T4108+T4373+T4635+T4866+T4901</f>
        <v>28.253616899999997</v>
      </c>
      <c r="AR2438" s="226" t="s">
        <v>107</v>
      </c>
      <c r="AT2438" s="227" t="s">
        <v>73</v>
      </c>
      <c r="AU2438" s="227" t="s">
        <v>74</v>
      </c>
      <c r="AY2438" s="226" t="s">
        <v>165</v>
      </c>
      <c r="BK2438" s="228">
        <f>BK2439+BK2522+BK2532+BK2554+BK3079+BK3505+BK3517+BK3925+BK4108+BK4373+BK4635+BK4866+BK4901</f>
        <v>0</v>
      </c>
    </row>
    <row r="2439" s="11" customFormat="1" ht="22.8" customHeight="1">
      <c r="B2439" s="215"/>
      <c r="C2439" s="216"/>
      <c r="D2439" s="217" t="s">
        <v>73</v>
      </c>
      <c r="E2439" s="229" t="s">
        <v>946</v>
      </c>
      <c r="F2439" s="229" t="s">
        <v>947</v>
      </c>
      <c r="G2439" s="216"/>
      <c r="H2439" s="216"/>
      <c r="I2439" s="219"/>
      <c r="J2439" s="230">
        <f>BK2439</f>
        <v>0</v>
      </c>
      <c r="K2439" s="216"/>
      <c r="L2439" s="221"/>
      <c r="M2439" s="222"/>
      <c r="N2439" s="223"/>
      <c r="O2439" s="223"/>
      <c r="P2439" s="224">
        <f>SUM(P2440:P2521)</f>
        <v>0</v>
      </c>
      <c r="Q2439" s="223"/>
      <c r="R2439" s="224">
        <f>SUM(R2440:R2521)</f>
        <v>0.5059608000000001</v>
      </c>
      <c r="S2439" s="223"/>
      <c r="T2439" s="225">
        <f>SUM(T2440:T2521)</f>
        <v>0</v>
      </c>
      <c r="AR2439" s="226" t="s">
        <v>107</v>
      </c>
      <c r="AT2439" s="227" t="s">
        <v>73</v>
      </c>
      <c r="AU2439" s="227" t="s">
        <v>82</v>
      </c>
      <c r="AY2439" s="226" t="s">
        <v>165</v>
      </c>
      <c r="BK2439" s="228">
        <f>SUM(BK2440:BK2521)</f>
        <v>0</v>
      </c>
    </row>
    <row r="2440" s="1" customFormat="1" ht="24" customHeight="1">
      <c r="B2440" s="38"/>
      <c r="C2440" s="231" t="s">
        <v>948</v>
      </c>
      <c r="D2440" s="231" t="s">
        <v>168</v>
      </c>
      <c r="E2440" s="232" t="s">
        <v>949</v>
      </c>
      <c r="F2440" s="233" t="s">
        <v>950</v>
      </c>
      <c r="G2440" s="234" t="s">
        <v>296</v>
      </c>
      <c r="H2440" s="235">
        <v>14</v>
      </c>
      <c r="I2440" s="236"/>
      <c r="J2440" s="237">
        <f>ROUND(I2440*H2440,2)</f>
        <v>0</v>
      </c>
      <c r="K2440" s="233" t="s">
        <v>172</v>
      </c>
      <c r="L2440" s="43"/>
      <c r="M2440" s="238" t="s">
        <v>1</v>
      </c>
      <c r="N2440" s="239" t="s">
        <v>40</v>
      </c>
      <c r="O2440" s="86"/>
      <c r="P2440" s="240">
        <f>O2440*H2440</f>
        <v>0</v>
      </c>
      <c r="Q2440" s="240">
        <v>0</v>
      </c>
      <c r="R2440" s="240">
        <f>Q2440*H2440</f>
        <v>0</v>
      </c>
      <c r="S2440" s="240">
        <v>0</v>
      </c>
      <c r="T2440" s="241">
        <f>S2440*H2440</f>
        <v>0</v>
      </c>
      <c r="AR2440" s="242" t="s">
        <v>315</v>
      </c>
      <c r="AT2440" s="242" t="s">
        <v>168</v>
      </c>
      <c r="AU2440" s="242" t="s">
        <v>107</v>
      </c>
      <c r="AY2440" s="17" t="s">
        <v>165</v>
      </c>
      <c r="BE2440" s="243">
        <f>IF(N2440="základní",J2440,0)</f>
        <v>0</v>
      </c>
      <c r="BF2440" s="243">
        <f>IF(N2440="snížená",J2440,0)</f>
        <v>0</v>
      </c>
      <c r="BG2440" s="243">
        <f>IF(N2440="zákl. přenesená",J2440,0)</f>
        <v>0</v>
      </c>
      <c r="BH2440" s="243">
        <f>IF(N2440="sníž. přenesená",J2440,0)</f>
        <v>0</v>
      </c>
      <c r="BI2440" s="243">
        <f>IF(N2440="nulová",J2440,0)</f>
        <v>0</v>
      </c>
      <c r="BJ2440" s="17" t="s">
        <v>107</v>
      </c>
      <c r="BK2440" s="243">
        <f>ROUND(I2440*H2440,2)</f>
        <v>0</v>
      </c>
      <c r="BL2440" s="17" t="s">
        <v>315</v>
      </c>
      <c r="BM2440" s="242" t="s">
        <v>951</v>
      </c>
    </row>
    <row r="2441" s="12" customFormat="1">
      <c r="B2441" s="244"/>
      <c r="C2441" s="245"/>
      <c r="D2441" s="246" t="s">
        <v>175</v>
      </c>
      <c r="E2441" s="247" t="s">
        <v>1</v>
      </c>
      <c r="F2441" s="248" t="s">
        <v>176</v>
      </c>
      <c r="G2441" s="245"/>
      <c r="H2441" s="247" t="s">
        <v>1</v>
      </c>
      <c r="I2441" s="249"/>
      <c r="J2441" s="245"/>
      <c r="K2441" s="245"/>
      <c r="L2441" s="250"/>
      <c r="M2441" s="251"/>
      <c r="N2441" s="252"/>
      <c r="O2441" s="252"/>
      <c r="P2441" s="252"/>
      <c r="Q2441" s="252"/>
      <c r="R2441" s="252"/>
      <c r="S2441" s="252"/>
      <c r="T2441" s="253"/>
      <c r="AT2441" s="254" t="s">
        <v>175</v>
      </c>
      <c r="AU2441" s="254" t="s">
        <v>107</v>
      </c>
      <c r="AV2441" s="12" t="s">
        <v>82</v>
      </c>
      <c r="AW2441" s="12" t="s">
        <v>31</v>
      </c>
      <c r="AX2441" s="12" t="s">
        <v>74</v>
      </c>
      <c r="AY2441" s="254" t="s">
        <v>165</v>
      </c>
    </row>
    <row r="2442" s="12" customFormat="1">
      <c r="B2442" s="244"/>
      <c r="C2442" s="245"/>
      <c r="D2442" s="246" t="s">
        <v>175</v>
      </c>
      <c r="E2442" s="247" t="s">
        <v>1</v>
      </c>
      <c r="F2442" s="248" t="s">
        <v>605</v>
      </c>
      <c r="G2442" s="245"/>
      <c r="H2442" s="247" t="s">
        <v>1</v>
      </c>
      <c r="I2442" s="249"/>
      <c r="J2442" s="245"/>
      <c r="K2442" s="245"/>
      <c r="L2442" s="250"/>
      <c r="M2442" s="251"/>
      <c r="N2442" s="252"/>
      <c r="O2442" s="252"/>
      <c r="P2442" s="252"/>
      <c r="Q2442" s="252"/>
      <c r="R2442" s="252"/>
      <c r="S2442" s="252"/>
      <c r="T2442" s="253"/>
      <c r="AT2442" s="254" t="s">
        <v>175</v>
      </c>
      <c r="AU2442" s="254" t="s">
        <v>107</v>
      </c>
      <c r="AV2442" s="12" t="s">
        <v>82</v>
      </c>
      <c r="AW2442" s="12" t="s">
        <v>31</v>
      </c>
      <c r="AX2442" s="12" t="s">
        <v>74</v>
      </c>
      <c r="AY2442" s="254" t="s">
        <v>165</v>
      </c>
    </row>
    <row r="2443" s="13" customFormat="1">
      <c r="B2443" s="255"/>
      <c r="C2443" s="256"/>
      <c r="D2443" s="246" t="s">
        <v>175</v>
      </c>
      <c r="E2443" s="257" t="s">
        <v>1</v>
      </c>
      <c r="F2443" s="258" t="s">
        <v>611</v>
      </c>
      <c r="G2443" s="256"/>
      <c r="H2443" s="259">
        <v>14</v>
      </c>
      <c r="I2443" s="260"/>
      <c r="J2443" s="256"/>
      <c r="K2443" s="256"/>
      <c r="L2443" s="261"/>
      <c r="M2443" s="262"/>
      <c r="N2443" s="263"/>
      <c r="O2443" s="263"/>
      <c r="P2443" s="263"/>
      <c r="Q2443" s="263"/>
      <c r="R2443" s="263"/>
      <c r="S2443" s="263"/>
      <c r="T2443" s="264"/>
      <c r="AT2443" s="265" t="s">
        <v>175</v>
      </c>
      <c r="AU2443" s="265" t="s">
        <v>107</v>
      </c>
      <c r="AV2443" s="13" t="s">
        <v>107</v>
      </c>
      <c r="AW2443" s="13" t="s">
        <v>31</v>
      </c>
      <c r="AX2443" s="13" t="s">
        <v>74</v>
      </c>
      <c r="AY2443" s="265" t="s">
        <v>165</v>
      </c>
    </row>
    <row r="2444" s="15" customFormat="1">
      <c r="B2444" s="277"/>
      <c r="C2444" s="278"/>
      <c r="D2444" s="246" t="s">
        <v>175</v>
      </c>
      <c r="E2444" s="279" t="s">
        <v>1</v>
      </c>
      <c r="F2444" s="280" t="s">
        <v>186</v>
      </c>
      <c r="G2444" s="278"/>
      <c r="H2444" s="281">
        <v>14</v>
      </c>
      <c r="I2444" s="282"/>
      <c r="J2444" s="278"/>
      <c r="K2444" s="278"/>
      <c r="L2444" s="283"/>
      <c r="M2444" s="284"/>
      <c r="N2444" s="285"/>
      <c r="O2444" s="285"/>
      <c r="P2444" s="285"/>
      <c r="Q2444" s="285"/>
      <c r="R2444" s="285"/>
      <c r="S2444" s="285"/>
      <c r="T2444" s="286"/>
      <c r="AT2444" s="287" t="s">
        <v>175</v>
      </c>
      <c r="AU2444" s="287" t="s">
        <v>107</v>
      </c>
      <c r="AV2444" s="15" t="s">
        <v>173</v>
      </c>
      <c r="AW2444" s="15" t="s">
        <v>31</v>
      </c>
      <c r="AX2444" s="15" t="s">
        <v>82</v>
      </c>
      <c r="AY2444" s="287" t="s">
        <v>165</v>
      </c>
    </row>
    <row r="2445" s="1" customFormat="1" ht="16.5" customHeight="1">
      <c r="B2445" s="38"/>
      <c r="C2445" s="288" t="s">
        <v>952</v>
      </c>
      <c r="D2445" s="288" t="s">
        <v>223</v>
      </c>
      <c r="E2445" s="289" t="s">
        <v>953</v>
      </c>
      <c r="F2445" s="290" t="s">
        <v>954</v>
      </c>
      <c r="G2445" s="291" t="s">
        <v>285</v>
      </c>
      <c r="H2445" s="292">
        <v>0.0040000000000000001</v>
      </c>
      <c r="I2445" s="293"/>
      <c r="J2445" s="294">
        <f>ROUND(I2445*H2445,2)</f>
        <v>0</v>
      </c>
      <c r="K2445" s="290" t="s">
        <v>172</v>
      </c>
      <c r="L2445" s="295"/>
      <c r="M2445" s="296" t="s">
        <v>1</v>
      </c>
      <c r="N2445" s="297" t="s">
        <v>40</v>
      </c>
      <c r="O2445" s="86"/>
      <c r="P2445" s="240">
        <f>O2445*H2445</f>
        <v>0</v>
      </c>
      <c r="Q2445" s="240">
        <v>1</v>
      </c>
      <c r="R2445" s="240">
        <f>Q2445*H2445</f>
        <v>0.0040000000000000001</v>
      </c>
      <c r="S2445" s="240">
        <v>0</v>
      </c>
      <c r="T2445" s="241">
        <f>S2445*H2445</f>
        <v>0</v>
      </c>
      <c r="AR2445" s="242" t="s">
        <v>616</v>
      </c>
      <c r="AT2445" s="242" t="s">
        <v>223</v>
      </c>
      <c r="AU2445" s="242" t="s">
        <v>107</v>
      </c>
      <c r="AY2445" s="17" t="s">
        <v>165</v>
      </c>
      <c r="BE2445" s="243">
        <f>IF(N2445="základní",J2445,0)</f>
        <v>0</v>
      </c>
      <c r="BF2445" s="243">
        <f>IF(N2445="snížená",J2445,0)</f>
        <v>0</v>
      </c>
      <c r="BG2445" s="243">
        <f>IF(N2445="zákl. přenesená",J2445,0)</f>
        <v>0</v>
      </c>
      <c r="BH2445" s="243">
        <f>IF(N2445="sníž. přenesená",J2445,0)</f>
        <v>0</v>
      </c>
      <c r="BI2445" s="243">
        <f>IF(N2445="nulová",J2445,0)</f>
        <v>0</v>
      </c>
      <c r="BJ2445" s="17" t="s">
        <v>107</v>
      </c>
      <c r="BK2445" s="243">
        <f>ROUND(I2445*H2445,2)</f>
        <v>0</v>
      </c>
      <c r="BL2445" s="17" t="s">
        <v>315</v>
      </c>
      <c r="BM2445" s="242" t="s">
        <v>955</v>
      </c>
    </row>
    <row r="2446" s="13" customFormat="1">
      <c r="B2446" s="255"/>
      <c r="C2446" s="256"/>
      <c r="D2446" s="246" t="s">
        <v>175</v>
      </c>
      <c r="E2446" s="256"/>
      <c r="F2446" s="258" t="s">
        <v>956</v>
      </c>
      <c r="G2446" s="256"/>
      <c r="H2446" s="259">
        <v>0.0040000000000000001</v>
      </c>
      <c r="I2446" s="260"/>
      <c r="J2446" s="256"/>
      <c r="K2446" s="256"/>
      <c r="L2446" s="261"/>
      <c r="M2446" s="262"/>
      <c r="N2446" s="263"/>
      <c r="O2446" s="263"/>
      <c r="P2446" s="263"/>
      <c r="Q2446" s="263"/>
      <c r="R2446" s="263"/>
      <c r="S2446" s="263"/>
      <c r="T2446" s="264"/>
      <c r="AT2446" s="265" t="s">
        <v>175</v>
      </c>
      <c r="AU2446" s="265" t="s">
        <v>107</v>
      </c>
      <c r="AV2446" s="13" t="s">
        <v>107</v>
      </c>
      <c r="AW2446" s="13" t="s">
        <v>4</v>
      </c>
      <c r="AX2446" s="13" t="s">
        <v>82</v>
      </c>
      <c r="AY2446" s="265" t="s">
        <v>165</v>
      </c>
    </row>
    <row r="2447" s="1" customFormat="1" ht="36" customHeight="1">
      <c r="B2447" s="38"/>
      <c r="C2447" s="231" t="s">
        <v>957</v>
      </c>
      <c r="D2447" s="231" t="s">
        <v>168</v>
      </c>
      <c r="E2447" s="232" t="s">
        <v>958</v>
      </c>
      <c r="F2447" s="233" t="s">
        <v>959</v>
      </c>
      <c r="G2447" s="234" t="s">
        <v>296</v>
      </c>
      <c r="H2447" s="235">
        <v>44.759999999999998</v>
      </c>
      <c r="I2447" s="236"/>
      <c r="J2447" s="237">
        <f>ROUND(I2447*H2447,2)</f>
        <v>0</v>
      </c>
      <c r="K2447" s="233" t="s">
        <v>286</v>
      </c>
      <c r="L2447" s="43"/>
      <c r="M2447" s="238" t="s">
        <v>1</v>
      </c>
      <c r="N2447" s="239" t="s">
        <v>40</v>
      </c>
      <c r="O2447" s="86"/>
      <c r="P2447" s="240">
        <f>O2447*H2447</f>
        <v>0</v>
      </c>
      <c r="Q2447" s="240">
        <v>0.0040000000000000001</v>
      </c>
      <c r="R2447" s="240">
        <f>Q2447*H2447</f>
        <v>0.17904000000000001</v>
      </c>
      <c r="S2447" s="240">
        <v>0</v>
      </c>
      <c r="T2447" s="241">
        <f>S2447*H2447</f>
        <v>0</v>
      </c>
      <c r="AR2447" s="242" t="s">
        <v>315</v>
      </c>
      <c r="AT2447" s="242" t="s">
        <v>168</v>
      </c>
      <c r="AU2447" s="242" t="s">
        <v>107</v>
      </c>
      <c r="AY2447" s="17" t="s">
        <v>165</v>
      </c>
      <c r="BE2447" s="243">
        <f>IF(N2447="základní",J2447,0)</f>
        <v>0</v>
      </c>
      <c r="BF2447" s="243">
        <f>IF(N2447="snížená",J2447,0)</f>
        <v>0</v>
      </c>
      <c r="BG2447" s="243">
        <f>IF(N2447="zákl. přenesená",J2447,0)</f>
        <v>0</v>
      </c>
      <c r="BH2447" s="243">
        <f>IF(N2447="sníž. přenesená",J2447,0)</f>
        <v>0</v>
      </c>
      <c r="BI2447" s="243">
        <f>IF(N2447="nulová",J2447,0)</f>
        <v>0</v>
      </c>
      <c r="BJ2447" s="17" t="s">
        <v>107</v>
      </c>
      <c r="BK2447" s="243">
        <f>ROUND(I2447*H2447,2)</f>
        <v>0</v>
      </c>
      <c r="BL2447" s="17" t="s">
        <v>315</v>
      </c>
      <c r="BM2447" s="242" t="s">
        <v>960</v>
      </c>
    </row>
    <row r="2448" s="12" customFormat="1">
      <c r="B2448" s="244"/>
      <c r="C2448" s="245"/>
      <c r="D2448" s="246" t="s">
        <v>175</v>
      </c>
      <c r="E2448" s="247" t="s">
        <v>1</v>
      </c>
      <c r="F2448" s="248" t="s">
        <v>176</v>
      </c>
      <c r="G2448" s="245"/>
      <c r="H2448" s="247" t="s">
        <v>1</v>
      </c>
      <c r="I2448" s="249"/>
      <c r="J2448" s="245"/>
      <c r="K2448" s="245"/>
      <c r="L2448" s="250"/>
      <c r="M2448" s="251"/>
      <c r="N2448" s="252"/>
      <c r="O2448" s="252"/>
      <c r="P2448" s="252"/>
      <c r="Q2448" s="252"/>
      <c r="R2448" s="252"/>
      <c r="S2448" s="252"/>
      <c r="T2448" s="253"/>
      <c r="AT2448" s="254" t="s">
        <v>175</v>
      </c>
      <c r="AU2448" s="254" t="s">
        <v>107</v>
      </c>
      <c r="AV2448" s="12" t="s">
        <v>82</v>
      </c>
      <c r="AW2448" s="12" t="s">
        <v>31</v>
      </c>
      <c r="AX2448" s="12" t="s">
        <v>74</v>
      </c>
      <c r="AY2448" s="254" t="s">
        <v>165</v>
      </c>
    </row>
    <row r="2449" s="12" customFormat="1">
      <c r="B2449" s="244"/>
      <c r="C2449" s="245"/>
      <c r="D2449" s="246" t="s">
        <v>175</v>
      </c>
      <c r="E2449" s="247" t="s">
        <v>1</v>
      </c>
      <c r="F2449" s="248" t="s">
        <v>416</v>
      </c>
      <c r="G2449" s="245"/>
      <c r="H2449" s="247" t="s">
        <v>1</v>
      </c>
      <c r="I2449" s="249"/>
      <c r="J2449" s="245"/>
      <c r="K2449" s="245"/>
      <c r="L2449" s="250"/>
      <c r="M2449" s="251"/>
      <c r="N2449" s="252"/>
      <c r="O2449" s="252"/>
      <c r="P2449" s="252"/>
      <c r="Q2449" s="252"/>
      <c r="R2449" s="252"/>
      <c r="S2449" s="252"/>
      <c r="T2449" s="253"/>
      <c r="AT2449" s="254" t="s">
        <v>175</v>
      </c>
      <c r="AU2449" s="254" t="s">
        <v>107</v>
      </c>
      <c r="AV2449" s="12" t="s">
        <v>82</v>
      </c>
      <c r="AW2449" s="12" t="s">
        <v>31</v>
      </c>
      <c r="AX2449" s="12" t="s">
        <v>74</v>
      </c>
      <c r="AY2449" s="254" t="s">
        <v>165</v>
      </c>
    </row>
    <row r="2450" s="13" customFormat="1">
      <c r="B2450" s="255"/>
      <c r="C2450" s="256"/>
      <c r="D2450" s="246" t="s">
        <v>175</v>
      </c>
      <c r="E2450" s="257" t="s">
        <v>1</v>
      </c>
      <c r="F2450" s="258" t="s">
        <v>665</v>
      </c>
      <c r="G2450" s="256"/>
      <c r="H2450" s="259">
        <v>8.5</v>
      </c>
      <c r="I2450" s="260"/>
      <c r="J2450" s="256"/>
      <c r="K2450" s="256"/>
      <c r="L2450" s="261"/>
      <c r="M2450" s="262"/>
      <c r="N2450" s="263"/>
      <c r="O2450" s="263"/>
      <c r="P2450" s="263"/>
      <c r="Q2450" s="263"/>
      <c r="R2450" s="263"/>
      <c r="S2450" s="263"/>
      <c r="T2450" s="264"/>
      <c r="AT2450" s="265" t="s">
        <v>175</v>
      </c>
      <c r="AU2450" s="265" t="s">
        <v>107</v>
      </c>
      <c r="AV2450" s="13" t="s">
        <v>107</v>
      </c>
      <c r="AW2450" s="13" t="s">
        <v>31</v>
      </c>
      <c r="AX2450" s="13" t="s">
        <v>74</v>
      </c>
      <c r="AY2450" s="265" t="s">
        <v>165</v>
      </c>
    </row>
    <row r="2451" s="12" customFormat="1">
      <c r="B2451" s="244"/>
      <c r="C2451" s="245"/>
      <c r="D2451" s="246" t="s">
        <v>175</v>
      </c>
      <c r="E2451" s="247" t="s">
        <v>1</v>
      </c>
      <c r="F2451" s="248" t="s">
        <v>242</v>
      </c>
      <c r="G2451" s="245"/>
      <c r="H2451" s="247" t="s">
        <v>1</v>
      </c>
      <c r="I2451" s="249"/>
      <c r="J2451" s="245"/>
      <c r="K2451" s="245"/>
      <c r="L2451" s="250"/>
      <c r="M2451" s="251"/>
      <c r="N2451" s="252"/>
      <c r="O2451" s="252"/>
      <c r="P2451" s="252"/>
      <c r="Q2451" s="252"/>
      <c r="R2451" s="252"/>
      <c r="S2451" s="252"/>
      <c r="T2451" s="253"/>
      <c r="AT2451" s="254" t="s">
        <v>175</v>
      </c>
      <c r="AU2451" s="254" t="s">
        <v>107</v>
      </c>
      <c r="AV2451" s="12" t="s">
        <v>82</v>
      </c>
      <c r="AW2451" s="12" t="s">
        <v>31</v>
      </c>
      <c r="AX2451" s="12" t="s">
        <v>74</v>
      </c>
      <c r="AY2451" s="254" t="s">
        <v>165</v>
      </c>
    </row>
    <row r="2452" s="13" customFormat="1">
      <c r="B2452" s="255"/>
      <c r="C2452" s="256"/>
      <c r="D2452" s="246" t="s">
        <v>175</v>
      </c>
      <c r="E2452" s="257" t="s">
        <v>1</v>
      </c>
      <c r="F2452" s="258" t="s">
        <v>669</v>
      </c>
      <c r="G2452" s="256"/>
      <c r="H2452" s="259">
        <v>3.77</v>
      </c>
      <c r="I2452" s="260"/>
      <c r="J2452" s="256"/>
      <c r="K2452" s="256"/>
      <c r="L2452" s="261"/>
      <c r="M2452" s="262"/>
      <c r="N2452" s="263"/>
      <c r="O2452" s="263"/>
      <c r="P2452" s="263"/>
      <c r="Q2452" s="263"/>
      <c r="R2452" s="263"/>
      <c r="S2452" s="263"/>
      <c r="T2452" s="264"/>
      <c r="AT2452" s="265" t="s">
        <v>175</v>
      </c>
      <c r="AU2452" s="265" t="s">
        <v>107</v>
      </c>
      <c r="AV2452" s="13" t="s">
        <v>107</v>
      </c>
      <c r="AW2452" s="13" t="s">
        <v>31</v>
      </c>
      <c r="AX2452" s="13" t="s">
        <v>74</v>
      </c>
      <c r="AY2452" s="265" t="s">
        <v>165</v>
      </c>
    </row>
    <row r="2453" s="12" customFormat="1">
      <c r="B2453" s="244"/>
      <c r="C2453" s="245"/>
      <c r="D2453" s="246" t="s">
        <v>175</v>
      </c>
      <c r="E2453" s="247" t="s">
        <v>1</v>
      </c>
      <c r="F2453" s="248" t="s">
        <v>403</v>
      </c>
      <c r="G2453" s="245"/>
      <c r="H2453" s="247" t="s">
        <v>1</v>
      </c>
      <c r="I2453" s="249"/>
      <c r="J2453" s="245"/>
      <c r="K2453" s="245"/>
      <c r="L2453" s="250"/>
      <c r="M2453" s="251"/>
      <c r="N2453" s="252"/>
      <c r="O2453" s="252"/>
      <c r="P2453" s="252"/>
      <c r="Q2453" s="252"/>
      <c r="R2453" s="252"/>
      <c r="S2453" s="252"/>
      <c r="T2453" s="253"/>
      <c r="AT2453" s="254" t="s">
        <v>175</v>
      </c>
      <c r="AU2453" s="254" t="s">
        <v>107</v>
      </c>
      <c r="AV2453" s="12" t="s">
        <v>82</v>
      </c>
      <c r="AW2453" s="12" t="s">
        <v>31</v>
      </c>
      <c r="AX2453" s="12" t="s">
        <v>74</v>
      </c>
      <c r="AY2453" s="254" t="s">
        <v>165</v>
      </c>
    </row>
    <row r="2454" s="13" customFormat="1">
      <c r="B2454" s="255"/>
      <c r="C2454" s="256"/>
      <c r="D2454" s="246" t="s">
        <v>175</v>
      </c>
      <c r="E2454" s="257" t="s">
        <v>1</v>
      </c>
      <c r="F2454" s="258" t="s">
        <v>675</v>
      </c>
      <c r="G2454" s="256"/>
      <c r="H2454" s="259">
        <v>3.8100000000000001</v>
      </c>
      <c r="I2454" s="260"/>
      <c r="J2454" s="256"/>
      <c r="K2454" s="256"/>
      <c r="L2454" s="261"/>
      <c r="M2454" s="262"/>
      <c r="N2454" s="263"/>
      <c r="O2454" s="263"/>
      <c r="P2454" s="263"/>
      <c r="Q2454" s="263"/>
      <c r="R2454" s="263"/>
      <c r="S2454" s="263"/>
      <c r="T2454" s="264"/>
      <c r="AT2454" s="265" t="s">
        <v>175</v>
      </c>
      <c r="AU2454" s="265" t="s">
        <v>107</v>
      </c>
      <c r="AV2454" s="13" t="s">
        <v>107</v>
      </c>
      <c r="AW2454" s="13" t="s">
        <v>31</v>
      </c>
      <c r="AX2454" s="13" t="s">
        <v>74</v>
      </c>
      <c r="AY2454" s="265" t="s">
        <v>165</v>
      </c>
    </row>
    <row r="2455" s="12" customFormat="1">
      <c r="B2455" s="244"/>
      <c r="C2455" s="245"/>
      <c r="D2455" s="246" t="s">
        <v>175</v>
      </c>
      <c r="E2455" s="247" t="s">
        <v>1</v>
      </c>
      <c r="F2455" s="248" t="s">
        <v>430</v>
      </c>
      <c r="G2455" s="245"/>
      <c r="H2455" s="247" t="s">
        <v>1</v>
      </c>
      <c r="I2455" s="249"/>
      <c r="J2455" s="245"/>
      <c r="K2455" s="245"/>
      <c r="L2455" s="250"/>
      <c r="M2455" s="251"/>
      <c r="N2455" s="252"/>
      <c r="O2455" s="252"/>
      <c r="P2455" s="252"/>
      <c r="Q2455" s="252"/>
      <c r="R2455" s="252"/>
      <c r="S2455" s="252"/>
      <c r="T2455" s="253"/>
      <c r="AT2455" s="254" t="s">
        <v>175</v>
      </c>
      <c r="AU2455" s="254" t="s">
        <v>107</v>
      </c>
      <c r="AV2455" s="12" t="s">
        <v>82</v>
      </c>
      <c r="AW2455" s="12" t="s">
        <v>31</v>
      </c>
      <c r="AX2455" s="12" t="s">
        <v>74</v>
      </c>
      <c r="AY2455" s="254" t="s">
        <v>165</v>
      </c>
    </row>
    <row r="2456" s="13" customFormat="1">
      <c r="B2456" s="255"/>
      <c r="C2456" s="256"/>
      <c r="D2456" s="246" t="s">
        <v>175</v>
      </c>
      <c r="E2456" s="257" t="s">
        <v>1</v>
      </c>
      <c r="F2456" s="258" t="s">
        <v>680</v>
      </c>
      <c r="G2456" s="256"/>
      <c r="H2456" s="259">
        <v>3.2400000000000002</v>
      </c>
      <c r="I2456" s="260"/>
      <c r="J2456" s="256"/>
      <c r="K2456" s="256"/>
      <c r="L2456" s="261"/>
      <c r="M2456" s="262"/>
      <c r="N2456" s="263"/>
      <c r="O2456" s="263"/>
      <c r="P2456" s="263"/>
      <c r="Q2456" s="263"/>
      <c r="R2456" s="263"/>
      <c r="S2456" s="263"/>
      <c r="T2456" s="264"/>
      <c r="AT2456" s="265" t="s">
        <v>175</v>
      </c>
      <c r="AU2456" s="265" t="s">
        <v>107</v>
      </c>
      <c r="AV2456" s="13" t="s">
        <v>107</v>
      </c>
      <c r="AW2456" s="13" t="s">
        <v>31</v>
      </c>
      <c r="AX2456" s="13" t="s">
        <v>74</v>
      </c>
      <c r="AY2456" s="265" t="s">
        <v>165</v>
      </c>
    </row>
    <row r="2457" s="12" customFormat="1">
      <c r="B2457" s="244"/>
      <c r="C2457" s="245"/>
      <c r="D2457" s="246" t="s">
        <v>175</v>
      </c>
      <c r="E2457" s="247" t="s">
        <v>1</v>
      </c>
      <c r="F2457" s="248" t="s">
        <v>196</v>
      </c>
      <c r="G2457" s="245"/>
      <c r="H2457" s="247" t="s">
        <v>1</v>
      </c>
      <c r="I2457" s="249"/>
      <c r="J2457" s="245"/>
      <c r="K2457" s="245"/>
      <c r="L2457" s="250"/>
      <c r="M2457" s="251"/>
      <c r="N2457" s="252"/>
      <c r="O2457" s="252"/>
      <c r="P2457" s="252"/>
      <c r="Q2457" s="252"/>
      <c r="R2457" s="252"/>
      <c r="S2457" s="252"/>
      <c r="T2457" s="253"/>
      <c r="AT2457" s="254" t="s">
        <v>175</v>
      </c>
      <c r="AU2457" s="254" t="s">
        <v>107</v>
      </c>
      <c r="AV2457" s="12" t="s">
        <v>82</v>
      </c>
      <c r="AW2457" s="12" t="s">
        <v>31</v>
      </c>
      <c r="AX2457" s="12" t="s">
        <v>74</v>
      </c>
      <c r="AY2457" s="254" t="s">
        <v>165</v>
      </c>
    </row>
    <row r="2458" s="13" customFormat="1">
      <c r="B2458" s="255"/>
      <c r="C2458" s="256"/>
      <c r="D2458" s="246" t="s">
        <v>175</v>
      </c>
      <c r="E2458" s="257" t="s">
        <v>1</v>
      </c>
      <c r="F2458" s="258" t="s">
        <v>685</v>
      </c>
      <c r="G2458" s="256"/>
      <c r="H2458" s="259">
        <v>4.5</v>
      </c>
      <c r="I2458" s="260"/>
      <c r="J2458" s="256"/>
      <c r="K2458" s="256"/>
      <c r="L2458" s="261"/>
      <c r="M2458" s="262"/>
      <c r="N2458" s="263"/>
      <c r="O2458" s="263"/>
      <c r="P2458" s="263"/>
      <c r="Q2458" s="263"/>
      <c r="R2458" s="263"/>
      <c r="S2458" s="263"/>
      <c r="T2458" s="264"/>
      <c r="AT2458" s="265" t="s">
        <v>175</v>
      </c>
      <c r="AU2458" s="265" t="s">
        <v>107</v>
      </c>
      <c r="AV2458" s="13" t="s">
        <v>107</v>
      </c>
      <c r="AW2458" s="13" t="s">
        <v>31</v>
      </c>
      <c r="AX2458" s="13" t="s">
        <v>74</v>
      </c>
      <c r="AY2458" s="265" t="s">
        <v>165</v>
      </c>
    </row>
    <row r="2459" s="14" customFormat="1">
      <c r="B2459" s="266"/>
      <c r="C2459" s="267"/>
      <c r="D2459" s="246" t="s">
        <v>175</v>
      </c>
      <c r="E2459" s="268" t="s">
        <v>1</v>
      </c>
      <c r="F2459" s="269" t="s">
        <v>179</v>
      </c>
      <c r="G2459" s="267"/>
      <c r="H2459" s="270">
        <v>23.82</v>
      </c>
      <c r="I2459" s="271"/>
      <c r="J2459" s="267"/>
      <c r="K2459" s="267"/>
      <c r="L2459" s="272"/>
      <c r="M2459" s="273"/>
      <c r="N2459" s="274"/>
      <c r="O2459" s="274"/>
      <c r="P2459" s="274"/>
      <c r="Q2459" s="274"/>
      <c r="R2459" s="274"/>
      <c r="S2459" s="274"/>
      <c r="T2459" s="275"/>
      <c r="AT2459" s="276" t="s">
        <v>175</v>
      </c>
      <c r="AU2459" s="276" t="s">
        <v>107</v>
      </c>
      <c r="AV2459" s="14" t="s">
        <v>166</v>
      </c>
      <c r="AW2459" s="14" t="s">
        <v>31</v>
      </c>
      <c r="AX2459" s="14" t="s">
        <v>74</v>
      </c>
      <c r="AY2459" s="276" t="s">
        <v>165</v>
      </c>
    </row>
    <row r="2460" s="12" customFormat="1">
      <c r="B2460" s="244"/>
      <c r="C2460" s="245"/>
      <c r="D2460" s="246" t="s">
        <v>175</v>
      </c>
      <c r="E2460" s="247" t="s">
        <v>1</v>
      </c>
      <c r="F2460" s="248" t="s">
        <v>180</v>
      </c>
      <c r="G2460" s="245"/>
      <c r="H2460" s="247" t="s">
        <v>1</v>
      </c>
      <c r="I2460" s="249"/>
      <c r="J2460" s="245"/>
      <c r="K2460" s="245"/>
      <c r="L2460" s="250"/>
      <c r="M2460" s="251"/>
      <c r="N2460" s="252"/>
      <c r="O2460" s="252"/>
      <c r="P2460" s="252"/>
      <c r="Q2460" s="252"/>
      <c r="R2460" s="252"/>
      <c r="S2460" s="252"/>
      <c r="T2460" s="253"/>
      <c r="AT2460" s="254" t="s">
        <v>175</v>
      </c>
      <c r="AU2460" s="254" t="s">
        <v>107</v>
      </c>
      <c r="AV2460" s="12" t="s">
        <v>82</v>
      </c>
      <c r="AW2460" s="12" t="s">
        <v>31</v>
      </c>
      <c r="AX2460" s="12" t="s">
        <v>74</v>
      </c>
      <c r="AY2460" s="254" t="s">
        <v>165</v>
      </c>
    </row>
    <row r="2461" s="12" customFormat="1">
      <c r="B2461" s="244"/>
      <c r="C2461" s="245"/>
      <c r="D2461" s="246" t="s">
        <v>175</v>
      </c>
      <c r="E2461" s="247" t="s">
        <v>1</v>
      </c>
      <c r="F2461" s="248" t="s">
        <v>461</v>
      </c>
      <c r="G2461" s="245"/>
      <c r="H2461" s="247" t="s">
        <v>1</v>
      </c>
      <c r="I2461" s="249"/>
      <c r="J2461" s="245"/>
      <c r="K2461" s="245"/>
      <c r="L2461" s="250"/>
      <c r="M2461" s="251"/>
      <c r="N2461" s="252"/>
      <c r="O2461" s="252"/>
      <c r="P2461" s="252"/>
      <c r="Q2461" s="252"/>
      <c r="R2461" s="252"/>
      <c r="S2461" s="252"/>
      <c r="T2461" s="253"/>
      <c r="AT2461" s="254" t="s">
        <v>175</v>
      </c>
      <c r="AU2461" s="254" t="s">
        <v>107</v>
      </c>
      <c r="AV2461" s="12" t="s">
        <v>82</v>
      </c>
      <c r="AW2461" s="12" t="s">
        <v>31</v>
      </c>
      <c r="AX2461" s="12" t="s">
        <v>74</v>
      </c>
      <c r="AY2461" s="254" t="s">
        <v>165</v>
      </c>
    </row>
    <row r="2462" s="13" customFormat="1">
      <c r="B2462" s="255"/>
      <c r="C2462" s="256"/>
      <c r="D2462" s="246" t="s">
        <v>175</v>
      </c>
      <c r="E2462" s="257" t="s">
        <v>1</v>
      </c>
      <c r="F2462" s="258" t="s">
        <v>691</v>
      </c>
      <c r="G2462" s="256"/>
      <c r="H2462" s="259">
        <v>6.2699999999999996</v>
      </c>
      <c r="I2462" s="260"/>
      <c r="J2462" s="256"/>
      <c r="K2462" s="256"/>
      <c r="L2462" s="261"/>
      <c r="M2462" s="262"/>
      <c r="N2462" s="263"/>
      <c r="O2462" s="263"/>
      <c r="P2462" s="263"/>
      <c r="Q2462" s="263"/>
      <c r="R2462" s="263"/>
      <c r="S2462" s="263"/>
      <c r="T2462" s="264"/>
      <c r="AT2462" s="265" t="s">
        <v>175</v>
      </c>
      <c r="AU2462" s="265" t="s">
        <v>107</v>
      </c>
      <c r="AV2462" s="13" t="s">
        <v>107</v>
      </c>
      <c r="AW2462" s="13" t="s">
        <v>31</v>
      </c>
      <c r="AX2462" s="13" t="s">
        <v>74</v>
      </c>
      <c r="AY2462" s="265" t="s">
        <v>165</v>
      </c>
    </row>
    <row r="2463" s="12" customFormat="1">
      <c r="B2463" s="244"/>
      <c r="C2463" s="245"/>
      <c r="D2463" s="246" t="s">
        <v>175</v>
      </c>
      <c r="E2463" s="247" t="s">
        <v>1</v>
      </c>
      <c r="F2463" s="248" t="s">
        <v>203</v>
      </c>
      <c r="G2463" s="245"/>
      <c r="H2463" s="247" t="s">
        <v>1</v>
      </c>
      <c r="I2463" s="249"/>
      <c r="J2463" s="245"/>
      <c r="K2463" s="245"/>
      <c r="L2463" s="250"/>
      <c r="M2463" s="251"/>
      <c r="N2463" s="252"/>
      <c r="O2463" s="252"/>
      <c r="P2463" s="252"/>
      <c r="Q2463" s="252"/>
      <c r="R2463" s="252"/>
      <c r="S2463" s="252"/>
      <c r="T2463" s="253"/>
      <c r="AT2463" s="254" t="s">
        <v>175</v>
      </c>
      <c r="AU2463" s="254" t="s">
        <v>107</v>
      </c>
      <c r="AV2463" s="12" t="s">
        <v>82</v>
      </c>
      <c r="AW2463" s="12" t="s">
        <v>31</v>
      </c>
      <c r="AX2463" s="12" t="s">
        <v>74</v>
      </c>
      <c r="AY2463" s="254" t="s">
        <v>165</v>
      </c>
    </row>
    <row r="2464" s="13" customFormat="1">
      <c r="B2464" s="255"/>
      <c r="C2464" s="256"/>
      <c r="D2464" s="246" t="s">
        <v>175</v>
      </c>
      <c r="E2464" s="257" t="s">
        <v>1</v>
      </c>
      <c r="F2464" s="258" t="s">
        <v>696</v>
      </c>
      <c r="G2464" s="256"/>
      <c r="H2464" s="259">
        <v>3.96</v>
      </c>
      <c r="I2464" s="260"/>
      <c r="J2464" s="256"/>
      <c r="K2464" s="256"/>
      <c r="L2464" s="261"/>
      <c r="M2464" s="262"/>
      <c r="N2464" s="263"/>
      <c r="O2464" s="263"/>
      <c r="P2464" s="263"/>
      <c r="Q2464" s="263"/>
      <c r="R2464" s="263"/>
      <c r="S2464" s="263"/>
      <c r="T2464" s="264"/>
      <c r="AT2464" s="265" t="s">
        <v>175</v>
      </c>
      <c r="AU2464" s="265" t="s">
        <v>107</v>
      </c>
      <c r="AV2464" s="13" t="s">
        <v>107</v>
      </c>
      <c r="AW2464" s="13" t="s">
        <v>31</v>
      </c>
      <c r="AX2464" s="13" t="s">
        <v>74</v>
      </c>
      <c r="AY2464" s="265" t="s">
        <v>165</v>
      </c>
    </row>
    <row r="2465" s="12" customFormat="1">
      <c r="B2465" s="244"/>
      <c r="C2465" s="245"/>
      <c r="D2465" s="246" t="s">
        <v>175</v>
      </c>
      <c r="E2465" s="247" t="s">
        <v>1</v>
      </c>
      <c r="F2465" s="248" t="s">
        <v>439</v>
      </c>
      <c r="G2465" s="245"/>
      <c r="H2465" s="247" t="s">
        <v>1</v>
      </c>
      <c r="I2465" s="249"/>
      <c r="J2465" s="245"/>
      <c r="K2465" s="245"/>
      <c r="L2465" s="250"/>
      <c r="M2465" s="251"/>
      <c r="N2465" s="252"/>
      <c r="O2465" s="252"/>
      <c r="P2465" s="252"/>
      <c r="Q2465" s="252"/>
      <c r="R2465" s="252"/>
      <c r="S2465" s="252"/>
      <c r="T2465" s="253"/>
      <c r="AT2465" s="254" t="s">
        <v>175</v>
      </c>
      <c r="AU2465" s="254" t="s">
        <v>107</v>
      </c>
      <c r="AV2465" s="12" t="s">
        <v>82</v>
      </c>
      <c r="AW2465" s="12" t="s">
        <v>31</v>
      </c>
      <c r="AX2465" s="12" t="s">
        <v>74</v>
      </c>
      <c r="AY2465" s="254" t="s">
        <v>165</v>
      </c>
    </row>
    <row r="2466" s="13" customFormat="1">
      <c r="B2466" s="255"/>
      <c r="C2466" s="256"/>
      <c r="D2466" s="246" t="s">
        <v>175</v>
      </c>
      <c r="E2466" s="257" t="s">
        <v>1</v>
      </c>
      <c r="F2466" s="258" t="s">
        <v>703</v>
      </c>
      <c r="G2466" s="256"/>
      <c r="H2466" s="259">
        <v>3.5099999999999998</v>
      </c>
      <c r="I2466" s="260"/>
      <c r="J2466" s="256"/>
      <c r="K2466" s="256"/>
      <c r="L2466" s="261"/>
      <c r="M2466" s="262"/>
      <c r="N2466" s="263"/>
      <c r="O2466" s="263"/>
      <c r="P2466" s="263"/>
      <c r="Q2466" s="263"/>
      <c r="R2466" s="263"/>
      <c r="S2466" s="263"/>
      <c r="T2466" s="264"/>
      <c r="AT2466" s="265" t="s">
        <v>175</v>
      </c>
      <c r="AU2466" s="265" t="s">
        <v>107</v>
      </c>
      <c r="AV2466" s="13" t="s">
        <v>107</v>
      </c>
      <c r="AW2466" s="13" t="s">
        <v>31</v>
      </c>
      <c r="AX2466" s="13" t="s">
        <v>74</v>
      </c>
      <c r="AY2466" s="265" t="s">
        <v>165</v>
      </c>
    </row>
    <row r="2467" s="14" customFormat="1">
      <c r="B2467" s="266"/>
      <c r="C2467" s="267"/>
      <c r="D2467" s="246" t="s">
        <v>175</v>
      </c>
      <c r="E2467" s="268" t="s">
        <v>1</v>
      </c>
      <c r="F2467" s="269" t="s">
        <v>179</v>
      </c>
      <c r="G2467" s="267"/>
      <c r="H2467" s="270">
        <v>13.74</v>
      </c>
      <c r="I2467" s="271"/>
      <c r="J2467" s="267"/>
      <c r="K2467" s="267"/>
      <c r="L2467" s="272"/>
      <c r="M2467" s="273"/>
      <c r="N2467" s="274"/>
      <c r="O2467" s="274"/>
      <c r="P2467" s="274"/>
      <c r="Q2467" s="274"/>
      <c r="R2467" s="274"/>
      <c r="S2467" s="274"/>
      <c r="T2467" s="275"/>
      <c r="AT2467" s="276" t="s">
        <v>175</v>
      </c>
      <c r="AU2467" s="276" t="s">
        <v>107</v>
      </c>
      <c r="AV2467" s="14" t="s">
        <v>166</v>
      </c>
      <c r="AW2467" s="14" t="s">
        <v>31</v>
      </c>
      <c r="AX2467" s="14" t="s">
        <v>74</v>
      </c>
      <c r="AY2467" s="276" t="s">
        <v>165</v>
      </c>
    </row>
    <row r="2468" s="12" customFormat="1">
      <c r="B2468" s="244"/>
      <c r="C2468" s="245"/>
      <c r="D2468" s="246" t="s">
        <v>175</v>
      </c>
      <c r="E2468" s="247" t="s">
        <v>1</v>
      </c>
      <c r="F2468" s="248" t="s">
        <v>207</v>
      </c>
      <c r="G2468" s="245"/>
      <c r="H2468" s="247" t="s">
        <v>1</v>
      </c>
      <c r="I2468" s="249"/>
      <c r="J2468" s="245"/>
      <c r="K2468" s="245"/>
      <c r="L2468" s="250"/>
      <c r="M2468" s="251"/>
      <c r="N2468" s="252"/>
      <c r="O2468" s="252"/>
      <c r="P2468" s="252"/>
      <c r="Q2468" s="252"/>
      <c r="R2468" s="252"/>
      <c r="S2468" s="252"/>
      <c r="T2468" s="253"/>
      <c r="AT2468" s="254" t="s">
        <v>175</v>
      </c>
      <c r="AU2468" s="254" t="s">
        <v>107</v>
      </c>
      <c r="AV2468" s="12" t="s">
        <v>82</v>
      </c>
      <c r="AW2468" s="12" t="s">
        <v>31</v>
      </c>
      <c r="AX2468" s="12" t="s">
        <v>74</v>
      </c>
      <c r="AY2468" s="254" t="s">
        <v>165</v>
      </c>
    </row>
    <row r="2469" s="12" customFormat="1">
      <c r="B2469" s="244"/>
      <c r="C2469" s="245"/>
      <c r="D2469" s="246" t="s">
        <v>175</v>
      </c>
      <c r="E2469" s="247" t="s">
        <v>1</v>
      </c>
      <c r="F2469" s="248" t="s">
        <v>483</v>
      </c>
      <c r="G2469" s="245"/>
      <c r="H2469" s="247" t="s">
        <v>1</v>
      </c>
      <c r="I2469" s="249"/>
      <c r="J2469" s="245"/>
      <c r="K2469" s="245"/>
      <c r="L2469" s="250"/>
      <c r="M2469" s="251"/>
      <c r="N2469" s="252"/>
      <c r="O2469" s="252"/>
      <c r="P2469" s="252"/>
      <c r="Q2469" s="252"/>
      <c r="R2469" s="252"/>
      <c r="S2469" s="252"/>
      <c r="T2469" s="253"/>
      <c r="AT2469" s="254" t="s">
        <v>175</v>
      </c>
      <c r="AU2469" s="254" t="s">
        <v>107</v>
      </c>
      <c r="AV2469" s="12" t="s">
        <v>82</v>
      </c>
      <c r="AW2469" s="12" t="s">
        <v>31</v>
      </c>
      <c r="AX2469" s="12" t="s">
        <v>74</v>
      </c>
      <c r="AY2469" s="254" t="s">
        <v>165</v>
      </c>
    </row>
    <row r="2470" s="13" customFormat="1">
      <c r="B2470" s="255"/>
      <c r="C2470" s="256"/>
      <c r="D2470" s="246" t="s">
        <v>175</v>
      </c>
      <c r="E2470" s="257" t="s">
        <v>1</v>
      </c>
      <c r="F2470" s="258" t="s">
        <v>713</v>
      </c>
      <c r="G2470" s="256"/>
      <c r="H2470" s="259">
        <v>3.5699999999999998</v>
      </c>
      <c r="I2470" s="260"/>
      <c r="J2470" s="256"/>
      <c r="K2470" s="256"/>
      <c r="L2470" s="261"/>
      <c r="M2470" s="262"/>
      <c r="N2470" s="263"/>
      <c r="O2470" s="263"/>
      <c r="P2470" s="263"/>
      <c r="Q2470" s="263"/>
      <c r="R2470" s="263"/>
      <c r="S2470" s="263"/>
      <c r="T2470" s="264"/>
      <c r="AT2470" s="265" t="s">
        <v>175</v>
      </c>
      <c r="AU2470" s="265" t="s">
        <v>107</v>
      </c>
      <c r="AV2470" s="13" t="s">
        <v>107</v>
      </c>
      <c r="AW2470" s="13" t="s">
        <v>31</v>
      </c>
      <c r="AX2470" s="13" t="s">
        <v>74</v>
      </c>
      <c r="AY2470" s="265" t="s">
        <v>165</v>
      </c>
    </row>
    <row r="2471" s="12" customFormat="1">
      <c r="B2471" s="244"/>
      <c r="C2471" s="245"/>
      <c r="D2471" s="246" t="s">
        <v>175</v>
      </c>
      <c r="E2471" s="247" t="s">
        <v>1</v>
      </c>
      <c r="F2471" s="248" t="s">
        <v>507</v>
      </c>
      <c r="G2471" s="245"/>
      <c r="H2471" s="247" t="s">
        <v>1</v>
      </c>
      <c r="I2471" s="249"/>
      <c r="J2471" s="245"/>
      <c r="K2471" s="245"/>
      <c r="L2471" s="250"/>
      <c r="M2471" s="251"/>
      <c r="N2471" s="252"/>
      <c r="O2471" s="252"/>
      <c r="P2471" s="252"/>
      <c r="Q2471" s="252"/>
      <c r="R2471" s="252"/>
      <c r="S2471" s="252"/>
      <c r="T2471" s="253"/>
      <c r="AT2471" s="254" t="s">
        <v>175</v>
      </c>
      <c r="AU2471" s="254" t="s">
        <v>107</v>
      </c>
      <c r="AV2471" s="12" t="s">
        <v>82</v>
      </c>
      <c r="AW2471" s="12" t="s">
        <v>31</v>
      </c>
      <c r="AX2471" s="12" t="s">
        <v>74</v>
      </c>
      <c r="AY2471" s="254" t="s">
        <v>165</v>
      </c>
    </row>
    <row r="2472" s="13" customFormat="1">
      <c r="B2472" s="255"/>
      <c r="C2472" s="256"/>
      <c r="D2472" s="246" t="s">
        <v>175</v>
      </c>
      <c r="E2472" s="257" t="s">
        <v>1</v>
      </c>
      <c r="F2472" s="258" t="s">
        <v>717</v>
      </c>
      <c r="G2472" s="256"/>
      <c r="H2472" s="259">
        <v>3.6299999999999999</v>
      </c>
      <c r="I2472" s="260"/>
      <c r="J2472" s="256"/>
      <c r="K2472" s="256"/>
      <c r="L2472" s="261"/>
      <c r="M2472" s="262"/>
      <c r="N2472" s="263"/>
      <c r="O2472" s="263"/>
      <c r="P2472" s="263"/>
      <c r="Q2472" s="263"/>
      <c r="R2472" s="263"/>
      <c r="S2472" s="263"/>
      <c r="T2472" s="264"/>
      <c r="AT2472" s="265" t="s">
        <v>175</v>
      </c>
      <c r="AU2472" s="265" t="s">
        <v>107</v>
      </c>
      <c r="AV2472" s="13" t="s">
        <v>107</v>
      </c>
      <c r="AW2472" s="13" t="s">
        <v>31</v>
      </c>
      <c r="AX2472" s="13" t="s">
        <v>74</v>
      </c>
      <c r="AY2472" s="265" t="s">
        <v>165</v>
      </c>
    </row>
    <row r="2473" s="14" customFormat="1">
      <c r="B2473" s="266"/>
      <c r="C2473" s="267"/>
      <c r="D2473" s="246" t="s">
        <v>175</v>
      </c>
      <c r="E2473" s="268" t="s">
        <v>1</v>
      </c>
      <c r="F2473" s="269" t="s">
        <v>179</v>
      </c>
      <c r="G2473" s="267"/>
      <c r="H2473" s="270">
        <v>7.1999999999999993</v>
      </c>
      <c r="I2473" s="271"/>
      <c r="J2473" s="267"/>
      <c r="K2473" s="267"/>
      <c r="L2473" s="272"/>
      <c r="M2473" s="273"/>
      <c r="N2473" s="274"/>
      <c r="O2473" s="274"/>
      <c r="P2473" s="274"/>
      <c r="Q2473" s="274"/>
      <c r="R2473" s="274"/>
      <c r="S2473" s="274"/>
      <c r="T2473" s="275"/>
      <c r="AT2473" s="276" t="s">
        <v>175</v>
      </c>
      <c r="AU2473" s="276" t="s">
        <v>107</v>
      </c>
      <c r="AV2473" s="14" t="s">
        <v>166</v>
      </c>
      <c r="AW2473" s="14" t="s">
        <v>31</v>
      </c>
      <c r="AX2473" s="14" t="s">
        <v>74</v>
      </c>
      <c r="AY2473" s="276" t="s">
        <v>165</v>
      </c>
    </row>
    <row r="2474" s="15" customFormat="1">
      <c r="B2474" s="277"/>
      <c r="C2474" s="278"/>
      <c r="D2474" s="246" t="s">
        <v>175</v>
      </c>
      <c r="E2474" s="279" t="s">
        <v>1</v>
      </c>
      <c r="F2474" s="280" t="s">
        <v>186</v>
      </c>
      <c r="G2474" s="278"/>
      <c r="H2474" s="281">
        <v>44.759999999999998</v>
      </c>
      <c r="I2474" s="282"/>
      <c r="J2474" s="278"/>
      <c r="K2474" s="278"/>
      <c r="L2474" s="283"/>
      <c r="M2474" s="284"/>
      <c r="N2474" s="285"/>
      <c r="O2474" s="285"/>
      <c r="P2474" s="285"/>
      <c r="Q2474" s="285"/>
      <c r="R2474" s="285"/>
      <c r="S2474" s="285"/>
      <c r="T2474" s="286"/>
      <c r="AT2474" s="287" t="s">
        <v>175</v>
      </c>
      <c r="AU2474" s="287" t="s">
        <v>107</v>
      </c>
      <c r="AV2474" s="15" t="s">
        <v>173</v>
      </c>
      <c r="AW2474" s="15" t="s">
        <v>31</v>
      </c>
      <c r="AX2474" s="15" t="s">
        <v>82</v>
      </c>
      <c r="AY2474" s="287" t="s">
        <v>165</v>
      </c>
    </row>
    <row r="2475" s="1" customFormat="1" ht="36" customHeight="1">
      <c r="B2475" s="38"/>
      <c r="C2475" s="231" t="s">
        <v>961</v>
      </c>
      <c r="D2475" s="231" t="s">
        <v>168</v>
      </c>
      <c r="E2475" s="232" t="s">
        <v>962</v>
      </c>
      <c r="F2475" s="233" t="s">
        <v>963</v>
      </c>
      <c r="G2475" s="234" t="s">
        <v>296</v>
      </c>
      <c r="H2475" s="235">
        <v>53.503</v>
      </c>
      <c r="I2475" s="236"/>
      <c r="J2475" s="237">
        <f>ROUND(I2475*H2475,2)</f>
        <v>0</v>
      </c>
      <c r="K2475" s="233" t="s">
        <v>286</v>
      </c>
      <c r="L2475" s="43"/>
      <c r="M2475" s="238" t="s">
        <v>1</v>
      </c>
      <c r="N2475" s="239" t="s">
        <v>40</v>
      </c>
      <c r="O2475" s="86"/>
      <c r="P2475" s="240">
        <f>O2475*H2475</f>
        <v>0</v>
      </c>
      <c r="Q2475" s="240">
        <v>0.0040000000000000001</v>
      </c>
      <c r="R2475" s="240">
        <f>Q2475*H2475</f>
        <v>0.21401200000000001</v>
      </c>
      <c r="S2475" s="240">
        <v>0</v>
      </c>
      <c r="T2475" s="241">
        <f>S2475*H2475</f>
        <v>0</v>
      </c>
      <c r="AR2475" s="242" t="s">
        <v>315</v>
      </c>
      <c r="AT2475" s="242" t="s">
        <v>168</v>
      </c>
      <c r="AU2475" s="242" t="s">
        <v>107</v>
      </c>
      <c r="AY2475" s="17" t="s">
        <v>165</v>
      </c>
      <c r="BE2475" s="243">
        <f>IF(N2475="základní",J2475,0)</f>
        <v>0</v>
      </c>
      <c r="BF2475" s="243">
        <f>IF(N2475="snížená",J2475,0)</f>
        <v>0</v>
      </c>
      <c r="BG2475" s="243">
        <f>IF(N2475="zákl. přenesená",J2475,0)</f>
        <v>0</v>
      </c>
      <c r="BH2475" s="243">
        <f>IF(N2475="sníž. přenesená",J2475,0)</f>
        <v>0</v>
      </c>
      <c r="BI2475" s="243">
        <f>IF(N2475="nulová",J2475,0)</f>
        <v>0</v>
      </c>
      <c r="BJ2475" s="17" t="s">
        <v>107</v>
      </c>
      <c r="BK2475" s="243">
        <f>ROUND(I2475*H2475,2)</f>
        <v>0</v>
      </c>
      <c r="BL2475" s="17" t="s">
        <v>315</v>
      </c>
      <c r="BM2475" s="242" t="s">
        <v>964</v>
      </c>
    </row>
    <row r="2476" s="12" customFormat="1">
      <c r="B2476" s="244"/>
      <c r="C2476" s="245"/>
      <c r="D2476" s="246" t="s">
        <v>175</v>
      </c>
      <c r="E2476" s="247" t="s">
        <v>1</v>
      </c>
      <c r="F2476" s="248" t="s">
        <v>176</v>
      </c>
      <c r="G2476" s="245"/>
      <c r="H2476" s="247" t="s">
        <v>1</v>
      </c>
      <c r="I2476" s="249"/>
      <c r="J2476" s="245"/>
      <c r="K2476" s="245"/>
      <c r="L2476" s="250"/>
      <c r="M2476" s="251"/>
      <c r="N2476" s="252"/>
      <c r="O2476" s="252"/>
      <c r="P2476" s="252"/>
      <c r="Q2476" s="252"/>
      <c r="R2476" s="252"/>
      <c r="S2476" s="252"/>
      <c r="T2476" s="253"/>
      <c r="AT2476" s="254" t="s">
        <v>175</v>
      </c>
      <c r="AU2476" s="254" t="s">
        <v>107</v>
      </c>
      <c r="AV2476" s="12" t="s">
        <v>82</v>
      </c>
      <c r="AW2476" s="12" t="s">
        <v>31</v>
      </c>
      <c r="AX2476" s="12" t="s">
        <v>74</v>
      </c>
      <c r="AY2476" s="254" t="s">
        <v>165</v>
      </c>
    </row>
    <row r="2477" s="12" customFormat="1">
      <c r="B2477" s="244"/>
      <c r="C2477" s="245"/>
      <c r="D2477" s="246" t="s">
        <v>175</v>
      </c>
      <c r="E2477" s="247" t="s">
        <v>1</v>
      </c>
      <c r="F2477" s="248" t="s">
        <v>242</v>
      </c>
      <c r="G2477" s="245"/>
      <c r="H2477" s="247" t="s">
        <v>1</v>
      </c>
      <c r="I2477" s="249"/>
      <c r="J2477" s="245"/>
      <c r="K2477" s="245"/>
      <c r="L2477" s="250"/>
      <c r="M2477" s="251"/>
      <c r="N2477" s="252"/>
      <c r="O2477" s="252"/>
      <c r="P2477" s="252"/>
      <c r="Q2477" s="252"/>
      <c r="R2477" s="252"/>
      <c r="S2477" s="252"/>
      <c r="T2477" s="253"/>
      <c r="AT2477" s="254" t="s">
        <v>175</v>
      </c>
      <c r="AU2477" s="254" t="s">
        <v>107</v>
      </c>
      <c r="AV2477" s="12" t="s">
        <v>82</v>
      </c>
      <c r="AW2477" s="12" t="s">
        <v>31</v>
      </c>
      <c r="AX2477" s="12" t="s">
        <v>74</v>
      </c>
      <c r="AY2477" s="254" t="s">
        <v>165</v>
      </c>
    </row>
    <row r="2478" s="13" customFormat="1">
      <c r="B2478" s="255"/>
      <c r="C2478" s="256"/>
      <c r="D2478" s="246" t="s">
        <v>175</v>
      </c>
      <c r="E2478" s="257" t="s">
        <v>1</v>
      </c>
      <c r="F2478" s="258" t="s">
        <v>965</v>
      </c>
      <c r="G2478" s="256"/>
      <c r="H2478" s="259">
        <v>1.764</v>
      </c>
      <c r="I2478" s="260"/>
      <c r="J2478" s="256"/>
      <c r="K2478" s="256"/>
      <c r="L2478" s="261"/>
      <c r="M2478" s="262"/>
      <c r="N2478" s="263"/>
      <c r="O2478" s="263"/>
      <c r="P2478" s="263"/>
      <c r="Q2478" s="263"/>
      <c r="R2478" s="263"/>
      <c r="S2478" s="263"/>
      <c r="T2478" s="264"/>
      <c r="AT2478" s="265" t="s">
        <v>175</v>
      </c>
      <c r="AU2478" s="265" t="s">
        <v>107</v>
      </c>
      <c r="AV2478" s="13" t="s">
        <v>107</v>
      </c>
      <c r="AW2478" s="13" t="s">
        <v>31</v>
      </c>
      <c r="AX2478" s="13" t="s">
        <v>74</v>
      </c>
      <c r="AY2478" s="265" t="s">
        <v>165</v>
      </c>
    </row>
    <row r="2479" s="13" customFormat="1">
      <c r="B2479" s="255"/>
      <c r="C2479" s="256"/>
      <c r="D2479" s="246" t="s">
        <v>175</v>
      </c>
      <c r="E2479" s="257" t="s">
        <v>1</v>
      </c>
      <c r="F2479" s="258" t="s">
        <v>966</v>
      </c>
      <c r="G2479" s="256"/>
      <c r="H2479" s="259">
        <v>3.7799999999999998</v>
      </c>
      <c r="I2479" s="260"/>
      <c r="J2479" s="256"/>
      <c r="K2479" s="256"/>
      <c r="L2479" s="261"/>
      <c r="M2479" s="262"/>
      <c r="N2479" s="263"/>
      <c r="O2479" s="263"/>
      <c r="P2479" s="263"/>
      <c r="Q2479" s="263"/>
      <c r="R2479" s="263"/>
      <c r="S2479" s="263"/>
      <c r="T2479" s="264"/>
      <c r="AT2479" s="265" t="s">
        <v>175</v>
      </c>
      <c r="AU2479" s="265" t="s">
        <v>107</v>
      </c>
      <c r="AV2479" s="13" t="s">
        <v>107</v>
      </c>
      <c r="AW2479" s="13" t="s">
        <v>31</v>
      </c>
      <c r="AX2479" s="13" t="s">
        <v>74</v>
      </c>
      <c r="AY2479" s="265" t="s">
        <v>165</v>
      </c>
    </row>
    <row r="2480" s="12" customFormat="1">
      <c r="B2480" s="244"/>
      <c r="C2480" s="245"/>
      <c r="D2480" s="246" t="s">
        <v>175</v>
      </c>
      <c r="E2480" s="247" t="s">
        <v>1</v>
      </c>
      <c r="F2480" s="248" t="s">
        <v>403</v>
      </c>
      <c r="G2480" s="245"/>
      <c r="H2480" s="247" t="s">
        <v>1</v>
      </c>
      <c r="I2480" s="249"/>
      <c r="J2480" s="245"/>
      <c r="K2480" s="245"/>
      <c r="L2480" s="250"/>
      <c r="M2480" s="251"/>
      <c r="N2480" s="252"/>
      <c r="O2480" s="252"/>
      <c r="P2480" s="252"/>
      <c r="Q2480" s="252"/>
      <c r="R2480" s="252"/>
      <c r="S2480" s="252"/>
      <c r="T2480" s="253"/>
      <c r="AT2480" s="254" t="s">
        <v>175</v>
      </c>
      <c r="AU2480" s="254" t="s">
        <v>107</v>
      </c>
      <c r="AV2480" s="12" t="s">
        <v>82</v>
      </c>
      <c r="AW2480" s="12" t="s">
        <v>31</v>
      </c>
      <c r="AX2480" s="12" t="s">
        <v>74</v>
      </c>
      <c r="AY2480" s="254" t="s">
        <v>165</v>
      </c>
    </row>
    <row r="2481" s="13" customFormat="1">
      <c r="B2481" s="255"/>
      <c r="C2481" s="256"/>
      <c r="D2481" s="246" t="s">
        <v>175</v>
      </c>
      <c r="E2481" s="257" t="s">
        <v>1</v>
      </c>
      <c r="F2481" s="258" t="s">
        <v>967</v>
      </c>
      <c r="G2481" s="256"/>
      <c r="H2481" s="259">
        <v>1.6739999999999999</v>
      </c>
      <c r="I2481" s="260"/>
      <c r="J2481" s="256"/>
      <c r="K2481" s="256"/>
      <c r="L2481" s="261"/>
      <c r="M2481" s="262"/>
      <c r="N2481" s="263"/>
      <c r="O2481" s="263"/>
      <c r="P2481" s="263"/>
      <c r="Q2481" s="263"/>
      <c r="R2481" s="263"/>
      <c r="S2481" s="263"/>
      <c r="T2481" s="264"/>
      <c r="AT2481" s="265" t="s">
        <v>175</v>
      </c>
      <c r="AU2481" s="265" t="s">
        <v>107</v>
      </c>
      <c r="AV2481" s="13" t="s">
        <v>107</v>
      </c>
      <c r="AW2481" s="13" t="s">
        <v>31</v>
      </c>
      <c r="AX2481" s="13" t="s">
        <v>74</v>
      </c>
      <c r="AY2481" s="265" t="s">
        <v>165</v>
      </c>
    </row>
    <row r="2482" s="13" customFormat="1">
      <c r="B2482" s="255"/>
      <c r="C2482" s="256"/>
      <c r="D2482" s="246" t="s">
        <v>175</v>
      </c>
      <c r="E2482" s="257" t="s">
        <v>1</v>
      </c>
      <c r="F2482" s="258" t="s">
        <v>966</v>
      </c>
      <c r="G2482" s="256"/>
      <c r="H2482" s="259">
        <v>3.7799999999999998</v>
      </c>
      <c r="I2482" s="260"/>
      <c r="J2482" s="256"/>
      <c r="K2482" s="256"/>
      <c r="L2482" s="261"/>
      <c r="M2482" s="262"/>
      <c r="N2482" s="263"/>
      <c r="O2482" s="263"/>
      <c r="P2482" s="263"/>
      <c r="Q2482" s="263"/>
      <c r="R2482" s="263"/>
      <c r="S2482" s="263"/>
      <c r="T2482" s="264"/>
      <c r="AT2482" s="265" t="s">
        <v>175</v>
      </c>
      <c r="AU2482" s="265" t="s">
        <v>107</v>
      </c>
      <c r="AV2482" s="13" t="s">
        <v>107</v>
      </c>
      <c r="AW2482" s="13" t="s">
        <v>31</v>
      </c>
      <c r="AX2482" s="13" t="s">
        <v>74</v>
      </c>
      <c r="AY2482" s="265" t="s">
        <v>165</v>
      </c>
    </row>
    <row r="2483" s="12" customFormat="1">
      <c r="B2483" s="244"/>
      <c r="C2483" s="245"/>
      <c r="D2483" s="246" t="s">
        <v>175</v>
      </c>
      <c r="E2483" s="247" t="s">
        <v>1</v>
      </c>
      <c r="F2483" s="248" t="s">
        <v>968</v>
      </c>
      <c r="G2483" s="245"/>
      <c r="H2483" s="247" t="s">
        <v>1</v>
      </c>
      <c r="I2483" s="249"/>
      <c r="J2483" s="245"/>
      <c r="K2483" s="245"/>
      <c r="L2483" s="250"/>
      <c r="M2483" s="251"/>
      <c r="N2483" s="252"/>
      <c r="O2483" s="252"/>
      <c r="P2483" s="252"/>
      <c r="Q2483" s="252"/>
      <c r="R2483" s="252"/>
      <c r="S2483" s="252"/>
      <c r="T2483" s="253"/>
      <c r="AT2483" s="254" t="s">
        <v>175</v>
      </c>
      <c r="AU2483" s="254" t="s">
        <v>107</v>
      </c>
      <c r="AV2483" s="12" t="s">
        <v>82</v>
      </c>
      <c r="AW2483" s="12" t="s">
        <v>31</v>
      </c>
      <c r="AX2483" s="12" t="s">
        <v>74</v>
      </c>
      <c r="AY2483" s="254" t="s">
        <v>165</v>
      </c>
    </row>
    <row r="2484" s="13" customFormat="1">
      <c r="B2484" s="255"/>
      <c r="C2484" s="256"/>
      <c r="D2484" s="246" t="s">
        <v>175</v>
      </c>
      <c r="E2484" s="257" t="s">
        <v>1</v>
      </c>
      <c r="F2484" s="258" t="s">
        <v>969</v>
      </c>
      <c r="G2484" s="256"/>
      <c r="H2484" s="259">
        <v>3.5459999999999998</v>
      </c>
      <c r="I2484" s="260"/>
      <c r="J2484" s="256"/>
      <c r="K2484" s="256"/>
      <c r="L2484" s="261"/>
      <c r="M2484" s="262"/>
      <c r="N2484" s="263"/>
      <c r="O2484" s="263"/>
      <c r="P2484" s="263"/>
      <c r="Q2484" s="263"/>
      <c r="R2484" s="263"/>
      <c r="S2484" s="263"/>
      <c r="T2484" s="264"/>
      <c r="AT2484" s="265" t="s">
        <v>175</v>
      </c>
      <c r="AU2484" s="265" t="s">
        <v>107</v>
      </c>
      <c r="AV2484" s="13" t="s">
        <v>107</v>
      </c>
      <c r="AW2484" s="13" t="s">
        <v>31</v>
      </c>
      <c r="AX2484" s="13" t="s">
        <v>74</v>
      </c>
      <c r="AY2484" s="265" t="s">
        <v>165</v>
      </c>
    </row>
    <row r="2485" s="13" customFormat="1">
      <c r="B2485" s="255"/>
      <c r="C2485" s="256"/>
      <c r="D2485" s="246" t="s">
        <v>175</v>
      </c>
      <c r="E2485" s="257" t="s">
        <v>1</v>
      </c>
      <c r="F2485" s="258" t="s">
        <v>970</v>
      </c>
      <c r="G2485" s="256"/>
      <c r="H2485" s="259">
        <v>-0.23999999999999999</v>
      </c>
      <c r="I2485" s="260"/>
      <c r="J2485" s="256"/>
      <c r="K2485" s="256"/>
      <c r="L2485" s="261"/>
      <c r="M2485" s="262"/>
      <c r="N2485" s="263"/>
      <c r="O2485" s="263"/>
      <c r="P2485" s="263"/>
      <c r="Q2485" s="263"/>
      <c r="R2485" s="263"/>
      <c r="S2485" s="263"/>
      <c r="T2485" s="264"/>
      <c r="AT2485" s="265" t="s">
        <v>175</v>
      </c>
      <c r="AU2485" s="265" t="s">
        <v>107</v>
      </c>
      <c r="AV2485" s="13" t="s">
        <v>107</v>
      </c>
      <c r="AW2485" s="13" t="s">
        <v>31</v>
      </c>
      <c r="AX2485" s="13" t="s">
        <v>74</v>
      </c>
      <c r="AY2485" s="265" t="s">
        <v>165</v>
      </c>
    </row>
    <row r="2486" s="12" customFormat="1">
      <c r="B2486" s="244"/>
      <c r="C2486" s="245"/>
      <c r="D2486" s="246" t="s">
        <v>175</v>
      </c>
      <c r="E2486" s="247" t="s">
        <v>1</v>
      </c>
      <c r="F2486" s="248" t="s">
        <v>196</v>
      </c>
      <c r="G2486" s="245"/>
      <c r="H2486" s="247" t="s">
        <v>1</v>
      </c>
      <c r="I2486" s="249"/>
      <c r="J2486" s="245"/>
      <c r="K2486" s="245"/>
      <c r="L2486" s="250"/>
      <c r="M2486" s="251"/>
      <c r="N2486" s="252"/>
      <c r="O2486" s="252"/>
      <c r="P2486" s="252"/>
      <c r="Q2486" s="252"/>
      <c r="R2486" s="252"/>
      <c r="S2486" s="252"/>
      <c r="T2486" s="253"/>
      <c r="AT2486" s="254" t="s">
        <v>175</v>
      </c>
      <c r="AU2486" s="254" t="s">
        <v>107</v>
      </c>
      <c r="AV2486" s="12" t="s">
        <v>82</v>
      </c>
      <c r="AW2486" s="12" t="s">
        <v>31</v>
      </c>
      <c r="AX2486" s="12" t="s">
        <v>74</v>
      </c>
      <c r="AY2486" s="254" t="s">
        <v>165</v>
      </c>
    </row>
    <row r="2487" s="13" customFormat="1">
      <c r="B2487" s="255"/>
      <c r="C2487" s="256"/>
      <c r="D2487" s="246" t="s">
        <v>175</v>
      </c>
      <c r="E2487" s="257" t="s">
        <v>1</v>
      </c>
      <c r="F2487" s="258" t="s">
        <v>971</v>
      </c>
      <c r="G2487" s="256"/>
      <c r="H2487" s="259">
        <v>1.8</v>
      </c>
      <c r="I2487" s="260"/>
      <c r="J2487" s="256"/>
      <c r="K2487" s="256"/>
      <c r="L2487" s="261"/>
      <c r="M2487" s="262"/>
      <c r="N2487" s="263"/>
      <c r="O2487" s="263"/>
      <c r="P2487" s="263"/>
      <c r="Q2487" s="263"/>
      <c r="R2487" s="263"/>
      <c r="S2487" s="263"/>
      <c r="T2487" s="264"/>
      <c r="AT2487" s="265" t="s">
        <v>175</v>
      </c>
      <c r="AU2487" s="265" t="s">
        <v>107</v>
      </c>
      <c r="AV2487" s="13" t="s">
        <v>107</v>
      </c>
      <c r="AW2487" s="13" t="s">
        <v>31</v>
      </c>
      <c r="AX2487" s="13" t="s">
        <v>74</v>
      </c>
      <c r="AY2487" s="265" t="s">
        <v>165</v>
      </c>
    </row>
    <row r="2488" s="13" customFormat="1">
      <c r="B2488" s="255"/>
      <c r="C2488" s="256"/>
      <c r="D2488" s="246" t="s">
        <v>175</v>
      </c>
      <c r="E2488" s="257" t="s">
        <v>1</v>
      </c>
      <c r="F2488" s="258" t="s">
        <v>966</v>
      </c>
      <c r="G2488" s="256"/>
      <c r="H2488" s="259">
        <v>3.7799999999999998</v>
      </c>
      <c r="I2488" s="260"/>
      <c r="J2488" s="256"/>
      <c r="K2488" s="256"/>
      <c r="L2488" s="261"/>
      <c r="M2488" s="262"/>
      <c r="N2488" s="263"/>
      <c r="O2488" s="263"/>
      <c r="P2488" s="263"/>
      <c r="Q2488" s="263"/>
      <c r="R2488" s="263"/>
      <c r="S2488" s="263"/>
      <c r="T2488" s="264"/>
      <c r="AT2488" s="265" t="s">
        <v>175</v>
      </c>
      <c r="AU2488" s="265" t="s">
        <v>107</v>
      </c>
      <c r="AV2488" s="13" t="s">
        <v>107</v>
      </c>
      <c r="AW2488" s="13" t="s">
        <v>31</v>
      </c>
      <c r="AX2488" s="13" t="s">
        <v>74</v>
      </c>
      <c r="AY2488" s="265" t="s">
        <v>165</v>
      </c>
    </row>
    <row r="2489" s="12" customFormat="1">
      <c r="B2489" s="244"/>
      <c r="C2489" s="245"/>
      <c r="D2489" s="246" t="s">
        <v>175</v>
      </c>
      <c r="E2489" s="247" t="s">
        <v>1</v>
      </c>
      <c r="F2489" s="248" t="s">
        <v>430</v>
      </c>
      <c r="G2489" s="245"/>
      <c r="H2489" s="247" t="s">
        <v>1</v>
      </c>
      <c r="I2489" s="249"/>
      <c r="J2489" s="245"/>
      <c r="K2489" s="245"/>
      <c r="L2489" s="250"/>
      <c r="M2489" s="251"/>
      <c r="N2489" s="252"/>
      <c r="O2489" s="252"/>
      <c r="P2489" s="252"/>
      <c r="Q2489" s="252"/>
      <c r="R2489" s="252"/>
      <c r="S2489" s="252"/>
      <c r="T2489" s="253"/>
      <c r="AT2489" s="254" t="s">
        <v>175</v>
      </c>
      <c r="AU2489" s="254" t="s">
        <v>107</v>
      </c>
      <c r="AV2489" s="12" t="s">
        <v>82</v>
      </c>
      <c r="AW2489" s="12" t="s">
        <v>31</v>
      </c>
      <c r="AX2489" s="12" t="s">
        <v>74</v>
      </c>
      <c r="AY2489" s="254" t="s">
        <v>165</v>
      </c>
    </row>
    <row r="2490" s="13" customFormat="1">
      <c r="B2490" s="255"/>
      <c r="C2490" s="256"/>
      <c r="D2490" s="246" t="s">
        <v>175</v>
      </c>
      <c r="E2490" s="257" t="s">
        <v>1</v>
      </c>
      <c r="F2490" s="258" t="s">
        <v>972</v>
      </c>
      <c r="G2490" s="256"/>
      <c r="H2490" s="259">
        <v>1.4099999999999999</v>
      </c>
      <c r="I2490" s="260"/>
      <c r="J2490" s="256"/>
      <c r="K2490" s="256"/>
      <c r="L2490" s="261"/>
      <c r="M2490" s="262"/>
      <c r="N2490" s="263"/>
      <c r="O2490" s="263"/>
      <c r="P2490" s="263"/>
      <c r="Q2490" s="263"/>
      <c r="R2490" s="263"/>
      <c r="S2490" s="263"/>
      <c r="T2490" s="264"/>
      <c r="AT2490" s="265" t="s">
        <v>175</v>
      </c>
      <c r="AU2490" s="265" t="s">
        <v>107</v>
      </c>
      <c r="AV2490" s="13" t="s">
        <v>107</v>
      </c>
      <c r="AW2490" s="13" t="s">
        <v>31</v>
      </c>
      <c r="AX2490" s="13" t="s">
        <v>74</v>
      </c>
      <c r="AY2490" s="265" t="s">
        <v>165</v>
      </c>
    </row>
    <row r="2491" s="13" customFormat="1">
      <c r="B2491" s="255"/>
      <c r="C2491" s="256"/>
      <c r="D2491" s="246" t="s">
        <v>175</v>
      </c>
      <c r="E2491" s="257" t="s">
        <v>1</v>
      </c>
      <c r="F2491" s="258" t="s">
        <v>966</v>
      </c>
      <c r="G2491" s="256"/>
      <c r="H2491" s="259">
        <v>3.7799999999999998</v>
      </c>
      <c r="I2491" s="260"/>
      <c r="J2491" s="256"/>
      <c r="K2491" s="256"/>
      <c r="L2491" s="261"/>
      <c r="M2491" s="262"/>
      <c r="N2491" s="263"/>
      <c r="O2491" s="263"/>
      <c r="P2491" s="263"/>
      <c r="Q2491" s="263"/>
      <c r="R2491" s="263"/>
      <c r="S2491" s="263"/>
      <c r="T2491" s="264"/>
      <c r="AT2491" s="265" t="s">
        <v>175</v>
      </c>
      <c r="AU2491" s="265" t="s">
        <v>107</v>
      </c>
      <c r="AV2491" s="13" t="s">
        <v>107</v>
      </c>
      <c r="AW2491" s="13" t="s">
        <v>31</v>
      </c>
      <c r="AX2491" s="13" t="s">
        <v>74</v>
      </c>
      <c r="AY2491" s="265" t="s">
        <v>165</v>
      </c>
    </row>
    <row r="2492" s="14" customFormat="1">
      <c r="B2492" s="266"/>
      <c r="C2492" s="267"/>
      <c r="D2492" s="246" t="s">
        <v>175</v>
      </c>
      <c r="E2492" s="268" t="s">
        <v>1</v>
      </c>
      <c r="F2492" s="269" t="s">
        <v>179</v>
      </c>
      <c r="G2492" s="267"/>
      <c r="H2492" s="270">
        <v>25.074000000000002</v>
      </c>
      <c r="I2492" s="271"/>
      <c r="J2492" s="267"/>
      <c r="K2492" s="267"/>
      <c r="L2492" s="272"/>
      <c r="M2492" s="273"/>
      <c r="N2492" s="274"/>
      <c r="O2492" s="274"/>
      <c r="P2492" s="274"/>
      <c r="Q2492" s="274"/>
      <c r="R2492" s="274"/>
      <c r="S2492" s="274"/>
      <c r="T2492" s="275"/>
      <c r="AT2492" s="276" t="s">
        <v>175</v>
      </c>
      <c r="AU2492" s="276" t="s">
        <v>107</v>
      </c>
      <c r="AV2492" s="14" t="s">
        <v>166</v>
      </c>
      <c r="AW2492" s="14" t="s">
        <v>31</v>
      </c>
      <c r="AX2492" s="14" t="s">
        <v>74</v>
      </c>
      <c r="AY2492" s="276" t="s">
        <v>165</v>
      </c>
    </row>
    <row r="2493" s="12" customFormat="1">
      <c r="B2493" s="244"/>
      <c r="C2493" s="245"/>
      <c r="D2493" s="246" t="s">
        <v>175</v>
      </c>
      <c r="E2493" s="247" t="s">
        <v>1</v>
      </c>
      <c r="F2493" s="248" t="s">
        <v>180</v>
      </c>
      <c r="G2493" s="245"/>
      <c r="H2493" s="247" t="s">
        <v>1</v>
      </c>
      <c r="I2493" s="249"/>
      <c r="J2493" s="245"/>
      <c r="K2493" s="245"/>
      <c r="L2493" s="250"/>
      <c r="M2493" s="251"/>
      <c r="N2493" s="252"/>
      <c r="O2493" s="252"/>
      <c r="P2493" s="252"/>
      <c r="Q2493" s="252"/>
      <c r="R2493" s="252"/>
      <c r="S2493" s="252"/>
      <c r="T2493" s="253"/>
      <c r="AT2493" s="254" t="s">
        <v>175</v>
      </c>
      <c r="AU2493" s="254" t="s">
        <v>107</v>
      </c>
      <c r="AV2493" s="12" t="s">
        <v>82</v>
      </c>
      <c r="AW2493" s="12" t="s">
        <v>31</v>
      </c>
      <c r="AX2493" s="12" t="s">
        <v>74</v>
      </c>
      <c r="AY2493" s="254" t="s">
        <v>165</v>
      </c>
    </row>
    <row r="2494" s="12" customFormat="1">
      <c r="B2494" s="244"/>
      <c r="C2494" s="245"/>
      <c r="D2494" s="246" t="s">
        <v>175</v>
      </c>
      <c r="E2494" s="247" t="s">
        <v>1</v>
      </c>
      <c r="F2494" s="248" t="s">
        <v>439</v>
      </c>
      <c r="G2494" s="245"/>
      <c r="H2494" s="247" t="s">
        <v>1</v>
      </c>
      <c r="I2494" s="249"/>
      <c r="J2494" s="245"/>
      <c r="K2494" s="245"/>
      <c r="L2494" s="250"/>
      <c r="M2494" s="251"/>
      <c r="N2494" s="252"/>
      <c r="O2494" s="252"/>
      <c r="P2494" s="252"/>
      <c r="Q2494" s="252"/>
      <c r="R2494" s="252"/>
      <c r="S2494" s="252"/>
      <c r="T2494" s="253"/>
      <c r="AT2494" s="254" t="s">
        <v>175</v>
      </c>
      <c r="AU2494" s="254" t="s">
        <v>107</v>
      </c>
      <c r="AV2494" s="12" t="s">
        <v>82</v>
      </c>
      <c r="AW2494" s="12" t="s">
        <v>31</v>
      </c>
      <c r="AX2494" s="12" t="s">
        <v>74</v>
      </c>
      <c r="AY2494" s="254" t="s">
        <v>165</v>
      </c>
    </row>
    <row r="2495" s="13" customFormat="1">
      <c r="B2495" s="255"/>
      <c r="C2495" s="256"/>
      <c r="D2495" s="246" t="s">
        <v>175</v>
      </c>
      <c r="E2495" s="257" t="s">
        <v>1</v>
      </c>
      <c r="F2495" s="258" t="s">
        <v>973</v>
      </c>
      <c r="G2495" s="256"/>
      <c r="H2495" s="259">
        <v>1.518</v>
      </c>
      <c r="I2495" s="260"/>
      <c r="J2495" s="256"/>
      <c r="K2495" s="256"/>
      <c r="L2495" s="261"/>
      <c r="M2495" s="262"/>
      <c r="N2495" s="263"/>
      <c r="O2495" s="263"/>
      <c r="P2495" s="263"/>
      <c r="Q2495" s="263"/>
      <c r="R2495" s="263"/>
      <c r="S2495" s="263"/>
      <c r="T2495" s="264"/>
      <c r="AT2495" s="265" t="s">
        <v>175</v>
      </c>
      <c r="AU2495" s="265" t="s">
        <v>107</v>
      </c>
      <c r="AV2495" s="13" t="s">
        <v>107</v>
      </c>
      <c r="AW2495" s="13" t="s">
        <v>31</v>
      </c>
      <c r="AX2495" s="13" t="s">
        <v>74</v>
      </c>
      <c r="AY2495" s="265" t="s">
        <v>165</v>
      </c>
    </row>
    <row r="2496" s="13" customFormat="1">
      <c r="B2496" s="255"/>
      <c r="C2496" s="256"/>
      <c r="D2496" s="246" t="s">
        <v>175</v>
      </c>
      <c r="E2496" s="257" t="s">
        <v>1</v>
      </c>
      <c r="F2496" s="258" t="s">
        <v>966</v>
      </c>
      <c r="G2496" s="256"/>
      <c r="H2496" s="259">
        <v>3.7799999999999998</v>
      </c>
      <c r="I2496" s="260"/>
      <c r="J2496" s="256"/>
      <c r="K2496" s="256"/>
      <c r="L2496" s="261"/>
      <c r="M2496" s="262"/>
      <c r="N2496" s="263"/>
      <c r="O2496" s="263"/>
      <c r="P2496" s="263"/>
      <c r="Q2496" s="263"/>
      <c r="R2496" s="263"/>
      <c r="S2496" s="263"/>
      <c r="T2496" s="264"/>
      <c r="AT2496" s="265" t="s">
        <v>175</v>
      </c>
      <c r="AU2496" s="265" t="s">
        <v>107</v>
      </c>
      <c r="AV2496" s="13" t="s">
        <v>107</v>
      </c>
      <c r="AW2496" s="13" t="s">
        <v>31</v>
      </c>
      <c r="AX2496" s="13" t="s">
        <v>74</v>
      </c>
      <c r="AY2496" s="265" t="s">
        <v>165</v>
      </c>
    </row>
    <row r="2497" s="12" customFormat="1">
      <c r="B2497" s="244"/>
      <c r="C2497" s="245"/>
      <c r="D2497" s="246" t="s">
        <v>175</v>
      </c>
      <c r="E2497" s="247" t="s">
        <v>1</v>
      </c>
      <c r="F2497" s="248" t="s">
        <v>203</v>
      </c>
      <c r="G2497" s="245"/>
      <c r="H2497" s="247" t="s">
        <v>1</v>
      </c>
      <c r="I2497" s="249"/>
      <c r="J2497" s="245"/>
      <c r="K2497" s="245"/>
      <c r="L2497" s="250"/>
      <c r="M2497" s="251"/>
      <c r="N2497" s="252"/>
      <c r="O2497" s="252"/>
      <c r="P2497" s="252"/>
      <c r="Q2497" s="252"/>
      <c r="R2497" s="252"/>
      <c r="S2497" s="252"/>
      <c r="T2497" s="253"/>
      <c r="AT2497" s="254" t="s">
        <v>175</v>
      </c>
      <c r="AU2497" s="254" t="s">
        <v>107</v>
      </c>
      <c r="AV2497" s="12" t="s">
        <v>82</v>
      </c>
      <c r="AW2497" s="12" t="s">
        <v>31</v>
      </c>
      <c r="AX2497" s="12" t="s">
        <v>74</v>
      </c>
      <c r="AY2497" s="254" t="s">
        <v>165</v>
      </c>
    </row>
    <row r="2498" s="13" customFormat="1">
      <c r="B2498" s="255"/>
      <c r="C2498" s="256"/>
      <c r="D2498" s="246" t="s">
        <v>175</v>
      </c>
      <c r="E2498" s="257" t="s">
        <v>1</v>
      </c>
      <c r="F2498" s="258" t="s">
        <v>974</v>
      </c>
      <c r="G2498" s="256"/>
      <c r="H2498" s="259">
        <v>1.8089999999999999</v>
      </c>
      <c r="I2498" s="260"/>
      <c r="J2498" s="256"/>
      <c r="K2498" s="256"/>
      <c r="L2498" s="261"/>
      <c r="M2498" s="262"/>
      <c r="N2498" s="263"/>
      <c r="O2498" s="263"/>
      <c r="P2498" s="263"/>
      <c r="Q2498" s="263"/>
      <c r="R2498" s="263"/>
      <c r="S2498" s="263"/>
      <c r="T2498" s="264"/>
      <c r="AT2498" s="265" t="s">
        <v>175</v>
      </c>
      <c r="AU2498" s="265" t="s">
        <v>107</v>
      </c>
      <c r="AV2498" s="13" t="s">
        <v>107</v>
      </c>
      <c r="AW2498" s="13" t="s">
        <v>31</v>
      </c>
      <c r="AX2498" s="13" t="s">
        <v>74</v>
      </c>
      <c r="AY2498" s="265" t="s">
        <v>165</v>
      </c>
    </row>
    <row r="2499" s="13" customFormat="1">
      <c r="B2499" s="255"/>
      <c r="C2499" s="256"/>
      <c r="D2499" s="246" t="s">
        <v>175</v>
      </c>
      <c r="E2499" s="257" t="s">
        <v>1</v>
      </c>
      <c r="F2499" s="258" t="s">
        <v>966</v>
      </c>
      <c r="G2499" s="256"/>
      <c r="H2499" s="259">
        <v>3.7799999999999998</v>
      </c>
      <c r="I2499" s="260"/>
      <c r="J2499" s="256"/>
      <c r="K2499" s="256"/>
      <c r="L2499" s="261"/>
      <c r="M2499" s="262"/>
      <c r="N2499" s="263"/>
      <c r="O2499" s="263"/>
      <c r="P2499" s="263"/>
      <c r="Q2499" s="263"/>
      <c r="R2499" s="263"/>
      <c r="S2499" s="263"/>
      <c r="T2499" s="264"/>
      <c r="AT2499" s="265" t="s">
        <v>175</v>
      </c>
      <c r="AU2499" s="265" t="s">
        <v>107</v>
      </c>
      <c r="AV2499" s="13" t="s">
        <v>107</v>
      </c>
      <c r="AW2499" s="13" t="s">
        <v>31</v>
      </c>
      <c r="AX2499" s="13" t="s">
        <v>74</v>
      </c>
      <c r="AY2499" s="265" t="s">
        <v>165</v>
      </c>
    </row>
    <row r="2500" s="12" customFormat="1">
      <c r="B2500" s="244"/>
      <c r="C2500" s="245"/>
      <c r="D2500" s="246" t="s">
        <v>175</v>
      </c>
      <c r="E2500" s="247" t="s">
        <v>1</v>
      </c>
      <c r="F2500" s="248" t="s">
        <v>461</v>
      </c>
      <c r="G2500" s="245"/>
      <c r="H2500" s="247" t="s">
        <v>1</v>
      </c>
      <c r="I2500" s="249"/>
      <c r="J2500" s="245"/>
      <c r="K2500" s="245"/>
      <c r="L2500" s="250"/>
      <c r="M2500" s="251"/>
      <c r="N2500" s="252"/>
      <c r="O2500" s="252"/>
      <c r="P2500" s="252"/>
      <c r="Q2500" s="252"/>
      <c r="R2500" s="252"/>
      <c r="S2500" s="252"/>
      <c r="T2500" s="253"/>
      <c r="AT2500" s="254" t="s">
        <v>175</v>
      </c>
      <c r="AU2500" s="254" t="s">
        <v>107</v>
      </c>
      <c r="AV2500" s="12" t="s">
        <v>82</v>
      </c>
      <c r="AW2500" s="12" t="s">
        <v>31</v>
      </c>
      <c r="AX2500" s="12" t="s">
        <v>74</v>
      </c>
      <c r="AY2500" s="254" t="s">
        <v>165</v>
      </c>
    </row>
    <row r="2501" s="13" customFormat="1">
      <c r="B2501" s="255"/>
      <c r="C2501" s="256"/>
      <c r="D2501" s="246" t="s">
        <v>175</v>
      </c>
      <c r="E2501" s="257" t="s">
        <v>1</v>
      </c>
      <c r="F2501" s="258" t="s">
        <v>975</v>
      </c>
      <c r="G2501" s="256"/>
      <c r="H2501" s="259">
        <v>2.6850000000000001</v>
      </c>
      <c r="I2501" s="260"/>
      <c r="J2501" s="256"/>
      <c r="K2501" s="256"/>
      <c r="L2501" s="261"/>
      <c r="M2501" s="262"/>
      <c r="N2501" s="263"/>
      <c r="O2501" s="263"/>
      <c r="P2501" s="263"/>
      <c r="Q2501" s="263"/>
      <c r="R2501" s="263"/>
      <c r="S2501" s="263"/>
      <c r="T2501" s="264"/>
      <c r="AT2501" s="265" t="s">
        <v>175</v>
      </c>
      <c r="AU2501" s="265" t="s">
        <v>107</v>
      </c>
      <c r="AV2501" s="13" t="s">
        <v>107</v>
      </c>
      <c r="AW2501" s="13" t="s">
        <v>31</v>
      </c>
      <c r="AX2501" s="13" t="s">
        <v>74</v>
      </c>
      <c r="AY2501" s="265" t="s">
        <v>165</v>
      </c>
    </row>
    <row r="2502" s="13" customFormat="1">
      <c r="B2502" s="255"/>
      <c r="C2502" s="256"/>
      <c r="D2502" s="246" t="s">
        <v>175</v>
      </c>
      <c r="E2502" s="257" t="s">
        <v>1</v>
      </c>
      <c r="F2502" s="258" t="s">
        <v>966</v>
      </c>
      <c r="G2502" s="256"/>
      <c r="H2502" s="259">
        <v>3.7799999999999998</v>
      </c>
      <c r="I2502" s="260"/>
      <c r="J2502" s="256"/>
      <c r="K2502" s="256"/>
      <c r="L2502" s="261"/>
      <c r="M2502" s="262"/>
      <c r="N2502" s="263"/>
      <c r="O2502" s="263"/>
      <c r="P2502" s="263"/>
      <c r="Q2502" s="263"/>
      <c r="R2502" s="263"/>
      <c r="S2502" s="263"/>
      <c r="T2502" s="264"/>
      <c r="AT2502" s="265" t="s">
        <v>175</v>
      </c>
      <c r="AU2502" s="265" t="s">
        <v>107</v>
      </c>
      <c r="AV2502" s="13" t="s">
        <v>107</v>
      </c>
      <c r="AW2502" s="13" t="s">
        <v>31</v>
      </c>
      <c r="AX2502" s="13" t="s">
        <v>74</v>
      </c>
      <c r="AY2502" s="265" t="s">
        <v>165</v>
      </c>
    </row>
    <row r="2503" s="14" customFormat="1">
      <c r="B2503" s="266"/>
      <c r="C2503" s="267"/>
      <c r="D2503" s="246" t="s">
        <v>175</v>
      </c>
      <c r="E2503" s="268" t="s">
        <v>1</v>
      </c>
      <c r="F2503" s="269" t="s">
        <v>179</v>
      </c>
      <c r="G2503" s="267"/>
      <c r="H2503" s="270">
        <v>17.352</v>
      </c>
      <c r="I2503" s="271"/>
      <c r="J2503" s="267"/>
      <c r="K2503" s="267"/>
      <c r="L2503" s="272"/>
      <c r="M2503" s="273"/>
      <c r="N2503" s="274"/>
      <c r="O2503" s="274"/>
      <c r="P2503" s="274"/>
      <c r="Q2503" s="274"/>
      <c r="R2503" s="274"/>
      <c r="S2503" s="274"/>
      <c r="T2503" s="275"/>
      <c r="AT2503" s="276" t="s">
        <v>175</v>
      </c>
      <c r="AU2503" s="276" t="s">
        <v>107</v>
      </c>
      <c r="AV2503" s="14" t="s">
        <v>166</v>
      </c>
      <c r="AW2503" s="14" t="s">
        <v>31</v>
      </c>
      <c r="AX2503" s="14" t="s">
        <v>74</v>
      </c>
      <c r="AY2503" s="276" t="s">
        <v>165</v>
      </c>
    </row>
    <row r="2504" s="12" customFormat="1">
      <c r="B2504" s="244"/>
      <c r="C2504" s="245"/>
      <c r="D2504" s="246" t="s">
        <v>175</v>
      </c>
      <c r="E2504" s="247" t="s">
        <v>1</v>
      </c>
      <c r="F2504" s="248" t="s">
        <v>207</v>
      </c>
      <c r="G2504" s="245"/>
      <c r="H2504" s="247" t="s">
        <v>1</v>
      </c>
      <c r="I2504" s="249"/>
      <c r="J2504" s="245"/>
      <c r="K2504" s="245"/>
      <c r="L2504" s="250"/>
      <c r="M2504" s="251"/>
      <c r="N2504" s="252"/>
      <c r="O2504" s="252"/>
      <c r="P2504" s="252"/>
      <c r="Q2504" s="252"/>
      <c r="R2504" s="252"/>
      <c r="S2504" s="252"/>
      <c r="T2504" s="253"/>
      <c r="AT2504" s="254" t="s">
        <v>175</v>
      </c>
      <c r="AU2504" s="254" t="s">
        <v>107</v>
      </c>
      <c r="AV2504" s="12" t="s">
        <v>82</v>
      </c>
      <c r="AW2504" s="12" t="s">
        <v>31</v>
      </c>
      <c r="AX2504" s="12" t="s">
        <v>74</v>
      </c>
      <c r="AY2504" s="254" t="s">
        <v>165</v>
      </c>
    </row>
    <row r="2505" s="12" customFormat="1">
      <c r="B2505" s="244"/>
      <c r="C2505" s="245"/>
      <c r="D2505" s="246" t="s">
        <v>175</v>
      </c>
      <c r="E2505" s="247" t="s">
        <v>1</v>
      </c>
      <c r="F2505" s="248" t="s">
        <v>483</v>
      </c>
      <c r="G2505" s="245"/>
      <c r="H2505" s="247" t="s">
        <v>1</v>
      </c>
      <c r="I2505" s="249"/>
      <c r="J2505" s="245"/>
      <c r="K2505" s="245"/>
      <c r="L2505" s="250"/>
      <c r="M2505" s="251"/>
      <c r="N2505" s="252"/>
      <c r="O2505" s="252"/>
      <c r="P2505" s="252"/>
      <c r="Q2505" s="252"/>
      <c r="R2505" s="252"/>
      <c r="S2505" s="252"/>
      <c r="T2505" s="253"/>
      <c r="AT2505" s="254" t="s">
        <v>175</v>
      </c>
      <c r="AU2505" s="254" t="s">
        <v>107</v>
      </c>
      <c r="AV2505" s="12" t="s">
        <v>82</v>
      </c>
      <c r="AW2505" s="12" t="s">
        <v>31</v>
      </c>
      <c r="AX2505" s="12" t="s">
        <v>74</v>
      </c>
      <c r="AY2505" s="254" t="s">
        <v>165</v>
      </c>
    </row>
    <row r="2506" s="13" customFormat="1">
      <c r="B2506" s="255"/>
      <c r="C2506" s="256"/>
      <c r="D2506" s="246" t="s">
        <v>175</v>
      </c>
      <c r="E2506" s="257" t="s">
        <v>1</v>
      </c>
      <c r="F2506" s="258" t="s">
        <v>976</v>
      </c>
      <c r="G2506" s="256"/>
      <c r="H2506" s="259">
        <v>1.665</v>
      </c>
      <c r="I2506" s="260"/>
      <c r="J2506" s="256"/>
      <c r="K2506" s="256"/>
      <c r="L2506" s="261"/>
      <c r="M2506" s="262"/>
      <c r="N2506" s="263"/>
      <c r="O2506" s="263"/>
      <c r="P2506" s="263"/>
      <c r="Q2506" s="263"/>
      <c r="R2506" s="263"/>
      <c r="S2506" s="263"/>
      <c r="T2506" s="264"/>
      <c r="AT2506" s="265" t="s">
        <v>175</v>
      </c>
      <c r="AU2506" s="265" t="s">
        <v>107</v>
      </c>
      <c r="AV2506" s="13" t="s">
        <v>107</v>
      </c>
      <c r="AW2506" s="13" t="s">
        <v>31</v>
      </c>
      <c r="AX2506" s="13" t="s">
        <v>74</v>
      </c>
      <c r="AY2506" s="265" t="s">
        <v>165</v>
      </c>
    </row>
    <row r="2507" s="13" customFormat="1">
      <c r="B2507" s="255"/>
      <c r="C2507" s="256"/>
      <c r="D2507" s="246" t="s">
        <v>175</v>
      </c>
      <c r="E2507" s="257" t="s">
        <v>1</v>
      </c>
      <c r="F2507" s="258" t="s">
        <v>977</v>
      </c>
      <c r="G2507" s="256"/>
      <c r="H2507" s="259">
        <v>4.0599999999999996</v>
      </c>
      <c r="I2507" s="260"/>
      <c r="J2507" s="256"/>
      <c r="K2507" s="256"/>
      <c r="L2507" s="261"/>
      <c r="M2507" s="262"/>
      <c r="N2507" s="263"/>
      <c r="O2507" s="263"/>
      <c r="P2507" s="263"/>
      <c r="Q2507" s="263"/>
      <c r="R2507" s="263"/>
      <c r="S2507" s="263"/>
      <c r="T2507" s="264"/>
      <c r="AT2507" s="265" t="s">
        <v>175</v>
      </c>
      <c r="AU2507" s="265" t="s">
        <v>107</v>
      </c>
      <c r="AV2507" s="13" t="s">
        <v>107</v>
      </c>
      <c r="AW2507" s="13" t="s">
        <v>31</v>
      </c>
      <c r="AX2507" s="13" t="s">
        <v>74</v>
      </c>
      <c r="AY2507" s="265" t="s">
        <v>165</v>
      </c>
    </row>
    <row r="2508" s="13" customFormat="1">
      <c r="B2508" s="255"/>
      <c r="C2508" s="256"/>
      <c r="D2508" s="246" t="s">
        <v>175</v>
      </c>
      <c r="E2508" s="257" t="s">
        <v>1</v>
      </c>
      <c r="F2508" s="258" t="s">
        <v>978</v>
      </c>
      <c r="G2508" s="256"/>
      <c r="H2508" s="259">
        <v>-0.17999999999999999</v>
      </c>
      <c r="I2508" s="260"/>
      <c r="J2508" s="256"/>
      <c r="K2508" s="256"/>
      <c r="L2508" s="261"/>
      <c r="M2508" s="262"/>
      <c r="N2508" s="263"/>
      <c r="O2508" s="263"/>
      <c r="P2508" s="263"/>
      <c r="Q2508" s="263"/>
      <c r="R2508" s="263"/>
      <c r="S2508" s="263"/>
      <c r="T2508" s="264"/>
      <c r="AT2508" s="265" t="s">
        <v>175</v>
      </c>
      <c r="AU2508" s="265" t="s">
        <v>107</v>
      </c>
      <c r="AV2508" s="13" t="s">
        <v>107</v>
      </c>
      <c r="AW2508" s="13" t="s">
        <v>31</v>
      </c>
      <c r="AX2508" s="13" t="s">
        <v>74</v>
      </c>
      <c r="AY2508" s="265" t="s">
        <v>165</v>
      </c>
    </row>
    <row r="2509" s="12" customFormat="1">
      <c r="B2509" s="244"/>
      <c r="C2509" s="245"/>
      <c r="D2509" s="246" t="s">
        <v>175</v>
      </c>
      <c r="E2509" s="247" t="s">
        <v>1</v>
      </c>
      <c r="F2509" s="248" t="s">
        <v>507</v>
      </c>
      <c r="G2509" s="245"/>
      <c r="H2509" s="247" t="s">
        <v>1</v>
      </c>
      <c r="I2509" s="249"/>
      <c r="J2509" s="245"/>
      <c r="K2509" s="245"/>
      <c r="L2509" s="250"/>
      <c r="M2509" s="251"/>
      <c r="N2509" s="252"/>
      <c r="O2509" s="252"/>
      <c r="P2509" s="252"/>
      <c r="Q2509" s="252"/>
      <c r="R2509" s="252"/>
      <c r="S2509" s="252"/>
      <c r="T2509" s="253"/>
      <c r="AT2509" s="254" t="s">
        <v>175</v>
      </c>
      <c r="AU2509" s="254" t="s">
        <v>107</v>
      </c>
      <c r="AV2509" s="12" t="s">
        <v>82</v>
      </c>
      <c r="AW2509" s="12" t="s">
        <v>31</v>
      </c>
      <c r="AX2509" s="12" t="s">
        <v>74</v>
      </c>
      <c r="AY2509" s="254" t="s">
        <v>165</v>
      </c>
    </row>
    <row r="2510" s="13" customFormat="1">
      <c r="B2510" s="255"/>
      <c r="C2510" s="256"/>
      <c r="D2510" s="246" t="s">
        <v>175</v>
      </c>
      <c r="E2510" s="257" t="s">
        <v>1</v>
      </c>
      <c r="F2510" s="258" t="s">
        <v>979</v>
      </c>
      <c r="G2510" s="256"/>
      <c r="H2510" s="259">
        <v>1.5720000000000001</v>
      </c>
      <c r="I2510" s="260"/>
      <c r="J2510" s="256"/>
      <c r="K2510" s="256"/>
      <c r="L2510" s="261"/>
      <c r="M2510" s="262"/>
      <c r="N2510" s="263"/>
      <c r="O2510" s="263"/>
      <c r="P2510" s="263"/>
      <c r="Q2510" s="263"/>
      <c r="R2510" s="263"/>
      <c r="S2510" s="263"/>
      <c r="T2510" s="264"/>
      <c r="AT2510" s="265" t="s">
        <v>175</v>
      </c>
      <c r="AU2510" s="265" t="s">
        <v>107</v>
      </c>
      <c r="AV2510" s="13" t="s">
        <v>107</v>
      </c>
      <c r="AW2510" s="13" t="s">
        <v>31</v>
      </c>
      <c r="AX2510" s="13" t="s">
        <v>74</v>
      </c>
      <c r="AY2510" s="265" t="s">
        <v>165</v>
      </c>
    </row>
    <row r="2511" s="13" customFormat="1">
      <c r="B2511" s="255"/>
      <c r="C2511" s="256"/>
      <c r="D2511" s="246" t="s">
        <v>175</v>
      </c>
      <c r="E2511" s="257" t="s">
        <v>1</v>
      </c>
      <c r="F2511" s="258" t="s">
        <v>966</v>
      </c>
      <c r="G2511" s="256"/>
      <c r="H2511" s="259">
        <v>3.7799999999999998</v>
      </c>
      <c r="I2511" s="260"/>
      <c r="J2511" s="256"/>
      <c r="K2511" s="256"/>
      <c r="L2511" s="261"/>
      <c r="M2511" s="262"/>
      <c r="N2511" s="263"/>
      <c r="O2511" s="263"/>
      <c r="P2511" s="263"/>
      <c r="Q2511" s="263"/>
      <c r="R2511" s="263"/>
      <c r="S2511" s="263"/>
      <c r="T2511" s="264"/>
      <c r="AT2511" s="265" t="s">
        <v>175</v>
      </c>
      <c r="AU2511" s="265" t="s">
        <v>107</v>
      </c>
      <c r="AV2511" s="13" t="s">
        <v>107</v>
      </c>
      <c r="AW2511" s="13" t="s">
        <v>31</v>
      </c>
      <c r="AX2511" s="13" t="s">
        <v>74</v>
      </c>
      <c r="AY2511" s="265" t="s">
        <v>165</v>
      </c>
    </row>
    <row r="2512" s="13" customFormat="1">
      <c r="B2512" s="255"/>
      <c r="C2512" s="256"/>
      <c r="D2512" s="246" t="s">
        <v>175</v>
      </c>
      <c r="E2512" s="257" t="s">
        <v>1</v>
      </c>
      <c r="F2512" s="258" t="s">
        <v>980</v>
      </c>
      <c r="G2512" s="256"/>
      <c r="H2512" s="259">
        <v>0.17999999999999999</v>
      </c>
      <c r="I2512" s="260"/>
      <c r="J2512" s="256"/>
      <c r="K2512" s="256"/>
      <c r="L2512" s="261"/>
      <c r="M2512" s="262"/>
      <c r="N2512" s="263"/>
      <c r="O2512" s="263"/>
      <c r="P2512" s="263"/>
      <c r="Q2512" s="263"/>
      <c r="R2512" s="263"/>
      <c r="S2512" s="263"/>
      <c r="T2512" s="264"/>
      <c r="AT2512" s="265" t="s">
        <v>175</v>
      </c>
      <c r="AU2512" s="265" t="s">
        <v>107</v>
      </c>
      <c r="AV2512" s="13" t="s">
        <v>107</v>
      </c>
      <c r="AW2512" s="13" t="s">
        <v>31</v>
      </c>
      <c r="AX2512" s="13" t="s">
        <v>74</v>
      </c>
      <c r="AY2512" s="265" t="s">
        <v>165</v>
      </c>
    </row>
    <row r="2513" s="14" customFormat="1">
      <c r="B2513" s="266"/>
      <c r="C2513" s="267"/>
      <c r="D2513" s="246" t="s">
        <v>175</v>
      </c>
      <c r="E2513" s="268" t="s">
        <v>1</v>
      </c>
      <c r="F2513" s="269" t="s">
        <v>179</v>
      </c>
      <c r="G2513" s="267"/>
      <c r="H2513" s="270">
        <v>11.077</v>
      </c>
      <c r="I2513" s="271"/>
      <c r="J2513" s="267"/>
      <c r="K2513" s="267"/>
      <c r="L2513" s="272"/>
      <c r="M2513" s="273"/>
      <c r="N2513" s="274"/>
      <c r="O2513" s="274"/>
      <c r="P2513" s="274"/>
      <c r="Q2513" s="274"/>
      <c r="R2513" s="274"/>
      <c r="S2513" s="274"/>
      <c r="T2513" s="275"/>
      <c r="AT2513" s="276" t="s">
        <v>175</v>
      </c>
      <c r="AU2513" s="276" t="s">
        <v>107</v>
      </c>
      <c r="AV2513" s="14" t="s">
        <v>166</v>
      </c>
      <c r="AW2513" s="14" t="s">
        <v>31</v>
      </c>
      <c r="AX2513" s="14" t="s">
        <v>74</v>
      </c>
      <c r="AY2513" s="276" t="s">
        <v>165</v>
      </c>
    </row>
    <row r="2514" s="15" customFormat="1">
      <c r="B2514" s="277"/>
      <c r="C2514" s="278"/>
      <c r="D2514" s="246" t="s">
        <v>175</v>
      </c>
      <c r="E2514" s="279" t="s">
        <v>1</v>
      </c>
      <c r="F2514" s="280" t="s">
        <v>186</v>
      </c>
      <c r="G2514" s="278"/>
      <c r="H2514" s="281">
        <v>53.503000000000014</v>
      </c>
      <c r="I2514" s="282"/>
      <c r="J2514" s="278"/>
      <c r="K2514" s="278"/>
      <c r="L2514" s="283"/>
      <c r="M2514" s="284"/>
      <c r="N2514" s="285"/>
      <c r="O2514" s="285"/>
      <c r="P2514" s="285"/>
      <c r="Q2514" s="285"/>
      <c r="R2514" s="285"/>
      <c r="S2514" s="285"/>
      <c r="T2514" s="286"/>
      <c r="AT2514" s="287" t="s">
        <v>175</v>
      </c>
      <c r="AU2514" s="287" t="s">
        <v>107</v>
      </c>
      <c r="AV2514" s="15" t="s">
        <v>173</v>
      </c>
      <c r="AW2514" s="15" t="s">
        <v>31</v>
      </c>
      <c r="AX2514" s="15" t="s">
        <v>82</v>
      </c>
      <c r="AY2514" s="287" t="s">
        <v>165</v>
      </c>
    </row>
    <row r="2515" s="1" customFormat="1" ht="24" customHeight="1">
      <c r="B2515" s="38"/>
      <c r="C2515" s="231" t="s">
        <v>981</v>
      </c>
      <c r="D2515" s="231" t="s">
        <v>168</v>
      </c>
      <c r="E2515" s="232" t="s">
        <v>982</v>
      </c>
      <c r="F2515" s="233" t="s">
        <v>983</v>
      </c>
      <c r="G2515" s="234" t="s">
        <v>296</v>
      </c>
      <c r="H2515" s="235">
        <v>22.399999999999999</v>
      </c>
      <c r="I2515" s="236"/>
      <c r="J2515" s="237">
        <f>ROUND(I2515*H2515,2)</f>
        <v>0</v>
      </c>
      <c r="K2515" s="233" t="s">
        <v>172</v>
      </c>
      <c r="L2515" s="43"/>
      <c r="M2515" s="238" t="s">
        <v>1</v>
      </c>
      <c r="N2515" s="239" t="s">
        <v>40</v>
      </c>
      <c r="O2515" s="86"/>
      <c r="P2515" s="240">
        <f>O2515*H2515</f>
        <v>0</v>
      </c>
      <c r="Q2515" s="240">
        <v>0.00040000000000000002</v>
      </c>
      <c r="R2515" s="240">
        <f>Q2515*H2515</f>
        <v>0.0089599999999999992</v>
      </c>
      <c r="S2515" s="240">
        <v>0</v>
      </c>
      <c r="T2515" s="241">
        <f>S2515*H2515</f>
        <v>0</v>
      </c>
      <c r="AR2515" s="242" t="s">
        <v>315</v>
      </c>
      <c r="AT2515" s="242" t="s">
        <v>168</v>
      </c>
      <c r="AU2515" s="242" t="s">
        <v>107</v>
      </c>
      <c r="AY2515" s="17" t="s">
        <v>165</v>
      </c>
      <c r="BE2515" s="243">
        <f>IF(N2515="základní",J2515,0)</f>
        <v>0</v>
      </c>
      <c r="BF2515" s="243">
        <f>IF(N2515="snížená",J2515,0)</f>
        <v>0</v>
      </c>
      <c r="BG2515" s="243">
        <f>IF(N2515="zákl. přenesená",J2515,0)</f>
        <v>0</v>
      </c>
      <c r="BH2515" s="243">
        <f>IF(N2515="sníž. přenesená",J2515,0)</f>
        <v>0</v>
      </c>
      <c r="BI2515" s="243">
        <f>IF(N2515="nulová",J2515,0)</f>
        <v>0</v>
      </c>
      <c r="BJ2515" s="17" t="s">
        <v>107</v>
      </c>
      <c r="BK2515" s="243">
        <f>ROUND(I2515*H2515,2)</f>
        <v>0</v>
      </c>
      <c r="BL2515" s="17" t="s">
        <v>315</v>
      </c>
      <c r="BM2515" s="242" t="s">
        <v>984</v>
      </c>
    </row>
    <row r="2516" s="12" customFormat="1">
      <c r="B2516" s="244"/>
      <c r="C2516" s="245"/>
      <c r="D2516" s="246" t="s">
        <v>175</v>
      </c>
      <c r="E2516" s="247" t="s">
        <v>1</v>
      </c>
      <c r="F2516" s="248" t="s">
        <v>176</v>
      </c>
      <c r="G2516" s="245"/>
      <c r="H2516" s="247" t="s">
        <v>1</v>
      </c>
      <c r="I2516" s="249"/>
      <c r="J2516" s="245"/>
      <c r="K2516" s="245"/>
      <c r="L2516" s="250"/>
      <c r="M2516" s="251"/>
      <c r="N2516" s="252"/>
      <c r="O2516" s="252"/>
      <c r="P2516" s="252"/>
      <c r="Q2516" s="252"/>
      <c r="R2516" s="252"/>
      <c r="S2516" s="252"/>
      <c r="T2516" s="253"/>
      <c r="AT2516" s="254" t="s">
        <v>175</v>
      </c>
      <c r="AU2516" s="254" t="s">
        <v>107</v>
      </c>
      <c r="AV2516" s="12" t="s">
        <v>82</v>
      </c>
      <c r="AW2516" s="12" t="s">
        <v>31</v>
      </c>
      <c r="AX2516" s="12" t="s">
        <v>74</v>
      </c>
      <c r="AY2516" s="254" t="s">
        <v>165</v>
      </c>
    </row>
    <row r="2517" s="12" customFormat="1">
      <c r="B2517" s="244"/>
      <c r="C2517" s="245"/>
      <c r="D2517" s="246" t="s">
        <v>175</v>
      </c>
      <c r="E2517" s="247" t="s">
        <v>1</v>
      </c>
      <c r="F2517" s="248" t="s">
        <v>605</v>
      </c>
      <c r="G2517" s="245"/>
      <c r="H2517" s="247" t="s">
        <v>1</v>
      </c>
      <c r="I2517" s="249"/>
      <c r="J2517" s="245"/>
      <c r="K2517" s="245"/>
      <c r="L2517" s="250"/>
      <c r="M2517" s="251"/>
      <c r="N2517" s="252"/>
      <c r="O2517" s="252"/>
      <c r="P2517" s="252"/>
      <c r="Q2517" s="252"/>
      <c r="R2517" s="252"/>
      <c r="S2517" s="252"/>
      <c r="T2517" s="253"/>
      <c r="AT2517" s="254" t="s">
        <v>175</v>
      </c>
      <c r="AU2517" s="254" t="s">
        <v>107</v>
      </c>
      <c r="AV2517" s="12" t="s">
        <v>82</v>
      </c>
      <c r="AW2517" s="12" t="s">
        <v>31</v>
      </c>
      <c r="AX2517" s="12" t="s">
        <v>74</v>
      </c>
      <c r="AY2517" s="254" t="s">
        <v>165</v>
      </c>
    </row>
    <row r="2518" s="13" customFormat="1">
      <c r="B2518" s="255"/>
      <c r="C2518" s="256"/>
      <c r="D2518" s="246" t="s">
        <v>175</v>
      </c>
      <c r="E2518" s="257" t="s">
        <v>1</v>
      </c>
      <c r="F2518" s="258" t="s">
        <v>985</v>
      </c>
      <c r="G2518" s="256"/>
      <c r="H2518" s="259">
        <v>22.399999999999999</v>
      </c>
      <c r="I2518" s="260"/>
      <c r="J2518" s="256"/>
      <c r="K2518" s="256"/>
      <c r="L2518" s="261"/>
      <c r="M2518" s="262"/>
      <c r="N2518" s="263"/>
      <c r="O2518" s="263"/>
      <c r="P2518" s="263"/>
      <c r="Q2518" s="263"/>
      <c r="R2518" s="263"/>
      <c r="S2518" s="263"/>
      <c r="T2518" s="264"/>
      <c r="AT2518" s="265" t="s">
        <v>175</v>
      </c>
      <c r="AU2518" s="265" t="s">
        <v>107</v>
      </c>
      <c r="AV2518" s="13" t="s">
        <v>107</v>
      </c>
      <c r="AW2518" s="13" t="s">
        <v>31</v>
      </c>
      <c r="AX2518" s="13" t="s">
        <v>74</v>
      </c>
      <c r="AY2518" s="265" t="s">
        <v>165</v>
      </c>
    </row>
    <row r="2519" s="15" customFormat="1">
      <c r="B2519" s="277"/>
      <c r="C2519" s="278"/>
      <c r="D2519" s="246" t="s">
        <v>175</v>
      </c>
      <c r="E2519" s="279" t="s">
        <v>1</v>
      </c>
      <c r="F2519" s="280" t="s">
        <v>186</v>
      </c>
      <c r="G2519" s="278"/>
      <c r="H2519" s="281">
        <v>22.399999999999999</v>
      </c>
      <c r="I2519" s="282"/>
      <c r="J2519" s="278"/>
      <c r="K2519" s="278"/>
      <c r="L2519" s="283"/>
      <c r="M2519" s="284"/>
      <c r="N2519" s="285"/>
      <c r="O2519" s="285"/>
      <c r="P2519" s="285"/>
      <c r="Q2519" s="285"/>
      <c r="R2519" s="285"/>
      <c r="S2519" s="285"/>
      <c r="T2519" s="286"/>
      <c r="AT2519" s="287" t="s">
        <v>175</v>
      </c>
      <c r="AU2519" s="287" t="s">
        <v>107</v>
      </c>
      <c r="AV2519" s="15" t="s">
        <v>173</v>
      </c>
      <c r="AW2519" s="15" t="s">
        <v>31</v>
      </c>
      <c r="AX2519" s="15" t="s">
        <v>82</v>
      </c>
      <c r="AY2519" s="287" t="s">
        <v>165</v>
      </c>
    </row>
    <row r="2520" s="1" customFormat="1" ht="36" customHeight="1">
      <c r="B2520" s="38"/>
      <c r="C2520" s="288" t="s">
        <v>986</v>
      </c>
      <c r="D2520" s="288" t="s">
        <v>223</v>
      </c>
      <c r="E2520" s="289" t="s">
        <v>987</v>
      </c>
      <c r="F2520" s="290" t="s">
        <v>988</v>
      </c>
      <c r="G2520" s="291" t="s">
        <v>296</v>
      </c>
      <c r="H2520" s="292">
        <v>25.760000000000002</v>
      </c>
      <c r="I2520" s="293"/>
      <c r="J2520" s="294">
        <f>ROUND(I2520*H2520,2)</f>
        <v>0</v>
      </c>
      <c r="K2520" s="290" t="s">
        <v>172</v>
      </c>
      <c r="L2520" s="295"/>
      <c r="M2520" s="296" t="s">
        <v>1</v>
      </c>
      <c r="N2520" s="297" t="s">
        <v>40</v>
      </c>
      <c r="O2520" s="86"/>
      <c r="P2520" s="240">
        <f>O2520*H2520</f>
        <v>0</v>
      </c>
      <c r="Q2520" s="240">
        <v>0.0038800000000000002</v>
      </c>
      <c r="R2520" s="240">
        <f>Q2520*H2520</f>
        <v>0.099948800000000018</v>
      </c>
      <c r="S2520" s="240">
        <v>0</v>
      </c>
      <c r="T2520" s="241">
        <f>S2520*H2520</f>
        <v>0</v>
      </c>
      <c r="AR2520" s="242" t="s">
        <v>616</v>
      </c>
      <c r="AT2520" s="242" t="s">
        <v>223</v>
      </c>
      <c r="AU2520" s="242" t="s">
        <v>107</v>
      </c>
      <c r="AY2520" s="17" t="s">
        <v>165</v>
      </c>
      <c r="BE2520" s="243">
        <f>IF(N2520="základní",J2520,0)</f>
        <v>0</v>
      </c>
      <c r="BF2520" s="243">
        <f>IF(N2520="snížená",J2520,0)</f>
        <v>0</v>
      </c>
      <c r="BG2520" s="243">
        <f>IF(N2520="zákl. přenesená",J2520,0)</f>
        <v>0</v>
      </c>
      <c r="BH2520" s="243">
        <f>IF(N2520="sníž. přenesená",J2520,0)</f>
        <v>0</v>
      </c>
      <c r="BI2520" s="243">
        <f>IF(N2520="nulová",J2520,0)</f>
        <v>0</v>
      </c>
      <c r="BJ2520" s="17" t="s">
        <v>107</v>
      </c>
      <c r="BK2520" s="243">
        <f>ROUND(I2520*H2520,2)</f>
        <v>0</v>
      </c>
      <c r="BL2520" s="17" t="s">
        <v>315</v>
      </c>
      <c r="BM2520" s="242" t="s">
        <v>989</v>
      </c>
    </row>
    <row r="2521" s="1" customFormat="1" ht="24" customHeight="1">
      <c r="B2521" s="38"/>
      <c r="C2521" s="231" t="s">
        <v>990</v>
      </c>
      <c r="D2521" s="231" t="s">
        <v>168</v>
      </c>
      <c r="E2521" s="232" t="s">
        <v>991</v>
      </c>
      <c r="F2521" s="233" t="s">
        <v>992</v>
      </c>
      <c r="G2521" s="234" t="s">
        <v>285</v>
      </c>
      <c r="H2521" s="235">
        <v>0.50600000000000001</v>
      </c>
      <c r="I2521" s="236"/>
      <c r="J2521" s="237">
        <f>ROUND(I2521*H2521,2)</f>
        <v>0</v>
      </c>
      <c r="K2521" s="233" t="s">
        <v>286</v>
      </c>
      <c r="L2521" s="43"/>
      <c r="M2521" s="238" t="s">
        <v>1</v>
      </c>
      <c r="N2521" s="239" t="s">
        <v>40</v>
      </c>
      <c r="O2521" s="86"/>
      <c r="P2521" s="240">
        <f>O2521*H2521</f>
        <v>0</v>
      </c>
      <c r="Q2521" s="240">
        <v>0</v>
      </c>
      <c r="R2521" s="240">
        <f>Q2521*H2521</f>
        <v>0</v>
      </c>
      <c r="S2521" s="240">
        <v>0</v>
      </c>
      <c r="T2521" s="241">
        <f>S2521*H2521</f>
        <v>0</v>
      </c>
      <c r="AR2521" s="242" t="s">
        <v>315</v>
      </c>
      <c r="AT2521" s="242" t="s">
        <v>168</v>
      </c>
      <c r="AU2521" s="242" t="s">
        <v>107</v>
      </c>
      <c r="AY2521" s="17" t="s">
        <v>165</v>
      </c>
      <c r="BE2521" s="243">
        <f>IF(N2521="základní",J2521,0)</f>
        <v>0</v>
      </c>
      <c r="BF2521" s="243">
        <f>IF(N2521="snížená",J2521,0)</f>
        <v>0</v>
      </c>
      <c r="BG2521" s="243">
        <f>IF(N2521="zákl. přenesená",J2521,0)</f>
        <v>0</v>
      </c>
      <c r="BH2521" s="243">
        <f>IF(N2521="sníž. přenesená",J2521,0)</f>
        <v>0</v>
      </c>
      <c r="BI2521" s="243">
        <f>IF(N2521="nulová",J2521,0)</f>
        <v>0</v>
      </c>
      <c r="BJ2521" s="17" t="s">
        <v>107</v>
      </c>
      <c r="BK2521" s="243">
        <f>ROUND(I2521*H2521,2)</f>
        <v>0</v>
      </c>
      <c r="BL2521" s="17" t="s">
        <v>315</v>
      </c>
      <c r="BM2521" s="242" t="s">
        <v>993</v>
      </c>
    </row>
    <row r="2522" s="11" customFormat="1" ht="22.8" customHeight="1">
      <c r="B2522" s="215"/>
      <c r="C2522" s="216"/>
      <c r="D2522" s="217" t="s">
        <v>73</v>
      </c>
      <c r="E2522" s="229" t="s">
        <v>994</v>
      </c>
      <c r="F2522" s="229" t="s">
        <v>995</v>
      </c>
      <c r="G2522" s="216"/>
      <c r="H2522" s="216"/>
      <c r="I2522" s="219"/>
      <c r="J2522" s="230">
        <f>BK2522</f>
        <v>0</v>
      </c>
      <c r="K2522" s="216"/>
      <c r="L2522" s="221"/>
      <c r="M2522" s="222"/>
      <c r="N2522" s="223"/>
      <c r="O2522" s="223"/>
      <c r="P2522" s="224">
        <f>SUM(P2523:P2531)</f>
        <v>0</v>
      </c>
      <c r="Q2522" s="223"/>
      <c r="R2522" s="224">
        <f>SUM(R2523:R2531)</f>
        <v>0.189108</v>
      </c>
      <c r="S2522" s="223"/>
      <c r="T2522" s="225">
        <f>SUM(T2523:T2531)</f>
        <v>0</v>
      </c>
      <c r="AR2522" s="226" t="s">
        <v>107</v>
      </c>
      <c r="AT2522" s="227" t="s">
        <v>73</v>
      </c>
      <c r="AU2522" s="227" t="s">
        <v>82</v>
      </c>
      <c r="AY2522" s="226" t="s">
        <v>165</v>
      </c>
      <c r="BK2522" s="228">
        <f>SUM(BK2523:BK2531)</f>
        <v>0</v>
      </c>
    </row>
    <row r="2523" s="1" customFormat="1" ht="24" customHeight="1">
      <c r="B2523" s="38"/>
      <c r="C2523" s="231" t="s">
        <v>996</v>
      </c>
      <c r="D2523" s="231" t="s">
        <v>168</v>
      </c>
      <c r="E2523" s="232" t="s">
        <v>997</v>
      </c>
      <c r="F2523" s="233" t="s">
        <v>998</v>
      </c>
      <c r="G2523" s="234" t="s">
        <v>296</v>
      </c>
      <c r="H2523" s="235">
        <v>18.539999999999999</v>
      </c>
      <c r="I2523" s="236"/>
      <c r="J2523" s="237">
        <f>ROUND(I2523*H2523,2)</f>
        <v>0</v>
      </c>
      <c r="K2523" s="233" t="s">
        <v>172</v>
      </c>
      <c r="L2523" s="43"/>
      <c r="M2523" s="238" t="s">
        <v>1</v>
      </c>
      <c r="N2523" s="239" t="s">
        <v>40</v>
      </c>
      <c r="O2523" s="86"/>
      <c r="P2523" s="240">
        <f>O2523*H2523</f>
        <v>0</v>
      </c>
      <c r="Q2523" s="240">
        <v>0.0060000000000000001</v>
      </c>
      <c r="R2523" s="240">
        <f>Q2523*H2523</f>
        <v>0.11123999999999999</v>
      </c>
      <c r="S2523" s="240">
        <v>0</v>
      </c>
      <c r="T2523" s="241">
        <f>S2523*H2523</f>
        <v>0</v>
      </c>
      <c r="AR2523" s="242" t="s">
        <v>315</v>
      </c>
      <c r="AT2523" s="242" t="s">
        <v>168</v>
      </c>
      <c r="AU2523" s="242" t="s">
        <v>107</v>
      </c>
      <c r="AY2523" s="17" t="s">
        <v>165</v>
      </c>
      <c r="BE2523" s="243">
        <f>IF(N2523="základní",J2523,0)</f>
        <v>0</v>
      </c>
      <c r="BF2523" s="243">
        <f>IF(N2523="snížená",J2523,0)</f>
        <v>0</v>
      </c>
      <c r="BG2523" s="243">
        <f>IF(N2523="zákl. přenesená",J2523,0)</f>
        <v>0</v>
      </c>
      <c r="BH2523" s="243">
        <f>IF(N2523="sníž. přenesená",J2523,0)</f>
        <v>0</v>
      </c>
      <c r="BI2523" s="243">
        <f>IF(N2523="nulová",J2523,0)</f>
        <v>0</v>
      </c>
      <c r="BJ2523" s="17" t="s">
        <v>107</v>
      </c>
      <c r="BK2523" s="243">
        <f>ROUND(I2523*H2523,2)</f>
        <v>0</v>
      </c>
      <c r="BL2523" s="17" t="s">
        <v>315</v>
      </c>
      <c r="BM2523" s="242" t="s">
        <v>999</v>
      </c>
    </row>
    <row r="2524" s="12" customFormat="1">
      <c r="B2524" s="244"/>
      <c r="C2524" s="245"/>
      <c r="D2524" s="246" t="s">
        <v>175</v>
      </c>
      <c r="E2524" s="247" t="s">
        <v>1</v>
      </c>
      <c r="F2524" s="248" t="s">
        <v>207</v>
      </c>
      <c r="G2524" s="245"/>
      <c r="H2524" s="247" t="s">
        <v>1</v>
      </c>
      <c r="I2524" s="249"/>
      <c r="J2524" s="245"/>
      <c r="K2524" s="245"/>
      <c r="L2524" s="250"/>
      <c r="M2524" s="251"/>
      <c r="N2524" s="252"/>
      <c r="O2524" s="252"/>
      <c r="P2524" s="252"/>
      <c r="Q2524" s="252"/>
      <c r="R2524" s="252"/>
      <c r="S2524" s="252"/>
      <c r="T2524" s="253"/>
      <c r="AT2524" s="254" t="s">
        <v>175</v>
      </c>
      <c r="AU2524" s="254" t="s">
        <v>107</v>
      </c>
      <c r="AV2524" s="12" t="s">
        <v>82</v>
      </c>
      <c r="AW2524" s="12" t="s">
        <v>31</v>
      </c>
      <c r="AX2524" s="12" t="s">
        <v>74</v>
      </c>
      <c r="AY2524" s="254" t="s">
        <v>165</v>
      </c>
    </row>
    <row r="2525" s="12" customFormat="1">
      <c r="B2525" s="244"/>
      <c r="C2525" s="245"/>
      <c r="D2525" s="246" t="s">
        <v>175</v>
      </c>
      <c r="E2525" s="247" t="s">
        <v>1</v>
      </c>
      <c r="F2525" s="248" t="s">
        <v>276</v>
      </c>
      <c r="G2525" s="245"/>
      <c r="H2525" s="247" t="s">
        <v>1</v>
      </c>
      <c r="I2525" s="249"/>
      <c r="J2525" s="245"/>
      <c r="K2525" s="245"/>
      <c r="L2525" s="250"/>
      <c r="M2525" s="251"/>
      <c r="N2525" s="252"/>
      <c r="O2525" s="252"/>
      <c r="P2525" s="252"/>
      <c r="Q2525" s="252"/>
      <c r="R2525" s="252"/>
      <c r="S2525" s="252"/>
      <c r="T2525" s="253"/>
      <c r="AT2525" s="254" t="s">
        <v>175</v>
      </c>
      <c r="AU2525" s="254" t="s">
        <v>107</v>
      </c>
      <c r="AV2525" s="12" t="s">
        <v>82</v>
      </c>
      <c r="AW2525" s="12" t="s">
        <v>31</v>
      </c>
      <c r="AX2525" s="12" t="s">
        <v>74</v>
      </c>
      <c r="AY2525" s="254" t="s">
        <v>165</v>
      </c>
    </row>
    <row r="2526" s="13" customFormat="1">
      <c r="B2526" s="255"/>
      <c r="C2526" s="256"/>
      <c r="D2526" s="246" t="s">
        <v>175</v>
      </c>
      <c r="E2526" s="257" t="s">
        <v>1</v>
      </c>
      <c r="F2526" s="258" t="s">
        <v>1000</v>
      </c>
      <c r="G2526" s="256"/>
      <c r="H2526" s="259">
        <v>19.739999999999998</v>
      </c>
      <c r="I2526" s="260"/>
      <c r="J2526" s="256"/>
      <c r="K2526" s="256"/>
      <c r="L2526" s="261"/>
      <c r="M2526" s="262"/>
      <c r="N2526" s="263"/>
      <c r="O2526" s="263"/>
      <c r="P2526" s="263"/>
      <c r="Q2526" s="263"/>
      <c r="R2526" s="263"/>
      <c r="S2526" s="263"/>
      <c r="T2526" s="264"/>
      <c r="AT2526" s="265" t="s">
        <v>175</v>
      </c>
      <c r="AU2526" s="265" t="s">
        <v>107</v>
      </c>
      <c r="AV2526" s="13" t="s">
        <v>107</v>
      </c>
      <c r="AW2526" s="13" t="s">
        <v>31</v>
      </c>
      <c r="AX2526" s="13" t="s">
        <v>74</v>
      </c>
      <c r="AY2526" s="265" t="s">
        <v>165</v>
      </c>
    </row>
    <row r="2527" s="13" customFormat="1">
      <c r="B2527" s="255"/>
      <c r="C2527" s="256"/>
      <c r="D2527" s="246" t="s">
        <v>175</v>
      </c>
      <c r="E2527" s="257" t="s">
        <v>1</v>
      </c>
      <c r="F2527" s="258" t="s">
        <v>487</v>
      </c>
      <c r="G2527" s="256"/>
      <c r="H2527" s="259">
        <v>-1.2</v>
      </c>
      <c r="I2527" s="260"/>
      <c r="J2527" s="256"/>
      <c r="K2527" s="256"/>
      <c r="L2527" s="261"/>
      <c r="M2527" s="262"/>
      <c r="N2527" s="263"/>
      <c r="O2527" s="263"/>
      <c r="P2527" s="263"/>
      <c r="Q2527" s="263"/>
      <c r="R2527" s="263"/>
      <c r="S2527" s="263"/>
      <c r="T2527" s="264"/>
      <c r="AT2527" s="265" t="s">
        <v>175</v>
      </c>
      <c r="AU2527" s="265" t="s">
        <v>107</v>
      </c>
      <c r="AV2527" s="13" t="s">
        <v>107</v>
      </c>
      <c r="AW2527" s="13" t="s">
        <v>31</v>
      </c>
      <c r="AX2527" s="13" t="s">
        <v>74</v>
      </c>
      <c r="AY2527" s="265" t="s">
        <v>165</v>
      </c>
    </row>
    <row r="2528" s="15" customFormat="1">
      <c r="B2528" s="277"/>
      <c r="C2528" s="278"/>
      <c r="D2528" s="246" t="s">
        <v>175</v>
      </c>
      <c r="E2528" s="279" t="s">
        <v>1</v>
      </c>
      <c r="F2528" s="280" t="s">
        <v>186</v>
      </c>
      <c r="G2528" s="278"/>
      <c r="H2528" s="281">
        <v>18.539999999999999</v>
      </c>
      <c r="I2528" s="282"/>
      <c r="J2528" s="278"/>
      <c r="K2528" s="278"/>
      <c r="L2528" s="283"/>
      <c r="M2528" s="284"/>
      <c r="N2528" s="285"/>
      <c r="O2528" s="285"/>
      <c r="P2528" s="285"/>
      <c r="Q2528" s="285"/>
      <c r="R2528" s="285"/>
      <c r="S2528" s="285"/>
      <c r="T2528" s="286"/>
      <c r="AT2528" s="287" t="s">
        <v>175</v>
      </c>
      <c r="AU2528" s="287" t="s">
        <v>107</v>
      </c>
      <c r="AV2528" s="15" t="s">
        <v>173</v>
      </c>
      <c r="AW2528" s="15" t="s">
        <v>31</v>
      </c>
      <c r="AX2528" s="15" t="s">
        <v>82</v>
      </c>
      <c r="AY2528" s="287" t="s">
        <v>165</v>
      </c>
    </row>
    <row r="2529" s="1" customFormat="1" ht="16.5" customHeight="1">
      <c r="B2529" s="38"/>
      <c r="C2529" s="288" t="s">
        <v>1001</v>
      </c>
      <c r="D2529" s="288" t="s">
        <v>223</v>
      </c>
      <c r="E2529" s="289" t="s">
        <v>1002</v>
      </c>
      <c r="F2529" s="290" t="s">
        <v>1003</v>
      </c>
      <c r="G2529" s="291" t="s">
        <v>296</v>
      </c>
      <c r="H2529" s="292">
        <v>19.466999999999999</v>
      </c>
      <c r="I2529" s="293"/>
      <c r="J2529" s="294">
        <f>ROUND(I2529*H2529,2)</f>
        <v>0</v>
      </c>
      <c r="K2529" s="290" t="s">
        <v>172</v>
      </c>
      <c r="L2529" s="295"/>
      <c r="M2529" s="296" t="s">
        <v>1</v>
      </c>
      <c r="N2529" s="297" t="s">
        <v>40</v>
      </c>
      <c r="O2529" s="86"/>
      <c r="P2529" s="240">
        <f>O2529*H2529</f>
        <v>0</v>
      </c>
      <c r="Q2529" s="240">
        <v>0.0040000000000000001</v>
      </c>
      <c r="R2529" s="240">
        <f>Q2529*H2529</f>
        <v>0.077867999999999993</v>
      </c>
      <c r="S2529" s="240">
        <v>0</v>
      </c>
      <c r="T2529" s="241">
        <f>S2529*H2529</f>
        <v>0</v>
      </c>
      <c r="AR2529" s="242" t="s">
        <v>616</v>
      </c>
      <c r="AT2529" s="242" t="s">
        <v>223</v>
      </c>
      <c r="AU2529" s="242" t="s">
        <v>107</v>
      </c>
      <c r="AY2529" s="17" t="s">
        <v>165</v>
      </c>
      <c r="BE2529" s="243">
        <f>IF(N2529="základní",J2529,0)</f>
        <v>0</v>
      </c>
      <c r="BF2529" s="243">
        <f>IF(N2529="snížená",J2529,0)</f>
        <v>0</v>
      </c>
      <c r="BG2529" s="243">
        <f>IF(N2529="zákl. přenesená",J2529,0)</f>
        <v>0</v>
      </c>
      <c r="BH2529" s="243">
        <f>IF(N2529="sníž. přenesená",J2529,0)</f>
        <v>0</v>
      </c>
      <c r="BI2529" s="243">
        <f>IF(N2529="nulová",J2529,0)</f>
        <v>0</v>
      </c>
      <c r="BJ2529" s="17" t="s">
        <v>107</v>
      </c>
      <c r="BK2529" s="243">
        <f>ROUND(I2529*H2529,2)</f>
        <v>0</v>
      </c>
      <c r="BL2529" s="17" t="s">
        <v>315</v>
      </c>
      <c r="BM2529" s="242" t="s">
        <v>1004</v>
      </c>
    </row>
    <row r="2530" s="13" customFormat="1">
      <c r="B2530" s="255"/>
      <c r="C2530" s="256"/>
      <c r="D2530" s="246" t="s">
        <v>175</v>
      </c>
      <c r="E2530" s="256"/>
      <c r="F2530" s="258" t="s">
        <v>1005</v>
      </c>
      <c r="G2530" s="256"/>
      <c r="H2530" s="259">
        <v>19.466999999999999</v>
      </c>
      <c r="I2530" s="260"/>
      <c r="J2530" s="256"/>
      <c r="K2530" s="256"/>
      <c r="L2530" s="261"/>
      <c r="M2530" s="262"/>
      <c r="N2530" s="263"/>
      <c r="O2530" s="263"/>
      <c r="P2530" s="263"/>
      <c r="Q2530" s="263"/>
      <c r="R2530" s="263"/>
      <c r="S2530" s="263"/>
      <c r="T2530" s="264"/>
      <c r="AT2530" s="265" t="s">
        <v>175</v>
      </c>
      <c r="AU2530" s="265" t="s">
        <v>107</v>
      </c>
      <c r="AV2530" s="13" t="s">
        <v>107</v>
      </c>
      <c r="AW2530" s="13" t="s">
        <v>4</v>
      </c>
      <c r="AX2530" s="13" t="s">
        <v>82</v>
      </c>
      <c r="AY2530" s="265" t="s">
        <v>165</v>
      </c>
    </row>
    <row r="2531" s="1" customFormat="1" ht="24" customHeight="1">
      <c r="B2531" s="38"/>
      <c r="C2531" s="231" t="s">
        <v>1006</v>
      </c>
      <c r="D2531" s="231" t="s">
        <v>168</v>
      </c>
      <c r="E2531" s="232" t="s">
        <v>1007</v>
      </c>
      <c r="F2531" s="233" t="s">
        <v>1008</v>
      </c>
      <c r="G2531" s="234" t="s">
        <v>285</v>
      </c>
      <c r="H2531" s="235">
        <v>0.189</v>
      </c>
      <c r="I2531" s="236"/>
      <c r="J2531" s="237">
        <f>ROUND(I2531*H2531,2)</f>
        <v>0</v>
      </c>
      <c r="K2531" s="233" t="s">
        <v>172</v>
      </c>
      <c r="L2531" s="43"/>
      <c r="M2531" s="238" t="s">
        <v>1</v>
      </c>
      <c r="N2531" s="239" t="s">
        <v>40</v>
      </c>
      <c r="O2531" s="86"/>
      <c r="P2531" s="240">
        <f>O2531*H2531</f>
        <v>0</v>
      </c>
      <c r="Q2531" s="240">
        <v>0</v>
      </c>
      <c r="R2531" s="240">
        <f>Q2531*H2531</f>
        <v>0</v>
      </c>
      <c r="S2531" s="240">
        <v>0</v>
      </c>
      <c r="T2531" s="241">
        <f>S2531*H2531</f>
        <v>0</v>
      </c>
      <c r="AR2531" s="242" t="s">
        <v>315</v>
      </c>
      <c r="AT2531" s="242" t="s">
        <v>168</v>
      </c>
      <c r="AU2531" s="242" t="s">
        <v>107</v>
      </c>
      <c r="AY2531" s="17" t="s">
        <v>165</v>
      </c>
      <c r="BE2531" s="243">
        <f>IF(N2531="základní",J2531,0)</f>
        <v>0</v>
      </c>
      <c r="BF2531" s="243">
        <f>IF(N2531="snížená",J2531,0)</f>
        <v>0</v>
      </c>
      <c r="BG2531" s="243">
        <f>IF(N2531="zákl. přenesená",J2531,0)</f>
        <v>0</v>
      </c>
      <c r="BH2531" s="243">
        <f>IF(N2531="sníž. přenesená",J2531,0)</f>
        <v>0</v>
      </c>
      <c r="BI2531" s="243">
        <f>IF(N2531="nulová",J2531,0)</f>
        <v>0</v>
      </c>
      <c r="BJ2531" s="17" t="s">
        <v>107</v>
      </c>
      <c r="BK2531" s="243">
        <f>ROUND(I2531*H2531,2)</f>
        <v>0</v>
      </c>
      <c r="BL2531" s="17" t="s">
        <v>315</v>
      </c>
      <c r="BM2531" s="242" t="s">
        <v>1009</v>
      </c>
    </row>
    <row r="2532" s="11" customFormat="1" ht="22.8" customHeight="1">
      <c r="B2532" s="215"/>
      <c r="C2532" s="216"/>
      <c r="D2532" s="217" t="s">
        <v>73</v>
      </c>
      <c r="E2532" s="229" t="s">
        <v>1010</v>
      </c>
      <c r="F2532" s="229" t="s">
        <v>1011</v>
      </c>
      <c r="G2532" s="216"/>
      <c r="H2532" s="216"/>
      <c r="I2532" s="219"/>
      <c r="J2532" s="230">
        <f>BK2532</f>
        <v>0</v>
      </c>
      <c r="K2532" s="216"/>
      <c r="L2532" s="221"/>
      <c r="M2532" s="222"/>
      <c r="N2532" s="223"/>
      <c r="O2532" s="223"/>
      <c r="P2532" s="224">
        <f>SUM(P2533:P2553)</f>
        <v>0</v>
      </c>
      <c r="Q2532" s="223"/>
      <c r="R2532" s="224">
        <f>SUM(R2533:R2553)</f>
        <v>0.0349048</v>
      </c>
      <c r="S2532" s="223"/>
      <c r="T2532" s="225">
        <f>SUM(T2533:T2553)</f>
        <v>0.10350400000000001</v>
      </c>
      <c r="AR2532" s="226" t="s">
        <v>107</v>
      </c>
      <c r="AT2532" s="227" t="s">
        <v>73</v>
      </c>
      <c r="AU2532" s="227" t="s">
        <v>82</v>
      </c>
      <c r="AY2532" s="226" t="s">
        <v>165</v>
      </c>
      <c r="BK2532" s="228">
        <f>SUM(BK2533:BK2553)</f>
        <v>0</v>
      </c>
    </row>
    <row r="2533" s="1" customFormat="1" ht="24" customHeight="1">
      <c r="B2533" s="38"/>
      <c r="C2533" s="231" t="s">
        <v>1012</v>
      </c>
      <c r="D2533" s="231" t="s">
        <v>168</v>
      </c>
      <c r="E2533" s="232" t="s">
        <v>1013</v>
      </c>
      <c r="F2533" s="233" t="s">
        <v>1014</v>
      </c>
      <c r="G2533" s="234" t="s">
        <v>339</v>
      </c>
      <c r="H2533" s="235">
        <v>4</v>
      </c>
      <c r="I2533" s="236"/>
      <c r="J2533" s="237">
        <f>ROUND(I2533*H2533,2)</f>
        <v>0</v>
      </c>
      <c r="K2533" s="233" t="s">
        <v>172</v>
      </c>
      <c r="L2533" s="43"/>
      <c r="M2533" s="238" t="s">
        <v>1</v>
      </c>
      <c r="N2533" s="239" t="s">
        <v>40</v>
      </c>
      <c r="O2533" s="86"/>
      <c r="P2533" s="240">
        <f>O2533*H2533</f>
        <v>0</v>
      </c>
      <c r="Q2533" s="240">
        <v>0</v>
      </c>
      <c r="R2533" s="240">
        <f>Q2533*H2533</f>
        <v>0</v>
      </c>
      <c r="S2533" s="240">
        <v>0.0044000000000000003</v>
      </c>
      <c r="T2533" s="241">
        <f>S2533*H2533</f>
        <v>0.017600000000000001</v>
      </c>
      <c r="AR2533" s="242" t="s">
        <v>315</v>
      </c>
      <c r="AT2533" s="242" t="s">
        <v>168</v>
      </c>
      <c r="AU2533" s="242" t="s">
        <v>107</v>
      </c>
      <c r="AY2533" s="17" t="s">
        <v>165</v>
      </c>
      <c r="BE2533" s="243">
        <f>IF(N2533="základní",J2533,0)</f>
        <v>0</v>
      </c>
      <c r="BF2533" s="243">
        <f>IF(N2533="snížená",J2533,0)</f>
        <v>0</v>
      </c>
      <c r="BG2533" s="243">
        <f>IF(N2533="zákl. přenesená",J2533,0)</f>
        <v>0</v>
      </c>
      <c r="BH2533" s="243">
        <f>IF(N2533="sníž. přenesená",J2533,0)</f>
        <v>0</v>
      </c>
      <c r="BI2533" s="243">
        <f>IF(N2533="nulová",J2533,0)</f>
        <v>0</v>
      </c>
      <c r="BJ2533" s="17" t="s">
        <v>107</v>
      </c>
      <c r="BK2533" s="243">
        <f>ROUND(I2533*H2533,2)</f>
        <v>0</v>
      </c>
      <c r="BL2533" s="17" t="s">
        <v>315</v>
      </c>
      <c r="BM2533" s="242" t="s">
        <v>1015</v>
      </c>
    </row>
    <row r="2534" s="12" customFormat="1">
      <c r="B2534" s="244"/>
      <c r="C2534" s="245"/>
      <c r="D2534" s="246" t="s">
        <v>175</v>
      </c>
      <c r="E2534" s="247" t="s">
        <v>1</v>
      </c>
      <c r="F2534" s="248" t="s">
        <v>1016</v>
      </c>
      <c r="G2534" s="245"/>
      <c r="H2534" s="247" t="s">
        <v>1</v>
      </c>
      <c r="I2534" s="249"/>
      <c r="J2534" s="245"/>
      <c r="K2534" s="245"/>
      <c r="L2534" s="250"/>
      <c r="M2534" s="251"/>
      <c r="N2534" s="252"/>
      <c r="O2534" s="252"/>
      <c r="P2534" s="252"/>
      <c r="Q2534" s="252"/>
      <c r="R2534" s="252"/>
      <c r="S2534" s="252"/>
      <c r="T2534" s="253"/>
      <c r="AT2534" s="254" t="s">
        <v>175</v>
      </c>
      <c r="AU2534" s="254" t="s">
        <v>107</v>
      </c>
      <c r="AV2534" s="12" t="s">
        <v>82</v>
      </c>
      <c r="AW2534" s="12" t="s">
        <v>31</v>
      </c>
      <c r="AX2534" s="12" t="s">
        <v>74</v>
      </c>
      <c r="AY2534" s="254" t="s">
        <v>165</v>
      </c>
    </row>
    <row r="2535" s="13" customFormat="1">
      <c r="B2535" s="255"/>
      <c r="C2535" s="256"/>
      <c r="D2535" s="246" t="s">
        <v>175</v>
      </c>
      <c r="E2535" s="257" t="s">
        <v>1</v>
      </c>
      <c r="F2535" s="258" t="s">
        <v>1017</v>
      </c>
      <c r="G2535" s="256"/>
      <c r="H2535" s="259">
        <v>4</v>
      </c>
      <c r="I2535" s="260"/>
      <c r="J2535" s="256"/>
      <c r="K2535" s="256"/>
      <c r="L2535" s="261"/>
      <c r="M2535" s="262"/>
      <c r="N2535" s="263"/>
      <c r="O2535" s="263"/>
      <c r="P2535" s="263"/>
      <c r="Q2535" s="263"/>
      <c r="R2535" s="263"/>
      <c r="S2535" s="263"/>
      <c r="T2535" s="264"/>
      <c r="AT2535" s="265" t="s">
        <v>175</v>
      </c>
      <c r="AU2535" s="265" t="s">
        <v>107</v>
      </c>
      <c r="AV2535" s="13" t="s">
        <v>107</v>
      </c>
      <c r="AW2535" s="13" t="s">
        <v>31</v>
      </c>
      <c r="AX2535" s="13" t="s">
        <v>74</v>
      </c>
      <c r="AY2535" s="265" t="s">
        <v>165</v>
      </c>
    </row>
    <row r="2536" s="15" customFormat="1">
      <c r="B2536" s="277"/>
      <c r="C2536" s="278"/>
      <c r="D2536" s="246" t="s">
        <v>175</v>
      </c>
      <c r="E2536" s="279" t="s">
        <v>1</v>
      </c>
      <c r="F2536" s="280" t="s">
        <v>186</v>
      </c>
      <c r="G2536" s="278"/>
      <c r="H2536" s="281">
        <v>4</v>
      </c>
      <c r="I2536" s="282"/>
      <c r="J2536" s="278"/>
      <c r="K2536" s="278"/>
      <c r="L2536" s="283"/>
      <c r="M2536" s="284"/>
      <c r="N2536" s="285"/>
      <c r="O2536" s="285"/>
      <c r="P2536" s="285"/>
      <c r="Q2536" s="285"/>
      <c r="R2536" s="285"/>
      <c r="S2536" s="285"/>
      <c r="T2536" s="286"/>
      <c r="AT2536" s="287" t="s">
        <v>175</v>
      </c>
      <c r="AU2536" s="287" t="s">
        <v>107</v>
      </c>
      <c r="AV2536" s="15" t="s">
        <v>173</v>
      </c>
      <c r="AW2536" s="15" t="s">
        <v>31</v>
      </c>
      <c r="AX2536" s="15" t="s">
        <v>82</v>
      </c>
      <c r="AY2536" s="287" t="s">
        <v>165</v>
      </c>
    </row>
    <row r="2537" s="1" customFormat="1" ht="24" customHeight="1">
      <c r="B2537" s="38"/>
      <c r="C2537" s="231" t="s">
        <v>1018</v>
      </c>
      <c r="D2537" s="231" t="s">
        <v>168</v>
      </c>
      <c r="E2537" s="232" t="s">
        <v>1019</v>
      </c>
      <c r="F2537" s="233" t="s">
        <v>1020</v>
      </c>
      <c r="G2537" s="234" t="s">
        <v>296</v>
      </c>
      <c r="H2537" s="235">
        <v>0.20000000000000001</v>
      </c>
      <c r="I2537" s="236"/>
      <c r="J2537" s="237">
        <f>ROUND(I2537*H2537,2)</f>
        <v>0</v>
      </c>
      <c r="K2537" s="233" t="s">
        <v>172</v>
      </c>
      <c r="L2537" s="43"/>
      <c r="M2537" s="238" t="s">
        <v>1</v>
      </c>
      <c r="N2537" s="239" t="s">
        <v>40</v>
      </c>
      <c r="O2537" s="86"/>
      <c r="P2537" s="240">
        <f>O2537*H2537</f>
        <v>0</v>
      </c>
      <c r="Q2537" s="240">
        <v>0.019460000000000002</v>
      </c>
      <c r="R2537" s="240">
        <f>Q2537*H2537</f>
        <v>0.0038920000000000005</v>
      </c>
      <c r="S2537" s="240">
        <v>0</v>
      </c>
      <c r="T2537" s="241">
        <f>S2537*H2537</f>
        <v>0</v>
      </c>
      <c r="AR2537" s="242" t="s">
        <v>315</v>
      </c>
      <c r="AT2537" s="242" t="s">
        <v>168</v>
      </c>
      <c r="AU2537" s="242" t="s">
        <v>107</v>
      </c>
      <c r="AY2537" s="17" t="s">
        <v>165</v>
      </c>
      <c r="BE2537" s="243">
        <f>IF(N2537="základní",J2537,0)</f>
        <v>0</v>
      </c>
      <c r="BF2537" s="243">
        <f>IF(N2537="snížená",J2537,0)</f>
        <v>0</v>
      </c>
      <c r="BG2537" s="243">
        <f>IF(N2537="zákl. přenesená",J2537,0)</f>
        <v>0</v>
      </c>
      <c r="BH2537" s="243">
        <f>IF(N2537="sníž. přenesená",J2537,0)</f>
        <v>0</v>
      </c>
      <c r="BI2537" s="243">
        <f>IF(N2537="nulová",J2537,0)</f>
        <v>0</v>
      </c>
      <c r="BJ2537" s="17" t="s">
        <v>107</v>
      </c>
      <c r="BK2537" s="243">
        <f>ROUND(I2537*H2537,2)</f>
        <v>0</v>
      </c>
      <c r="BL2537" s="17" t="s">
        <v>315</v>
      </c>
      <c r="BM2537" s="242" t="s">
        <v>1021</v>
      </c>
    </row>
    <row r="2538" s="12" customFormat="1">
      <c r="B2538" s="244"/>
      <c r="C2538" s="245"/>
      <c r="D2538" s="246" t="s">
        <v>175</v>
      </c>
      <c r="E2538" s="247" t="s">
        <v>1</v>
      </c>
      <c r="F2538" s="248" t="s">
        <v>1016</v>
      </c>
      <c r="G2538" s="245"/>
      <c r="H2538" s="247" t="s">
        <v>1</v>
      </c>
      <c r="I2538" s="249"/>
      <c r="J2538" s="245"/>
      <c r="K2538" s="245"/>
      <c r="L2538" s="250"/>
      <c r="M2538" s="251"/>
      <c r="N2538" s="252"/>
      <c r="O2538" s="252"/>
      <c r="P2538" s="252"/>
      <c r="Q2538" s="252"/>
      <c r="R2538" s="252"/>
      <c r="S2538" s="252"/>
      <c r="T2538" s="253"/>
      <c r="AT2538" s="254" t="s">
        <v>175</v>
      </c>
      <c r="AU2538" s="254" t="s">
        <v>107</v>
      </c>
      <c r="AV2538" s="12" t="s">
        <v>82</v>
      </c>
      <c r="AW2538" s="12" t="s">
        <v>31</v>
      </c>
      <c r="AX2538" s="12" t="s">
        <v>74</v>
      </c>
      <c r="AY2538" s="254" t="s">
        <v>165</v>
      </c>
    </row>
    <row r="2539" s="13" customFormat="1">
      <c r="B2539" s="255"/>
      <c r="C2539" s="256"/>
      <c r="D2539" s="246" t="s">
        <v>175</v>
      </c>
      <c r="E2539" s="257" t="s">
        <v>1</v>
      </c>
      <c r="F2539" s="258" t="s">
        <v>1022</v>
      </c>
      <c r="G2539" s="256"/>
      <c r="H2539" s="259">
        <v>0.20000000000000001</v>
      </c>
      <c r="I2539" s="260"/>
      <c r="J2539" s="256"/>
      <c r="K2539" s="256"/>
      <c r="L2539" s="261"/>
      <c r="M2539" s="262"/>
      <c r="N2539" s="263"/>
      <c r="O2539" s="263"/>
      <c r="P2539" s="263"/>
      <c r="Q2539" s="263"/>
      <c r="R2539" s="263"/>
      <c r="S2539" s="263"/>
      <c r="T2539" s="264"/>
      <c r="AT2539" s="265" t="s">
        <v>175</v>
      </c>
      <c r="AU2539" s="265" t="s">
        <v>107</v>
      </c>
      <c r="AV2539" s="13" t="s">
        <v>107</v>
      </c>
      <c r="AW2539" s="13" t="s">
        <v>31</v>
      </c>
      <c r="AX2539" s="13" t="s">
        <v>74</v>
      </c>
      <c r="AY2539" s="265" t="s">
        <v>165</v>
      </c>
    </row>
    <row r="2540" s="15" customFormat="1">
      <c r="B2540" s="277"/>
      <c r="C2540" s="278"/>
      <c r="D2540" s="246" t="s">
        <v>175</v>
      </c>
      <c r="E2540" s="279" t="s">
        <v>1</v>
      </c>
      <c r="F2540" s="280" t="s">
        <v>186</v>
      </c>
      <c r="G2540" s="278"/>
      <c r="H2540" s="281">
        <v>0.20000000000000001</v>
      </c>
      <c r="I2540" s="282"/>
      <c r="J2540" s="278"/>
      <c r="K2540" s="278"/>
      <c r="L2540" s="283"/>
      <c r="M2540" s="284"/>
      <c r="N2540" s="285"/>
      <c r="O2540" s="285"/>
      <c r="P2540" s="285"/>
      <c r="Q2540" s="285"/>
      <c r="R2540" s="285"/>
      <c r="S2540" s="285"/>
      <c r="T2540" s="286"/>
      <c r="AT2540" s="287" t="s">
        <v>175</v>
      </c>
      <c r="AU2540" s="287" t="s">
        <v>107</v>
      </c>
      <c r="AV2540" s="15" t="s">
        <v>173</v>
      </c>
      <c r="AW2540" s="15" t="s">
        <v>31</v>
      </c>
      <c r="AX2540" s="15" t="s">
        <v>82</v>
      </c>
      <c r="AY2540" s="287" t="s">
        <v>165</v>
      </c>
    </row>
    <row r="2541" s="1" customFormat="1" ht="24" customHeight="1">
      <c r="B2541" s="38"/>
      <c r="C2541" s="231" t="s">
        <v>1023</v>
      </c>
      <c r="D2541" s="231" t="s">
        <v>168</v>
      </c>
      <c r="E2541" s="232" t="s">
        <v>1024</v>
      </c>
      <c r="F2541" s="233" t="s">
        <v>1025</v>
      </c>
      <c r="G2541" s="234" t="s">
        <v>339</v>
      </c>
      <c r="H2541" s="235">
        <v>20.800000000000001</v>
      </c>
      <c r="I2541" s="236"/>
      <c r="J2541" s="237">
        <f>ROUND(I2541*H2541,2)</f>
        <v>0</v>
      </c>
      <c r="K2541" s="233" t="s">
        <v>172</v>
      </c>
      <c r="L2541" s="43"/>
      <c r="M2541" s="238" t="s">
        <v>1</v>
      </c>
      <c r="N2541" s="239" t="s">
        <v>40</v>
      </c>
      <c r="O2541" s="86"/>
      <c r="P2541" s="240">
        <f>O2541*H2541</f>
        <v>0</v>
      </c>
      <c r="Q2541" s="240">
        <v>0</v>
      </c>
      <c r="R2541" s="240">
        <f>Q2541*H2541</f>
        <v>0</v>
      </c>
      <c r="S2541" s="240">
        <v>0.00413</v>
      </c>
      <c r="T2541" s="241">
        <f>S2541*H2541</f>
        <v>0.085904000000000008</v>
      </c>
      <c r="AR2541" s="242" t="s">
        <v>315</v>
      </c>
      <c r="AT2541" s="242" t="s">
        <v>168</v>
      </c>
      <c r="AU2541" s="242" t="s">
        <v>107</v>
      </c>
      <c r="AY2541" s="17" t="s">
        <v>165</v>
      </c>
      <c r="BE2541" s="243">
        <f>IF(N2541="základní",J2541,0)</f>
        <v>0</v>
      </c>
      <c r="BF2541" s="243">
        <f>IF(N2541="snížená",J2541,0)</f>
        <v>0</v>
      </c>
      <c r="BG2541" s="243">
        <f>IF(N2541="zákl. přenesená",J2541,0)</f>
        <v>0</v>
      </c>
      <c r="BH2541" s="243">
        <f>IF(N2541="sníž. přenesená",J2541,0)</f>
        <v>0</v>
      </c>
      <c r="BI2541" s="243">
        <f>IF(N2541="nulová",J2541,0)</f>
        <v>0</v>
      </c>
      <c r="BJ2541" s="17" t="s">
        <v>107</v>
      </c>
      <c r="BK2541" s="243">
        <f>ROUND(I2541*H2541,2)</f>
        <v>0</v>
      </c>
      <c r="BL2541" s="17" t="s">
        <v>315</v>
      </c>
      <c r="BM2541" s="242" t="s">
        <v>1026</v>
      </c>
    </row>
    <row r="2542" s="12" customFormat="1">
      <c r="B2542" s="244"/>
      <c r="C2542" s="245"/>
      <c r="D2542" s="246" t="s">
        <v>175</v>
      </c>
      <c r="E2542" s="247" t="s">
        <v>1</v>
      </c>
      <c r="F2542" s="248" t="s">
        <v>1027</v>
      </c>
      <c r="G2542" s="245"/>
      <c r="H2542" s="247" t="s">
        <v>1</v>
      </c>
      <c r="I2542" s="249"/>
      <c r="J2542" s="245"/>
      <c r="K2542" s="245"/>
      <c r="L2542" s="250"/>
      <c r="M2542" s="251"/>
      <c r="N2542" s="252"/>
      <c r="O2542" s="252"/>
      <c r="P2542" s="252"/>
      <c r="Q2542" s="252"/>
      <c r="R2542" s="252"/>
      <c r="S2542" s="252"/>
      <c r="T2542" s="253"/>
      <c r="AT2542" s="254" t="s">
        <v>175</v>
      </c>
      <c r="AU2542" s="254" t="s">
        <v>107</v>
      </c>
      <c r="AV2542" s="12" t="s">
        <v>82</v>
      </c>
      <c r="AW2542" s="12" t="s">
        <v>31</v>
      </c>
      <c r="AX2542" s="12" t="s">
        <v>74</v>
      </c>
      <c r="AY2542" s="254" t="s">
        <v>165</v>
      </c>
    </row>
    <row r="2543" s="13" customFormat="1">
      <c r="B2543" s="255"/>
      <c r="C2543" s="256"/>
      <c r="D2543" s="246" t="s">
        <v>175</v>
      </c>
      <c r="E2543" s="257" t="s">
        <v>1</v>
      </c>
      <c r="F2543" s="258" t="s">
        <v>1028</v>
      </c>
      <c r="G2543" s="256"/>
      <c r="H2543" s="259">
        <v>12.800000000000001</v>
      </c>
      <c r="I2543" s="260"/>
      <c r="J2543" s="256"/>
      <c r="K2543" s="256"/>
      <c r="L2543" s="261"/>
      <c r="M2543" s="262"/>
      <c r="N2543" s="263"/>
      <c r="O2543" s="263"/>
      <c r="P2543" s="263"/>
      <c r="Q2543" s="263"/>
      <c r="R2543" s="263"/>
      <c r="S2543" s="263"/>
      <c r="T2543" s="264"/>
      <c r="AT2543" s="265" t="s">
        <v>175</v>
      </c>
      <c r="AU2543" s="265" t="s">
        <v>107</v>
      </c>
      <c r="AV2543" s="13" t="s">
        <v>107</v>
      </c>
      <c r="AW2543" s="13" t="s">
        <v>31</v>
      </c>
      <c r="AX2543" s="13" t="s">
        <v>74</v>
      </c>
      <c r="AY2543" s="265" t="s">
        <v>165</v>
      </c>
    </row>
    <row r="2544" s="12" customFormat="1">
      <c r="B2544" s="244"/>
      <c r="C2544" s="245"/>
      <c r="D2544" s="246" t="s">
        <v>175</v>
      </c>
      <c r="E2544" s="247" t="s">
        <v>1</v>
      </c>
      <c r="F2544" s="248" t="s">
        <v>1029</v>
      </c>
      <c r="G2544" s="245"/>
      <c r="H2544" s="247" t="s">
        <v>1</v>
      </c>
      <c r="I2544" s="249"/>
      <c r="J2544" s="245"/>
      <c r="K2544" s="245"/>
      <c r="L2544" s="250"/>
      <c r="M2544" s="251"/>
      <c r="N2544" s="252"/>
      <c r="O2544" s="252"/>
      <c r="P2544" s="252"/>
      <c r="Q2544" s="252"/>
      <c r="R2544" s="252"/>
      <c r="S2544" s="252"/>
      <c r="T2544" s="253"/>
      <c r="AT2544" s="254" t="s">
        <v>175</v>
      </c>
      <c r="AU2544" s="254" t="s">
        <v>107</v>
      </c>
      <c r="AV2544" s="12" t="s">
        <v>82</v>
      </c>
      <c r="AW2544" s="12" t="s">
        <v>31</v>
      </c>
      <c r="AX2544" s="12" t="s">
        <v>74</v>
      </c>
      <c r="AY2544" s="254" t="s">
        <v>165</v>
      </c>
    </row>
    <row r="2545" s="13" customFormat="1">
      <c r="B2545" s="255"/>
      <c r="C2545" s="256"/>
      <c r="D2545" s="246" t="s">
        <v>175</v>
      </c>
      <c r="E2545" s="257" t="s">
        <v>1</v>
      </c>
      <c r="F2545" s="258" t="s">
        <v>1030</v>
      </c>
      <c r="G2545" s="256"/>
      <c r="H2545" s="259">
        <v>8</v>
      </c>
      <c r="I2545" s="260"/>
      <c r="J2545" s="256"/>
      <c r="K2545" s="256"/>
      <c r="L2545" s="261"/>
      <c r="M2545" s="262"/>
      <c r="N2545" s="263"/>
      <c r="O2545" s="263"/>
      <c r="P2545" s="263"/>
      <c r="Q2545" s="263"/>
      <c r="R2545" s="263"/>
      <c r="S2545" s="263"/>
      <c r="T2545" s="264"/>
      <c r="AT2545" s="265" t="s">
        <v>175</v>
      </c>
      <c r="AU2545" s="265" t="s">
        <v>107</v>
      </c>
      <c r="AV2545" s="13" t="s">
        <v>107</v>
      </c>
      <c r="AW2545" s="13" t="s">
        <v>31</v>
      </c>
      <c r="AX2545" s="13" t="s">
        <v>74</v>
      </c>
      <c r="AY2545" s="265" t="s">
        <v>165</v>
      </c>
    </row>
    <row r="2546" s="15" customFormat="1">
      <c r="B2546" s="277"/>
      <c r="C2546" s="278"/>
      <c r="D2546" s="246" t="s">
        <v>175</v>
      </c>
      <c r="E2546" s="279" t="s">
        <v>1</v>
      </c>
      <c r="F2546" s="280" t="s">
        <v>186</v>
      </c>
      <c r="G2546" s="278"/>
      <c r="H2546" s="281">
        <v>20.800000000000001</v>
      </c>
      <c r="I2546" s="282"/>
      <c r="J2546" s="278"/>
      <c r="K2546" s="278"/>
      <c r="L2546" s="283"/>
      <c r="M2546" s="284"/>
      <c r="N2546" s="285"/>
      <c r="O2546" s="285"/>
      <c r="P2546" s="285"/>
      <c r="Q2546" s="285"/>
      <c r="R2546" s="285"/>
      <c r="S2546" s="285"/>
      <c r="T2546" s="286"/>
      <c r="AT2546" s="287" t="s">
        <v>175</v>
      </c>
      <c r="AU2546" s="287" t="s">
        <v>107</v>
      </c>
      <c r="AV2546" s="15" t="s">
        <v>173</v>
      </c>
      <c r="AW2546" s="15" t="s">
        <v>31</v>
      </c>
      <c r="AX2546" s="15" t="s">
        <v>82</v>
      </c>
      <c r="AY2546" s="287" t="s">
        <v>165</v>
      </c>
    </row>
    <row r="2547" s="1" customFormat="1" ht="24" customHeight="1">
      <c r="B2547" s="38"/>
      <c r="C2547" s="231" t="s">
        <v>1031</v>
      </c>
      <c r="D2547" s="231" t="s">
        <v>168</v>
      </c>
      <c r="E2547" s="232" t="s">
        <v>1032</v>
      </c>
      <c r="F2547" s="233" t="s">
        <v>1033</v>
      </c>
      <c r="G2547" s="234" t="s">
        <v>296</v>
      </c>
      <c r="H2547" s="235">
        <v>1.04</v>
      </c>
      <c r="I2547" s="236"/>
      <c r="J2547" s="237">
        <f>ROUND(I2547*H2547,2)</f>
        <v>0</v>
      </c>
      <c r="K2547" s="233" t="s">
        <v>172</v>
      </c>
      <c r="L2547" s="43"/>
      <c r="M2547" s="238" t="s">
        <v>1</v>
      </c>
      <c r="N2547" s="239" t="s">
        <v>40</v>
      </c>
      <c r="O2547" s="86"/>
      <c r="P2547" s="240">
        <f>O2547*H2547</f>
        <v>0</v>
      </c>
      <c r="Q2547" s="240">
        <v>0.029819999999999999</v>
      </c>
      <c r="R2547" s="240">
        <f>Q2547*H2547</f>
        <v>0.0310128</v>
      </c>
      <c r="S2547" s="240">
        <v>0</v>
      </c>
      <c r="T2547" s="241">
        <f>S2547*H2547</f>
        <v>0</v>
      </c>
      <c r="AR2547" s="242" t="s">
        <v>315</v>
      </c>
      <c r="AT2547" s="242" t="s">
        <v>168</v>
      </c>
      <c r="AU2547" s="242" t="s">
        <v>107</v>
      </c>
      <c r="AY2547" s="17" t="s">
        <v>165</v>
      </c>
      <c r="BE2547" s="243">
        <f>IF(N2547="základní",J2547,0)</f>
        <v>0</v>
      </c>
      <c r="BF2547" s="243">
        <f>IF(N2547="snížená",J2547,0)</f>
        <v>0</v>
      </c>
      <c r="BG2547" s="243">
        <f>IF(N2547="zákl. přenesená",J2547,0)</f>
        <v>0</v>
      </c>
      <c r="BH2547" s="243">
        <f>IF(N2547="sníž. přenesená",J2547,0)</f>
        <v>0</v>
      </c>
      <c r="BI2547" s="243">
        <f>IF(N2547="nulová",J2547,0)</f>
        <v>0</v>
      </c>
      <c r="BJ2547" s="17" t="s">
        <v>107</v>
      </c>
      <c r="BK2547" s="243">
        <f>ROUND(I2547*H2547,2)</f>
        <v>0</v>
      </c>
      <c r="BL2547" s="17" t="s">
        <v>315</v>
      </c>
      <c r="BM2547" s="242" t="s">
        <v>1034</v>
      </c>
    </row>
    <row r="2548" s="12" customFormat="1">
      <c r="B2548" s="244"/>
      <c r="C2548" s="245"/>
      <c r="D2548" s="246" t="s">
        <v>175</v>
      </c>
      <c r="E2548" s="247" t="s">
        <v>1</v>
      </c>
      <c r="F2548" s="248" t="s">
        <v>1027</v>
      </c>
      <c r="G2548" s="245"/>
      <c r="H2548" s="247" t="s">
        <v>1</v>
      </c>
      <c r="I2548" s="249"/>
      <c r="J2548" s="245"/>
      <c r="K2548" s="245"/>
      <c r="L2548" s="250"/>
      <c r="M2548" s="251"/>
      <c r="N2548" s="252"/>
      <c r="O2548" s="252"/>
      <c r="P2548" s="252"/>
      <c r="Q2548" s="252"/>
      <c r="R2548" s="252"/>
      <c r="S2548" s="252"/>
      <c r="T2548" s="253"/>
      <c r="AT2548" s="254" t="s">
        <v>175</v>
      </c>
      <c r="AU2548" s="254" t="s">
        <v>107</v>
      </c>
      <c r="AV2548" s="12" t="s">
        <v>82</v>
      </c>
      <c r="AW2548" s="12" t="s">
        <v>31</v>
      </c>
      <c r="AX2548" s="12" t="s">
        <v>74</v>
      </c>
      <c r="AY2548" s="254" t="s">
        <v>165</v>
      </c>
    </row>
    <row r="2549" s="13" customFormat="1">
      <c r="B2549" s="255"/>
      <c r="C2549" s="256"/>
      <c r="D2549" s="246" t="s">
        <v>175</v>
      </c>
      <c r="E2549" s="257" t="s">
        <v>1</v>
      </c>
      <c r="F2549" s="258" t="s">
        <v>1035</v>
      </c>
      <c r="G2549" s="256"/>
      <c r="H2549" s="259">
        <v>0.64000000000000001</v>
      </c>
      <c r="I2549" s="260"/>
      <c r="J2549" s="256"/>
      <c r="K2549" s="256"/>
      <c r="L2549" s="261"/>
      <c r="M2549" s="262"/>
      <c r="N2549" s="263"/>
      <c r="O2549" s="263"/>
      <c r="P2549" s="263"/>
      <c r="Q2549" s="263"/>
      <c r="R2549" s="263"/>
      <c r="S2549" s="263"/>
      <c r="T2549" s="264"/>
      <c r="AT2549" s="265" t="s">
        <v>175</v>
      </c>
      <c r="AU2549" s="265" t="s">
        <v>107</v>
      </c>
      <c r="AV2549" s="13" t="s">
        <v>107</v>
      </c>
      <c r="AW2549" s="13" t="s">
        <v>31</v>
      </c>
      <c r="AX2549" s="13" t="s">
        <v>74</v>
      </c>
      <c r="AY2549" s="265" t="s">
        <v>165</v>
      </c>
    </row>
    <row r="2550" s="12" customFormat="1">
      <c r="B2550" s="244"/>
      <c r="C2550" s="245"/>
      <c r="D2550" s="246" t="s">
        <v>175</v>
      </c>
      <c r="E2550" s="247" t="s">
        <v>1</v>
      </c>
      <c r="F2550" s="248" t="s">
        <v>1029</v>
      </c>
      <c r="G2550" s="245"/>
      <c r="H2550" s="247" t="s">
        <v>1</v>
      </c>
      <c r="I2550" s="249"/>
      <c r="J2550" s="245"/>
      <c r="K2550" s="245"/>
      <c r="L2550" s="250"/>
      <c r="M2550" s="251"/>
      <c r="N2550" s="252"/>
      <c r="O2550" s="252"/>
      <c r="P2550" s="252"/>
      <c r="Q2550" s="252"/>
      <c r="R2550" s="252"/>
      <c r="S2550" s="252"/>
      <c r="T2550" s="253"/>
      <c r="AT2550" s="254" t="s">
        <v>175</v>
      </c>
      <c r="AU2550" s="254" t="s">
        <v>107</v>
      </c>
      <c r="AV2550" s="12" t="s">
        <v>82</v>
      </c>
      <c r="AW2550" s="12" t="s">
        <v>31</v>
      </c>
      <c r="AX2550" s="12" t="s">
        <v>74</v>
      </c>
      <c r="AY2550" s="254" t="s">
        <v>165</v>
      </c>
    </row>
    <row r="2551" s="13" customFormat="1">
      <c r="B2551" s="255"/>
      <c r="C2551" s="256"/>
      <c r="D2551" s="246" t="s">
        <v>175</v>
      </c>
      <c r="E2551" s="257" t="s">
        <v>1</v>
      </c>
      <c r="F2551" s="258" t="s">
        <v>1036</v>
      </c>
      <c r="G2551" s="256"/>
      <c r="H2551" s="259">
        <v>0.40000000000000002</v>
      </c>
      <c r="I2551" s="260"/>
      <c r="J2551" s="256"/>
      <c r="K2551" s="256"/>
      <c r="L2551" s="261"/>
      <c r="M2551" s="262"/>
      <c r="N2551" s="263"/>
      <c r="O2551" s="263"/>
      <c r="P2551" s="263"/>
      <c r="Q2551" s="263"/>
      <c r="R2551" s="263"/>
      <c r="S2551" s="263"/>
      <c r="T2551" s="264"/>
      <c r="AT2551" s="265" t="s">
        <v>175</v>
      </c>
      <c r="AU2551" s="265" t="s">
        <v>107</v>
      </c>
      <c r="AV2551" s="13" t="s">
        <v>107</v>
      </c>
      <c r="AW2551" s="13" t="s">
        <v>31</v>
      </c>
      <c r="AX2551" s="13" t="s">
        <v>74</v>
      </c>
      <c r="AY2551" s="265" t="s">
        <v>165</v>
      </c>
    </row>
    <row r="2552" s="15" customFormat="1">
      <c r="B2552" s="277"/>
      <c r="C2552" s="278"/>
      <c r="D2552" s="246" t="s">
        <v>175</v>
      </c>
      <c r="E2552" s="279" t="s">
        <v>1</v>
      </c>
      <c r="F2552" s="280" t="s">
        <v>186</v>
      </c>
      <c r="G2552" s="278"/>
      <c r="H2552" s="281">
        <v>1.04</v>
      </c>
      <c r="I2552" s="282"/>
      <c r="J2552" s="278"/>
      <c r="K2552" s="278"/>
      <c r="L2552" s="283"/>
      <c r="M2552" s="284"/>
      <c r="N2552" s="285"/>
      <c r="O2552" s="285"/>
      <c r="P2552" s="285"/>
      <c r="Q2552" s="285"/>
      <c r="R2552" s="285"/>
      <c r="S2552" s="285"/>
      <c r="T2552" s="286"/>
      <c r="AT2552" s="287" t="s">
        <v>175</v>
      </c>
      <c r="AU2552" s="287" t="s">
        <v>107</v>
      </c>
      <c r="AV2552" s="15" t="s">
        <v>173</v>
      </c>
      <c r="AW2552" s="15" t="s">
        <v>31</v>
      </c>
      <c r="AX2552" s="15" t="s">
        <v>82</v>
      </c>
      <c r="AY2552" s="287" t="s">
        <v>165</v>
      </c>
    </row>
    <row r="2553" s="1" customFormat="1" ht="24" customHeight="1">
      <c r="B2553" s="38"/>
      <c r="C2553" s="231" t="s">
        <v>1037</v>
      </c>
      <c r="D2553" s="231" t="s">
        <v>168</v>
      </c>
      <c r="E2553" s="232" t="s">
        <v>1038</v>
      </c>
      <c r="F2553" s="233" t="s">
        <v>1039</v>
      </c>
      <c r="G2553" s="234" t="s">
        <v>285</v>
      </c>
      <c r="H2553" s="235">
        <v>0.035000000000000003</v>
      </c>
      <c r="I2553" s="236"/>
      <c r="J2553" s="237">
        <f>ROUND(I2553*H2553,2)</f>
        <v>0</v>
      </c>
      <c r="K2553" s="233" t="s">
        <v>172</v>
      </c>
      <c r="L2553" s="43"/>
      <c r="M2553" s="238" t="s">
        <v>1</v>
      </c>
      <c r="N2553" s="239" t="s">
        <v>40</v>
      </c>
      <c r="O2553" s="86"/>
      <c r="P2553" s="240">
        <f>O2553*H2553</f>
        <v>0</v>
      </c>
      <c r="Q2553" s="240">
        <v>0</v>
      </c>
      <c r="R2553" s="240">
        <f>Q2553*H2553</f>
        <v>0</v>
      </c>
      <c r="S2553" s="240">
        <v>0</v>
      </c>
      <c r="T2553" s="241">
        <f>S2553*H2553</f>
        <v>0</v>
      </c>
      <c r="AR2553" s="242" t="s">
        <v>315</v>
      </c>
      <c r="AT2553" s="242" t="s">
        <v>168</v>
      </c>
      <c r="AU2553" s="242" t="s">
        <v>107</v>
      </c>
      <c r="AY2553" s="17" t="s">
        <v>165</v>
      </c>
      <c r="BE2553" s="243">
        <f>IF(N2553="základní",J2553,0)</f>
        <v>0</v>
      </c>
      <c r="BF2553" s="243">
        <f>IF(N2553="snížená",J2553,0)</f>
        <v>0</v>
      </c>
      <c r="BG2553" s="243">
        <f>IF(N2553="zákl. přenesená",J2553,0)</f>
        <v>0</v>
      </c>
      <c r="BH2553" s="243">
        <f>IF(N2553="sníž. přenesená",J2553,0)</f>
        <v>0</v>
      </c>
      <c r="BI2553" s="243">
        <f>IF(N2553="nulová",J2553,0)</f>
        <v>0</v>
      </c>
      <c r="BJ2553" s="17" t="s">
        <v>107</v>
      </c>
      <c r="BK2553" s="243">
        <f>ROUND(I2553*H2553,2)</f>
        <v>0</v>
      </c>
      <c r="BL2553" s="17" t="s">
        <v>315</v>
      </c>
      <c r="BM2553" s="242" t="s">
        <v>1040</v>
      </c>
    </row>
    <row r="2554" s="11" customFormat="1" ht="22.8" customHeight="1">
      <c r="B2554" s="215"/>
      <c r="C2554" s="216"/>
      <c r="D2554" s="217" t="s">
        <v>73</v>
      </c>
      <c r="E2554" s="229" t="s">
        <v>1041</v>
      </c>
      <c r="F2554" s="229" t="s">
        <v>1042</v>
      </c>
      <c r="G2554" s="216"/>
      <c r="H2554" s="216"/>
      <c r="I2554" s="219"/>
      <c r="J2554" s="230">
        <f>BK2554</f>
        <v>0</v>
      </c>
      <c r="K2554" s="216"/>
      <c r="L2554" s="221"/>
      <c r="M2554" s="222"/>
      <c r="N2554" s="223"/>
      <c r="O2554" s="223"/>
      <c r="P2554" s="224">
        <f>SUM(P2555:P3078)</f>
        <v>0</v>
      </c>
      <c r="Q2554" s="223"/>
      <c r="R2554" s="224">
        <f>SUM(R2555:R3078)</f>
        <v>10.79956924</v>
      </c>
      <c r="S2554" s="223"/>
      <c r="T2554" s="225">
        <f>SUM(T2555:T3078)</f>
        <v>1.7649138999999998</v>
      </c>
      <c r="AR2554" s="226" t="s">
        <v>107</v>
      </c>
      <c r="AT2554" s="227" t="s">
        <v>73</v>
      </c>
      <c r="AU2554" s="227" t="s">
        <v>82</v>
      </c>
      <c r="AY2554" s="226" t="s">
        <v>165</v>
      </c>
      <c r="BK2554" s="228">
        <f>SUM(BK2555:BK3078)</f>
        <v>0</v>
      </c>
    </row>
    <row r="2555" s="1" customFormat="1" ht="24" customHeight="1">
      <c r="B2555" s="38"/>
      <c r="C2555" s="231" t="s">
        <v>1043</v>
      </c>
      <c r="D2555" s="231" t="s">
        <v>168</v>
      </c>
      <c r="E2555" s="232" t="s">
        <v>1044</v>
      </c>
      <c r="F2555" s="233" t="s">
        <v>1045</v>
      </c>
      <c r="G2555" s="234" t="s">
        <v>296</v>
      </c>
      <c r="H2555" s="235">
        <v>55.624000000000002</v>
      </c>
      <c r="I2555" s="236"/>
      <c r="J2555" s="237">
        <f>ROUND(I2555*H2555,2)</f>
        <v>0</v>
      </c>
      <c r="K2555" s="233" t="s">
        <v>172</v>
      </c>
      <c r="L2555" s="43"/>
      <c r="M2555" s="238" t="s">
        <v>1</v>
      </c>
      <c r="N2555" s="239" t="s">
        <v>40</v>
      </c>
      <c r="O2555" s="86"/>
      <c r="P2555" s="240">
        <f>O2555*H2555</f>
        <v>0</v>
      </c>
      <c r="Q2555" s="240">
        <v>0.0275</v>
      </c>
      <c r="R2555" s="240">
        <f>Q2555*H2555</f>
        <v>1.52966</v>
      </c>
      <c r="S2555" s="240">
        <v>0</v>
      </c>
      <c r="T2555" s="241">
        <f>S2555*H2555</f>
        <v>0</v>
      </c>
      <c r="AR2555" s="242" t="s">
        <v>315</v>
      </c>
      <c r="AT2555" s="242" t="s">
        <v>168</v>
      </c>
      <c r="AU2555" s="242" t="s">
        <v>107</v>
      </c>
      <c r="AY2555" s="17" t="s">
        <v>165</v>
      </c>
      <c r="BE2555" s="243">
        <f>IF(N2555="základní",J2555,0)</f>
        <v>0</v>
      </c>
      <c r="BF2555" s="243">
        <f>IF(N2555="snížená",J2555,0)</f>
        <v>0</v>
      </c>
      <c r="BG2555" s="243">
        <f>IF(N2555="zákl. přenesená",J2555,0)</f>
        <v>0</v>
      </c>
      <c r="BH2555" s="243">
        <f>IF(N2555="sníž. přenesená",J2555,0)</f>
        <v>0</v>
      </c>
      <c r="BI2555" s="243">
        <f>IF(N2555="nulová",J2555,0)</f>
        <v>0</v>
      </c>
      <c r="BJ2555" s="17" t="s">
        <v>107</v>
      </c>
      <c r="BK2555" s="243">
        <f>ROUND(I2555*H2555,2)</f>
        <v>0</v>
      </c>
      <c r="BL2555" s="17" t="s">
        <v>315</v>
      </c>
      <c r="BM2555" s="242" t="s">
        <v>1046</v>
      </c>
    </row>
    <row r="2556" s="12" customFormat="1">
      <c r="B2556" s="244"/>
      <c r="C2556" s="245"/>
      <c r="D2556" s="246" t="s">
        <v>175</v>
      </c>
      <c r="E2556" s="247" t="s">
        <v>1</v>
      </c>
      <c r="F2556" s="248" t="s">
        <v>180</v>
      </c>
      <c r="G2556" s="245"/>
      <c r="H2556" s="247" t="s">
        <v>1</v>
      </c>
      <c r="I2556" s="249"/>
      <c r="J2556" s="245"/>
      <c r="K2556" s="245"/>
      <c r="L2556" s="250"/>
      <c r="M2556" s="251"/>
      <c r="N2556" s="252"/>
      <c r="O2556" s="252"/>
      <c r="P2556" s="252"/>
      <c r="Q2556" s="252"/>
      <c r="R2556" s="252"/>
      <c r="S2556" s="252"/>
      <c r="T2556" s="253"/>
      <c r="AT2556" s="254" t="s">
        <v>175</v>
      </c>
      <c r="AU2556" s="254" t="s">
        <v>107</v>
      </c>
      <c r="AV2556" s="12" t="s">
        <v>82</v>
      </c>
      <c r="AW2556" s="12" t="s">
        <v>31</v>
      </c>
      <c r="AX2556" s="12" t="s">
        <v>74</v>
      </c>
      <c r="AY2556" s="254" t="s">
        <v>165</v>
      </c>
    </row>
    <row r="2557" s="12" customFormat="1">
      <c r="B2557" s="244"/>
      <c r="C2557" s="245"/>
      <c r="D2557" s="246" t="s">
        <v>175</v>
      </c>
      <c r="E2557" s="247" t="s">
        <v>1</v>
      </c>
      <c r="F2557" s="248" t="s">
        <v>1047</v>
      </c>
      <c r="G2557" s="245"/>
      <c r="H2557" s="247" t="s">
        <v>1</v>
      </c>
      <c r="I2557" s="249"/>
      <c r="J2557" s="245"/>
      <c r="K2557" s="245"/>
      <c r="L2557" s="250"/>
      <c r="M2557" s="251"/>
      <c r="N2557" s="252"/>
      <c r="O2557" s="252"/>
      <c r="P2557" s="252"/>
      <c r="Q2557" s="252"/>
      <c r="R2557" s="252"/>
      <c r="S2557" s="252"/>
      <c r="T2557" s="253"/>
      <c r="AT2557" s="254" t="s">
        <v>175</v>
      </c>
      <c r="AU2557" s="254" t="s">
        <v>107</v>
      </c>
      <c r="AV2557" s="12" t="s">
        <v>82</v>
      </c>
      <c r="AW2557" s="12" t="s">
        <v>31</v>
      </c>
      <c r="AX2557" s="12" t="s">
        <v>74</v>
      </c>
      <c r="AY2557" s="254" t="s">
        <v>165</v>
      </c>
    </row>
    <row r="2558" s="13" customFormat="1">
      <c r="B2558" s="255"/>
      <c r="C2558" s="256"/>
      <c r="D2558" s="246" t="s">
        <v>175</v>
      </c>
      <c r="E2558" s="257" t="s">
        <v>1</v>
      </c>
      <c r="F2558" s="258" t="s">
        <v>1048</v>
      </c>
      <c r="G2558" s="256"/>
      <c r="H2558" s="259">
        <v>37.744</v>
      </c>
      <c r="I2558" s="260"/>
      <c r="J2558" s="256"/>
      <c r="K2558" s="256"/>
      <c r="L2558" s="261"/>
      <c r="M2558" s="262"/>
      <c r="N2558" s="263"/>
      <c r="O2558" s="263"/>
      <c r="P2558" s="263"/>
      <c r="Q2558" s="263"/>
      <c r="R2558" s="263"/>
      <c r="S2558" s="263"/>
      <c r="T2558" s="264"/>
      <c r="AT2558" s="265" t="s">
        <v>175</v>
      </c>
      <c r="AU2558" s="265" t="s">
        <v>107</v>
      </c>
      <c r="AV2558" s="13" t="s">
        <v>107</v>
      </c>
      <c r="AW2558" s="13" t="s">
        <v>31</v>
      </c>
      <c r="AX2558" s="13" t="s">
        <v>74</v>
      </c>
      <c r="AY2558" s="265" t="s">
        <v>165</v>
      </c>
    </row>
    <row r="2559" s="13" customFormat="1">
      <c r="B2559" s="255"/>
      <c r="C2559" s="256"/>
      <c r="D2559" s="246" t="s">
        <v>175</v>
      </c>
      <c r="E2559" s="257" t="s">
        <v>1</v>
      </c>
      <c r="F2559" s="258" t="s">
        <v>326</v>
      </c>
      <c r="G2559" s="256"/>
      <c r="H2559" s="259">
        <v>-3.2000000000000002</v>
      </c>
      <c r="I2559" s="260"/>
      <c r="J2559" s="256"/>
      <c r="K2559" s="256"/>
      <c r="L2559" s="261"/>
      <c r="M2559" s="262"/>
      <c r="N2559" s="263"/>
      <c r="O2559" s="263"/>
      <c r="P2559" s="263"/>
      <c r="Q2559" s="263"/>
      <c r="R2559" s="263"/>
      <c r="S2559" s="263"/>
      <c r="T2559" s="264"/>
      <c r="AT2559" s="265" t="s">
        <v>175</v>
      </c>
      <c r="AU2559" s="265" t="s">
        <v>107</v>
      </c>
      <c r="AV2559" s="13" t="s">
        <v>107</v>
      </c>
      <c r="AW2559" s="13" t="s">
        <v>31</v>
      </c>
      <c r="AX2559" s="13" t="s">
        <v>74</v>
      </c>
      <c r="AY2559" s="265" t="s">
        <v>165</v>
      </c>
    </row>
    <row r="2560" s="13" customFormat="1">
      <c r="B2560" s="255"/>
      <c r="C2560" s="256"/>
      <c r="D2560" s="246" t="s">
        <v>175</v>
      </c>
      <c r="E2560" s="257" t="s">
        <v>1</v>
      </c>
      <c r="F2560" s="258" t="s">
        <v>321</v>
      </c>
      <c r="G2560" s="256"/>
      <c r="H2560" s="259">
        <v>-2.7999999999999998</v>
      </c>
      <c r="I2560" s="260"/>
      <c r="J2560" s="256"/>
      <c r="K2560" s="256"/>
      <c r="L2560" s="261"/>
      <c r="M2560" s="262"/>
      <c r="N2560" s="263"/>
      <c r="O2560" s="263"/>
      <c r="P2560" s="263"/>
      <c r="Q2560" s="263"/>
      <c r="R2560" s="263"/>
      <c r="S2560" s="263"/>
      <c r="T2560" s="264"/>
      <c r="AT2560" s="265" t="s">
        <v>175</v>
      </c>
      <c r="AU2560" s="265" t="s">
        <v>107</v>
      </c>
      <c r="AV2560" s="13" t="s">
        <v>107</v>
      </c>
      <c r="AW2560" s="13" t="s">
        <v>31</v>
      </c>
      <c r="AX2560" s="13" t="s">
        <v>74</v>
      </c>
      <c r="AY2560" s="265" t="s">
        <v>165</v>
      </c>
    </row>
    <row r="2561" s="12" customFormat="1">
      <c r="B2561" s="244"/>
      <c r="C2561" s="245"/>
      <c r="D2561" s="246" t="s">
        <v>175</v>
      </c>
      <c r="E2561" s="247" t="s">
        <v>1</v>
      </c>
      <c r="F2561" s="248" t="s">
        <v>205</v>
      </c>
      <c r="G2561" s="245"/>
      <c r="H2561" s="247" t="s">
        <v>1</v>
      </c>
      <c r="I2561" s="249"/>
      <c r="J2561" s="245"/>
      <c r="K2561" s="245"/>
      <c r="L2561" s="250"/>
      <c r="M2561" s="251"/>
      <c r="N2561" s="252"/>
      <c r="O2561" s="252"/>
      <c r="P2561" s="252"/>
      <c r="Q2561" s="252"/>
      <c r="R2561" s="252"/>
      <c r="S2561" s="252"/>
      <c r="T2561" s="253"/>
      <c r="AT2561" s="254" t="s">
        <v>175</v>
      </c>
      <c r="AU2561" s="254" t="s">
        <v>107</v>
      </c>
      <c r="AV2561" s="12" t="s">
        <v>82</v>
      </c>
      <c r="AW2561" s="12" t="s">
        <v>31</v>
      </c>
      <c r="AX2561" s="12" t="s">
        <v>74</v>
      </c>
      <c r="AY2561" s="254" t="s">
        <v>165</v>
      </c>
    </row>
    <row r="2562" s="13" customFormat="1">
      <c r="B2562" s="255"/>
      <c r="C2562" s="256"/>
      <c r="D2562" s="246" t="s">
        <v>175</v>
      </c>
      <c r="E2562" s="257" t="s">
        <v>1</v>
      </c>
      <c r="F2562" s="258" t="s">
        <v>757</v>
      </c>
      <c r="G2562" s="256"/>
      <c r="H2562" s="259">
        <v>11.872</v>
      </c>
      <c r="I2562" s="260"/>
      <c r="J2562" s="256"/>
      <c r="K2562" s="256"/>
      <c r="L2562" s="261"/>
      <c r="M2562" s="262"/>
      <c r="N2562" s="263"/>
      <c r="O2562" s="263"/>
      <c r="P2562" s="263"/>
      <c r="Q2562" s="263"/>
      <c r="R2562" s="263"/>
      <c r="S2562" s="263"/>
      <c r="T2562" s="264"/>
      <c r="AT2562" s="265" t="s">
        <v>175</v>
      </c>
      <c r="AU2562" s="265" t="s">
        <v>107</v>
      </c>
      <c r="AV2562" s="13" t="s">
        <v>107</v>
      </c>
      <c r="AW2562" s="13" t="s">
        <v>31</v>
      </c>
      <c r="AX2562" s="13" t="s">
        <v>74</v>
      </c>
      <c r="AY2562" s="265" t="s">
        <v>165</v>
      </c>
    </row>
    <row r="2563" s="13" customFormat="1">
      <c r="B2563" s="255"/>
      <c r="C2563" s="256"/>
      <c r="D2563" s="246" t="s">
        <v>175</v>
      </c>
      <c r="E2563" s="257" t="s">
        <v>1</v>
      </c>
      <c r="F2563" s="258" t="s">
        <v>310</v>
      </c>
      <c r="G2563" s="256"/>
      <c r="H2563" s="259">
        <v>-1.6000000000000001</v>
      </c>
      <c r="I2563" s="260"/>
      <c r="J2563" s="256"/>
      <c r="K2563" s="256"/>
      <c r="L2563" s="261"/>
      <c r="M2563" s="262"/>
      <c r="N2563" s="263"/>
      <c r="O2563" s="263"/>
      <c r="P2563" s="263"/>
      <c r="Q2563" s="263"/>
      <c r="R2563" s="263"/>
      <c r="S2563" s="263"/>
      <c r="T2563" s="264"/>
      <c r="AT2563" s="265" t="s">
        <v>175</v>
      </c>
      <c r="AU2563" s="265" t="s">
        <v>107</v>
      </c>
      <c r="AV2563" s="13" t="s">
        <v>107</v>
      </c>
      <c r="AW2563" s="13" t="s">
        <v>31</v>
      </c>
      <c r="AX2563" s="13" t="s">
        <v>74</v>
      </c>
      <c r="AY2563" s="265" t="s">
        <v>165</v>
      </c>
    </row>
    <row r="2564" s="12" customFormat="1">
      <c r="B2564" s="244"/>
      <c r="C2564" s="245"/>
      <c r="D2564" s="246" t="s">
        <v>175</v>
      </c>
      <c r="E2564" s="247" t="s">
        <v>1</v>
      </c>
      <c r="F2564" s="248" t="s">
        <v>1049</v>
      </c>
      <c r="G2564" s="245"/>
      <c r="H2564" s="247" t="s">
        <v>1</v>
      </c>
      <c r="I2564" s="249"/>
      <c r="J2564" s="245"/>
      <c r="K2564" s="245"/>
      <c r="L2564" s="250"/>
      <c r="M2564" s="251"/>
      <c r="N2564" s="252"/>
      <c r="O2564" s="252"/>
      <c r="P2564" s="252"/>
      <c r="Q2564" s="252"/>
      <c r="R2564" s="252"/>
      <c r="S2564" s="252"/>
      <c r="T2564" s="253"/>
      <c r="AT2564" s="254" t="s">
        <v>175</v>
      </c>
      <c r="AU2564" s="254" t="s">
        <v>107</v>
      </c>
      <c r="AV2564" s="12" t="s">
        <v>82</v>
      </c>
      <c r="AW2564" s="12" t="s">
        <v>31</v>
      </c>
      <c r="AX2564" s="12" t="s">
        <v>74</v>
      </c>
      <c r="AY2564" s="254" t="s">
        <v>165</v>
      </c>
    </row>
    <row r="2565" s="13" customFormat="1">
      <c r="B2565" s="255"/>
      <c r="C2565" s="256"/>
      <c r="D2565" s="246" t="s">
        <v>175</v>
      </c>
      <c r="E2565" s="257" t="s">
        <v>1</v>
      </c>
      <c r="F2565" s="258" t="s">
        <v>1050</v>
      </c>
      <c r="G2565" s="256"/>
      <c r="H2565" s="259">
        <v>16.408000000000001</v>
      </c>
      <c r="I2565" s="260"/>
      <c r="J2565" s="256"/>
      <c r="K2565" s="256"/>
      <c r="L2565" s="261"/>
      <c r="M2565" s="262"/>
      <c r="N2565" s="263"/>
      <c r="O2565" s="263"/>
      <c r="P2565" s="263"/>
      <c r="Q2565" s="263"/>
      <c r="R2565" s="263"/>
      <c r="S2565" s="263"/>
      <c r="T2565" s="264"/>
      <c r="AT2565" s="265" t="s">
        <v>175</v>
      </c>
      <c r="AU2565" s="265" t="s">
        <v>107</v>
      </c>
      <c r="AV2565" s="13" t="s">
        <v>107</v>
      </c>
      <c r="AW2565" s="13" t="s">
        <v>31</v>
      </c>
      <c r="AX2565" s="13" t="s">
        <v>74</v>
      </c>
      <c r="AY2565" s="265" t="s">
        <v>165</v>
      </c>
    </row>
    <row r="2566" s="13" customFormat="1">
      <c r="B2566" s="255"/>
      <c r="C2566" s="256"/>
      <c r="D2566" s="246" t="s">
        <v>175</v>
      </c>
      <c r="E2566" s="257" t="s">
        <v>1</v>
      </c>
      <c r="F2566" s="258" t="s">
        <v>321</v>
      </c>
      <c r="G2566" s="256"/>
      <c r="H2566" s="259">
        <v>-2.7999999999999998</v>
      </c>
      <c r="I2566" s="260"/>
      <c r="J2566" s="256"/>
      <c r="K2566" s="256"/>
      <c r="L2566" s="261"/>
      <c r="M2566" s="262"/>
      <c r="N2566" s="263"/>
      <c r="O2566" s="263"/>
      <c r="P2566" s="263"/>
      <c r="Q2566" s="263"/>
      <c r="R2566" s="263"/>
      <c r="S2566" s="263"/>
      <c r="T2566" s="264"/>
      <c r="AT2566" s="265" t="s">
        <v>175</v>
      </c>
      <c r="AU2566" s="265" t="s">
        <v>107</v>
      </c>
      <c r="AV2566" s="13" t="s">
        <v>107</v>
      </c>
      <c r="AW2566" s="13" t="s">
        <v>31</v>
      </c>
      <c r="AX2566" s="13" t="s">
        <v>74</v>
      </c>
      <c r="AY2566" s="265" t="s">
        <v>165</v>
      </c>
    </row>
    <row r="2567" s="15" customFormat="1">
      <c r="B2567" s="277"/>
      <c r="C2567" s="278"/>
      <c r="D2567" s="246" t="s">
        <v>175</v>
      </c>
      <c r="E2567" s="279" t="s">
        <v>1</v>
      </c>
      <c r="F2567" s="280" t="s">
        <v>186</v>
      </c>
      <c r="G2567" s="278"/>
      <c r="H2567" s="281">
        <v>55.624000000000002</v>
      </c>
      <c r="I2567" s="282"/>
      <c r="J2567" s="278"/>
      <c r="K2567" s="278"/>
      <c r="L2567" s="283"/>
      <c r="M2567" s="284"/>
      <c r="N2567" s="285"/>
      <c r="O2567" s="285"/>
      <c r="P2567" s="285"/>
      <c r="Q2567" s="285"/>
      <c r="R2567" s="285"/>
      <c r="S2567" s="285"/>
      <c r="T2567" s="286"/>
      <c r="AT2567" s="287" t="s">
        <v>175</v>
      </c>
      <c r="AU2567" s="287" t="s">
        <v>107</v>
      </c>
      <c r="AV2567" s="15" t="s">
        <v>173</v>
      </c>
      <c r="AW2567" s="15" t="s">
        <v>31</v>
      </c>
      <c r="AX2567" s="15" t="s">
        <v>82</v>
      </c>
      <c r="AY2567" s="287" t="s">
        <v>165</v>
      </c>
    </row>
    <row r="2568" s="1" customFormat="1" ht="24" customHeight="1">
      <c r="B2568" s="38"/>
      <c r="C2568" s="231" t="s">
        <v>1051</v>
      </c>
      <c r="D2568" s="231" t="s">
        <v>168</v>
      </c>
      <c r="E2568" s="232" t="s">
        <v>1052</v>
      </c>
      <c r="F2568" s="233" t="s">
        <v>1053</v>
      </c>
      <c r="G2568" s="234" t="s">
        <v>296</v>
      </c>
      <c r="H2568" s="235">
        <v>19.859999999999999</v>
      </c>
      <c r="I2568" s="236"/>
      <c r="J2568" s="237">
        <f>ROUND(I2568*H2568,2)</f>
        <v>0</v>
      </c>
      <c r="K2568" s="233" t="s">
        <v>172</v>
      </c>
      <c r="L2568" s="43"/>
      <c r="M2568" s="238" t="s">
        <v>1</v>
      </c>
      <c r="N2568" s="239" t="s">
        <v>40</v>
      </c>
      <c r="O2568" s="86"/>
      <c r="P2568" s="240">
        <f>O2568*H2568</f>
        <v>0</v>
      </c>
      <c r="Q2568" s="240">
        <v>0.030020000000000002</v>
      </c>
      <c r="R2568" s="240">
        <f>Q2568*H2568</f>
        <v>0.59619719999999998</v>
      </c>
      <c r="S2568" s="240">
        <v>0</v>
      </c>
      <c r="T2568" s="241">
        <f>S2568*H2568</f>
        <v>0</v>
      </c>
      <c r="AR2568" s="242" t="s">
        <v>315</v>
      </c>
      <c r="AT2568" s="242" t="s">
        <v>168</v>
      </c>
      <c r="AU2568" s="242" t="s">
        <v>107</v>
      </c>
      <c r="AY2568" s="17" t="s">
        <v>165</v>
      </c>
      <c r="BE2568" s="243">
        <f>IF(N2568="základní",J2568,0)</f>
        <v>0</v>
      </c>
      <c r="BF2568" s="243">
        <f>IF(N2568="snížená",J2568,0)</f>
        <v>0</v>
      </c>
      <c r="BG2568" s="243">
        <f>IF(N2568="zákl. přenesená",J2568,0)</f>
        <v>0</v>
      </c>
      <c r="BH2568" s="243">
        <f>IF(N2568="sníž. přenesená",J2568,0)</f>
        <v>0</v>
      </c>
      <c r="BI2568" s="243">
        <f>IF(N2568="nulová",J2568,0)</f>
        <v>0</v>
      </c>
      <c r="BJ2568" s="17" t="s">
        <v>107</v>
      </c>
      <c r="BK2568" s="243">
        <f>ROUND(I2568*H2568,2)</f>
        <v>0</v>
      </c>
      <c r="BL2568" s="17" t="s">
        <v>315</v>
      </c>
      <c r="BM2568" s="242" t="s">
        <v>1054</v>
      </c>
    </row>
    <row r="2569" s="12" customFormat="1">
      <c r="B2569" s="244"/>
      <c r="C2569" s="245"/>
      <c r="D2569" s="246" t="s">
        <v>175</v>
      </c>
      <c r="E2569" s="247" t="s">
        <v>1</v>
      </c>
      <c r="F2569" s="248" t="s">
        <v>207</v>
      </c>
      <c r="G2569" s="245"/>
      <c r="H2569" s="247" t="s">
        <v>1</v>
      </c>
      <c r="I2569" s="249"/>
      <c r="J2569" s="245"/>
      <c r="K2569" s="245"/>
      <c r="L2569" s="250"/>
      <c r="M2569" s="251"/>
      <c r="N2569" s="252"/>
      <c r="O2569" s="252"/>
      <c r="P2569" s="252"/>
      <c r="Q2569" s="252"/>
      <c r="R2569" s="252"/>
      <c r="S2569" s="252"/>
      <c r="T2569" s="253"/>
      <c r="AT2569" s="254" t="s">
        <v>175</v>
      </c>
      <c r="AU2569" s="254" t="s">
        <v>107</v>
      </c>
      <c r="AV2569" s="12" t="s">
        <v>82</v>
      </c>
      <c r="AW2569" s="12" t="s">
        <v>31</v>
      </c>
      <c r="AX2569" s="12" t="s">
        <v>74</v>
      </c>
      <c r="AY2569" s="254" t="s">
        <v>165</v>
      </c>
    </row>
    <row r="2570" s="12" customFormat="1">
      <c r="B2570" s="244"/>
      <c r="C2570" s="245"/>
      <c r="D2570" s="246" t="s">
        <v>175</v>
      </c>
      <c r="E2570" s="247" t="s">
        <v>1</v>
      </c>
      <c r="F2570" s="248" t="s">
        <v>208</v>
      </c>
      <c r="G2570" s="245"/>
      <c r="H2570" s="247" t="s">
        <v>1</v>
      </c>
      <c r="I2570" s="249"/>
      <c r="J2570" s="245"/>
      <c r="K2570" s="245"/>
      <c r="L2570" s="250"/>
      <c r="M2570" s="251"/>
      <c r="N2570" s="252"/>
      <c r="O2570" s="252"/>
      <c r="P2570" s="252"/>
      <c r="Q2570" s="252"/>
      <c r="R2570" s="252"/>
      <c r="S2570" s="252"/>
      <c r="T2570" s="253"/>
      <c r="AT2570" s="254" t="s">
        <v>175</v>
      </c>
      <c r="AU2570" s="254" t="s">
        <v>107</v>
      </c>
      <c r="AV2570" s="12" t="s">
        <v>82</v>
      </c>
      <c r="AW2570" s="12" t="s">
        <v>31</v>
      </c>
      <c r="AX2570" s="12" t="s">
        <v>74</v>
      </c>
      <c r="AY2570" s="254" t="s">
        <v>165</v>
      </c>
    </row>
    <row r="2571" s="13" customFormat="1">
      <c r="B2571" s="255"/>
      <c r="C2571" s="256"/>
      <c r="D2571" s="246" t="s">
        <v>175</v>
      </c>
      <c r="E2571" s="257" t="s">
        <v>1</v>
      </c>
      <c r="F2571" s="258" t="s">
        <v>1055</v>
      </c>
      <c r="G2571" s="256"/>
      <c r="H2571" s="259">
        <v>7.4400000000000004</v>
      </c>
      <c r="I2571" s="260"/>
      <c r="J2571" s="256"/>
      <c r="K2571" s="256"/>
      <c r="L2571" s="261"/>
      <c r="M2571" s="262"/>
      <c r="N2571" s="263"/>
      <c r="O2571" s="263"/>
      <c r="P2571" s="263"/>
      <c r="Q2571" s="263"/>
      <c r="R2571" s="263"/>
      <c r="S2571" s="263"/>
      <c r="T2571" s="264"/>
      <c r="AT2571" s="265" t="s">
        <v>175</v>
      </c>
      <c r="AU2571" s="265" t="s">
        <v>107</v>
      </c>
      <c r="AV2571" s="13" t="s">
        <v>107</v>
      </c>
      <c r="AW2571" s="13" t="s">
        <v>31</v>
      </c>
      <c r="AX2571" s="13" t="s">
        <v>74</v>
      </c>
      <c r="AY2571" s="265" t="s">
        <v>165</v>
      </c>
    </row>
    <row r="2572" s="12" customFormat="1">
      <c r="B2572" s="244"/>
      <c r="C2572" s="245"/>
      <c r="D2572" s="246" t="s">
        <v>175</v>
      </c>
      <c r="E2572" s="247" t="s">
        <v>1</v>
      </c>
      <c r="F2572" s="248" t="s">
        <v>507</v>
      </c>
      <c r="G2572" s="245"/>
      <c r="H2572" s="247" t="s">
        <v>1</v>
      </c>
      <c r="I2572" s="249"/>
      <c r="J2572" s="245"/>
      <c r="K2572" s="245"/>
      <c r="L2572" s="250"/>
      <c r="M2572" s="251"/>
      <c r="N2572" s="252"/>
      <c r="O2572" s="252"/>
      <c r="P2572" s="252"/>
      <c r="Q2572" s="252"/>
      <c r="R2572" s="252"/>
      <c r="S2572" s="252"/>
      <c r="T2572" s="253"/>
      <c r="AT2572" s="254" t="s">
        <v>175</v>
      </c>
      <c r="AU2572" s="254" t="s">
        <v>107</v>
      </c>
      <c r="AV2572" s="12" t="s">
        <v>82</v>
      </c>
      <c r="AW2572" s="12" t="s">
        <v>31</v>
      </c>
      <c r="AX2572" s="12" t="s">
        <v>74</v>
      </c>
      <c r="AY2572" s="254" t="s">
        <v>165</v>
      </c>
    </row>
    <row r="2573" s="13" customFormat="1">
      <c r="B2573" s="255"/>
      <c r="C2573" s="256"/>
      <c r="D2573" s="246" t="s">
        <v>175</v>
      </c>
      <c r="E2573" s="257" t="s">
        <v>1</v>
      </c>
      <c r="F2573" s="258" t="s">
        <v>1056</v>
      </c>
      <c r="G2573" s="256"/>
      <c r="H2573" s="259">
        <v>12.42</v>
      </c>
      <c r="I2573" s="260"/>
      <c r="J2573" s="256"/>
      <c r="K2573" s="256"/>
      <c r="L2573" s="261"/>
      <c r="M2573" s="262"/>
      <c r="N2573" s="263"/>
      <c r="O2573" s="263"/>
      <c r="P2573" s="263"/>
      <c r="Q2573" s="263"/>
      <c r="R2573" s="263"/>
      <c r="S2573" s="263"/>
      <c r="T2573" s="264"/>
      <c r="AT2573" s="265" t="s">
        <v>175</v>
      </c>
      <c r="AU2573" s="265" t="s">
        <v>107</v>
      </c>
      <c r="AV2573" s="13" t="s">
        <v>107</v>
      </c>
      <c r="AW2573" s="13" t="s">
        <v>31</v>
      </c>
      <c r="AX2573" s="13" t="s">
        <v>74</v>
      </c>
      <c r="AY2573" s="265" t="s">
        <v>165</v>
      </c>
    </row>
    <row r="2574" s="15" customFormat="1">
      <c r="B2574" s="277"/>
      <c r="C2574" s="278"/>
      <c r="D2574" s="246" t="s">
        <v>175</v>
      </c>
      <c r="E2574" s="279" t="s">
        <v>1</v>
      </c>
      <c r="F2574" s="280" t="s">
        <v>186</v>
      </c>
      <c r="G2574" s="278"/>
      <c r="H2574" s="281">
        <v>19.859999999999999</v>
      </c>
      <c r="I2574" s="282"/>
      <c r="J2574" s="278"/>
      <c r="K2574" s="278"/>
      <c r="L2574" s="283"/>
      <c r="M2574" s="284"/>
      <c r="N2574" s="285"/>
      <c r="O2574" s="285"/>
      <c r="P2574" s="285"/>
      <c r="Q2574" s="285"/>
      <c r="R2574" s="285"/>
      <c r="S2574" s="285"/>
      <c r="T2574" s="286"/>
      <c r="AT2574" s="287" t="s">
        <v>175</v>
      </c>
      <c r="AU2574" s="287" t="s">
        <v>107</v>
      </c>
      <c r="AV2574" s="15" t="s">
        <v>173</v>
      </c>
      <c r="AW2574" s="15" t="s">
        <v>31</v>
      </c>
      <c r="AX2574" s="15" t="s">
        <v>82</v>
      </c>
      <c r="AY2574" s="287" t="s">
        <v>165</v>
      </c>
    </row>
    <row r="2575" s="1" customFormat="1" ht="24" customHeight="1">
      <c r="B2575" s="38"/>
      <c r="C2575" s="231" t="s">
        <v>1057</v>
      </c>
      <c r="D2575" s="231" t="s">
        <v>168</v>
      </c>
      <c r="E2575" s="232" t="s">
        <v>1058</v>
      </c>
      <c r="F2575" s="233" t="s">
        <v>1059</v>
      </c>
      <c r="G2575" s="234" t="s">
        <v>296</v>
      </c>
      <c r="H2575" s="235">
        <v>5.5839999999999996</v>
      </c>
      <c r="I2575" s="236"/>
      <c r="J2575" s="237">
        <f>ROUND(I2575*H2575,2)</f>
        <v>0</v>
      </c>
      <c r="K2575" s="233" t="s">
        <v>172</v>
      </c>
      <c r="L2575" s="43"/>
      <c r="M2575" s="238" t="s">
        <v>1</v>
      </c>
      <c r="N2575" s="239" t="s">
        <v>40</v>
      </c>
      <c r="O2575" s="86"/>
      <c r="P2575" s="240">
        <f>O2575*H2575</f>
        <v>0</v>
      </c>
      <c r="Q2575" s="240">
        <v>0.046199999999999998</v>
      </c>
      <c r="R2575" s="240">
        <f>Q2575*H2575</f>
        <v>0.25798079999999995</v>
      </c>
      <c r="S2575" s="240">
        <v>0</v>
      </c>
      <c r="T2575" s="241">
        <f>S2575*H2575</f>
        <v>0</v>
      </c>
      <c r="AR2575" s="242" t="s">
        <v>315</v>
      </c>
      <c r="AT2575" s="242" t="s">
        <v>168</v>
      </c>
      <c r="AU2575" s="242" t="s">
        <v>107</v>
      </c>
      <c r="AY2575" s="17" t="s">
        <v>165</v>
      </c>
      <c r="BE2575" s="243">
        <f>IF(N2575="základní",J2575,0)</f>
        <v>0</v>
      </c>
      <c r="BF2575" s="243">
        <f>IF(N2575="snížená",J2575,0)</f>
        <v>0</v>
      </c>
      <c r="BG2575" s="243">
        <f>IF(N2575="zákl. přenesená",J2575,0)</f>
        <v>0</v>
      </c>
      <c r="BH2575" s="243">
        <f>IF(N2575="sníž. přenesená",J2575,0)</f>
        <v>0</v>
      </c>
      <c r="BI2575" s="243">
        <f>IF(N2575="nulová",J2575,0)</f>
        <v>0</v>
      </c>
      <c r="BJ2575" s="17" t="s">
        <v>107</v>
      </c>
      <c r="BK2575" s="243">
        <f>ROUND(I2575*H2575,2)</f>
        <v>0</v>
      </c>
      <c r="BL2575" s="17" t="s">
        <v>315</v>
      </c>
      <c r="BM2575" s="242" t="s">
        <v>1060</v>
      </c>
    </row>
    <row r="2576" s="12" customFormat="1">
      <c r="B2576" s="244"/>
      <c r="C2576" s="245"/>
      <c r="D2576" s="246" t="s">
        <v>175</v>
      </c>
      <c r="E2576" s="247" t="s">
        <v>1</v>
      </c>
      <c r="F2576" s="248" t="s">
        <v>207</v>
      </c>
      <c r="G2576" s="245"/>
      <c r="H2576" s="247" t="s">
        <v>1</v>
      </c>
      <c r="I2576" s="249"/>
      <c r="J2576" s="245"/>
      <c r="K2576" s="245"/>
      <c r="L2576" s="250"/>
      <c r="M2576" s="251"/>
      <c r="N2576" s="252"/>
      <c r="O2576" s="252"/>
      <c r="P2576" s="252"/>
      <c r="Q2576" s="252"/>
      <c r="R2576" s="252"/>
      <c r="S2576" s="252"/>
      <c r="T2576" s="253"/>
      <c r="AT2576" s="254" t="s">
        <v>175</v>
      </c>
      <c r="AU2576" s="254" t="s">
        <v>107</v>
      </c>
      <c r="AV2576" s="12" t="s">
        <v>82</v>
      </c>
      <c r="AW2576" s="12" t="s">
        <v>31</v>
      </c>
      <c r="AX2576" s="12" t="s">
        <v>74</v>
      </c>
      <c r="AY2576" s="254" t="s">
        <v>165</v>
      </c>
    </row>
    <row r="2577" s="12" customFormat="1">
      <c r="B2577" s="244"/>
      <c r="C2577" s="245"/>
      <c r="D2577" s="246" t="s">
        <v>175</v>
      </c>
      <c r="E2577" s="247" t="s">
        <v>1</v>
      </c>
      <c r="F2577" s="248" t="s">
        <v>480</v>
      </c>
      <c r="G2577" s="245"/>
      <c r="H2577" s="247" t="s">
        <v>1</v>
      </c>
      <c r="I2577" s="249"/>
      <c r="J2577" s="245"/>
      <c r="K2577" s="245"/>
      <c r="L2577" s="250"/>
      <c r="M2577" s="251"/>
      <c r="N2577" s="252"/>
      <c r="O2577" s="252"/>
      <c r="P2577" s="252"/>
      <c r="Q2577" s="252"/>
      <c r="R2577" s="252"/>
      <c r="S2577" s="252"/>
      <c r="T2577" s="253"/>
      <c r="AT2577" s="254" t="s">
        <v>175</v>
      </c>
      <c r="AU2577" s="254" t="s">
        <v>107</v>
      </c>
      <c r="AV2577" s="12" t="s">
        <v>82</v>
      </c>
      <c r="AW2577" s="12" t="s">
        <v>31</v>
      </c>
      <c r="AX2577" s="12" t="s">
        <v>74</v>
      </c>
      <c r="AY2577" s="254" t="s">
        <v>165</v>
      </c>
    </row>
    <row r="2578" s="13" customFormat="1">
      <c r="B2578" s="255"/>
      <c r="C2578" s="256"/>
      <c r="D2578" s="246" t="s">
        <v>175</v>
      </c>
      <c r="E2578" s="257" t="s">
        <v>1</v>
      </c>
      <c r="F2578" s="258" t="s">
        <v>1061</v>
      </c>
      <c r="G2578" s="256"/>
      <c r="H2578" s="259">
        <v>5.9039999999999999</v>
      </c>
      <c r="I2578" s="260"/>
      <c r="J2578" s="256"/>
      <c r="K2578" s="256"/>
      <c r="L2578" s="261"/>
      <c r="M2578" s="262"/>
      <c r="N2578" s="263"/>
      <c r="O2578" s="263"/>
      <c r="P2578" s="263"/>
      <c r="Q2578" s="263"/>
      <c r="R2578" s="263"/>
      <c r="S2578" s="263"/>
      <c r="T2578" s="264"/>
      <c r="AT2578" s="265" t="s">
        <v>175</v>
      </c>
      <c r="AU2578" s="265" t="s">
        <v>107</v>
      </c>
      <c r="AV2578" s="13" t="s">
        <v>107</v>
      </c>
      <c r="AW2578" s="13" t="s">
        <v>31</v>
      </c>
      <c r="AX2578" s="13" t="s">
        <v>74</v>
      </c>
      <c r="AY2578" s="265" t="s">
        <v>165</v>
      </c>
    </row>
    <row r="2579" s="13" customFormat="1">
      <c r="B2579" s="255"/>
      <c r="C2579" s="256"/>
      <c r="D2579" s="246" t="s">
        <v>175</v>
      </c>
      <c r="E2579" s="257" t="s">
        <v>1</v>
      </c>
      <c r="F2579" s="258" t="s">
        <v>310</v>
      </c>
      <c r="G2579" s="256"/>
      <c r="H2579" s="259">
        <v>-1.6000000000000001</v>
      </c>
      <c r="I2579" s="260"/>
      <c r="J2579" s="256"/>
      <c r="K2579" s="256"/>
      <c r="L2579" s="261"/>
      <c r="M2579" s="262"/>
      <c r="N2579" s="263"/>
      <c r="O2579" s="263"/>
      <c r="P2579" s="263"/>
      <c r="Q2579" s="263"/>
      <c r="R2579" s="263"/>
      <c r="S2579" s="263"/>
      <c r="T2579" s="264"/>
      <c r="AT2579" s="265" t="s">
        <v>175</v>
      </c>
      <c r="AU2579" s="265" t="s">
        <v>107</v>
      </c>
      <c r="AV2579" s="13" t="s">
        <v>107</v>
      </c>
      <c r="AW2579" s="13" t="s">
        <v>31</v>
      </c>
      <c r="AX2579" s="13" t="s">
        <v>74</v>
      </c>
      <c r="AY2579" s="265" t="s">
        <v>165</v>
      </c>
    </row>
    <row r="2580" s="12" customFormat="1">
      <c r="B2580" s="244"/>
      <c r="C2580" s="245"/>
      <c r="D2580" s="246" t="s">
        <v>175</v>
      </c>
      <c r="E2580" s="247" t="s">
        <v>1</v>
      </c>
      <c r="F2580" s="248" t="s">
        <v>210</v>
      </c>
      <c r="G2580" s="245"/>
      <c r="H2580" s="247" t="s">
        <v>1</v>
      </c>
      <c r="I2580" s="249"/>
      <c r="J2580" s="245"/>
      <c r="K2580" s="245"/>
      <c r="L2580" s="250"/>
      <c r="M2580" s="251"/>
      <c r="N2580" s="252"/>
      <c r="O2580" s="252"/>
      <c r="P2580" s="252"/>
      <c r="Q2580" s="252"/>
      <c r="R2580" s="252"/>
      <c r="S2580" s="252"/>
      <c r="T2580" s="253"/>
      <c r="AT2580" s="254" t="s">
        <v>175</v>
      </c>
      <c r="AU2580" s="254" t="s">
        <v>107</v>
      </c>
      <c r="AV2580" s="12" t="s">
        <v>82</v>
      </c>
      <c r="AW2580" s="12" t="s">
        <v>31</v>
      </c>
      <c r="AX2580" s="12" t="s">
        <v>74</v>
      </c>
      <c r="AY2580" s="254" t="s">
        <v>165</v>
      </c>
    </row>
    <row r="2581" s="13" customFormat="1">
      <c r="B2581" s="255"/>
      <c r="C2581" s="256"/>
      <c r="D2581" s="246" t="s">
        <v>175</v>
      </c>
      <c r="E2581" s="257" t="s">
        <v>1</v>
      </c>
      <c r="F2581" s="258" t="s">
        <v>1062</v>
      </c>
      <c r="G2581" s="256"/>
      <c r="H2581" s="259">
        <v>2.8799999999999999</v>
      </c>
      <c r="I2581" s="260"/>
      <c r="J2581" s="256"/>
      <c r="K2581" s="256"/>
      <c r="L2581" s="261"/>
      <c r="M2581" s="262"/>
      <c r="N2581" s="263"/>
      <c r="O2581" s="263"/>
      <c r="P2581" s="263"/>
      <c r="Q2581" s="263"/>
      <c r="R2581" s="263"/>
      <c r="S2581" s="263"/>
      <c r="T2581" s="264"/>
      <c r="AT2581" s="265" t="s">
        <v>175</v>
      </c>
      <c r="AU2581" s="265" t="s">
        <v>107</v>
      </c>
      <c r="AV2581" s="13" t="s">
        <v>107</v>
      </c>
      <c r="AW2581" s="13" t="s">
        <v>31</v>
      </c>
      <c r="AX2581" s="13" t="s">
        <v>74</v>
      </c>
      <c r="AY2581" s="265" t="s">
        <v>165</v>
      </c>
    </row>
    <row r="2582" s="13" customFormat="1">
      <c r="B2582" s="255"/>
      <c r="C2582" s="256"/>
      <c r="D2582" s="246" t="s">
        <v>175</v>
      </c>
      <c r="E2582" s="257" t="s">
        <v>1</v>
      </c>
      <c r="F2582" s="258" t="s">
        <v>310</v>
      </c>
      <c r="G2582" s="256"/>
      <c r="H2582" s="259">
        <v>-1.6000000000000001</v>
      </c>
      <c r="I2582" s="260"/>
      <c r="J2582" s="256"/>
      <c r="K2582" s="256"/>
      <c r="L2582" s="261"/>
      <c r="M2582" s="262"/>
      <c r="N2582" s="263"/>
      <c r="O2582" s="263"/>
      <c r="P2582" s="263"/>
      <c r="Q2582" s="263"/>
      <c r="R2582" s="263"/>
      <c r="S2582" s="263"/>
      <c r="T2582" s="264"/>
      <c r="AT2582" s="265" t="s">
        <v>175</v>
      </c>
      <c r="AU2582" s="265" t="s">
        <v>107</v>
      </c>
      <c r="AV2582" s="13" t="s">
        <v>107</v>
      </c>
      <c r="AW2582" s="13" t="s">
        <v>31</v>
      </c>
      <c r="AX2582" s="13" t="s">
        <v>74</v>
      </c>
      <c r="AY2582" s="265" t="s">
        <v>165</v>
      </c>
    </row>
    <row r="2583" s="15" customFormat="1">
      <c r="B2583" s="277"/>
      <c r="C2583" s="278"/>
      <c r="D2583" s="246" t="s">
        <v>175</v>
      </c>
      <c r="E2583" s="279" t="s">
        <v>1</v>
      </c>
      <c r="F2583" s="280" t="s">
        <v>186</v>
      </c>
      <c r="G2583" s="278"/>
      <c r="H2583" s="281">
        <v>5.5839999999999996</v>
      </c>
      <c r="I2583" s="282"/>
      <c r="J2583" s="278"/>
      <c r="K2583" s="278"/>
      <c r="L2583" s="283"/>
      <c r="M2583" s="284"/>
      <c r="N2583" s="285"/>
      <c r="O2583" s="285"/>
      <c r="P2583" s="285"/>
      <c r="Q2583" s="285"/>
      <c r="R2583" s="285"/>
      <c r="S2583" s="285"/>
      <c r="T2583" s="286"/>
      <c r="AT2583" s="287" t="s">
        <v>175</v>
      </c>
      <c r="AU2583" s="287" t="s">
        <v>107</v>
      </c>
      <c r="AV2583" s="15" t="s">
        <v>173</v>
      </c>
      <c r="AW2583" s="15" t="s">
        <v>31</v>
      </c>
      <c r="AX2583" s="15" t="s">
        <v>82</v>
      </c>
      <c r="AY2583" s="287" t="s">
        <v>165</v>
      </c>
    </row>
    <row r="2584" s="1" customFormat="1" ht="16.5" customHeight="1">
      <c r="B2584" s="38"/>
      <c r="C2584" s="231" t="s">
        <v>1063</v>
      </c>
      <c r="D2584" s="231" t="s">
        <v>168</v>
      </c>
      <c r="E2584" s="232" t="s">
        <v>1064</v>
      </c>
      <c r="F2584" s="233" t="s">
        <v>1065</v>
      </c>
      <c r="G2584" s="234" t="s">
        <v>296</v>
      </c>
      <c r="H2584" s="235">
        <v>163.99600000000001</v>
      </c>
      <c r="I2584" s="236"/>
      <c r="J2584" s="237">
        <f>ROUND(I2584*H2584,2)</f>
        <v>0</v>
      </c>
      <c r="K2584" s="233" t="s">
        <v>172</v>
      </c>
      <c r="L2584" s="43"/>
      <c r="M2584" s="238" t="s">
        <v>1</v>
      </c>
      <c r="N2584" s="239" t="s">
        <v>40</v>
      </c>
      <c r="O2584" s="86"/>
      <c r="P2584" s="240">
        <f>O2584*H2584</f>
        <v>0</v>
      </c>
      <c r="Q2584" s="240">
        <v>0.00020000000000000001</v>
      </c>
      <c r="R2584" s="240">
        <f>Q2584*H2584</f>
        <v>0.032799200000000001</v>
      </c>
      <c r="S2584" s="240">
        <v>0</v>
      </c>
      <c r="T2584" s="241">
        <f>S2584*H2584</f>
        <v>0</v>
      </c>
      <c r="AR2584" s="242" t="s">
        <v>315</v>
      </c>
      <c r="AT2584" s="242" t="s">
        <v>168</v>
      </c>
      <c r="AU2584" s="242" t="s">
        <v>107</v>
      </c>
      <c r="AY2584" s="17" t="s">
        <v>165</v>
      </c>
      <c r="BE2584" s="243">
        <f>IF(N2584="základní",J2584,0)</f>
        <v>0</v>
      </c>
      <c r="BF2584" s="243">
        <f>IF(N2584="snížená",J2584,0)</f>
        <v>0</v>
      </c>
      <c r="BG2584" s="243">
        <f>IF(N2584="zákl. přenesená",J2584,0)</f>
        <v>0</v>
      </c>
      <c r="BH2584" s="243">
        <f>IF(N2584="sníž. přenesená",J2584,0)</f>
        <v>0</v>
      </c>
      <c r="BI2584" s="243">
        <f>IF(N2584="nulová",J2584,0)</f>
        <v>0</v>
      </c>
      <c r="BJ2584" s="17" t="s">
        <v>107</v>
      </c>
      <c r="BK2584" s="243">
        <f>ROUND(I2584*H2584,2)</f>
        <v>0</v>
      </c>
      <c r="BL2584" s="17" t="s">
        <v>315</v>
      </c>
      <c r="BM2584" s="242" t="s">
        <v>1066</v>
      </c>
    </row>
    <row r="2585" s="12" customFormat="1">
      <c r="B2585" s="244"/>
      <c r="C2585" s="245"/>
      <c r="D2585" s="246" t="s">
        <v>175</v>
      </c>
      <c r="E2585" s="247" t="s">
        <v>1</v>
      </c>
      <c r="F2585" s="248" t="s">
        <v>180</v>
      </c>
      <c r="G2585" s="245"/>
      <c r="H2585" s="247" t="s">
        <v>1</v>
      </c>
      <c r="I2585" s="249"/>
      <c r="J2585" s="245"/>
      <c r="K2585" s="245"/>
      <c r="L2585" s="250"/>
      <c r="M2585" s="251"/>
      <c r="N2585" s="252"/>
      <c r="O2585" s="252"/>
      <c r="P2585" s="252"/>
      <c r="Q2585" s="252"/>
      <c r="R2585" s="252"/>
      <c r="S2585" s="252"/>
      <c r="T2585" s="253"/>
      <c r="AT2585" s="254" t="s">
        <v>175</v>
      </c>
      <c r="AU2585" s="254" t="s">
        <v>107</v>
      </c>
      <c r="AV2585" s="12" t="s">
        <v>82</v>
      </c>
      <c r="AW2585" s="12" t="s">
        <v>31</v>
      </c>
      <c r="AX2585" s="12" t="s">
        <v>74</v>
      </c>
      <c r="AY2585" s="254" t="s">
        <v>165</v>
      </c>
    </row>
    <row r="2586" s="12" customFormat="1">
      <c r="B2586" s="244"/>
      <c r="C2586" s="245"/>
      <c r="D2586" s="246" t="s">
        <v>175</v>
      </c>
      <c r="E2586" s="247" t="s">
        <v>1</v>
      </c>
      <c r="F2586" s="248" t="s">
        <v>1047</v>
      </c>
      <c r="G2586" s="245"/>
      <c r="H2586" s="247" t="s">
        <v>1</v>
      </c>
      <c r="I2586" s="249"/>
      <c r="J2586" s="245"/>
      <c r="K2586" s="245"/>
      <c r="L2586" s="250"/>
      <c r="M2586" s="251"/>
      <c r="N2586" s="252"/>
      <c r="O2586" s="252"/>
      <c r="P2586" s="252"/>
      <c r="Q2586" s="252"/>
      <c r="R2586" s="252"/>
      <c r="S2586" s="252"/>
      <c r="T2586" s="253"/>
      <c r="AT2586" s="254" t="s">
        <v>175</v>
      </c>
      <c r="AU2586" s="254" t="s">
        <v>107</v>
      </c>
      <c r="AV2586" s="12" t="s">
        <v>82</v>
      </c>
      <c r="AW2586" s="12" t="s">
        <v>31</v>
      </c>
      <c r="AX2586" s="12" t="s">
        <v>74</v>
      </c>
      <c r="AY2586" s="254" t="s">
        <v>165</v>
      </c>
    </row>
    <row r="2587" s="13" customFormat="1">
      <c r="B2587" s="255"/>
      <c r="C2587" s="256"/>
      <c r="D2587" s="246" t="s">
        <v>175</v>
      </c>
      <c r="E2587" s="257" t="s">
        <v>1</v>
      </c>
      <c r="F2587" s="258" t="s">
        <v>1067</v>
      </c>
      <c r="G2587" s="256"/>
      <c r="H2587" s="259">
        <v>75.488</v>
      </c>
      <c r="I2587" s="260"/>
      <c r="J2587" s="256"/>
      <c r="K2587" s="256"/>
      <c r="L2587" s="261"/>
      <c r="M2587" s="262"/>
      <c r="N2587" s="263"/>
      <c r="O2587" s="263"/>
      <c r="P2587" s="263"/>
      <c r="Q2587" s="263"/>
      <c r="R2587" s="263"/>
      <c r="S2587" s="263"/>
      <c r="T2587" s="264"/>
      <c r="AT2587" s="265" t="s">
        <v>175</v>
      </c>
      <c r="AU2587" s="265" t="s">
        <v>107</v>
      </c>
      <c r="AV2587" s="13" t="s">
        <v>107</v>
      </c>
      <c r="AW2587" s="13" t="s">
        <v>31</v>
      </c>
      <c r="AX2587" s="13" t="s">
        <v>74</v>
      </c>
      <c r="AY2587" s="265" t="s">
        <v>165</v>
      </c>
    </row>
    <row r="2588" s="13" customFormat="1">
      <c r="B2588" s="255"/>
      <c r="C2588" s="256"/>
      <c r="D2588" s="246" t="s">
        <v>175</v>
      </c>
      <c r="E2588" s="257" t="s">
        <v>1</v>
      </c>
      <c r="F2588" s="258" t="s">
        <v>1068</v>
      </c>
      <c r="G2588" s="256"/>
      <c r="H2588" s="259">
        <v>-6.4000000000000004</v>
      </c>
      <c r="I2588" s="260"/>
      <c r="J2588" s="256"/>
      <c r="K2588" s="256"/>
      <c r="L2588" s="261"/>
      <c r="M2588" s="262"/>
      <c r="N2588" s="263"/>
      <c r="O2588" s="263"/>
      <c r="P2588" s="263"/>
      <c r="Q2588" s="263"/>
      <c r="R2588" s="263"/>
      <c r="S2588" s="263"/>
      <c r="T2588" s="264"/>
      <c r="AT2588" s="265" t="s">
        <v>175</v>
      </c>
      <c r="AU2588" s="265" t="s">
        <v>107</v>
      </c>
      <c r="AV2588" s="13" t="s">
        <v>107</v>
      </c>
      <c r="AW2588" s="13" t="s">
        <v>31</v>
      </c>
      <c r="AX2588" s="13" t="s">
        <v>74</v>
      </c>
      <c r="AY2588" s="265" t="s">
        <v>165</v>
      </c>
    </row>
    <row r="2589" s="13" customFormat="1">
      <c r="B2589" s="255"/>
      <c r="C2589" s="256"/>
      <c r="D2589" s="246" t="s">
        <v>175</v>
      </c>
      <c r="E2589" s="257" t="s">
        <v>1</v>
      </c>
      <c r="F2589" s="258" t="s">
        <v>1069</v>
      </c>
      <c r="G2589" s="256"/>
      <c r="H2589" s="259">
        <v>-5.5999999999999996</v>
      </c>
      <c r="I2589" s="260"/>
      <c r="J2589" s="256"/>
      <c r="K2589" s="256"/>
      <c r="L2589" s="261"/>
      <c r="M2589" s="262"/>
      <c r="N2589" s="263"/>
      <c r="O2589" s="263"/>
      <c r="P2589" s="263"/>
      <c r="Q2589" s="263"/>
      <c r="R2589" s="263"/>
      <c r="S2589" s="263"/>
      <c r="T2589" s="264"/>
      <c r="AT2589" s="265" t="s">
        <v>175</v>
      </c>
      <c r="AU2589" s="265" t="s">
        <v>107</v>
      </c>
      <c r="AV2589" s="13" t="s">
        <v>107</v>
      </c>
      <c r="AW2589" s="13" t="s">
        <v>31</v>
      </c>
      <c r="AX2589" s="13" t="s">
        <v>74</v>
      </c>
      <c r="AY2589" s="265" t="s">
        <v>165</v>
      </c>
    </row>
    <row r="2590" s="12" customFormat="1">
      <c r="B2590" s="244"/>
      <c r="C2590" s="245"/>
      <c r="D2590" s="246" t="s">
        <v>175</v>
      </c>
      <c r="E2590" s="247" t="s">
        <v>1</v>
      </c>
      <c r="F2590" s="248" t="s">
        <v>205</v>
      </c>
      <c r="G2590" s="245"/>
      <c r="H2590" s="247" t="s">
        <v>1</v>
      </c>
      <c r="I2590" s="249"/>
      <c r="J2590" s="245"/>
      <c r="K2590" s="245"/>
      <c r="L2590" s="250"/>
      <c r="M2590" s="251"/>
      <c r="N2590" s="252"/>
      <c r="O2590" s="252"/>
      <c r="P2590" s="252"/>
      <c r="Q2590" s="252"/>
      <c r="R2590" s="252"/>
      <c r="S2590" s="252"/>
      <c r="T2590" s="253"/>
      <c r="AT2590" s="254" t="s">
        <v>175</v>
      </c>
      <c r="AU2590" s="254" t="s">
        <v>107</v>
      </c>
      <c r="AV2590" s="12" t="s">
        <v>82</v>
      </c>
      <c r="AW2590" s="12" t="s">
        <v>31</v>
      </c>
      <c r="AX2590" s="12" t="s">
        <v>74</v>
      </c>
      <c r="AY2590" s="254" t="s">
        <v>165</v>
      </c>
    </row>
    <row r="2591" s="13" customFormat="1">
      <c r="B2591" s="255"/>
      <c r="C2591" s="256"/>
      <c r="D2591" s="246" t="s">
        <v>175</v>
      </c>
      <c r="E2591" s="257" t="s">
        <v>1</v>
      </c>
      <c r="F2591" s="258" t="s">
        <v>1070</v>
      </c>
      <c r="G2591" s="256"/>
      <c r="H2591" s="259">
        <v>23.744</v>
      </c>
      <c r="I2591" s="260"/>
      <c r="J2591" s="256"/>
      <c r="K2591" s="256"/>
      <c r="L2591" s="261"/>
      <c r="M2591" s="262"/>
      <c r="N2591" s="263"/>
      <c r="O2591" s="263"/>
      <c r="P2591" s="263"/>
      <c r="Q2591" s="263"/>
      <c r="R2591" s="263"/>
      <c r="S2591" s="263"/>
      <c r="T2591" s="264"/>
      <c r="AT2591" s="265" t="s">
        <v>175</v>
      </c>
      <c r="AU2591" s="265" t="s">
        <v>107</v>
      </c>
      <c r="AV2591" s="13" t="s">
        <v>107</v>
      </c>
      <c r="AW2591" s="13" t="s">
        <v>31</v>
      </c>
      <c r="AX2591" s="13" t="s">
        <v>74</v>
      </c>
      <c r="AY2591" s="265" t="s">
        <v>165</v>
      </c>
    </row>
    <row r="2592" s="13" customFormat="1">
      <c r="B2592" s="255"/>
      <c r="C2592" s="256"/>
      <c r="D2592" s="246" t="s">
        <v>175</v>
      </c>
      <c r="E2592" s="257" t="s">
        <v>1</v>
      </c>
      <c r="F2592" s="258" t="s">
        <v>326</v>
      </c>
      <c r="G2592" s="256"/>
      <c r="H2592" s="259">
        <v>-3.2000000000000002</v>
      </c>
      <c r="I2592" s="260"/>
      <c r="J2592" s="256"/>
      <c r="K2592" s="256"/>
      <c r="L2592" s="261"/>
      <c r="M2592" s="262"/>
      <c r="N2592" s="263"/>
      <c r="O2592" s="263"/>
      <c r="P2592" s="263"/>
      <c r="Q2592" s="263"/>
      <c r="R2592" s="263"/>
      <c r="S2592" s="263"/>
      <c r="T2592" s="264"/>
      <c r="AT2592" s="265" t="s">
        <v>175</v>
      </c>
      <c r="AU2592" s="265" t="s">
        <v>107</v>
      </c>
      <c r="AV2592" s="13" t="s">
        <v>107</v>
      </c>
      <c r="AW2592" s="13" t="s">
        <v>31</v>
      </c>
      <c r="AX2592" s="13" t="s">
        <v>74</v>
      </c>
      <c r="AY2592" s="265" t="s">
        <v>165</v>
      </c>
    </row>
    <row r="2593" s="12" customFormat="1">
      <c r="B2593" s="244"/>
      <c r="C2593" s="245"/>
      <c r="D2593" s="246" t="s">
        <v>175</v>
      </c>
      <c r="E2593" s="247" t="s">
        <v>1</v>
      </c>
      <c r="F2593" s="248" t="s">
        <v>1049</v>
      </c>
      <c r="G2593" s="245"/>
      <c r="H2593" s="247" t="s">
        <v>1</v>
      </c>
      <c r="I2593" s="249"/>
      <c r="J2593" s="245"/>
      <c r="K2593" s="245"/>
      <c r="L2593" s="250"/>
      <c r="M2593" s="251"/>
      <c r="N2593" s="252"/>
      <c r="O2593" s="252"/>
      <c r="P2593" s="252"/>
      <c r="Q2593" s="252"/>
      <c r="R2593" s="252"/>
      <c r="S2593" s="252"/>
      <c r="T2593" s="253"/>
      <c r="AT2593" s="254" t="s">
        <v>175</v>
      </c>
      <c r="AU2593" s="254" t="s">
        <v>107</v>
      </c>
      <c r="AV2593" s="12" t="s">
        <v>82</v>
      </c>
      <c r="AW2593" s="12" t="s">
        <v>31</v>
      </c>
      <c r="AX2593" s="12" t="s">
        <v>74</v>
      </c>
      <c r="AY2593" s="254" t="s">
        <v>165</v>
      </c>
    </row>
    <row r="2594" s="13" customFormat="1">
      <c r="B2594" s="255"/>
      <c r="C2594" s="256"/>
      <c r="D2594" s="246" t="s">
        <v>175</v>
      </c>
      <c r="E2594" s="257" t="s">
        <v>1</v>
      </c>
      <c r="F2594" s="258" t="s">
        <v>1071</v>
      </c>
      <c r="G2594" s="256"/>
      <c r="H2594" s="259">
        <v>32.816000000000003</v>
      </c>
      <c r="I2594" s="260"/>
      <c r="J2594" s="256"/>
      <c r="K2594" s="256"/>
      <c r="L2594" s="261"/>
      <c r="M2594" s="262"/>
      <c r="N2594" s="263"/>
      <c r="O2594" s="263"/>
      <c r="P2594" s="263"/>
      <c r="Q2594" s="263"/>
      <c r="R2594" s="263"/>
      <c r="S2594" s="263"/>
      <c r="T2594" s="264"/>
      <c r="AT2594" s="265" t="s">
        <v>175</v>
      </c>
      <c r="AU2594" s="265" t="s">
        <v>107</v>
      </c>
      <c r="AV2594" s="13" t="s">
        <v>107</v>
      </c>
      <c r="AW2594" s="13" t="s">
        <v>31</v>
      </c>
      <c r="AX2594" s="13" t="s">
        <v>74</v>
      </c>
      <c r="AY2594" s="265" t="s">
        <v>165</v>
      </c>
    </row>
    <row r="2595" s="13" customFormat="1">
      <c r="B2595" s="255"/>
      <c r="C2595" s="256"/>
      <c r="D2595" s="246" t="s">
        <v>175</v>
      </c>
      <c r="E2595" s="257" t="s">
        <v>1</v>
      </c>
      <c r="F2595" s="258" t="s">
        <v>1069</v>
      </c>
      <c r="G2595" s="256"/>
      <c r="H2595" s="259">
        <v>-5.5999999999999996</v>
      </c>
      <c r="I2595" s="260"/>
      <c r="J2595" s="256"/>
      <c r="K2595" s="256"/>
      <c r="L2595" s="261"/>
      <c r="M2595" s="262"/>
      <c r="N2595" s="263"/>
      <c r="O2595" s="263"/>
      <c r="P2595" s="263"/>
      <c r="Q2595" s="263"/>
      <c r="R2595" s="263"/>
      <c r="S2595" s="263"/>
      <c r="T2595" s="264"/>
      <c r="AT2595" s="265" t="s">
        <v>175</v>
      </c>
      <c r="AU2595" s="265" t="s">
        <v>107</v>
      </c>
      <c r="AV2595" s="13" t="s">
        <v>107</v>
      </c>
      <c r="AW2595" s="13" t="s">
        <v>31</v>
      </c>
      <c r="AX2595" s="13" t="s">
        <v>74</v>
      </c>
      <c r="AY2595" s="265" t="s">
        <v>165</v>
      </c>
    </row>
    <row r="2596" s="14" customFormat="1">
      <c r="B2596" s="266"/>
      <c r="C2596" s="267"/>
      <c r="D2596" s="246" t="s">
        <v>175</v>
      </c>
      <c r="E2596" s="268" t="s">
        <v>1</v>
      </c>
      <c r="F2596" s="269" t="s">
        <v>179</v>
      </c>
      <c r="G2596" s="267"/>
      <c r="H2596" s="270">
        <v>111.24800000000001</v>
      </c>
      <c r="I2596" s="271"/>
      <c r="J2596" s="267"/>
      <c r="K2596" s="267"/>
      <c r="L2596" s="272"/>
      <c r="M2596" s="273"/>
      <c r="N2596" s="274"/>
      <c r="O2596" s="274"/>
      <c r="P2596" s="274"/>
      <c r="Q2596" s="274"/>
      <c r="R2596" s="274"/>
      <c r="S2596" s="274"/>
      <c r="T2596" s="275"/>
      <c r="AT2596" s="276" t="s">
        <v>175</v>
      </c>
      <c r="AU2596" s="276" t="s">
        <v>107</v>
      </c>
      <c r="AV2596" s="14" t="s">
        <v>166</v>
      </c>
      <c r="AW2596" s="14" t="s">
        <v>31</v>
      </c>
      <c r="AX2596" s="14" t="s">
        <v>74</v>
      </c>
      <c r="AY2596" s="276" t="s">
        <v>165</v>
      </c>
    </row>
    <row r="2597" s="12" customFormat="1">
      <c r="B2597" s="244"/>
      <c r="C2597" s="245"/>
      <c r="D2597" s="246" t="s">
        <v>175</v>
      </c>
      <c r="E2597" s="247" t="s">
        <v>1</v>
      </c>
      <c r="F2597" s="248" t="s">
        <v>207</v>
      </c>
      <c r="G2597" s="245"/>
      <c r="H2597" s="247" t="s">
        <v>1</v>
      </c>
      <c r="I2597" s="249"/>
      <c r="J2597" s="245"/>
      <c r="K2597" s="245"/>
      <c r="L2597" s="250"/>
      <c r="M2597" s="251"/>
      <c r="N2597" s="252"/>
      <c r="O2597" s="252"/>
      <c r="P2597" s="252"/>
      <c r="Q2597" s="252"/>
      <c r="R2597" s="252"/>
      <c r="S2597" s="252"/>
      <c r="T2597" s="253"/>
      <c r="AT2597" s="254" t="s">
        <v>175</v>
      </c>
      <c r="AU2597" s="254" t="s">
        <v>107</v>
      </c>
      <c r="AV2597" s="12" t="s">
        <v>82</v>
      </c>
      <c r="AW2597" s="12" t="s">
        <v>31</v>
      </c>
      <c r="AX2597" s="12" t="s">
        <v>74</v>
      </c>
      <c r="AY2597" s="254" t="s">
        <v>165</v>
      </c>
    </row>
    <row r="2598" s="12" customFormat="1">
      <c r="B2598" s="244"/>
      <c r="C2598" s="245"/>
      <c r="D2598" s="246" t="s">
        <v>175</v>
      </c>
      <c r="E2598" s="247" t="s">
        <v>1</v>
      </c>
      <c r="F2598" s="248" t="s">
        <v>480</v>
      </c>
      <c r="G2598" s="245"/>
      <c r="H2598" s="247" t="s">
        <v>1</v>
      </c>
      <c r="I2598" s="249"/>
      <c r="J2598" s="245"/>
      <c r="K2598" s="245"/>
      <c r="L2598" s="250"/>
      <c r="M2598" s="251"/>
      <c r="N2598" s="252"/>
      <c r="O2598" s="252"/>
      <c r="P2598" s="252"/>
      <c r="Q2598" s="252"/>
      <c r="R2598" s="252"/>
      <c r="S2598" s="252"/>
      <c r="T2598" s="253"/>
      <c r="AT2598" s="254" t="s">
        <v>175</v>
      </c>
      <c r="AU2598" s="254" t="s">
        <v>107</v>
      </c>
      <c r="AV2598" s="12" t="s">
        <v>82</v>
      </c>
      <c r="AW2598" s="12" t="s">
        <v>31</v>
      </c>
      <c r="AX2598" s="12" t="s">
        <v>74</v>
      </c>
      <c r="AY2598" s="254" t="s">
        <v>165</v>
      </c>
    </row>
    <row r="2599" s="13" customFormat="1">
      <c r="B2599" s="255"/>
      <c r="C2599" s="256"/>
      <c r="D2599" s="246" t="s">
        <v>175</v>
      </c>
      <c r="E2599" s="257" t="s">
        <v>1</v>
      </c>
      <c r="F2599" s="258" t="s">
        <v>1072</v>
      </c>
      <c r="G2599" s="256"/>
      <c r="H2599" s="259">
        <v>11.808</v>
      </c>
      <c r="I2599" s="260"/>
      <c r="J2599" s="256"/>
      <c r="K2599" s="256"/>
      <c r="L2599" s="261"/>
      <c r="M2599" s="262"/>
      <c r="N2599" s="263"/>
      <c r="O2599" s="263"/>
      <c r="P2599" s="263"/>
      <c r="Q2599" s="263"/>
      <c r="R2599" s="263"/>
      <c r="S2599" s="263"/>
      <c r="T2599" s="264"/>
      <c r="AT2599" s="265" t="s">
        <v>175</v>
      </c>
      <c r="AU2599" s="265" t="s">
        <v>107</v>
      </c>
      <c r="AV2599" s="13" t="s">
        <v>107</v>
      </c>
      <c r="AW2599" s="13" t="s">
        <v>31</v>
      </c>
      <c r="AX2599" s="13" t="s">
        <v>74</v>
      </c>
      <c r="AY2599" s="265" t="s">
        <v>165</v>
      </c>
    </row>
    <row r="2600" s="13" customFormat="1">
      <c r="B2600" s="255"/>
      <c r="C2600" s="256"/>
      <c r="D2600" s="246" t="s">
        <v>175</v>
      </c>
      <c r="E2600" s="257" t="s">
        <v>1</v>
      </c>
      <c r="F2600" s="258" t="s">
        <v>326</v>
      </c>
      <c r="G2600" s="256"/>
      <c r="H2600" s="259">
        <v>-3.2000000000000002</v>
      </c>
      <c r="I2600" s="260"/>
      <c r="J2600" s="256"/>
      <c r="K2600" s="256"/>
      <c r="L2600" s="261"/>
      <c r="M2600" s="262"/>
      <c r="N2600" s="263"/>
      <c r="O2600" s="263"/>
      <c r="P2600" s="263"/>
      <c r="Q2600" s="263"/>
      <c r="R2600" s="263"/>
      <c r="S2600" s="263"/>
      <c r="T2600" s="264"/>
      <c r="AT2600" s="265" t="s">
        <v>175</v>
      </c>
      <c r="AU2600" s="265" t="s">
        <v>107</v>
      </c>
      <c r="AV2600" s="13" t="s">
        <v>107</v>
      </c>
      <c r="AW2600" s="13" t="s">
        <v>31</v>
      </c>
      <c r="AX2600" s="13" t="s">
        <v>74</v>
      </c>
      <c r="AY2600" s="265" t="s">
        <v>165</v>
      </c>
    </row>
    <row r="2601" s="12" customFormat="1">
      <c r="B2601" s="244"/>
      <c r="C2601" s="245"/>
      <c r="D2601" s="246" t="s">
        <v>175</v>
      </c>
      <c r="E2601" s="247" t="s">
        <v>1</v>
      </c>
      <c r="F2601" s="248" t="s">
        <v>210</v>
      </c>
      <c r="G2601" s="245"/>
      <c r="H2601" s="247" t="s">
        <v>1</v>
      </c>
      <c r="I2601" s="249"/>
      <c r="J2601" s="245"/>
      <c r="K2601" s="245"/>
      <c r="L2601" s="250"/>
      <c r="M2601" s="251"/>
      <c r="N2601" s="252"/>
      <c r="O2601" s="252"/>
      <c r="P2601" s="252"/>
      <c r="Q2601" s="252"/>
      <c r="R2601" s="252"/>
      <c r="S2601" s="252"/>
      <c r="T2601" s="253"/>
      <c r="AT2601" s="254" t="s">
        <v>175</v>
      </c>
      <c r="AU2601" s="254" t="s">
        <v>107</v>
      </c>
      <c r="AV2601" s="12" t="s">
        <v>82</v>
      </c>
      <c r="AW2601" s="12" t="s">
        <v>31</v>
      </c>
      <c r="AX2601" s="12" t="s">
        <v>74</v>
      </c>
      <c r="AY2601" s="254" t="s">
        <v>165</v>
      </c>
    </row>
    <row r="2602" s="13" customFormat="1">
      <c r="B2602" s="255"/>
      <c r="C2602" s="256"/>
      <c r="D2602" s="246" t="s">
        <v>175</v>
      </c>
      <c r="E2602" s="257" t="s">
        <v>1</v>
      </c>
      <c r="F2602" s="258" t="s">
        <v>1073</v>
      </c>
      <c r="G2602" s="256"/>
      <c r="H2602" s="259">
        <v>5.7599999999999998</v>
      </c>
      <c r="I2602" s="260"/>
      <c r="J2602" s="256"/>
      <c r="K2602" s="256"/>
      <c r="L2602" s="261"/>
      <c r="M2602" s="262"/>
      <c r="N2602" s="263"/>
      <c r="O2602" s="263"/>
      <c r="P2602" s="263"/>
      <c r="Q2602" s="263"/>
      <c r="R2602" s="263"/>
      <c r="S2602" s="263"/>
      <c r="T2602" s="264"/>
      <c r="AT2602" s="265" t="s">
        <v>175</v>
      </c>
      <c r="AU2602" s="265" t="s">
        <v>107</v>
      </c>
      <c r="AV2602" s="13" t="s">
        <v>107</v>
      </c>
      <c r="AW2602" s="13" t="s">
        <v>31</v>
      </c>
      <c r="AX2602" s="13" t="s">
        <v>74</v>
      </c>
      <c r="AY2602" s="265" t="s">
        <v>165</v>
      </c>
    </row>
    <row r="2603" s="13" customFormat="1">
      <c r="B2603" s="255"/>
      <c r="C2603" s="256"/>
      <c r="D2603" s="246" t="s">
        <v>175</v>
      </c>
      <c r="E2603" s="257" t="s">
        <v>1</v>
      </c>
      <c r="F2603" s="258" t="s">
        <v>326</v>
      </c>
      <c r="G2603" s="256"/>
      <c r="H2603" s="259">
        <v>-3.2000000000000002</v>
      </c>
      <c r="I2603" s="260"/>
      <c r="J2603" s="256"/>
      <c r="K2603" s="256"/>
      <c r="L2603" s="261"/>
      <c r="M2603" s="262"/>
      <c r="N2603" s="263"/>
      <c r="O2603" s="263"/>
      <c r="P2603" s="263"/>
      <c r="Q2603" s="263"/>
      <c r="R2603" s="263"/>
      <c r="S2603" s="263"/>
      <c r="T2603" s="264"/>
      <c r="AT2603" s="265" t="s">
        <v>175</v>
      </c>
      <c r="AU2603" s="265" t="s">
        <v>107</v>
      </c>
      <c r="AV2603" s="13" t="s">
        <v>107</v>
      </c>
      <c r="AW2603" s="13" t="s">
        <v>31</v>
      </c>
      <c r="AX2603" s="13" t="s">
        <v>74</v>
      </c>
      <c r="AY2603" s="265" t="s">
        <v>165</v>
      </c>
    </row>
    <row r="2604" s="12" customFormat="1">
      <c r="B2604" s="244"/>
      <c r="C2604" s="245"/>
      <c r="D2604" s="246" t="s">
        <v>175</v>
      </c>
      <c r="E2604" s="247" t="s">
        <v>1</v>
      </c>
      <c r="F2604" s="248" t="s">
        <v>208</v>
      </c>
      <c r="G2604" s="245"/>
      <c r="H2604" s="247" t="s">
        <v>1</v>
      </c>
      <c r="I2604" s="249"/>
      <c r="J2604" s="245"/>
      <c r="K2604" s="245"/>
      <c r="L2604" s="250"/>
      <c r="M2604" s="251"/>
      <c r="N2604" s="252"/>
      <c r="O2604" s="252"/>
      <c r="P2604" s="252"/>
      <c r="Q2604" s="252"/>
      <c r="R2604" s="252"/>
      <c r="S2604" s="252"/>
      <c r="T2604" s="253"/>
      <c r="AT2604" s="254" t="s">
        <v>175</v>
      </c>
      <c r="AU2604" s="254" t="s">
        <v>107</v>
      </c>
      <c r="AV2604" s="12" t="s">
        <v>82</v>
      </c>
      <c r="AW2604" s="12" t="s">
        <v>31</v>
      </c>
      <c r="AX2604" s="12" t="s">
        <v>74</v>
      </c>
      <c r="AY2604" s="254" t="s">
        <v>165</v>
      </c>
    </row>
    <row r="2605" s="13" customFormat="1">
      <c r="B2605" s="255"/>
      <c r="C2605" s="256"/>
      <c r="D2605" s="246" t="s">
        <v>175</v>
      </c>
      <c r="E2605" s="257" t="s">
        <v>1</v>
      </c>
      <c r="F2605" s="258" t="s">
        <v>1074</v>
      </c>
      <c r="G2605" s="256"/>
      <c r="H2605" s="259">
        <v>16.739999999999998</v>
      </c>
      <c r="I2605" s="260"/>
      <c r="J2605" s="256"/>
      <c r="K2605" s="256"/>
      <c r="L2605" s="261"/>
      <c r="M2605" s="262"/>
      <c r="N2605" s="263"/>
      <c r="O2605" s="263"/>
      <c r="P2605" s="263"/>
      <c r="Q2605" s="263"/>
      <c r="R2605" s="263"/>
      <c r="S2605" s="263"/>
      <c r="T2605" s="264"/>
      <c r="AT2605" s="265" t="s">
        <v>175</v>
      </c>
      <c r="AU2605" s="265" t="s">
        <v>107</v>
      </c>
      <c r="AV2605" s="13" t="s">
        <v>107</v>
      </c>
      <c r="AW2605" s="13" t="s">
        <v>31</v>
      </c>
      <c r="AX2605" s="13" t="s">
        <v>74</v>
      </c>
      <c r="AY2605" s="265" t="s">
        <v>165</v>
      </c>
    </row>
    <row r="2606" s="12" customFormat="1">
      <c r="B2606" s="244"/>
      <c r="C2606" s="245"/>
      <c r="D2606" s="246" t="s">
        <v>175</v>
      </c>
      <c r="E2606" s="247" t="s">
        <v>1</v>
      </c>
      <c r="F2606" s="248" t="s">
        <v>507</v>
      </c>
      <c r="G2606" s="245"/>
      <c r="H2606" s="247" t="s">
        <v>1</v>
      </c>
      <c r="I2606" s="249"/>
      <c r="J2606" s="245"/>
      <c r="K2606" s="245"/>
      <c r="L2606" s="250"/>
      <c r="M2606" s="251"/>
      <c r="N2606" s="252"/>
      <c r="O2606" s="252"/>
      <c r="P2606" s="252"/>
      <c r="Q2606" s="252"/>
      <c r="R2606" s="252"/>
      <c r="S2606" s="252"/>
      <c r="T2606" s="253"/>
      <c r="AT2606" s="254" t="s">
        <v>175</v>
      </c>
      <c r="AU2606" s="254" t="s">
        <v>107</v>
      </c>
      <c r="AV2606" s="12" t="s">
        <v>82</v>
      </c>
      <c r="AW2606" s="12" t="s">
        <v>31</v>
      </c>
      <c r="AX2606" s="12" t="s">
        <v>74</v>
      </c>
      <c r="AY2606" s="254" t="s">
        <v>165</v>
      </c>
    </row>
    <row r="2607" s="13" customFormat="1">
      <c r="B2607" s="255"/>
      <c r="C2607" s="256"/>
      <c r="D2607" s="246" t="s">
        <v>175</v>
      </c>
      <c r="E2607" s="257" t="s">
        <v>1</v>
      </c>
      <c r="F2607" s="258" t="s">
        <v>1075</v>
      </c>
      <c r="G2607" s="256"/>
      <c r="H2607" s="259">
        <v>24.84</v>
      </c>
      <c r="I2607" s="260"/>
      <c r="J2607" s="256"/>
      <c r="K2607" s="256"/>
      <c r="L2607" s="261"/>
      <c r="M2607" s="262"/>
      <c r="N2607" s="263"/>
      <c r="O2607" s="263"/>
      <c r="P2607" s="263"/>
      <c r="Q2607" s="263"/>
      <c r="R2607" s="263"/>
      <c r="S2607" s="263"/>
      <c r="T2607" s="264"/>
      <c r="AT2607" s="265" t="s">
        <v>175</v>
      </c>
      <c r="AU2607" s="265" t="s">
        <v>107</v>
      </c>
      <c r="AV2607" s="13" t="s">
        <v>107</v>
      </c>
      <c r="AW2607" s="13" t="s">
        <v>31</v>
      </c>
      <c r="AX2607" s="13" t="s">
        <v>74</v>
      </c>
      <c r="AY2607" s="265" t="s">
        <v>165</v>
      </c>
    </row>
    <row r="2608" s="14" customFormat="1">
      <c r="B2608" s="266"/>
      <c r="C2608" s="267"/>
      <c r="D2608" s="246" t="s">
        <v>175</v>
      </c>
      <c r="E2608" s="268" t="s">
        <v>1</v>
      </c>
      <c r="F2608" s="269" t="s">
        <v>179</v>
      </c>
      <c r="G2608" s="267"/>
      <c r="H2608" s="270">
        <v>52.747999999999998</v>
      </c>
      <c r="I2608" s="271"/>
      <c r="J2608" s="267"/>
      <c r="K2608" s="267"/>
      <c r="L2608" s="272"/>
      <c r="M2608" s="273"/>
      <c r="N2608" s="274"/>
      <c r="O2608" s="274"/>
      <c r="P2608" s="274"/>
      <c r="Q2608" s="274"/>
      <c r="R2608" s="274"/>
      <c r="S2608" s="274"/>
      <c r="T2608" s="275"/>
      <c r="AT2608" s="276" t="s">
        <v>175</v>
      </c>
      <c r="AU2608" s="276" t="s">
        <v>107</v>
      </c>
      <c r="AV2608" s="14" t="s">
        <v>166</v>
      </c>
      <c r="AW2608" s="14" t="s">
        <v>31</v>
      </c>
      <c r="AX2608" s="14" t="s">
        <v>74</v>
      </c>
      <c r="AY2608" s="276" t="s">
        <v>165</v>
      </c>
    </row>
    <row r="2609" s="15" customFormat="1">
      <c r="B2609" s="277"/>
      <c r="C2609" s="278"/>
      <c r="D2609" s="246" t="s">
        <v>175</v>
      </c>
      <c r="E2609" s="279" t="s">
        <v>1</v>
      </c>
      <c r="F2609" s="280" t="s">
        <v>186</v>
      </c>
      <c r="G2609" s="278"/>
      <c r="H2609" s="281">
        <v>163.99600000000001</v>
      </c>
      <c r="I2609" s="282"/>
      <c r="J2609" s="278"/>
      <c r="K2609" s="278"/>
      <c r="L2609" s="283"/>
      <c r="M2609" s="284"/>
      <c r="N2609" s="285"/>
      <c r="O2609" s="285"/>
      <c r="P2609" s="285"/>
      <c r="Q2609" s="285"/>
      <c r="R2609" s="285"/>
      <c r="S2609" s="285"/>
      <c r="T2609" s="286"/>
      <c r="AT2609" s="287" t="s">
        <v>175</v>
      </c>
      <c r="AU2609" s="287" t="s">
        <v>107</v>
      </c>
      <c r="AV2609" s="15" t="s">
        <v>173</v>
      </c>
      <c r="AW2609" s="15" t="s">
        <v>31</v>
      </c>
      <c r="AX2609" s="15" t="s">
        <v>82</v>
      </c>
      <c r="AY2609" s="287" t="s">
        <v>165</v>
      </c>
    </row>
    <row r="2610" s="1" customFormat="1" ht="24" customHeight="1">
      <c r="B2610" s="38"/>
      <c r="C2610" s="231" t="s">
        <v>1076</v>
      </c>
      <c r="D2610" s="231" t="s">
        <v>168</v>
      </c>
      <c r="E2610" s="232" t="s">
        <v>1077</v>
      </c>
      <c r="F2610" s="233" t="s">
        <v>1078</v>
      </c>
      <c r="G2610" s="234" t="s">
        <v>214</v>
      </c>
      <c r="H2610" s="235">
        <v>9</v>
      </c>
      <c r="I2610" s="236"/>
      <c r="J2610" s="237">
        <f>ROUND(I2610*H2610,2)</f>
        <v>0</v>
      </c>
      <c r="K2610" s="233" t="s">
        <v>172</v>
      </c>
      <c r="L2610" s="43"/>
      <c r="M2610" s="238" t="s">
        <v>1</v>
      </c>
      <c r="N2610" s="239" t="s">
        <v>40</v>
      </c>
      <c r="O2610" s="86"/>
      <c r="P2610" s="240">
        <f>O2610*H2610</f>
        <v>0</v>
      </c>
      <c r="Q2610" s="240">
        <v>0.01073</v>
      </c>
      <c r="R2610" s="240">
        <f>Q2610*H2610</f>
        <v>0.096570000000000003</v>
      </c>
      <c r="S2610" s="240">
        <v>0.112</v>
      </c>
      <c r="T2610" s="241">
        <f>S2610*H2610</f>
        <v>1.008</v>
      </c>
      <c r="AR2610" s="242" t="s">
        <v>315</v>
      </c>
      <c r="AT2610" s="242" t="s">
        <v>168</v>
      </c>
      <c r="AU2610" s="242" t="s">
        <v>107</v>
      </c>
      <c r="AY2610" s="17" t="s">
        <v>165</v>
      </c>
      <c r="BE2610" s="243">
        <f>IF(N2610="základní",J2610,0)</f>
        <v>0</v>
      </c>
      <c r="BF2610" s="243">
        <f>IF(N2610="snížená",J2610,0)</f>
        <v>0</v>
      </c>
      <c r="BG2610" s="243">
        <f>IF(N2610="zákl. přenesená",J2610,0)</f>
        <v>0</v>
      </c>
      <c r="BH2610" s="243">
        <f>IF(N2610="sníž. přenesená",J2610,0)</f>
        <v>0</v>
      </c>
      <c r="BI2610" s="243">
        <f>IF(N2610="nulová",J2610,0)</f>
        <v>0</v>
      </c>
      <c r="BJ2610" s="17" t="s">
        <v>107</v>
      </c>
      <c r="BK2610" s="243">
        <f>ROUND(I2610*H2610,2)</f>
        <v>0</v>
      </c>
      <c r="BL2610" s="17" t="s">
        <v>315</v>
      </c>
      <c r="BM2610" s="242" t="s">
        <v>1079</v>
      </c>
    </row>
    <row r="2611" s="12" customFormat="1">
      <c r="B2611" s="244"/>
      <c r="C2611" s="245"/>
      <c r="D2611" s="246" t="s">
        <v>175</v>
      </c>
      <c r="E2611" s="247" t="s">
        <v>1</v>
      </c>
      <c r="F2611" s="248" t="s">
        <v>180</v>
      </c>
      <c r="G2611" s="245"/>
      <c r="H2611" s="247" t="s">
        <v>1</v>
      </c>
      <c r="I2611" s="249"/>
      <c r="J2611" s="245"/>
      <c r="K2611" s="245"/>
      <c r="L2611" s="250"/>
      <c r="M2611" s="251"/>
      <c r="N2611" s="252"/>
      <c r="O2611" s="252"/>
      <c r="P2611" s="252"/>
      <c r="Q2611" s="252"/>
      <c r="R2611" s="252"/>
      <c r="S2611" s="252"/>
      <c r="T2611" s="253"/>
      <c r="AT2611" s="254" t="s">
        <v>175</v>
      </c>
      <c r="AU2611" s="254" t="s">
        <v>107</v>
      </c>
      <c r="AV2611" s="12" t="s">
        <v>82</v>
      </c>
      <c r="AW2611" s="12" t="s">
        <v>31</v>
      </c>
      <c r="AX2611" s="12" t="s">
        <v>74</v>
      </c>
      <c r="AY2611" s="254" t="s">
        <v>165</v>
      </c>
    </row>
    <row r="2612" s="12" customFormat="1">
      <c r="B2612" s="244"/>
      <c r="C2612" s="245"/>
      <c r="D2612" s="246" t="s">
        <v>175</v>
      </c>
      <c r="E2612" s="247" t="s">
        <v>1</v>
      </c>
      <c r="F2612" s="248" t="s">
        <v>443</v>
      </c>
      <c r="G2612" s="245"/>
      <c r="H2612" s="247" t="s">
        <v>1</v>
      </c>
      <c r="I2612" s="249"/>
      <c r="J2612" s="245"/>
      <c r="K2612" s="245"/>
      <c r="L2612" s="250"/>
      <c r="M2612" s="251"/>
      <c r="N2612" s="252"/>
      <c r="O2612" s="252"/>
      <c r="P2612" s="252"/>
      <c r="Q2612" s="252"/>
      <c r="R2612" s="252"/>
      <c r="S2612" s="252"/>
      <c r="T2612" s="253"/>
      <c r="AT2612" s="254" t="s">
        <v>175</v>
      </c>
      <c r="AU2612" s="254" t="s">
        <v>107</v>
      </c>
      <c r="AV2612" s="12" t="s">
        <v>82</v>
      </c>
      <c r="AW2612" s="12" t="s">
        <v>31</v>
      </c>
      <c r="AX2612" s="12" t="s">
        <v>74</v>
      </c>
      <c r="AY2612" s="254" t="s">
        <v>165</v>
      </c>
    </row>
    <row r="2613" s="13" customFormat="1">
      <c r="B2613" s="255"/>
      <c r="C2613" s="256"/>
      <c r="D2613" s="246" t="s">
        <v>175</v>
      </c>
      <c r="E2613" s="257" t="s">
        <v>1</v>
      </c>
      <c r="F2613" s="258" t="s">
        <v>82</v>
      </c>
      <c r="G2613" s="256"/>
      <c r="H2613" s="259">
        <v>1</v>
      </c>
      <c r="I2613" s="260"/>
      <c r="J2613" s="256"/>
      <c r="K2613" s="256"/>
      <c r="L2613" s="261"/>
      <c r="M2613" s="262"/>
      <c r="N2613" s="263"/>
      <c r="O2613" s="263"/>
      <c r="P2613" s="263"/>
      <c r="Q2613" s="263"/>
      <c r="R2613" s="263"/>
      <c r="S2613" s="263"/>
      <c r="T2613" s="264"/>
      <c r="AT2613" s="265" t="s">
        <v>175</v>
      </c>
      <c r="AU2613" s="265" t="s">
        <v>107</v>
      </c>
      <c r="AV2613" s="13" t="s">
        <v>107</v>
      </c>
      <c r="AW2613" s="13" t="s">
        <v>31</v>
      </c>
      <c r="AX2613" s="13" t="s">
        <v>74</v>
      </c>
      <c r="AY2613" s="265" t="s">
        <v>165</v>
      </c>
    </row>
    <row r="2614" s="12" customFormat="1">
      <c r="B2614" s="244"/>
      <c r="C2614" s="245"/>
      <c r="D2614" s="246" t="s">
        <v>175</v>
      </c>
      <c r="E2614" s="247" t="s">
        <v>1</v>
      </c>
      <c r="F2614" s="248" t="s">
        <v>203</v>
      </c>
      <c r="G2614" s="245"/>
      <c r="H2614" s="247" t="s">
        <v>1</v>
      </c>
      <c r="I2614" s="249"/>
      <c r="J2614" s="245"/>
      <c r="K2614" s="245"/>
      <c r="L2614" s="250"/>
      <c r="M2614" s="251"/>
      <c r="N2614" s="252"/>
      <c r="O2614" s="252"/>
      <c r="P2614" s="252"/>
      <c r="Q2614" s="252"/>
      <c r="R2614" s="252"/>
      <c r="S2614" s="252"/>
      <c r="T2614" s="253"/>
      <c r="AT2614" s="254" t="s">
        <v>175</v>
      </c>
      <c r="AU2614" s="254" t="s">
        <v>107</v>
      </c>
      <c r="AV2614" s="12" t="s">
        <v>82</v>
      </c>
      <c r="AW2614" s="12" t="s">
        <v>31</v>
      </c>
      <c r="AX2614" s="12" t="s">
        <v>74</v>
      </c>
      <c r="AY2614" s="254" t="s">
        <v>165</v>
      </c>
    </row>
    <row r="2615" s="13" customFormat="1">
      <c r="B2615" s="255"/>
      <c r="C2615" s="256"/>
      <c r="D2615" s="246" t="s">
        <v>175</v>
      </c>
      <c r="E2615" s="257" t="s">
        <v>1</v>
      </c>
      <c r="F2615" s="258" t="s">
        <v>82</v>
      </c>
      <c r="G2615" s="256"/>
      <c r="H2615" s="259">
        <v>1</v>
      </c>
      <c r="I2615" s="260"/>
      <c r="J2615" s="256"/>
      <c r="K2615" s="256"/>
      <c r="L2615" s="261"/>
      <c r="M2615" s="262"/>
      <c r="N2615" s="263"/>
      <c r="O2615" s="263"/>
      <c r="P2615" s="263"/>
      <c r="Q2615" s="263"/>
      <c r="R2615" s="263"/>
      <c r="S2615" s="263"/>
      <c r="T2615" s="264"/>
      <c r="AT2615" s="265" t="s">
        <v>175</v>
      </c>
      <c r="AU2615" s="265" t="s">
        <v>107</v>
      </c>
      <c r="AV2615" s="13" t="s">
        <v>107</v>
      </c>
      <c r="AW2615" s="13" t="s">
        <v>31</v>
      </c>
      <c r="AX2615" s="13" t="s">
        <v>74</v>
      </c>
      <c r="AY2615" s="265" t="s">
        <v>165</v>
      </c>
    </row>
    <row r="2616" s="12" customFormat="1">
      <c r="B2616" s="244"/>
      <c r="C2616" s="245"/>
      <c r="D2616" s="246" t="s">
        <v>175</v>
      </c>
      <c r="E2616" s="247" t="s">
        <v>1</v>
      </c>
      <c r="F2616" s="248" t="s">
        <v>697</v>
      </c>
      <c r="G2616" s="245"/>
      <c r="H2616" s="247" t="s">
        <v>1</v>
      </c>
      <c r="I2616" s="249"/>
      <c r="J2616" s="245"/>
      <c r="K2616" s="245"/>
      <c r="L2616" s="250"/>
      <c r="M2616" s="251"/>
      <c r="N2616" s="252"/>
      <c r="O2616" s="252"/>
      <c r="P2616" s="252"/>
      <c r="Q2616" s="252"/>
      <c r="R2616" s="252"/>
      <c r="S2616" s="252"/>
      <c r="T2616" s="253"/>
      <c r="AT2616" s="254" t="s">
        <v>175</v>
      </c>
      <c r="AU2616" s="254" t="s">
        <v>107</v>
      </c>
      <c r="AV2616" s="12" t="s">
        <v>82</v>
      </c>
      <c r="AW2616" s="12" t="s">
        <v>31</v>
      </c>
      <c r="AX2616" s="12" t="s">
        <v>74</v>
      </c>
      <c r="AY2616" s="254" t="s">
        <v>165</v>
      </c>
    </row>
    <row r="2617" s="13" customFormat="1">
      <c r="B2617" s="255"/>
      <c r="C2617" s="256"/>
      <c r="D2617" s="246" t="s">
        <v>175</v>
      </c>
      <c r="E2617" s="257" t="s">
        <v>1</v>
      </c>
      <c r="F2617" s="258" t="s">
        <v>82</v>
      </c>
      <c r="G2617" s="256"/>
      <c r="H2617" s="259">
        <v>1</v>
      </c>
      <c r="I2617" s="260"/>
      <c r="J2617" s="256"/>
      <c r="K2617" s="256"/>
      <c r="L2617" s="261"/>
      <c r="M2617" s="262"/>
      <c r="N2617" s="263"/>
      <c r="O2617" s="263"/>
      <c r="P2617" s="263"/>
      <c r="Q2617" s="263"/>
      <c r="R2617" s="263"/>
      <c r="S2617" s="263"/>
      <c r="T2617" s="264"/>
      <c r="AT2617" s="265" t="s">
        <v>175</v>
      </c>
      <c r="AU2617" s="265" t="s">
        <v>107</v>
      </c>
      <c r="AV2617" s="13" t="s">
        <v>107</v>
      </c>
      <c r="AW2617" s="13" t="s">
        <v>31</v>
      </c>
      <c r="AX2617" s="13" t="s">
        <v>74</v>
      </c>
      <c r="AY2617" s="265" t="s">
        <v>165</v>
      </c>
    </row>
    <row r="2618" s="12" customFormat="1">
      <c r="B2618" s="244"/>
      <c r="C2618" s="245"/>
      <c r="D2618" s="246" t="s">
        <v>175</v>
      </c>
      <c r="E2618" s="247" t="s">
        <v>1</v>
      </c>
      <c r="F2618" s="248" t="s">
        <v>453</v>
      </c>
      <c r="G2618" s="245"/>
      <c r="H2618" s="247" t="s">
        <v>1</v>
      </c>
      <c r="I2618" s="249"/>
      <c r="J2618" s="245"/>
      <c r="K2618" s="245"/>
      <c r="L2618" s="250"/>
      <c r="M2618" s="251"/>
      <c r="N2618" s="252"/>
      <c r="O2618" s="252"/>
      <c r="P2618" s="252"/>
      <c r="Q2618" s="252"/>
      <c r="R2618" s="252"/>
      <c r="S2618" s="252"/>
      <c r="T2618" s="253"/>
      <c r="AT2618" s="254" t="s">
        <v>175</v>
      </c>
      <c r="AU2618" s="254" t="s">
        <v>107</v>
      </c>
      <c r="AV2618" s="12" t="s">
        <v>82</v>
      </c>
      <c r="AW2618" s="12" t="s">
        <v>31</v>
      </c>
      <c r="AX2618" s="12" t="s">
        <v>74</v>
      </c>
      <c r="AY2618" s="254" t="s">
        <v>165</v>
      </c>
    </row>
    <row r="2619" s="13" customFormat="1">
      <c r="B2619" s="255"/>
      <c r="C2619" s="256"/>
      <c r="D2619" s="246" t="s">
        <v>175</v>
      </c>
      <c r="E2619" s="257" t="s">
        <v>1</v>
      </c>
      <c r="F2619" s="258" t="s">
        <v>82</v>
      </c>
      <c r="G2619" s="256"/>
      <c r="H2619" s="259">
        <v>1</v>
      </c>
      <c r="I2619" s="260"/>
      <c r="J2619" s="256"/>
      <c r="K2619" s="256"/>
      <c r="L2619" s="261"/>
      <c r="M2619" s="262"/>
      <c r="N2619" s="263"/>
      <c r="O2619" s="263"/>
      <c r="P2619" s="263"/>
      <c r="Q2619" s="263"/>
      <c r="R2619" s="263"/>
      <c r="S2619" s="263"/>
      <c r="T2619" s="264"/>
      <c r="AT2619" s="265" t="s">
        <v>175</v>
      </c>
      <c r="AU2619" s="265" t="s">
        <v>107</v>
      </c>
      <c r="AV2619" s="13" t="s">
        <v>107</v>
      </c>
      <c r="AW2619" s="13" t="s">
        <v>31</v>
      </c>
      <c r="AX2619" s="13" t="s">
        <v>74</v>
      </c>
      <c r="AY2619" s="265" t="s">
        <v>165</v>
      </c>
    </row>
    <row r="2620" s="12" customFormat="1">
      <c r="B2620" s="244"/>
      <c r="C2620" s="245"/>
      <c r="D2620" s="246" t="s">
        <v>175</v>
      </c>
      <c r="E2620" s="247" t="s">
        <v>1</v>
      </c>
      <c r="F2620" s="248" t="s">
        <v>205</v>
      </c>
      <c r="G2620" s="245"/>
      <c r="H2620" s="247" t="s">
        <v>1</v>
      </c>
      <c r="I2620" s="249"/>
      <c r="J2620" s="245"/>
      <c r="K2620" s="245"/>
      <c r="L2620" s="250"/>
      <c r="M2620" s="251"/>
      <c r="N2620" s="252"/>
      <c r="O2620" s="252"/>
      <c r="P2620" s="252"/>
      <c r="Q2620" s="252"/>
      <c r="R2620" s="252"/>
      <c r="S2620" s="252"/>
      <c r="T2620" s="253"/>
      <c r="AT2620" s="254" t="s">
        <v>175</v>
      </c>
      <c r="AU2620" s="254" t="s">
        <v>107</v>
      </c>
      <c r="AV2620" s="12" t="s">
        <v>82</v>
      </c>
      <c r="AW2620" s="12" t="s">
        <v>31</v>
      </c>
      <c r="AX2620" s="12" t="s">
        <v>74</v>
      </c>
      <c r="AY2620" s="254" t="s">
        <v>165</v>
      </c>
    </row>
    <row r="2621" s="13" customFormat="1">
      <c r="B2621" s="255"/>
      <c r="C2621" s="256"/>
      <c r="D2621" s="246" t="s">
        <v>175</v>
      </c>
      <c r="E2621" s="257" t="s">
        <v>1</v>
      </c>
      <c r="F2621" s="258" t="s">
        <v>82</v>
      </c>
      <c r="G2621" s="256"/>
      <c r="H2621" s="259">
        <v>1</v>
      </c>
      <c r="I2621" s="260"/>
      <c r="J2621" s="256"/>
      <c r="K2621" s="256"/>
      <c r="L2621" s="261"/>
      <c r="M2621" s="262"/>
      <c r="N2621" s="263"/>
      <c r="O2621" s="263"/>
      <c r="P2621" s="263"/>
      <c r="Q2621" s="263"/>
      <c r="R2621" s="263"/>
      <c r="S2621" s="263"/>
      <c r="T2621" s="264"/>
      <c r="AT2621" s="265" t="s">
        <v>175</v>
      </c>
      <c r="AU2621" s="265" t="s">
        <v>107</v>
      </c>
      <c r="AV2621" s="13" t="s">
        <v>107</v>
      </c>
      <c r="AW2621" s="13" t="s">
        <v>31</v>
      </c>
      <c r="AX2621" s="13" t="s">
        <v>74</v>
      </c>
      <c r="AY2621" s="265" t="s">
        <v>165</v>
      </c>
    </row>
    <row r="2622" s="12" customFormat="1">
      <c r="B2622" s="244"/>
      <c r="C2622" s="245"/>
      <c r="D2622" s="246" t="s">
        <v>175</v>
      </c>
      <c r="E2622" s="247" t="s">
        <v>1</v>
      </c>
      <c r="F2622" s="248" t="s">
        <v>461</v>
      </c>
      <c r="G2622" s="245"/>
      <c r="H2622" s="247" t="s">
        <v>1</v>
      </c>
      <c r="I2622" s="249"/>
      <c r="J2622" s="245"/>
      <c r="K2622" s="245"/>
      <c r="L2622" s="250"/>
      <c r="M2622" s="251"/>
      <c r="N2622" s="252"/>
      <c r="O2622" s="252"/>
      <c r="P2622" s="252"/>
      <c r="Q2622" s="252"/>
      <c r="R2622" s="252"/>
      <c r="S2622" s="252"/>
      <c r="T2622" s="253"/>
      <c r="AT2622" s="254" t="s">
        <v>175</v>
      </c>
      <c r="AU2622" s="254" t="s">
        <v>107</v>
      </c>
      <c r="AV2622" s="12" t="s">
        <v>82</v>
      </c>
      <c r="AW2622" s="12" t="s">
        <v>31</v>
      </c>
      <c r="AX2622" s="12" t="s">
        <v>74</v>
      </c>
      <c r="AY2622" s="254" t="s">
        <v>165</v>
      </c>
    </row>
    <row r="2623" s="13" customFormat="1">
      <c r="B2623" s="255"/>
      <c r="C2623" s="256"/>
      <c r="D2623" s="246" t="s">
        <v>175</v>
      </c>
      <c r="E2623" s="257" t="s">
        <v>1</v>
      </c>
      <c r="F2623" s="258" t="s">
        <v>82</v>
      </c>
      <c r="G2623" s="256"/>
      <c r="H2623" s="259">
        <v>1</v>
      </c>
      <c r="I2623" s="260"/>
      <c r="J2623" s="256"/>
      <c r="K2623" s="256"/>
      <c r="L2623" s="261"/>
      <c r="M2623" s="262"/>
      <c r="N2623" s="263"/>
      <c r="O2623" s="263"/>
      <c r="P2623" s="263"/>
      <c r="Q2623" s="263"/>
      <c r="R2623" s="263"/>
      <c r="S2623" s="263"/>
      <c r="T2623" s="264"/>
      <c r="AT2623" s="265" t="s">
        <v>175</v>
      </c>
      <c r="AU2623" s="265" t="s">
        <v>107</v>
      </c>
      <c r="AV2623" s="13" t="s">
        <v>107</v>
      </c>
      <c r="AW2623" s="13" t="s">
        <v>31</v>
      </c>
      <c r="AX2623" s="13" t="s">
        <v>74</v>
      </c>
      <c r="AY2623" s="265" t="s">
        <v>165</v>
      </c>
    </row>
    <row r="2624" s="12" customFormat="1">
      <c r="B2624" s="244"/>
      <c r="C2624" s="245"/>
      <c r="D2624" s="246" t="s">
        <v>175</v>
      </c>
      <c r="E2624" s="247" t="s">
        <v>1</v>
      </c>
      <c r="F2624" s="248" t="s">
        <v>467</v>
      </c>
      <c r="G2624" s="245"/>
      <c r="H2624" s="247" t="s">
        <v>1</v>
      </c>
      <c r="I2624" s="249"/>
      <c r="J2624" s="245"/>
      <c r="K2624" s="245"/>
      <c r="L2624" s="250"/>
      <c r="M2624" s="251"/>
      <c r="N2624" s="252"/>
      <c r="O2624" s="252"/>
      <c r="P2624" s="252"/>
      <c r="Q2624" s="252"/>
      <c r="R2624" s="252"/>
      <c r="S2624" s="252"/>
      <c r="T2624" s="253"/>
      <c r="AT2624" s="254" t="s">
        <v>175</v>
      </c>
      <c r="AU2624" s="254" t="s">
        <v>107</v>
      </c>
      <c r="AV2624" s="12" t="s">
        <v>82</v>
      </c>
      <c r="AW2624" s="12" t="s">
        <v>31</v>
      </c>
      <c r="AX2624" s="12" t="s">
        <v>74</v>
      </c>
      <c r="AY2624" s="254" t="s">
        <v>165</v>
      </c>
    </row>
    <row r="2625" s="13" customFormat="1">
      <c r="B2625" s="255"/>
      <c r="C2625" s="256"/>
      <c r="D2625" s="246" t="s">
        <v>175</v>
      </c>
      <c r="E2625" s="257" t="s">
        <v>1</v>
      </c>
      <c r="F2625" s="258" t="s">
        <v>82</v>
      </c>
      <c r="G2625" s="256"/>
      <c r="H2625" s="259">
        <v>1</v>
      </c>
      <c r="I2625" s="260"/>
      <c r="J2625" s="256"/>
      <c r="K2625" s="256"/>
      <c r="L2625" s="261"/>
      <c r="M2625" s="262"/>
      <c r="N2625" s="263"/>
      <c r="O2625" s="263"/>
      <c r="P2625" s="263"/>
      <c r="Q2625" s="263"/>
      <c r="R2625" s="263"/>
      <c r="S2625" s="263"/>
      <c r="T2625" s="264"/>
      <c r="AT2625" s="265" t="s">
        <v>175</v>
      </c>
      <c r="AU2625" s="265" t="s">
        <v>107</v>
      </c>
      <c r="AV2625" s="13" t="s">
        <v>107</v>
      </c>
      <c r="AW2625" s="13" t="s">
        <v>31</v>
      </c>
      <c r="AX2625" s="13" t="s">
        <v>74</v>
      </c>
      <c r="AY2625" s="265" t="s">
        <v>165</v>
      </c>
    </row>
    <row r="2626" s="14" customFormat="1">
      <c r="B2626" s="266"/>
      <c r="C2626" s="267"/>
      <c r="D2626" s="246" t="s">
        <v>175</v>
      </c>
      <c r="E2626" s="268" t="s">
        <v>1</v>
      </c>
      <c r="F2626" s="269" t="s">
        <v>179</v>
      </c>
      <c r="G2626" s="267"/>
      <c r="H2626" s="270">
        <v>7</v>
      </c>
      <c r="I2626" s="271"/>
      <c r="J2626" s="267"/>
      <c r="K2626" s="267"/>
      <c r="L2626" s="272"/>
      <c r="M2626" s="273"/>
      <c r="N2626" s="274"/>
      <c r="O2626" s="274"/>
      <c r="P2626" s="274"/>
      <c r="Q2626" s="274"/>
      <c r="R2626" s="274"/>
      <c r="S2626" s="274"/>
      <c r="T2626" s="275"/>
      <c r="AT2626" s="276" t="s">
        <v>175</v>
      </c>
      <c r="AU2626" s="276" t="s">
        <v>107</v>
      </c>
      <c r="AV2626" s="14" t="s">
        <v>166</v>
      </c>
      <c r="AW2626" s="14" t="s">
        <v>31</v>
      </c>
      <c r="AX2626" s="14" t="s">
        <v>74</v>
      </c>
      <c r="AY2626" s="276" t="s">
        <v>165</v>
      </c>
    </row>
    <row r="2627" s="12" customFormat="1">
      <c r="B2627" s="244"/>
      <c r="C2627" s="245"/>
      <c r="D2627" s="246" t="s">
        <v>175</v>
      </c>
      <c r="E2627" s="247" t="s">
        <v>1</v>
      </c>
      <c r="F2627" s="248" t="s">
        <v>207</v>
      </c>
      <c r="G2627" s="245"/>
      <c r="H2627" s="247" t="s">
        <v>1</v>
      </c>
      <c r="I2627" s="249"/>
      <c r="J2627" s="245"/>
      <c r="K2627" s="245"/>
      <c r="L2627" s="250"/>
      <c r="M2627" s="251"/>
      <c r="N2627" s="252"/>
      <c r="O2627" s="252"/>
      <c r="P2627" s="252"/>
      <c r="Q2627" s="252"/>
      <c r="R2627" s="252"/>
      <c r="S2627" s="252"/>
      <c r="T2627" s="253"/>
      <c r="AT2627" s="254" t="s">
        <v>175</v>
      </c>
      <c r="AU2627" s="254" t="s">
        <v>107</v>
      </c>
      <c r="AV2627" s="12" t="s">
        <v>82</v>
      </c>
      <c r="AW2627" s="12" t="s">
        <v>31</v>
      </c>
      <c r="AX2627" s="12" t="s">
        <v>74</v>
      </c>
      <c r="AY2627" s="254" t="s">
        <v>165</v>
      </c>
    </row>
    <row r="2628" s="12" customFormat="1">
      <c r="B2628" s="244"/>
      <c r="C2628" s="245"/>
      <c r="D2628" s="246" t="s">
        <v>175</v>
      </c>
      <c r="E2628" s="247" t="s">
        <v>1</v>
      </c>
      <c r="F2628" s="248" t="s">
        <v>480</v>
      </c>
      <c r="G2628" s="245"/>
      <c r="H2628" s="247" t="s">
        <v>1</v>
      </c>
      <c r="I2628" s="249"/>
      <c r="J2628" s="245"/>
      <c r="K2628" s="245"/>
      <c r="L2628" s="250"/>
      <c r="M2628" s="251"/>
      <c r="N2628" s="252"/>
      <c r="O2628" s="252"/>
      <c r="P2628" s="252"/>
      <c r="Q2628" s="252"/>
      <c r="R2628" s="252"/>
      <c r="S2628" s="252"/>
      <c r="T2628" s="253"/>
      <c r="AT2628" s="254" t="s">
        <v>175</v>
      </c>
      <c r="AU2628" s="254" t="s">
        <v>107</v>
      </c>
      <c r="AV2628" s="12" t="s">
        <v>82</v>
      </c>
      <c r="AW2628" s="12" t="s">
        <v>31</v>
      </c>
      <c r="AX2628" s="12" t="s">
        <v>74</v>
      </c>
      <c r="AY2628" s="254" t="s">
        <v>165</v>
      </c>
    </row>
    <row r="2629" s="13" customFormat="1">
      <c r="B2629" s="255"/>
      <c r="C2629" s="256"/>
      <c r="D2629" s="246" t="s">
        <v>175</v>
      </c>
      <c r="E2629" s="257" t="s">
        <v>1</v>
      </c>
      <c r="F2629" s="258" t="s">
        <v>82</v>
      </c>
      <c r="G2629" s="256"/>
      <c r="H2629" s="259">
        <v>1</v>
      </c>
      <c r="I2629" s="260"/>
      <c r="J2629" s="256"/>
      <c r="K2629" s="256"/>
      <c r="L2629" s="261"/>
      <c r="M2629" s="262"/>
      <c r="N2629" s="263"/>
      <c r="O2629" s="263"/>
      <c r="P2629" s="263"/>
      <c r="Q2629" s="263"/>
      <c r="R2629" s="263"/>
      <c r="S2629" s="263"/>
      <c r="T2629" s="264"/>
      <c r="AT2629" s="265" t="s">
        <v>175</v>
      </c>
      <c r="AU2629" s="265" t="s">
        <v>107</v>
      </c>
      <c r="AV2629" s="13" t="s">
        <v>107</v>
      </c>
      <c r="AW2629" s="13" t="s">
        <v>31</v>
      </c>
      <c r="AX2629" s="13" t="s">
        <v>74</v>
      </c>
      <c r="AY2629" s="265" t="s">
        <v>165</v>
      </c>
    </row>
    <row r="2630" s="12" customFormat="1">
      <c r="B2630" s="244"/>
      <c r="C2630" s="245"/>
      <c r="D2630" s="246" t="s">
        <v>175</v>
      </c>
      <c r="E2630" s="247" t="s">
        <v>1</v>
      </c>
      <c r="F2630" s="248" t="s">
        <v>210</v>
      </c>
      <c r="G2630" s="245"/>
      <c r="H2630" s="247" t="s">
        <v>1</v>
      </c>
      <c r="I2630" s="249"/>
      <c r="J2630" s="245"/>
      <c r="K2630" s="245"/>
      <c r="L2630" s="250"/>
      <c r="M2630" s="251"/>
      <c r="N2630" s="252"/>
      <c r="O2630" s="252"/>
      <c r="P2630" s="252"/>
      <c r="Q2630" s="252"/>
      <c r="R2630" s="252"/>
      <c r="S2630" s="252"/>
      <c r="T2630" s="253"/>
      <c r="AT2630" s="254" t="s">
        <v>175</v>
      </c>
      <c r="AU2630" s="254" t="s">
        <v>107</v>
      </c>
      <c r="AV2630" s="12" t="s">
        <v>82</v>
      </c>
      <c r="AW2630" s="12" t="s">
        <v>31</v>
      </c>
      <c r="AX2630" s="12" t="s">
        <v>74</v>
      </c>
      <c r="AY2630" s="254" t="s">
        <v>165</v>
      </c>
    </row>
    <row r="2631" s="13" customFormat="1">
      <c r="B2631" s="255"/>
      <c r="C2631" s="256"/>
      <c r="D2631" s="246" t="s">
        <v>175</v>
      </c>
      <c r="E2631" s="257" t="s">
        <v>1</v>
      </c>
      <c r="F2631" s="258" t="s">
        <v>82</v>
      </c>
      <c r="G2631" s="256"/>
      <c r="H2631" s="259">
        <v>1</v>
      </c>
      <c r="I2631" s="260"/>
      <c r="J2631" s="256"/>
      <c r="K2631" s="256"/>
      <c r="L2631" s="261"/>
      <c r="M2631" s="262"/>
      <c r="N2631" s="263"/>
      <c r="O2631" s="263"/>
      <c r="P2631" s="263"/>
      <c r="Q2631" s="263"/>
      <c r="R2631" s="263"/>
      <c r="S2631" s="263"/>
      <c r="T2631" s="264"/>
      <c r="AT2631" s="265" t="s">
        <v>175</v>
      </c>
      <c r="AU2631" s="265" t="s">
        <v>107</v>
      </c>
      <c r="AV2631" s="13" t="s">
        <v>107</v>
      </c>
      <c r="AW2631" s="13" t="s">
        <v>31</v>
      </c>
      <c r="AX2631" s="13" t="s">
        <v>74</v>
      </c>
      <c r="AY2631" s="265" t="s">
        <v>165</v>
      </c>
    </row>
    <row r="2632" s="14" customFormat="1">
      <c r="B2632" s="266"/>
      <c r="C2632" s="267"/>
      <c r="D2632" s="246" t="s">
        <v>175</v>
      </c>
      <c r="E2632" s="268" t="s">
        <v>1</v>
      </c>
      <c r="F2632" s="269" t="s">
        <v>179</v>
      </c>
      <c r="G2632" s="267"/>
      <c r="H2632" s="270">
        <v>2</v>
      </c>
      <c r="I2632" s="271"/>
      <c r="J2632" s="267"/>
      <c r="K2632" s="267"/>
      <c r="L2632" s="272"/>
      <c r="M2632" s="273"/>
      <c r="N2632" s="274"/>
      <c r="O2632" s="274"/>
      <c r="P2632" s="274"/>
      <c r="Q2632" s="274"/>
      <c r="R2632" s="274"/>
      <c r="S2632" s="274"/>
      <c r="T2632" s="275"/>
      <c r="AT2632" s="276" t="s">
        <v>175</v>
      </c>
      <c r="AU2632" s="276" t="s">
        <v>107</v>
      </c>
      <c r="AV2632" s="14" t="s">
        <v>166</v>
      </c>
      <c r="AW2632" s="14" t="s">
        <v>31</v>
      </c>
      <c r="AX2632" s="14" t="s">
        <v>74</v>
      </c>
      <c r="AY2632" s="276" t="s">
        <v>165</v>
      </c>
    </row>
    <row r="2633" s="15" customFormat="1">
      <c r="B2633" s="277"/>
      <c r="C2633" s="278"/>
      <c r="D2633" s="246" t="s">
        <v>175</v>
      </c>
      <c r="E2633" s="279" t="s">
        <v>1</v>
      </c>
      <c r="F2633" s="280" t="s">
        <v>186</v>
      </c>
      <c r="G2633" s="278"/>
      <c r="H2633" s="281">
        <v>9</v>
      </c>
      <c r="I2633" s="282"/>
      <c r="J2633" s="278"/>
      <c r="K2633" s="278"/>
      <c r="L2633" s="283"/>
      <c r="M2633" s="284"/>
      <c r="N2633" s="285"/>
      <c r="O2633" s="285"/>
      <c r="P2633" s="285"/>
      <c r="Q2633" s="285"/>
      <c r="R2633" s="285"/>
      <c r="S2633" s="285"/>
      <c r="T2633" s="286"/>
      <c r="AT2633" s="287" t="s">
        <v>175</v>
      </c>
      <c r="AU2633" s="287" t="s">
        <v>107</v>
      </c>
      <c r="AV2633" s="15" t="s">
        <v>173</v>
      </c>
      <c r="AW2633" s="15" t="s">
        <v>31</v>
      </c>
      <c r="AX2633" s="15" t="s">
        <v>82</v>
      </c>
      <c r="AY2633" s="287" t="s">
        <v>165</v>
      </c>
    </row>
    <row r="2634" s="1" customFormat="1" ht="36" customHeight="1">
      <c r="B2634" s="38"/>
      <c r="C2634" s="231" t="s">
        <v>1080</v>
      </c>
      <c r="D2634" s="231" t="s">
        <v>168</v>
      </c>
      <c r="E2634" s="232" t="s">
        <v>1081</v>
      </c>
      <c r="F2634" s="233" t="s">
        <v>1082</v>
      </c>
      <c r="G2634" s="234" t="s">
        <v>296</v>
      </c>
      <c r="H2634" s="235">
        <v>11.872</v>
      </c>
      <c r="I2634" s="236"/>
      <c r="J2634" s="237">
        <f>ROUND(I2634*H2634,2)</f>
        <v>0</v>
      </c>
      <c r="K2634" s="233" t="s">
        <v>172</v>
      </c>
      <c r="L2634" s="43"/>
      <c r="M2634" s="238" t="s">
        <v>1</v>
      </c>
      <c r="N2634" s="239" t="s">
        <v>40</v>
      </c>
      <c r="O2634" s="86"/>
      <c r="P2634" s="240">
        <f>O2634*H2634</f>
        <v>0</v>
      </c>
      <c r="Q2634" s="240">
        <v>0.049119999999999997</v>
      </c>
      <c r="R2634" s="240">
        <f>Q2634*H2634</f>
        <v>0.58315264</v>
      </c>
      <c r="S2634" s="240">
        <v>0</v>
      </c>
      <c r="T2634" s="241">
        <f>S2634*H2634</f>
        <v>0</v>
      </c>
      <c r="AR2634" s="242" t="s">
        <v>315</v>
      </c>
      <c r="AT2634" s="242" t="s">
        <v>168</v>
      </c>
      <c r="AU2634" s="242" t="s">
        <v>107</v>
      </c>
      <c r="AY2634" s="17" t="s">
        <v>165</v>
      </c>
      <c r="BE2634" s="243">
        <f>IF(N2634="základní",J2634,0)</f>
        <v>0</v>
      </c>
      <c r="BF2634" s="243">
        <f>IF(N2634="snížená",J2634,0)</f>
        <v>0</v>
      </c>
      <c r="BG2634" s="243">
        <f>IF(N2634="zákl. přenesená",J2634,0)</f>
        <v>0</v>
      </c>
      <c r="BH2634" s="243">
        <f>IF(N2634="sníž. přenesená",J2634,0)</f>
        <v>0</v>
      </c>
      <c r="BI2634" s="243">
        <f>IF(N2634="nulová",J2634,0)</f>
        <v>0</v>
      </c>
      <c r="BJ2634" s="17" t="s">
        <v>107</v>
      </c>
      <c r="BK2634" s="243">
        <f>ROUND(I2634*H2634,2)</f>
        <v>0</v>
      </c>
      <c r="BL2634" s="17" t="s">
        <v>315</v>
      </c>
      <c r="BM2634" s="242" t="s">
        <v>1083</v>
      </c>
    </row>
    <row r="2635" s="12" customFormat="1">
      <c r="B2635" s="244"/>
      <c r="C2635" s="245"/>
      <c r="D2635" s="246" t="s">
        <v>175</v>
      </c>
      <c r="E2635" s="247" t="s">
        <v>1</v>
      </c>
      <c r="F2635" s="248" t="s">
        <v>180</v>
      </c>
      <c r="G2635" s="245"/>
      <c r="H2635" s="247" t="s">
        <v>1</v>
      </c>
      <c r="I2635" s="249"/>
      <c r="J2635" s="245"/>
      <c r="K2635" s="245"/>
      <c r="L2635" s="250"/>
      <c r="M2635" s="251"/>
      <c r="N2635" s="252"/>
      <c r="O2635" s="252"/>
      <c r="P2635" s="252"/>
      <c r="Q2635" s="252"/>
      <c r="R2635" s="252"/>
      <c r="S2635" s="252"/>
      <c r="T2635" s="253"/>
      <c r="AT2635" s="254" t="s">
        <v>175</v>
      </c>
      <c r="AU2635" s="254" t="s">
        <v>107</v>
      </c>
      <c r="AV2635" s="12" t="s">
        <v>82</v>
      </c>
      <c r="AW2635" s="12" t="s">
        <v>31</v>
      </c>
      <c r="AX2635" s="12" t="s">
        <v>74</v>
      </c>
      <c r="AY2635" s="254" t="s">
        <v>165</v>
      </c>
    </row>
    <row r="2636" s="12" customFormat="1">
      <c r="B2636" s="244"/>
      <c r="C2636" s="245"/>
      <c r="D2636" s="246" t="s">
        <v>175</v>
      </c>
      <c r="E2636" s="247" t="s">
        <v>1</v>
      </c>
      <c r="F2636" s="248" t="s">
        <v>274</v>
      </c>
      <c r="G2636" s="245"/>
      <c r="H2636" s="247" t="s">
        <v>1</v>
      </c>
      <c r="I2636" s="249"/>
      <c r="J2636" s="245"/>
      <c r="K2636" s="245"/>
      <c r="L2636" s="250"/>
      <c r="M2636" s="251"/>
      <c r="N2636" s="252"/>
      <c r="O2636" s="252"/>
      <c r="P2636" s="252"/>
      <c r="Q2636" s="252"/>
      <c r="R2636" s="252"/>
      <c r="S2636" s="252"/>
      <c r="T2636" s="253"/>
      <c r="AT2636" s="254" t="s">
        <v>175</v>
      </c>
      <c r="AU2636" s="254" t="s">
        <v>107</v>
      </c>
      <c r="AV2636" s="12" t="s">
        <v>82</v>
      </c>
      <c r="AW2636" s="12" t="s">
        <v>31</v>
      </c>
      <c r="AX2636" s="12" t="s">
        <v>74</v>
      </c>
      <c r="AY2636" s="254" t="s">
        <v>165</v>
      </c>
    </row>
    <row r="2637" s="13" customFormat="1">
      <c r="B2637" s="255"/>
      <c r="C2637" s="256"/>
      <c r="D2637" s="246" t="s">
        <v>175</v>
      </c>
      <c r="E2637" s="257" t="s">
        <v>1</v>
      </c>
      <c r="F2637" s="258" t="s">
        <v>757</v>
      </c>
      <c r="G2637" s="256"/>
      <c r="H2637" s="259">
        <v>11.872</v>
      </c>
      <c r="I2637" s="260"/>
      <c r="J2637" s="256"/>
      <c r="K2637" s="256"/>
      <c r="L2637" s="261"/>
      <c r="M2637" s="262"/>
      <c r="N2637" s="263"/>
      <c r="O2637" s="263"/>
      <c r="P2637" s="263"/>
      <c r="Q2637" s="263"/>
      <c r="R2637" s="263"/>
      <c r="S2637" s="263"/>
      <c r="T2637" s="264"/>
      <c r="AT2637" s="265" t="s">
        <v>175</v>
      </c>
      <c r="AU2637" s="265" t="s">
        <v>107</v>
      </c>
      <c r="AV2637" s="13" t="s">
        <v>107</v>
      </c>
      <c r="AW2637" s="13" t="s">
        <v>31</v>
      </c>
      <c r="AX2637" s="13" t="s">
        <v>74</v>
      </c>
      <c r="AY2637" s="265" t="s">
        <v>165</v>
      </c>
    </row>
    <row r="2638" s="15" customFormat="1">
      <c r="B2638" s="277"/>
      <c r="C2638" s="278"/>
      <c r="D2638" s="246" t="s">
        <v>175</v>
      </c>
      <c r="E2638" s="279" t="s">
        <v>1</v>
      </c>
      <c r="F2638" s="280" t="s">
        <v>186</v>
      </c>
      <c r="G2638" s="278"/>
      <c r="H2638" s="281">
        <v>11.872</v>
      </c>
      <c r="I2638" s="282"/>
      <c r="J2638" s="278"/>
      <c r="K2638" s="278"/>
      <c r="L2638" s="283"/>
      <c r="M2638" s="284"/>
      <c r="N2638" s="285"/>
      <c r="O2638" s="285"/>
      <c r="P2638" s="285"/>
      <c r="Q2638" s="285"/>
      <c r="R2638" s="285"/>
      <c r="S2638" s="285"/>
      <c r="T2638" s="286"/>
      <c r="AT2638" s="287" t="s">
        <v>175</v>
      </c>
      <c r="AU2638" s="287" t="s">
        <v>107</v>
      </c>
      <c r="AV2638" s="15" t="s">
        <v>173</v>
      </c>
      <c r="AW2638" s="15" t="s">
        <v>31</v>
      </c>
      <c r="AX2638" s="15" t="s">
        <v>82</v>
      </c>
      <c r="AY2638" s="287" t="s">
        <v>165</v>
      </c>
    </row>
    <row r="2639" s="1" customFormat="1" ht="24" customHeight="1">
      <c r="B2639" s="38"/>
      <c r="C2639" s="231" t="s">
        <v>1084</v>
      </c>
      <c r="D2639" s="231" t="s">
        <v>168</v>
      </c>
      <c r="E2639" s="232" t="s">
        <v>1085</v>
      </c>
      <c r="F2639" s="233" t="s">
        <v>1086</v>
      </c>
      <c r="G2639" s="234" t="s">
        <v>296</v>
      </c>
      <c r="H2639" s="235">
        <v>11.956</v>
      </c>
      <c r="I2639" s="236"/>
      <c r="J2639" s="237">
        <f>ROUND(I2639*H2639,2)</f>
        <v>0</v>
      </c>
      <c r="K2639" s="233" t="s">
        <v>1</v>
      </c>
      <c r="L2639" s="43"/>
      <c r="M2639" s="238" t="s">
        <v>1</v>
      </c>
      <c r="N2639" s="239" t="s">
        <v>40</v>
      </c>
      <c r="O2639" s="86"/>
      <c r="P2639" s="240">
        <f>O2639*H2639</f>
        <v>0</v>
      </c>
      <c r="Q2639" s="240">
        <v>0.016920000000000001</v>
      </c>
      <c r="R2639" s="240">
        <f>Q2639*H2639</f>
        <v>0.20229552000000001</v>
      </c>
      <c r="S2639" s="240">
        <v>0</v>
      </c>
      <c r="T2639" s="241">
        <f>S2639*H2639</f>
        <v>0</v>
      </c>
      <c r="AR2639" s="242" t="s">
        <v>315</v>
      </c>
      <c r="AT2639" s="242" t="s">
        <v>168</v>
      </c>
      <c r="AU2639" s="242" t="s">
        <v>107</v>
      </c>
      <c r="AY2639" s="17" t="s">
        <v>165</v>
      </c>
      <c r="BE2639" s="243">
        <f>IF(N2639="základní",J2639,0)</f>
        <v>0</v>
      </c>
      <c r="BF2639" s="243">
        <f>IF(N2639="snížená",J2639,0)</f>
        <v>0</v>
      </c>
      <c r="BG2639" s="243">
        <f>IF(N2639="zákl. přenesená",J2639,0)</f>
        <v>0</v>
      </c>
      <c r="BH2639" s="243">
        <f>IF(N2639="sníž. přenesená",J2639,0)</f>
        <v>0</v>
      </c>
      <c r="BI2639" s="243">
        <f>IF(N2639="nulová",J2639,0)</f>
        <v>0</v>
      </c>
      <c r="BJ2639" s="17" t="s">
        <v>107</v>
      </c>
      <c r="BK2639" s="243">
        <f>ROUND(I2639*H2639,2)</f>
        <v>0</v>
      </c>
      <c r="BL2639" s="17" t="s">
        <v>315</v>
      </c>
      <c r="BM2639" s="242" t="s">
        <v>1087</v>
      </c>
    </row>
    <row r="2640" s="12" customFormat="1">
      <c r="B2640" s="244"/>
      <c r="C2640" s="245"/>
      <c r="D2640" s="246" t="s">
        <v>175</v>
      </c>
      <c r="E2640" s="247" t="s">
        <v>1</v>
      </c>
      <c r="F2640" s="248" t="s">
        <v>180</v>
      </c>
      <c r="G2640" s="245"/>
      <c r="H2640" s="247" t="s">
        <v>1</v>
      </c>
      <c r="I2640" s="249"/>
      <c r="J2640" s="245"/>
      <c r="K2640" s="245"/>
      <c r="L2640" s="250"/>
      <c r="M2640" s="251"/>
      <c r="N2640" s="252"/>
      <c r="O2640" s="252"/>
      <c r="P2640" s="252"/>
      <c r="Q2640" s="252"/>
      <c r="R2640" s="252"/>
      <c r="S2640" s="252"/>
      <c r="T2640" s="253"/>
      <c r="AT2640" s="254" t="s">
        <v>175</v>
      </c>
      <c r="AU2640" s="254" t="s">
        <v>107</v>
      </c>
      <c r="AV2640" s="12" t="s">
        <v>82</v>
      </c>
      <c r="AW2640" s="12" t="s">
        <v>31</v>
      </c>
      <c r="AX2640" s="12" t="s">
        <v>74</v>
      </c>
      <c r="AY2640" s="254" t="s">
        <v>165</v>
      </c>
    </row>
    <row r="2641" s="12" customFormat="1">
      <c r="B2641" s="244"/>
      <c r="C2641" s="245"/>
      <c r="D2641" s="246" t="s">
        <v>175</v>
      </c>
      <c r="E2641" s="247" t="s">
        <v>1</v>
      </c>
      <c r="F2641" s="248" t="s">
        <v>443</v>
      </c>
      <c r="G2641" s="245"/>
      <c r="H2641" s="247" t="s">
        <v>1</v>
      </c>
      <c r="I2641" s="249"/>
      <c r="J2641" s="245"/>
      <c r="K2641" s="245"/>
      <c r="L2641" s="250"/>
      <c r="M2641" s="251"/>
      <c r="N2641" s="252"/>
      <c r="O2641" s="252"/>
      <c r="P2641" s="252"/>
      <c r="Q2641" s="252"/>
      <c r="R2641" s="252"/>
      <c r="S2641" s="252"/>
      <c r="T2641" s="253"/>
      <c r="AT2641" s="254" t="s">
        <v>175</v>
      </c>
      <c r="AU2641" s="254" t="s">
        <v>107</v>
      </c>
      <c r="AV2641" s="12" t="s">
        <v>82</v>
      </c>
      <c r="AW2641" s="12" t="s">
        <v>31</v>
      </c>
      <c r="AX2641" s="12" t="s">
        <v>74</v>
      </c>
      <c r="AY2641" s="254" t="s">
        <v>165</v>
      </c>
    </row>
    <row r="2642" s="13" customFormat="1">
      <c r="B2642" s="255"/>
      <c r="C2642" s="256"/>
      <c r="D2642" s="246" t="s">
        <v>175</v>
      </c>
      <c r="E2642" s="257" t="s">
        <v>1</v>
      </c>
      <c r="F2642" s="258" t="s">
        <v>770</v>
      </c>
      <c r="G2642" s="256"/>
      <c r="H2642" s="259">
        <v>11.956</v>
      </c>
      <c r="I2642" s="260"/>
      <c r="J2642" s="256"/>
      <c r="K2642" s="256"/>
      <c r="L2642" s="261"/>
      <c r="M2642" s="262"/>
      <c r="N2642" s="263"/>
      <c r="O2642" s="263"/>
      <c r="P2642" s="263"/>
      <c r="Q2642" s="263"/>
      <c r="R2642" s="263"/>
      <c r="S2642" s="263"/>
      <c r="T2642" s="264"/>
      <c r="AT2642" s="265" t="s">
        <v>175</v>
      </c>
      <c r="AU2642" s="265" t="s">
        <v>107</v>
      </c>
      <c r="AV2642" s="13" t="s">
        <v>107</v>
      </c>
      <c r="AW2642" s="13" t="s">
        <v>31</v>
      </c>
      <c r="AX2642" s="13" t="s">
        <v>74</v>
      </c>
      <c r="AY2642" s="265" t="s">
        <v>165</v>
      </c>
    </row>
    <row r="2643" s="15" customFormat="1">
      <c r="B2643" s="277"/>
      <c r="C2643" s="278"/>
      <c r="D2643" s="246" t="s">
        <v>175</v>
      </c>
      <c r="E2643" s="279" t="s">
        <v>1</v>
      </c>
      <c r="F2643" s="280" t="s">
        <v>186</v>
      </c>
      <c r="G2643" s="278"/>
      <c r="H2643" s="281">
        <v>11.956</v>
      </c>
      <c r="I2643" s="282"/>
      <c r="J2643" s="278"/>
      <c r="K2643" s="278"/>
      <c r="L2643" s="283"/>
      <c r="M2643" s="284"/>
      <c r="N2643" s="285"/>
      <c r="O2643" s="285"/>
      <c r="P2643" s="285"/>
      <c r="Q2643" s="285"/>
      <c r="R2643" s="285"/>
      <c r="S2643" s="285"/>
      <c r="T2643" s="286"/>
      <c r="AT2643" s="287" t="s">
        <v>175</v>
      </c>
      <c r="AU2643" s="287" t="s">
        <v>107</v>
      </c>
      <c r="AV2643" s="15" t="s">
        <v>173</v>
      </c>
      <c r="AW2643" s="15" t="s">
        <v>31</v>
      </c>
      <c r="AX2643" s="15" t="s">
        <v>82</v>
      </c>
      <c r="AY2643" s="287" t="s">
        <v>165</v>
      </c>
    </row>
    <row r="2644" s="1" customFormat="1" ht="24" customHeight="1">
      <c r="B2644" s="38"/>
      <c r="C2644" s="231" t="s">
        <v>1088</v>
      </c>
      <c r="D2644" s="231" t="s">
        <v>168</v>
      </c>
      <c r="E2644" s="232" t="s">
        <v>1089</v>
      </c>
      <c r="F2644" s="233" t="s">
        <v>1090</v>
      </c>
      <c r="G2644" s="234" t="s">
        <v>296</v>
      </c>
      <c r="H2644" s="235">
        <v>403.13</v>
      </c>
      <c r="I2644" s="236"/>
      <c r="J2644" s="237">
        <f>ROUND(I2644*H2644,2)</f>
        <v>0</v>
      </c>
      <c r="K2644" s="233" t="s">
        <v>172</v>
      </c>
      <c r="L2644" s="43"/>
      <c r="M2644" s="238" t="s">
        <v>1</v>
      </c>
      <c r="N2644" s="239" t="s">
        <v>40</v>
      </c>
      <c r="O2644" s="86"/>
      <c r="P2644" s="240">
        <f>O2644*H2644</f>
        <v>0</v>
      </c>
      <c r="Q2644" s="240">
        <v>0.01223</v>
      </c>
      <c r="R2644" s="240">
        <f>Q2644*H2644</f>
        <v>4.9302798999999995</v>
      </c>
      <c r="S2644" s="240">
        <v>0</v>
      </c>
      <c r="T2644" s="241">
        <f>S2644*H2644</f>
        <v>0</v>
      </c>
      <c r="AR2644" s="242" t="s">
        <v>315</v>
      </c>
      <c r="AT2644" s="242" t="s">
        <v>168</v>
      </c>
      <c r="AU2644" s="242" t="s">
        <v>107</v>
      </c>
      <c r="AY2644" s="17" t="s">
        <v>165</v>
      </c>
      <c r="BE2644" s="243">
        <f>IF(N2644="základní",J2644,0)</f>
        <v>0</v>
      </c>
      <c r="BF2644" s="243">
        <f>IF(N2644="snížená",J2644,0)</f>
        <v>0</v>
      </c>
      <c r="BG2644" s="243">
        <f>IF(N2644="zákl. přenesená",J2644,0)</f>
        <v>0</v>
      </c>
      <c r="BH2644" s="243">
        <f>IF(N2644="sníž. přenesená",J2644,0)</f>
        <v>0</v>
      </c>
      <c r="BI2644" s="243">
        <f>IF(N2644="nulová",J2644,0)</f>
        <v>0</v>
      </c>
      <c r="BJ2644" s="17" t="s">
        <v>107</v>
      </c>
      <c r="BK2644" s="243">
        <f>ROUND(I2644*H2644,2)</f>
        <v>0</v>
      </c>
      <c r="BL2644" s="17" t="s">
        <v>315</v>
      </c>
      <c r="BM2644" s="242" t="s">
        <v>1091</v>
      </c>
    </row>
    <row r="2645" s="12" customFormat="1">
      <c r="B2645" s="244"/>
      <c r="C2645" s="245"/>
      <c r="D2645" s="246" t="s">
        <v>175</v>
      </c>
      <c r="E2645" s="247" t="s">
        <v>1</v>
      </c>
      <c r="F2645" s="248" t="s">
        <v>176</v>
      </c>
      <c r="G2645" s="245"/>
      <c r="H2645" s="247" t="s">
        <v>1</v>
      </c>
      <c r="I2645" s="249"/>
      <c r="J2645" s="245"/>
      <c r="K2645" s="245"/>
      <c r="L2645" s="250"/>
      <c r="M2645" s="251"/>
      <c r="N2645" s="252"/>
      <c r="O2645" s="252"/>
      <c r="P2645" s="252"/>
      <c r="Q2645" s="252"/>
      <c r="R2645" s="252"/>
      <c r="S2645" s="252"/>
      <c r="T2645" s="253"/>
      <c r="AT2645" s="254" t="s">
        <v>175</v>
      </c>
      <c r="AU2645" s="254" t="s">
        <v>107</v>
      </c>
      <c r="AV2645" s="12" t="s">
        <v>82</v>
      </c>
      <c r="AW2645" s="12" t="s">
        <v>31</v>
      </c>
      <c r="AX2645" s="12" t="s">
        <v>74</v>
      </c>
      <c r="AY2645" s="254" t="s">
        <v>165</v>
      </c>
    </row>
    <row r="2646" s="12" customFormat="1">
      <c r="B2646" s="244"/>
      <c r="C2646" s="245"/>
      <c r="D2646" s="246" t="s">
        <v>175</v>
      </c>
      <c r="E2646" s="247" t="s">
        <v>1</v>
      </c>
      <c r="F2646" s="248" t="s">
        <v>260</v>
      </c>
      <c r="G2646" s="245"/>
      <c r="H2646" s="247" t="s">
        <v>1</v>
      </c>
      <c r="I2646" s="249"/>
      <c r="J2646" s="245"/>
      <c r="K2646" s="245"/>
      <c r="L2646" s="250"/>
      <c r="M2646" s="251"/>
      <c r="N2646" s="252"/>
      <c r="O2646" s="252"/>
      <c r="P2646" s="252"/>
      <c r="Q2646" s="252"/>
      <c r="R2646" s="252"/>
      <c r="S2646" s="252"/>
      <c r="T2646" s="253"/>
      <c r="AT2646" s="254" t="s">
        <v>175</v>
      </c>
      <c r="AU2646" s="254" t="s">
        <v>107</v>
      </c>
      <c r="AV2646" s="12" t="s">
        <v>82</v>
      </c>
      <c r="AW2646" s="12" t="s">
        <v>31</v>
      </c>
      <c r="AX2646" s="12" t="s">
        <v>74</v>
      </c>
      <c r="AY2646" s="254" t="s">
        <v>165</v>
      </c>
    </row>
    <row r="2647" s="13" customFormat="1">
      <c r="B2647" s="255"/>
      <c r="C2647" s="256"/>
      <c r="D2647" s="246" t="s">
        <v>175</v>
      </c>
      <c r="E2647" s="257" t="s">
        <v>1</v>
      </c>
      <c r="F2647" s="258" t="s">
        <v>666</v>
      </c>
      <c r="G2647" s="256"/>
      <c r="H2647" s="259">
        <v>1.6499999999999999</v>
      </c>
      <c r="I2647" s="260"/>
      <c r="J2647" s="256"/>
      <c r="K2647" s="256"/>
      <c r="L2647" s="261"/>
      <c r="M2647" s="262"/>
      <c r="N2647" s="263"/>
      <c r="O2647" s="263"/>
      <c r="P2647" s="263"/>
      <c r="Q2647" s="263"/>
      <c r="R2647" s="263"/>
      <c r="S2647" s="263"/>
      <c r="T2647" s="264"/>
      <c r="AT2647" s="265" t="s">
        <v>175</v>
      </c>
      <c r="AU2647" s="265" t="s">
        <v>107</v>
      </c>
      <c r="AV2647" s="13" t="s">
        <v>107</v>
      </c>
      <c r="AW2647" s="13" t="s">
        <v>31</v>
      </c>
      <c r="AX2647" s="13" t="s">
        <v>74</v>
      </c>
      <c r="AY2647" s="265" t="s">
        <v>165</v>
      </c>
    </row>
    <row r="2648" s="12" customFormat="1">
      <c r="B2648" s="244"/>
      <c r="C2648" s="245"/>
      <c r="D2648" s="246" t="s">
        <v>175</v>
      </c>
      <c r="E2648" s="247" t="s">
        <v>1</v>
      </c>
      <c r="F2648" s="248" t="s">
        <v>244</v>
      </c>
      <c r="G2648" s="245"/>
      <c r="H2648" s="247" t="s">
        <v>1</v>
      </c>
      <c r="I2648" s="249"/>
      <c r="J2648" s="245"/>
      <c r="K2648" s="245"/>
      <c r="L2648" s="250"/>
      <c r="M2648" s="251"/>
      <c r="N2648" s="252"/>
      <c r="O2648" s="252"/>
      <c r="P2648" s="252"/>
      <c r="Q2648" s="252"/>
      <c r="R2648" s="252"/>
      <c r="S2648" s="252"/>
      <c r="T2648" s="253"/>
      <c r="AT2648" s="254" t="s">
        <v>175</v>
      </c>
      <c r="AU2648" s="254" t="s">
        <v>107</v>
      </c>
      <c r="AV2648" s="12" t="s">
        <v>82</v>
      </c>
      <c r="AW2648" s="12" t="s">
        <v>31</v>
      </c>
      <c r="AX2648" s="12" t="s">
        <v>74</v>
      </c>
      <c r="AY2648" s="254" t="s">
        <v>165</v>
      </c>
    </row>
    <row r="2649" s="13" customFormat="1">
      <c r="B2649" s="255"/>
      <c r="C2649" s="256"/>
      <c r="D2649" s="246" t="s">
        <v>175</v>
      </c>
      <c r="E2649" s="257" t="s">
        <v>1</v>
      </c>
      <c r="F2649" s="258" t="s">
        <v>667</v>
      </c>
      <c r="G2649" s="256"/>
      <c r="H2649" s="259">
        <v>1.55</v>
      </c>
      <c r="I2649" s="260"/>
      <c r="J2649" s="256"/>
      <c r="K2649" s="256"/>
      <c r="L2649" s="261"/>
      <c r="M2649" s="262"/>
      <c r="N2649" s="263"/>
      <c r="O2649" s="263"/>
      <c r="P2649" s="263"/>
      <c r="Q2649" s="263"/>
      <c r="R2649" s="263"/>
      <c r="S2649" s="263"/>
      <c r="T2649" s="264"/>
      <c r="AT2649" s="265" t="s">
        <v>175</v>
      </c>
      <c r="AU2649" s="265" t="s">
        <v>107</v>
      </c>
      <c r="AV2649" s="13" t="s">
        <v>107</v>
      </c>
      <c r="AW2649" s="13" t="s">
        <v>31</v>
      </c>
      <c r="AX2649" s="13" t="s">
        <v>74</v>
      </c>
      <c r="AY2649" s="265" t="s">
        <v>165</v>
      </c>
    </row>
    <row r="2650" s="12" customFormat="1">
      <c r="B2650" s="244"/>
      <c r="C2650" s="245"/>
      <c r="D2650" s="246" t="s">
        <v>175</v>
      </c>
      <c r="E2650" s="247" t="s">
        <v>1</v>
      </c>
      <c r="F2650" s="248" t="s">
        <v>216</v>
      </c>
      <c r="G2650" s="245"/>
      <c r="H2650" s="247" t="s">
        <v>1</v>
      </c>
      <c r="I2650" s="249"/>
      <c r="J2650" s="245"/>
      <c r="K2650" s="245"/>
      <c r="L2650" s="250"/>
      <c r="M2650" s="251"/>
      <c r="N2650" s="252"/>
      <c r="O2650" s="252"/>
      <c r="P2650" s="252"/>
      <c r="Q2650" s="252"/>
      <c r="R2650" s="252"/>
      <c r="S2650" s="252"/>
      <c r="T2650" s="253"/>
      <c r="AT2650" s="254" t="s">
        <v>175</v>
      </c>
      <c r="AU2650" s="254" t="s">
        <v>107</v>
      </c>
      <c r="AV2650" s="12" t="s">
        <v>82</v>
      </c>
      <c r="AW2650" s="12" t="s">
        <v>31</v>
      </c>
      <c r="AX2650" s="12" t="s">
        <v>74</v>
      </c>
      <c r="AY2650" s="254" t="s">
        <v>165</v>
      </c>
    </row>
    <row r="2651" s="13" customFormat="1">
      <c r="B2651" s="255"/>
      <c r="C2651" s="256"/>
      <c r="D2651" s="246" t="s">
        <v>175</v>
      </c>
      <c r="E2651" s="257" t="s">
        <v>1</v>
      </c>
      <c r="F2651" s="258" t="s">
        <v>668</v>
      </c>
      <c r="G2651" s="256"/>
      <c r="H2651" s="259">
        <v>3.3999999999999999</v>
      </c>
      <c r="I2651" s="260"/>
      <c r="J2651" s="256"/>
      <c r="K2651" s="256"/>
      <c r="L2651" s="261"/>
      <c r="M2651" s="262"/>
      <c r="N2651" s="263"/>
      <c r="O2651" s="263"/>
      <c r="P2651" s="263"/>
      <c r="Q2651" s="263"/>
      <c r="R2651" s="263"/>
      <c r="S2651" s="263"/>
      <c r="T2651" s="264"/>
      <c r="AT2651" s="265" t="s">
        <v>175</v>
      </c>
      <c r="AU2651" s="265" t="s">
        <v>107</v>
      </c>
      <c r="AV2651" s="13" t="s">
        <v>107</v>
      </c>
      <c r="AW2651" s="13" t="s">
        <v>31</v>
      </c>
      <c r="AX2651" s="13" t="s">
        <v>74</v>
      </c>
      <c r="AY2651" s="265" t="s">
        <v>165</v>
      </c>
    </row>
    <row r="2652" s="12" customFormat="1">
      <c r="B2652" s="244"/>
      <c r="C2652" s="245"/>
      <c r="D2652" s="246" t="s">
        <v>175</v>
      </c>
      <c r="E2652" s="247" t="s">
        <v>1</v>
      </c>
      <c r="F2652" s="248" t="s">
        <v>177</v>
      </c>
      <c r="G2652" s="245"/>
      <c r="H2652" s="247" t="s">
        <v>1</v>
      </c>
      <c r="I2652" s="249"/>
      <c r="J2652" s="245"/>
      <c r="K2652" s="245"/>
      <c r="L2652" s="250"/>
      <c r="M2652" s="251"/>
      <c r="N2652" s="252"/>
      <c r="O2652" s="252"/>
      <c r="P2652" s="252"/>
      <c r="Q2652" s="252"/>
      <c r="R2652" s="252"/>
      <c r="S2652" s="252"/>
      <c r="T2652" s="253"/>
      <c r="AT2652" s="254" t="s">
        <v>175</v>
      </c>
      <c r="AU2652" s="254" t="s">
        <v>107</v>
      </c>
      <c r="AV2652" s="12" t="s">
        <v>82</v>
      </c>
      <c r="AW2652" s="12" t="s">
        <v>31</v>
      </c>
      <c r="AX2652" s="12" t="s">
        <v>74</v>
      </c>
      <c r="AY2652" s="254" t="s">
        <v>165</v>
      </c>
    </row>
    <row r="2653" s="13" customFormat="1">
      <c r="B2653" s="255"/>
      <c r="C2653" s="256"/>
      <c r="D2653" s="246" t="s">
        <v>175</v>
      </c>
      <c r="E2653" s="257" t="s">
        <v>1</v>
      </c>
      <c r="F2653" s="258" t="s">
        <v>671</v>
      </c>
      <c r="G2653" s="256"/>
      <c r="H2653" s="259">
        <v>15.01</v>
      </c>
      <c r="I2653" s="260"/>
      <c r="J2653" s="256"/>
      <c r="K2653" s="256"/>
      <c r="L2653" s="261"/>
      <c r="M2653" s="262"/>
      <c r="N2653" s="263"/>
      <c r="O2653" s="263"/>
      <c r="P2653" s="263"/>
      <c r="Q2653" s="263"/>
      <c r="R2653" s="263"/>
      <c r="S2653" s="263"/>
      <c r="T2653" s="264"/>
      <c r="AT2653" s="265" t="s">
        <v>175</v>
      </c>
      <c r="AU2653" s="265" t="s">
        <v>107</v>
      </c>
      <c r="AV2653" s="13" t="s">
        <v>107</v>
      </c>
      <c r="AW2653" s="13" t="s">
        <v>31</v>
      </c>
      <c r="AX2653" s="13" t="s">
        <v>74</v>
      </c>
      <c r="AY2653" s="265" t="s">
        <v>165</v>
      </c>
    </row>
    <row r="2654" s="12" customFormat="1">
      <c r="B2654" s="244"/>
      <c r="C2654" s="245"/>
      <c r="D2654" s="246" t="s">
        <v>175</v>
      </c>
      <c r="E2654" s="247" t="s">
        <v>1</v>
      </c>
      <c r="F2654" s="248" t="s">
        <v>379</v>
      </c>
      <c r="G2654" s="245"/>
      <c r="H2654" s="247" t="s">
        <v>1</v>
      </c>
      <c r="I2654" s="249"/>
      <c r="J2654" s="245"/>
      <c r="K2654" s="245"/>
      <c r="L2654" s="250"/>
      <c r="M2654" s="251"/>
      <c r="N2654" s="252"/>
      <c r="O2654" s="252"/>
      <c r="P2654" s="252"/>
      <c r="Q2654" s="252"/>
      <c r="R2654" s="252"/>
      <c r="S2654" s="252"/>
      <c r="T2654" s="253"/>
      <c r="AT2654" s="254" t="s">
        <v>175</v>
      </c>
      <c r="AU2654" s="254" t="s">
        <v>107</v>
      </c>
      <c r="AV2654" s="12" t="s">
        <v>82</v>
      </c>
      <c r="AW2654" s="12" t="s">
        <v>31</v>
      </c>
      <c r="AX2654" s="12" t="s">
        <v>74</v>
      </c>
      <c r="AY2654" s="254" t="s">
        <v>165</v>
      </c>
    </row>
    <row r="2655" s="13" customFormat="1">
      <c r="B2655" s="255"/>
      <c r="C2655" s="256"/>
      <c r="D2655" s="246" t="s">
        <v>175</v>
      </c>
      <c r="E2655" s="257" t="s">
        <v>1</v>
      </c>
      <c r="F2655" s="258" t="s">
        <v>672</v>
      </c>
      <c r="G2655" s="256"/>
      <c r="H2655" s="259">
        <v>20.27</v>
      </c>
      <c r="I2655" s="260"/>
      <c r="J2655" s="256"/>
      <c r="K2655" s="256"/>
      <c r="L2655" s="261"/>
      <c r="M2655" s="262"/>
      <c r="N2655" s="263"/>
      <c r="O2655" s="263"/>
      <c r="P2655" s="263"/>
      <c r="Q2655" s="263"/>
      <c r="R2655" s="263"/>
      <c r="S2655" s="263"/>
      <c r="T2655" s="264"/>
      <c r="AT2655" s="265" t="s">
        <v>175</v>
      </c>
      <c r="AU2655" s="265" t="s">
        <v>107</v>
      </c>
      <c r="AV2655" s="13" t="s">
        <v>107</v>
      </c>
      <c r="AW2655" s="13" t="s">
        <v>31</v>
      </c>
      <c r="AX2655" s="13" t="s">
        <v>74</v>
      </c>
      <c r="AY2655" s="265" t="s">
        <v>165</v>
      </c>
    </row>
    <row r="2656" s="12" customFormat="1">
      <c r="B2656" s="244"/>
      <c r="C2656" s="245"/>
      <c r="D2656" s="246" t="s">
        <v>175</v>
      </c>
      <c r="E2656" s="247" t="s">
        <v>1</v>
      </c>
      <c r="F2656" s="248" t="s">
        <v>217</v>
      </c>
      <c r="G2656" s="245"/>
      <c r="H2656" s="247" t="s">
        <v>1</v>
      </c>
      <c r="I2656" s="249"/>
      <c r="J2656" s="245"/>
      <c r="K2656" s="245"/>
      <c r="L2656" s="250"/>
      <c r="M2656" s="251"/>
      <c r="N2656" s="252"/>
      <c r="O2656" s="252"/>
      <c r="P2656" s="252"/>
      <c r="Q2656" s="252"/>
      <c r="R2656" s="252"/>
      <c r="S2656" s="252"/>
      <c r="T2656" s="253"/>
      <c r="AT2656" s="254" t="s">
        <v>175</v>
      </c>
      <c r="AU2656" s="254" t="s">
        <v>107</v>
      </c>
      <c r="AV2656" s="12" t="s">
        <v>82</v>
      </c>
      <c r="AW2656" s="12" t="s">
        <v>31</v>
      </c>
      <c r="AX2656" s="12" t="s">
        <v>74</v>
      </c>
      <c r="AY2656" s="254" t="s">
        <v>165</v>
      </c>
    </row>
    <row r="2657" s="13" customFormat="1">
      <c r="B2657" s="255"/>
      <c r="C2657" s="256"/>
      <c r="D2657" s="246" t="s">
        <v>175</v>
      </c>
      <c r="E2657" s="257" t="s">
        <v>1</v>
      </c>
      <c r="F2657" s="258" t="s">
        <v>673</v>
      </c>
      <c r="G2657" s="256"/>
      <c r="H2657" s="259">
        <v>3.6699999999999999</v>
      </c>
      <c r="I2657" s="260"/>
      <c r="J2657" s="256"/>
      <c r="K2657" s="256"/>
      <c r="L2657" s="261"/>
      <c r="M2657" s="262"/>
      <c r="N2657" s="263"/>
      <c r="O2657" s="263"/>
      <c r="P2657" s="263"/>
      <c r="Q2657" s="263"/>
      <c r="R2657" s="263"/>
      <c r="S2657" s="263"/>
      <c r="T2657" s="264"/>
      <c r="AT2657" s="265" t="s">
        <v>175</v>
      </c>
      <c r="AU2657" s="265" t="s">
        <v>107</v>
      </c>
      <c r="AV2657" s="13" t="s">
        <v>107</v>
      </c>
      <c r="AW2657" s="13" t="s">
        <v>31</v>
      </c>
      <c r="AX2657" s="13" t="s">
        <v>74</v>
      </c>
      <c r="AY2657" s="265" t="s">
        <v>165</v>
      </c>
    </row>
    <row r="2658" s="12" customFormat="1">
      <c r="B2658" s="244"/>
      <c r="C2658" s="245"/>
      <c r="D2658" s="246" t="s">
        <v>175</v>
      </c>
      <c r="E2658" s="247" t="s">
        <v>1</v>
      </c>
      <c r="F2658" s="248" t="s">
        <v>401</v>
      </c>
      <c r="G2658" s="245"/>
      <c r="H2658" s="247" t="s">
        <v>1</v>
      </c>
      <c r="I2658" s="249"/>
      <c r="J2658" s="245"/>
      <c r="K2658" s="245"/>
      <c r="L2658" s="250"/>
      <c r="M2658" s="251"/>
      <c r="N2658" s="252"/>
      <c r="O2658" s="252"/>
      <c r="P2658" s="252"/>
      <c r="Q2658" s="252"/>
      <c r="R2658" s="252"/>
      <c r="S2658" s="252"/>
      <c r="T2658" s="253"/>
      <c r="AT2658" s="254" t="s">
        <v>175</v>
      </c>
      <c r="AU2658" s="254" t="s">
        <v>107</v>
      </c>
      <c r="AV2658" s="12" t="s">
        <v>82</v>
      </c>
      <c r="AW2658" s="12" t="s">
        <v>31</v>
      </c>
      <c r="AX2658" s="12" t="s">
        <v>74</v>
      </c>
      <c r="AY2658" s="254" t="s">
        <v>165</v>
      </c>
    </row>
    <row r="2659" s="13" customFormat="1">
      <c r="B2659" s="255"/>
      <c r="C2659" s="256"/>
      <c r="D2659" s="246" t="s">
        <v>175</v>
      </c>
      <c r="E2659" s="257" t="s">
        <v>1</v>
      </c>
      <c r="F2659" s="258" t="s">
        <v>676</v>
      </c>
      <c r="G2659" s="256"/>
      <c r="H2659" s="259">
        <v>8.6300000000000008</v>
      </c>
      <c r="I2659" s="260"/>
      <c r="J2659" s="256"/>
      <c r="K2659" s="256"/>
      <c r="L2659" s="261"/>
      <c r="M2659" s="262"/>
      <c r="N2659" s="263"/>
      <c r="O2659" s="263"/>
      <c r="P2659" s="263"/>
      <c r="Q2659" s="263"/>
      <c r="R2659" s="263"/>
      <c r="S2659" s="263"/>
      <c r="T2659" s="264"/>
      <c r="AT2659" s="265" t="s">
        <v>175</v>
      </c>
      <c r="AU2659" s="265" t="s">
        <v>107</v>
      </c>
      <c r="AV2659" s="13" t="s">
        <v>107</v>
      </c>
      <c r="AW2659" s="13" t="s">
        <v>31</v>
      </c>
      <c r="AX2659" s="13" t="s">
        <v>74</v>
      </c>
      <c r="AY2659" s="265" t="s">
        <v>165</v>
      </c>
    </row>
    <row r="2660" s="12" customFormat="1">
      <c r="B2660" s="244"/>
      <c r="C2660" s="245"/>
      <c r="D2660" s="246" t="s">
        <v>175</v>
      </c>
      <c r="E2660" s="247" t="s">
        <v>1</v>
      </c>
      <c r="F2660" s="248" t="s">
        <v>218</v>
      </c>
      <c r="G2660" s="245"/>
      <c r="H2660" s="247" t="s">
        <v>1</v>
      </c>
      <c r="I2660" s="249"/>
      <c r="J2660" s="245"/>
      <c r="K2660" s="245"/>
      <c r="L2660" s="250"/>
      <c r="M2660" s="251"/>
      <c r="N2660" s="252"/>
      <c r="O2660" s="252"/>
      <c r="P2660" s="252"/>
      <c r="Q2660" s="252"/>
      <c r="R2660" s="252"/>
      <c r="S2660" s="252"/>
      <c r="T2660" s="253"/>
      <c r="AT2660" s="254" t="s">
        <v>175</v>
      </c>
      <c r="AU2660" s="254" t="s">
        <v>107</v>
      </c>
      <c r="AV2660" s="12" t="s">
        <v>82</v>
      </c>
      <c r="AW2660" s="12" t="s">
        <v>31</v>
      </c>
      <c r="AX2660" s="12" t="s">
        <v>74</v>
      </c>
      <c r="AY2660" s="254" t="s">
        <v>165</v>
      </c>
    </row>
    <row r="2661" s="13" customFormat="1">
      <c r="B2661" s="255"/>
      <c r="C2661" s="256"/>
      <c r="D2661" s="246" t="s">
        <v>175</v>
      </c>
      <c r="E2661" s="257" t="s">
        <v>1</v>
      </c>
      <c r="F2661" s="258" t="s">
        <v>677</v>
      </c>
      <c r="G2661" s="256"/>
      <c r="H2661" s="259">
        <v>19.379999999999999</v>
      </c>
      <c r="I2661" s="260"/>
      <c r="J2661" s="256"/>
      <c r="K2661" s="256"/>
      <c r="L2661" s="261"/>
      <c r="M2661" s="262"/>
      <c r="N2661" s="263"/>
      <c r="O2661" s="263"/>
      <c r="P2661" s="263"/>
      <c r="Q2661" s="263"/>
      <c r="R2661" s="263"/>
      <c r="S2661" s="263"/>
      <c r="T2661" s="264"/>
      <c r="AT2661" s="265" t="s">
        <v>175</v>
      </c>
      <c r="AU2661" s="265" t="s">
        <v>107</v>
      </c>
      <c r="AV2661" s="13" t="s">
        <v>107</v>
      </c>
      <c r="AW2661" s="13" t="s">
        <v>31</v>
      </c>
      <c r="AX2661" s="13" t="s">
        <v>74</v>
      </c>
      <c r="AY2661" s="265" t="s">
        <v>165</v>
      </c>
    </row>
    <row r="2662" s="12" customFormat="1">
      <c r="B2662" s="244"/>
      <c r="C2662" s="245"/>
      <c r="D2662" s="246" t="s">
        <v>175</v>
      </c>
      <c r="E2662" s="247" t="s">
        <v>1</v>
      </c>
      <c r="F2662" s="248" t="s">
        <v>194</v>
      </c>
      <c r="G2662" s="245"/>
      <c r="H2662" s="247" t="s">
        <v>1</v>
      </c>
      <c r="I2662" s="249"/>
      <c r="J2662" s="245"/>
      <c r="K2662" s="245"/>
      <c r="L2662" s="250"/>
      <c r="M2662" s="251"/>
      <c r="N2662" s="252"/>
      <c r="O2662" s="252"/>
      <c r="P2662" s="252"/>
      <c r="Q2662" s="252"/>
      <c r="R2662" s="252"/>
      <c r="S2662" s="252"/>
      <c r="T2662" s="253"/>
      <c r="AT2662" s="254" t="s">
        <v>175</v>
      </c>
      <c r="AU2662" s="254" t="s">
        <v>107</v>
      </c>
      <c r="AV2662" s="12" t="s">
        <v>82</v>
      </c>
      <c r="AW2662" s="12" t="s">
        <v>31</v>
      </c>
      <c r="AX2662" s="12" t="s">
        <v>74</v>
      </c>
      <c r="AY2662" s="254" t="s">
        <v>165</v>
      </c>
    </row>
    <row r="2663" s="13" customFormat="1">
      <c r="B2663" s="255"/>
      <c r="C2663" s="256"/>
      <c r="D2663" s="246" t="s">
        <v>175</v>
      </c>
      <c r="E2663" s="257" t="s">
        <v>1</v>
      </c>
      <c r="F2663" s="258" t="s">
        <v>678</v>
      </c>
      <c r="G2663" s="256"/>
      <c r="H2663" s="259">
        <v>14.15</v>
      </c>
      <c r="I2663" s="260"/>
      <c r="J2663" s="256"/>
      <c r="K2663" s="256"/>
      <c r="L2663" s="261"/>
      <c r="M2663" s="262"/>
      <c r="N2663" s="263"/>
      <c r="O2663" s="263"/>
      <c r="P2663" s="263"/>
      <c r="Q2663" s="263"/>
      <c r="R2663" s="263"/>
      <c r="S2663" s="263"/>
      <c r="T2663" s="264"/>
      <c r="AT2663" s="265" t="s">
        <v>175</v>
      </c>
      <c r="AU2663" s="265" t="s">
        <v>107</v>
      </c>
      <c r="AV2663" s="13" t="s">
        <v>107</v>
      </c>
      <c r="AW2663" s="13" t="s">
        <v>31</v>
      </c>
      <c r="AX2663" s="13" t="s">
        <v>74</v>
      </c>
      <c r="AY2663" s="265" t="s">
        <v>165</v>
      </c>
    </row>
    <row r="2664" s="12" customFormat="1">
      <c r="B2664" s="244"/>
      <c r="C2664" s="245"/>
      <c r="D2664" s="246" t="s">
        <v>175</v>
      </c>
      <c r="E2664" s="247" t="s">
        <v>1</v>
      </c>
      <c r="F2664" s="248" t="s">
        <v>247</v>
      </c>
      <c r="G2664" s="245"/>
      <c r="H2664" s="247" t="s">
        <v>1</v>
      </c>
      <c r="I2664" s="249"/>
      <c r="J2664" s="245"/>
      <c r="K2664" s="245"/>
      <c r="L2664" s="250"/>
      <c r="M2664" s="251"/>
      <c r="N2664" s="252"/>
      <c r="O2664" s="252"/>
      <c r="P2664" s="252"/>
      <c r="Q2664" s="252"/>
      <c r="R2664" s="252"/>
      <c r="S2664" s="252"/>
      <c r="T2664" s="253"/>
      <c r="AT2664" s="254" t="s">
        <v>175</v>
      </c>
      <c r="AU2664" s="254" t="s">
        <v>107</v>
      </c>
      <c r="AV2664" s="12" t="s">
        <v>82</v>
      </c>
      <c r="AW2664" s="12" t="s">
        <v>31</v>
      </c>
      <c r="AX2664" s="12" t="s">
        <v>74</v>
      </c>
      <c r="AY2664" s="254" t="s">
        <v>165</v>
      </c>
    </row>
    <row r="2665" s="13" customFormat="1">
      <c r="B2665" s="255"/>
      <c r="C2665" s="256"/>
      <c r="D2665" s="246" t="s">
        <v>175</v>
      </c>
      <c r="E2665" s="257" t="s">
        <v>1</v>
      </c>
      <c r="F2665" s="258" t="s">
        <v>679</v>
      </c>
      <c r="G2665" s="256"/>
      <c r="H2665" s="259">
        <v>2.5099999999999998</v>
      </c>
      <c r="I2665" s="260"/>
      <c r="J2665" s="256"/>
      <c r="K2665" s="256"/>
      <c r="L2665" s="261"/>
      <c r="M2665" s="262"/>
      <c r="N2665" s="263"/>
      <c r="O2665" s="263"/>
      <c r="P2665" s="263"/>
      <c r="Q2665" s="263"/>
      <c r="R2665" s="263"/>
      <c r="S2665" s="263"/>
      <c r="T2665" s="264"/>
      <c r="AT2665" s="265" t="s">
        <v>175</v>
      </c>
      <c r="AU2665" s="265" t="s">
        <v>107</v>
      </c>
      <c r="AV2665" s="13" t="s">
        <v>107</v>
      </c>
      <c r="AW2665" s="13" t="s">
        <v>31</v>
      </c>
      <c r="AX2665" s="13" t="s">
        <v>74</v>
      </c>
      <c r="AY2665" s="265" t="s">
        <v>165</v>
      </c>
    </row>
    <row r="2666" s="12" customFormat="1">
      <c r="B2666" s="244"/>
      <c r="C2666" s="245"/>
      <c r="D2666" s="246" t="s">
        <v>175</v>
      </c>
      <c r="E2666" s="247" t="s">
        <v>1</v>
      </c>
      <c r="F2666" s="248" t="s">
        <v>246</v>
      </c>
      <c r="G2666" s="245"/>
      <c r="H2666" s="247" t="s">
        <v>1</v>
      </c>
      <c r="I2666" s="249"/>
      <c r="J2666" s="245"/>
      <c r="K2666" s="245"/>
      <c r="L2666" s="250"/>
      <c r="M2666" s="251"/>
      <c r="N2666" s="252"/>
      <c r="O2666" s="252"/>
      <c r="P2666" s="252"/>
      <c r="Q2666" s="252"/>
      <c r="R2666" s="252"/>
      <c r="S2666" s="252"/>
      <c r="T2666" s="253"/>
      <c r="AT2666" s="254" t="s">
        <v>175</v>
      </c>
      <c r="AU2666" s="254" t="s">
        <v>107</v>
      </c>
      <c r="AV2666" s="12" t="s">
        <v>82</v>
      </c>
      <c r="AW2666" s="12" t="s">
        <v>31</v>
      </c>
      <c r="AX2666" s="12" t="s">
        <v>74</v>
      </c>
      <c r="AY2666" s="254" t="s">
        <v>165</v>
      </c>
    </row>
    <row r="2667" s="13" customFormat="1">
      <c r="B2667" s="255"/>
      <c r="C2667" s="256"/>
      <c r="D2667" s="246" t="s">
        <v>175</v>
      </c>
      <c r="E2667" s="257" t="s">
        <v>1</v>
      </c>
      <c r="F2667" s="258" t="s">
        <v>681</v>
      </c>
      <c r="G2667" s="256"/>
      <c r="H2667" s="259">
        <v>7.6900000000000004</v>
      </c>
      <c r="I2667" s="260"/>
      <c r="J2667" s="256"/>
      <c r="K2667" s="256"/>
      <c r="L2667" s="261"/>
      <c r="M2667" s="262"/>
      <c r="N2667" s="263"/>
      <c r="O2667" s="263"/>
      <c r="P2667" s="263"/>
      <c r="Q2667" s="263"/>
      <c r="R2667" s="263"/>
      <c r="S2667" s="263"/>
      <c r="T2667" s="264"/>
      <c r="AT2667" s="265" t="s">
        <v>175</v>
      </c>
      <c r="AU2667" s="265" t="s">
        <v>107</v>
      </c>
      <c r="AV2667" s="13" t="s">
        <v>107</v>
      </c>
      <c r="AW2667" s="13" t="s">
        <v>31</v>
      </c>
      <c r="AX2667" s="13" t="s">
        <v>74</v>
      </c>
      <c r="AY2667" s="265" t="s">
        <v>165</v>
      </c>
    </row>
    <row r="2668" s="12" customFormat="1">
      <c r="B2668" s="244"/>
      <c r="C2668" s="245"/>
      <c r="D2668" s="246" t="s">
        <v>175</v>
      </c>
      <c r="E2668" s="247" t="s">
        <v>1</v>
      </c>
      <c r="F2668" s="248" t="s">
        <v>200</v>
      </c>
      <c r="G2668" s="245"/>
      <c r="H2668" s="247" t="s">
        <v>1</v>
      </c>
      <c r="I2668" s="249"/>
      <c r="J2668" s="245"/>
      <c r="K2668" s="245"/>
      <c r="L2668" s="250"/>
      <c r="M2668" s="251"/>
      <c r="N2668" s="252"/>
      <c r="O2668" s="252"/>
      <c r="P2668" s="252"/>
      <c r="Q2668" s="252"/>
      <c r="R2668" s="252"/>
      <c r="S2668" s="252"/>
      <c r="T2668" s="253"/>
      <c r="AT2668" s="254" t="s">
        <v>175</v>
      </c>
      <c r="AU2668" s="254" t="s">
        <v>107</v>
      </c>
      <c r="AV2668" s="12" t="s">
        <v>82</v>
      </c>
      <c r="AW2668" s="12" t="s">
        <v>31</v>
      </c>
      <c r="AX2668" s="12" t="s">
        <v>74</v>
      </c>
      <c r="AY2668" s="254" t="s">
        <v>165</v>
      </c>
    </row>
    <row r="2669" s="13" customFormat="1">
      <c r="B2669" s="255"/>
      <c r="C2669" s="256"/>
      <c r="D2669" s="246" t="s">
        <v>175</v>
      </c>
      <c r="E2669" s="257" t="s">
        <v>1</v>
      </c>
      <c r="F2669" s="258" t="s">
        <v>682</v>
      </c>
      <c r="G2669" s="256"/>
      <c r="H2669" s="259">
        <v>19.129999999999999</v>
      </c>
      <c r="I2669" s="260"/>
      <c r="J2669" s="256"/>
      <c r="K2669" s="256"/>
      <c r="L2669" s="261"/>
      <c r="M2669" s="262"/>
      <c r="N2669" s="263"/>
      <c r="O2669" s="263"/>
      <c r="P2669" s="263"/>
      <c r="Q2669" s="263"/>
      <c r="R2669" s="263"/>
      <c r="S2669" s="263"/>
      <c r="T2669" s="264"/>
      <c r="AT2669" s="265" t="s">
        <v>175</v>
      </c>
      <c r="AU2669" s="265" t="s">
        <v>107</v>
      </c>
      <c r="AV2669" s="13" t="s">
        <v>107</v>
      </c>
      <c r="AW2669" s="13" t="s">
        <v>31</v>
      </c>
      <c r="AX2669" s="13" t="s">
        <v>74</v>
      </c>
      <c r="AY2669" s="265" t="s">
        <v>165</v>
      </c>
    </row>
    <row r="2670" s="12" customFormat="1">
      <c r="B2670" s="244"/>
      <c r="C2670" s="245"/>
      <c r="D2670" s="246" t="s">
        <v>175</v>
      </c>
      <c r="E2670" s="247" t="s">
        <v>1</v>
      </c>
      <c r="F2670" s="248" t="s">
        <v>261</v>
      </c>
      <c r="G2670" s="245"/>
      <c r="H2670" s="247" t="s">
        <v>1</v>
      </c>
      <c r="I2670" s="249"/>
      <c r="J2670" s="245"/>
      <c r="K2670" s="245"/>
      <c r="L2670" s="250"/>
      <c r="M2670" s="251"/>
      <c r="N2670" s="252"/>
      <c r="O2670" s="252"/>
      <c r="P2670" s="252"/>
      <c r="Q2670" s="252"/>
      <c r="R2670" s="252"/>
      <c r="S2670" s="252"/>
      <c r="T2670" s="253"/>
      <c r="AT2670" s="254" t="s">
        <v>175</v>
      </c>
      <c r="AU2670" s="254" t="s">
        <v>107</v>
      </c>
      <c r="AV2670" s="12" t="s">
        <v>82</v>
      </c>
      <c r="AW2670" s="12" t="s">
        <v>31</v>
      </c>
      <c r="AX2670" s="12" t="s">
        <v>74</v>
      </c>
      <c r="AY2670" s="254" t="s">
        <v>165</v>
      </c>
    </row>
    <row r="2671" s="13" customFormat="1">
      <c r="B2671" s="255"/>
      <c r="C2671" s="256"/>
      <c r="D2671" s="246" t="s">
        <v>175</v>
      </c>
      <c r="E2671" s="257" t="s">
        <v>1</v>
      </c>
      <c r="F2671" s="258" t="s">
        <v>683</v>
      </c>
      <c r="G2671" s="256"/>
      <c r="H2671" s="259">
        <v>4.9800000000000004</v>
      </c>
      <c r="I2671" s="260"/>
      <c r="J2671" s="256"/>
      <c r="K2671" s="256"/>
      <c r="L2671" s="261"/>
      <c r="M2671" s="262"/>
      <c r="N2671" s="263"/>
      <c r="O2671" s="263"/>
      <c r="P2671" s="263"/>
      <c r="Q2671" s="263"/>
      <c r="R2671" s="263"/>
      <c r="S2671" s="263"/>
      <c r="T2671" s="264"/>
      <c r="AT2671" s="265" t="s">
        <v>175</v>
      </c>
      <c r="AU2671" s="265" t="s">
        <v>107</v>
      </c>
      <c r="AV2671" s="13" t="s">
        <v>107</v>
      </c>
      <c r="AW2671" s="13" t="s">
        <v>31</v>
      </c>
      <c r="AX2671" s="13" t="s">
        <v>74</v>
      </c>
      <c r="AY2671" s="265" t="s">
        <v>165</v>
      </c>
    </row>
    <row r="2672" s="12" customFormat="1">
      <c r="B2672" s="244"/>
      <c r="C2672" s="245"/>
      <c r="D2672" s="246" t="s">
        <v>175</v>
      </c>
      <c r="E2672" s="247" t="s">
        <v>1</v>
      </c>
      <c r="F2672" s="248" t="s">
        <v>425</v>
      </c>
      <c r="G2672" s="245"/>
      <c r="H2672" s="247" t="s">
        <v>1</v>
      </c>
      <c r="I2672" s="249"/>
      <c r="J2672" s="245"/>
      <c r="K2672" s="245"/>
      <c r="L2672" s="250"/>
      <c r="M2672" s="251"/>
      <c r="N2672" s="252"/>
      <c r="O2672" s="252"/>
      <c r="P2672" s="252"/>
      <c r="Q2672" s="252"/>
      <c r="R2672" s="252"/>
      <c r="S2672" s="252"/>
      <c r="T2672" s="253"/>
      <c r="AT2672" s="254" t="s">
        <v>175</v>
      </c>
      <c r="AU2672" s="254" t="s">
        <v>107</v>
      </c>
      <c r="AV2672" s="12" t="s">
        <v>82</v>
      </c>
      <c r="AW2672" s="12" t="s">
        <v>31</v>
      </c>
      <c r="AX2672" s="12" t="s">
        <v>74</v>
      </c>
      <c r="AY2672" s="254" t="s">
        <v>165</v>
      </c>
    </row>
    <row r="2673" s="13" customFormat="1">
      <c r="B2673" s="255"/>
      <c r="C2673" s="256"/>
      <c r="D2673" s="246" t="s">
        <v>175</v>
      </c>
      <c r="E2673" s="257" t="s">
        <v>1</v>
      </c>
      <c r="F2673" s="258" t="s">
        <v>684</v>
      </c>
      <c r="G2673" s="256"/>
      <c r="H2673" s="259">
        <v>3.04</v>
      </c>
      <c r="I2673" s="260"/>
      <c r="J2673" s="256"/>
      <c r="K2673" s="256"/>
      <c r="L2673" s="261"/>
      <c r="M2673" s="262"/>
      <c r="N2673" s="263"/>
      <c r="O2673" s="263"/>
      <c r="P2673" s="263"/>
      <c r="Q2673" s="263"/>
      <c r="R2673" s="263"/>
      <c r="S2673" s="263"/>
      <c r="T2673" s="264"/>
      <c r="AT2673" s="265" t="s">
        <v>175</v>
      </c>
      <c r="AU2673" s="265" t="s">
        <v>107</v>
      </c>
      <c r="AV2673" s="13" t="s">
        <v>107</v>
      </c>
      <c r="AW2673" s="13" t="s">
        <v>31</v>
      </c>
      <c r="AX2673" s="13" t="s">
        <v>74</v>
      </c>
      <c r="AY2673" s="265" t="s">
        <v>165</v>
      </c>
    </row>
    <row r="2674" s="12" customFormat="1">
      <c r="B2674" s="244"/>
      <c r="C2674" s="245"/>
      <c r="D2674" s="246" t="s">
        <v>175</v>
      </c>
      <c r="E2674" s="247" t="s">
        <v>1</v>
      </c>
      <c r="F2674" s="248" t="s">
        <v>420</v>
      </c>
      <c r="G2674" s="245"/>
      <c r="H2674" s="247" t="s">
        <v>1</v>
      </c>
      <c r="I2674" s="249"/>
      <c r="J2674" s="245"/>
      <c r="K2674" s="245"/>
      <c r="L2674" s="250"/>
      <c r="M2674" s="251"/>
      <c r="N2674" s="252"/>
      <c r="O2674" s="252"/>
      <c r="P2674" s="252"/>
      <c r="Q2674" s="252"/>
      <c r="R2674" s="252"/>
      <c r="S2674" s="252"/>
      <c r="T2674" s="253"/>
      <c r="AT2674" s="254" t="s">
        <v>175</v>
      </c>
      <c r="AU2674" s="254" t="s">
        <v>107</v>
      </c>
      <c r="AV2674" s="12" t="s">
        <v>82</v>
      </c>
      <c r="AW2674" s="12" t="s">
        <v>31</v>
      </c>
      <c r="AX2674" s="12" t="s">
        <v>74</v>
      </c>
      <c r="AY2674" s="254" t="s">
        <v>165</v>
      </c>
    </row>
    <row r="2675" s="13" customFormat="1">
      <c r="B2675" s="255"/>
      <c r="C2675" s="256"/>
      <c r="D2675" s="246" t="s">
        <v>175</v>
      </c>
      <c r="E2675" s="257" t="s">
        <v>1</v>
      </c>
      <c r="F2675" s="258" t="s">
        <v>686</v>
      </c>
      <c r="G2675" s="256"/>
      <c r="H2675" s="259">
        <v>8.1899999999999995</v>
      </c>
      <c r="I2675" s="260"/>
      <c r="J2675" s="256"/>
      <c r="K2675" s="256"/>
      <c r="L2675" s="261"/>
      <c r="M2675" s="262"/>
      <c r="N2675" s="263"/>
      <c r="O2675" s="263"/>
      <c r="P2675" s="263"/>
      <c r="Q2675" s="263"/>
      <c r="R2675" s="263"/>
      <c r="S2675" s="263"/>
      <c r="T2675" s="264"/>
      <c r="AT2675" s="265" t="s">
        <v>175</v>
      </c>
      <c r="AU2675" s="265" t="s">
        <v>107</v>
      </c>
      <c r="AV2675" s="13" t="s">
        <v>107</v>
      </c>
      <c r="AW2675" s="13" t="s">
        <v>31</v>
      </c>
      <c r="AX2675" s="13" t="s">
        <v>74</v>
      </c>
      <c r="AY2675" s="265" t="s">
        <v>165</v>
      </c>
    </row>
    <row r="2676" s="12" customFormat="1">
      <c r="B2676" s="244"/>
      <c r="C2676" s="245"/>
      <c r="D2676" s="246" t="s">
        <v>175</v>
      </c>
      <c r="E2676" s="247" t="s">
        <v>1</v>
      </c>
      <c r="F2676" s="248" t="s">
        <v>198</v>
      </c>
      <c r="G2676" s="245"/>
      <c r="H2676" s="247" t="s">
        <v>1</v>
      </c>
      <c r="I2676" s="249"/>
      <c r="J2676" s="245"/>
      <c r="K2676" s="245"/>
      <c r="L2676" s="250"/>
      <c r="M2676" s="251"/>
      <c r="N2676" s="252"/>
      <c r="O2676" s="252"/>
      <c r="P2676" s="252"/>
      <c r="Q2676" s="252"/>
      <c r="R2676" s="252"/>
      <c r="S2676" s="252"/>
      <c r="T2676" s="253"/>
      <c r="AT2676" s="254" t="s">
        <v>175</v>
      </c>
      <c r="AU2676" s="254" t="s">
        <v>107</v>
      </c>
      <c r="AV2676" s="12" t="s">
        <v>82</v>
      </c>
      <c r="AW2676" s="12" t="s">
        <v>31</v>
      </c>
      <c r="AX2676" s="12" t="s">
        <v>74</v>
      </c>
      <c r="AY2676" s="254" t="s">
        <v>165</v>
      </c>
    </row>
    <row r="2677" s="13" customFormat="1">
      <c r="B2677" s="255"/>
      <c r="C2677" s="256"/>
      <c r="D2677" s="246" t="s">
        <v>175</v>
      </c>
      <c r="E2677" s="257" t="s">
        <v>1</v>
      </c>
      <c r="F2677" s="258" t="s">
        <v>687</v>
      </c>
      <c r="G2677" s="256"/>
      <c r="H2677" s="259">
        <v>19.73</v>
      </c>
      <c r="I2677" s="260"/>
      <c r="J2677" s="256"/>
      <c r="K2677" s="256"/>
      <c r="L2677" s="261"/>
      <c r="M2677" s="262"/>
      <c r="N2677" s="263"/>
      <c r="O2677" s="263"/>
      <c r="P2677" s="263"/>
      <c r="Q2677" s="263"/>
      <c r="R2677" s="263"/>
      <c r="S2677" s="263"/>
      <c r="T2677" s="264"/>
      <c r="AT2677" s="265" t="s">
        <v>175</v>
      </c>
      <c r="AU2677" s="265" t="s">
        <v>107</v>
      </c>
      <c r="AV2677" s="13" t="s">
        <v>107</v>
      </c>
      <c r="AW2677" s="13" t="s">
        <v>31</v>
      </c>
      <c r="AX2677" s="13" t="s">
        <v>74</v>
      </c>
      <c r="AY2677" s="265" t="s">
        <v>165</v>
      </c>
    </row>
    <row r="2678" s="14" customFormat="1">
      <c r="B2678" s="266"/>
      <c r="C2678" s="267"/>
      <c r="D2678" s="246" t="s">
        <v>175</v>
      </c>
      <c r="E2678" s="268" t="s">
        <v>1</v>
      </c>
      <c r="F2678" s="269" t="s">
        <v>179</v>
      </c>
      <c r="G2678" s="267"/>
      <c r="H2678" s="270">
        <v>152.98000000000002</v>
      </c>
      <c r="I2678" s="271"/>
      <c r="J2678" s="267"/>
      <c r="K2678" s="267"/>
      <c r="L2678" s="272"/>
      <c r="M2678" s="273"/>
      <c r="N2678" s="274"/>
      <c r="O2678" s="274"/>
      <c r="P2678" s="274"/>
      <c r="Q2678" s="274"/>
      <c r="R2678" s="274"/>
      <c r="S2678" s="274"/>
      <c r="T2678" s="275"/>
      <c r="AT2678" s="276" t="s">
        <v>175</v>
      </c>
      <c r="AU2678" s="276" t="s">
        <v>107</v>
      </c>
      <c r="AV2678" s="14" t="s">
        <v>166</v>
      </c>
      <c r="AW2678" s="14" t="s">
        <v>31</v>
      </c>
      <c r="AX2678" s="14" t="s">
        <v>74</v>
      </c>
      <c r="AY2678" s="276" t="s">
        <v>165</v>
      </c>
    </row>
    <row r="2679" s="12" customFormat="1">
      <c r="B2679" s="244"/>
      <c r="C2679" s="245"/>
      <c r="D2679" s="246" t="s">
        <v>175</v>
      </c>
      <c r="E2679" s="247" t="s">
        <v>1</v>
      </c>
      <c r="F2679" s="248" t="s">
        <v>180</v>
      </c>
      <c r="G2679" s="245"/>
      <c r="H2679" s="247" t="s">
        <v>1</v>
      </c>
      <c r="I2679" s="249"/>
      <c r="J2679" s="245"/>
      <c r="K2679" s="245"/>
      <c r="L2679" s="250"/>
      <c r="M2679" s="251"/>
      <c r="N2679" s="252"/>
      <c r="O2679" s="252"/>
      <c r="P2679" s="252"/>
      <c r="Q2679" s="252"/>
      <c r="R2679" s="252"/>
      <c r="S2679" s="252"/>
      <c r="T2679" s="253"/>
      <c r="AT2679" s="254" t="s">
        <v>175</v>
      </c>
      <c r="AU2679" s="254" t="s">
        <v>107</v>
      </c>
      <c r="AV2679" s="12" t="s">
        <v>82</v>
      </c>
      <c r="AW2679" s="12" t="s">
        <v>31</v>
      </c>
      <c r="AX2679" s="12" t="s">
        <v>74</v>
      </c>
      <c r="AY2679" s="254" t="s">
        <v>165</v>
      </c>
    </row>
    <row r="2680" s="12" customFormat="1">
      <c r="B2680" s="244"/>
      <c r="C2680" s="245"/>
      <c r="D2680" s="246" t="s">
        <v>175</v>
      </c>
      <c r="E2680" s="247" t="s">
        <v>1</v>
      </c>
      <c r="F2680" s="248" t="s">
        <v>237</v>
      </c>
      <c r="G2680" s="245"/>
      <c r="H2680" s="247" t="s">
        <v>1</v>
      </c>
      <c r="I2680" s="249"/>
      <c r="J2680" s="245"/>
      <c r="K2680" s="245"/>
      <c r="L2680" s="250"/>
      <c r="M2680" s="251"/>
      <c r="N2680" s="252"/>
      <c r="O2680" s="252"/>
      <c r="P2680" s="252"/>
      <c r="Q2680" s="252"/>
      <c r="R2680" s="252"/>
      <c r="S2680" s="252"/>
      <c r="T2680" s="253"/>
      <c r="AT2680" s="254" t="s">
        <v>175</v>
      </c>
      <c r="AU2680" s="254" t="s">
        <v>107</v>
      </c>
      <c r="AV2680" s="12" t="s">
        <v>82</v>
      </c>
      <c r="AW2680" s="12" t="s">
        <v>31</v>
      </c>
      <c r="AX2680" s="12" t="s">
        <v>74</v>
      </c>
      <c r="AY2680" s="254" t="s">
        <v>165</v>
      </c>
    </row>
    <row r="2681" s="13" customFormat="1">
      <c r="B2681" s="255"/>
      <c r="C2681" s="256"/>
      <c r="D2681" s="246" t="s">
        <v>175</v>
      </c>
      <c r="E2681" s="257" t="s">
        <v>1</v>
      </c>
      <c r="F2681" s="258" t="s">
        <v>693</v>
      </c>
      <c r="G2681" s="256"/>
      <c r="H2681" s="259">
        <v>19.629999999999999</v>
      </c>
      <c r="I2681" s="260"/>
      <c r="J2681" s="256"/>
      <c r="K2681" s="256"/>
      <c r="L2681" s="261"/>
      <c r="M2681" s="262"/>
      <c r="N2681" s="263"/>
      <c r="O2681" s="263"/>
      <c r="P2681" s="263"/>
      <c r="Q2681" s="263"/>
      <c r="R2681" s="263"/>
      <c r="S2681" s="263"/>
      <c r="T2681" s="264"/>
      <c r="AT2681" s="265" t="s">
        <v>175</v>
      </c>
      <c r="AU2681" s="265" t="s">
        <v>107</v>
      </c>
      <c r="AV2681" s="13" t="s">
        <v>107</v>
      </c>
      <c r="AW2681" s="13" t="s">
        <v>31</v>
      </c>
      <c r="AX2681" s="13" t="s">
        <v>74</v>
      </c>
      <c r="AY2681" s="265" t="s">
        <v>165</v>
      </c>
    </row>
    <row r="2682" s="12" customFormat="1">
      <c r="B2682" s="244"/>
      <c r="C2682" s="245"/>
      <c r="D2682" s="246" t="s">
        <v>175</v>
      </c>
      <c r="E2682" s="247" t="s">
        <v>1</v>
      </c>
      <c r="F2682" s="248" t="s">
        <v>472</v>
      </c>
      <c r="G2682" s="245"/>
      <c r="H2682" s="247" t="s">
        <v>1</v>
      </c>
      <c r="I2682" s="249"/>
      <c r="J2682" s="245"/>
      <c r="K2682" s="245"/>
      <c r="L2682" s="250"/>
      <c r="M2682" s="251"/>
      <c r="N2682" s="252"/>
      <c r="O2682" s="252"/>
      <c r="P2682" s="252"/>
      <c r="Q2682" s="252"/>
      <c r="R2682" s="252"/>
      <c r="S2682" s="252"/>
      <c r="T2682" s="253"/>
      <c r="AT2682" s="254" t="s">
        <v>175</v>
      </c>
      <c r="AU2682" s="254" t="s">
        <v>107</v>
      </c>
      <c r="AV2682" s="12" t="s">
        <v>82</v>
      </c>
      <c r="AW2682" s="12" t="s">
        <v>31</v>
      </c>
      <c r="AX2682" s="12" t="s">
        <v>74</v>
      </c>
      <c r="AY2682" s="254" t="s">
        <v>165</v>
      </c>
    </row>
    <row r="2683" s="13" customFormat="1">
      <c r="B2683" s="255"/>
      <c r="C2683" s="256"/>
      <c r="D2683" s="246" t="s">
        <v>175</v>
      </c>
      <c r="E2683" s="257" t="s">
        <v>1</v>
      </c>
      <c r="F2683" s="258" t="s">
        <v>682</v>
      </c>
      <c r="G2683" s="256"/>
      <c r="H2683" s="259">
        <v>19.129999999999999</v>
      </c>
      <c r="I2683" s="260"/>
      <c r="J2683" s="256"/>
      <c r="K2683" s="256"/>
      <c r="L2683" s="261"/>
      <c r="M2683" s="262"/>
      <c r="N2683" s="263"/>
      <c r="O2683" s="263"/>
      <c r="P2683" s="263"/>
      <c r="Q2683" s="263"/>
      <c r="R2683" s="263"/>
      <c r="S2683" s="263"/>
      <c r="T2683" s="264"/>
      <c r="AT2683" s="265" t="s">
        <v>175</v>
      </c>
      <c r="AU2683" s="265" t="s">
        <v>107</v>
      </c>
      <c r="AV2683" s="13" t="s">
        <v>107</v>
      </c>
      <c r="AW2683" s="13" t="s">
        <v>31</v>
      </c>
      <c r="AX2683" s="13" t="s">
        <v>74</v>
      </c>
      <c r="AY2683" s="265" t="s">
        <v>165</v>
      </c>
    </row>
    <row r="2684" s="12" customFormat="1">
      <c r="B2684" s="244"/>
      <c r="C2684" s="245"/>
      <c r="D2684" s="246" t="s">
        <v>175</v>
      </c>
      <c r="E2684" s="247" t="s">
        <v>1</v>
      </c>
      <c r="F2684" s="248" t="s">
        <v>274</v>
      </c>
      <c r="G2684" s="245"/>
      <c r="H2684" s="247" t="s">
        <v>1</v>
      </c>
      <c r="I2684" s="249"/>
      <c r="J2684" s="245"/>
      <c r="K2684" s="245"/>
      <c r="L2684" s="250"/>
      <c r="M2684" s="251"/>
      <c r="N2684" s="252"/>
      <c r="O2684" s="252"/>
      <c r="P2684" s="252"/>
      <c r="Q2684" s="252"/>
      <c r="R2684" s="252"/>
      <c r="S2684" s="252"/>
      <c r="T2684" s="253"/>
      <c r="AT2684" s="254" t="s">
        <v>175</v>
      </c>
      <c r="AU2684" s="254" t="s">
        <v>107</v>
      </c>
      <c r="AV2684" s="12" t="s">
        <v>82</v>
      </c>
      <c r="AW2684" s="12" t="s">
        <v>31</v>
      </c>
      <c r="AX2684" s="12" t="s">
        <v>74</v>
      </c>
      <c r="AY2684" s="254" t="s">
        <v>165</v>
      </c>
    </row>
    <row r="2685" s="13" customFormat="1">
      <c r="B2685" s="255"/>
      <c r="C2685" s="256"/>
      <c r="D2685" s="246" t="s">
        <v>175</v>
      </c>
      <c r="E2685" s="257" t="s">
        <v>1</v>
      </c>
      <c r="F2685" s="258" t="s">
        <v>694</v>
      </c>
      <c r="G2685" s="256"/>
      <c r="H2685" s="259">
        <v>12.01</v>
      </c>
      <c r="I2685" s="260"/>
      <c r="J2685" s="256"/>
      <c r="K2685" s="256"/>
      <c r="L2685" s="261"/>
      <c r="M2685" s="262"/>
      <c r="N2685" s="263"/>
      <c r="O2685" s="263"/>
      <c r="P2685" s="263"/>
      <c r="Q2685" s="263"/>
      <c r="R2685" s="263"/>
      <c r="S2685" s="263"/>
      <c r="T2685" s="264"/>
      <c r="AT2685" s="265" t="s">
        <v>175</v>
      </c>
      <c r="AU2685" s="265" t="s">
        <v>107</v>
      </c>
      <c r="AV2685" s="13" t="s">
        <v>107</v>
      </c>
      <c r="AW2685" s="13" t="s">
        <v>31</v>
      </c>
      <c r="AX2685" s="13" t="s">
        <v>74</v>
      </c>
      <c r="AY2685" s="265" t="s">
        <v>165</v>
      </c>
    </row>
    <row r="2686" s="12" customFormat="1">
      <c r="B2686" s="244"/>
      <c r="C2686" s="245"/>
      <c r="D2686" s="246" t="s">
        <v>175</v>
      </c>
      <c r="E2686" s="247" t="s">
        <v>1</v>
      </c>
      <c r="F2686" s="248" t="s">
        <v>182</v>
      </c>
      <c r="G2686" s="245"/>
      <c r="H2686" s="247" t="s">
        <v>1</v>
      </c>
      <c r="I2686" s="249"/>
      <c r="J2686" s="245"/>
      <c r="K2686" s="245"/>
      <c r="L2686" s="250"/>
      <c r="M2686" s="251"/>
      <c r="N2686" s="252"/>
      <c r="O2686" s="252"/>
      <c r="P2686" s="252"/>
      <c r="Q2686" s="252"/>
      <c r="R2686" s="252"/>
      <c r="S2686" s="252"/>
      <c r="T2686" s="253"/>
      <c r="AT2686" s="254" t="s">
        <v>175</v>
      </c>
      <c r="AU2686" s="254" t="s">
        <v>107</v>
      </c>
      <c r="AV2686" s="12" t="s">
        <v>82</v>
      </c>
      <c r="AW2686" s="12" t="s">
        <v>31</v>
      </c>
      <c r="AX2686" s="12" t="s">
        <v>74</v>
      </c>
      <c r="AY2686" s="254" t="s">
        <v>165</v>
      </c>
    </row>
    <row r="2687" s="13" customFormat="1">
      <c r="B2687" s="255"/>
      <c r="C2687" s="256"/>
      <c r="D2687" s="246" t="s">
        <v>175</v>
      </c>
      <c r="E2687" s="257" t="s">
        <v>1</v>
      </c>
      <c r="F2687" s="258" t="s">
        <v>695</v>
      </c>
      <c r="G2687" s="256"/>
      <c r="H2687" s="259">
        <v>3.5600000000000001</v>
      </c>
      <c r="I2687" s="260"/>
      <c r="J2687" s="256"/>
      <c r="K2687" s="256"/>
      <c r="L2687" s="261"/>
      <c r="M2687" s="262"/>
      <c r="N2687" s="263"/>
      <c r="O2687" s="263"/>
      <c r="P2687" s="263"/>
      <c r="Q2687" s="263"/>
      <c r="R2687" s="263"/>
      <c r="S2687" s="263"/>
      <c r="T2687" s="264"/>
      <c r="AT2687" s="265" t="s">
        <v>175</v>
      </c>
      <c r="AU2687" s="265" t="s">
        <v>107</v>
      </c>
      <c r="AV2687" s="13" t="s">
        <v>107</v>
      </c>
      <c r="AW2687" s="13" t="s">
        <v>31</v>
      </c>
      <c r="AX2687" s="13" t="s">
        <v>74</v>
      </c>
      <c r="AY2687" s="265" t="s">
        <v>165</v>
      </c>
    </row>
    <row r="2688" s="12" customFormat="1">
      <c r="B2688" s="244"/>
      <c r="C2688" s="245"/>
      <c r="D2688" s="246" t="s">
        <v>175</v>
      </c>
      <c r="E2688" s="247" t="s">
        <v>1</v>
      </c>
      <c r="F2688" s="248" t="s">
        <v>453</v>
      </c>
      <c r="G2688" s="245"/>
      <c r="H2688" s="247" t="s">
        <v>1</v>
      </c>
      <c r="I2688" s="249"/>
      <c r="J2688" s="245"/>
      <c r="K2688" s="245"/>
      <c r="L2688" s="250"/>
      <c r="M2688" s="251"/>
      <c r="N2688" s="252"/>
      <c r="O2688" s="252"/>
      <c r="P2688" s="252"/>
      <c r="Q2688" s="252"/>
      <c r="R2688" s="252"/>
      <c r="S2688" s="252"/>
      <c r="T2688" s="253"/>
      <c r="AT2688" s="254" t="s">
        <v>175</v>
      </c>
      <c r="AU2688" s="254" t="s">
        <v>107</v>
      </c>
      <c r="AV2688" s="12" t="s">
        <v>82</v>
      </c>
      <c r="AW2688" s="12" t="s">
        <v>31</v>
      </c>
      <c r="AX2688" s="12" t="s">
        <v>74</v>
      </c>
      <c r="AY2688" s="254" t="s">
        <v>165</v>
      </c>
    </row>
    <row r="2689" s="13" customFormat="1">
      <c r="B2689" s="255"/>
      <c r="C2689" s="256"/>
      <c r="D2689" s="246" t="s">
        <v>175</v>
      </c>
      <c r="E2689" s="257" t="s">
        <v>1</v>
      </c>
      <c r="F2689" s="258" t="s">
        <v>699</v>
      </c>
      <c r="G2689" s="256"/>
      <c r="H2689" s="259">
        <v>8.2200000000000006</v>
      </c>
      <c r="I2689" s="260"/>
      <c r="J2689" s="256"/>
      <c r="K2689" s="256"/>
      <c r="L2689" s="261"/>
      <c r="M2689" s="262"/>
      <c r="N2689" s="263"/>
      <c r="O2689" s="263"/>
      <c r="P2689" s="263"/>
      <c r="Q2689" s="263"/>
      <c r="R2689" s="263"/>
      <c r="S2689" s="263"/>
      <c r="T2689" s="264"/>
      <c r="AT2689" s="265" t="s">
        <v>175</v>
      </c>
      <c r="AU2689" s="265" t="s">
        <v>107</v>
      </c>
      <c r="AV2689" s="13" t="s">
        <v>107</v>
      </c>
      <c r="AW2689" s="13" t="s">
        <v>31</v>
      </c>
      <c r="AX2689" s="13" t="s">
        <v>74</v>
      </c>
      <c r="AY2689" s="265" t="s">
        <v>165</v>
      </c>
    </row>
    <row r="2690" s="12" customFormat="1">
      <c r="B2690" s="244"/>
      <c r="C2690" s="245"/>
      <c r="D2690" s="246" t="s">
        <v>175</v>
      </c>
      <c r="E2690" s="247" t="s">
        <v>1</v>
      </c>
      <c r="F2690" s="248" t="s">
        <v>205</v>
      </c>
      <c r="G2690" s="245"/>
      <c r="H2690" s="247" t="s">
        <v>1</v>
      </c>
      <c r="I2690" s="249"/>
      <c r="J2690" s="245"/>
      <c r="K2690" s="245"/>
      <c r="L2690" s="250"/>
      <c r="M2690" s="251"/>
      <c r="N2690" s="252"/>
      <c r="O2690" s="252"/>
      <c r="P2690" s="252"/>
      <c r="Q2690" s="252"/>
      <c r="R2690" s="252"/>
      <c r="S2690" s="252"/>
      <c r="T2690" s="253"/>
      <c r="AT2690" s="254" t="s">
        <v>175</v>
      </c>
      <c r="AU2690" s="254" t="s">
        <v>107</v>
      </c>
      <c r="AV2690" s="12" t="s">
        <v>82</v>
      </c>
      <c r="AW2690" s="12" t="s">
        <v>31</v>
      </c>
      <c r="AX2690" s="12" t="s">
        <v>74</v>
      </c>
      <c r="AY2690" s="254" t="s">
        <v>165</v>
      </c>
    </row>
    <row r="2691" s="13" customFormat="1">
      <c r="B2691" s="255"/>
      <c r="C2691" s="256"/>
      <c r="D2691" s="246" t="s">
        <v>175</v>
      </c>
      <c r="E2691" s="257" t="s">
        <v>1</v>
      </c>
      <c r="F2691" s="258" t="s">
        <v>700</v>
      </c>
      <c r="G2691" s="256"/>
      <c r="H2691" s="259">
        <v>16.66</v>
      </c>
      <c r="I2691" s="260"/>
      <c r="J2691" s="256"/>
      <c r="K2691" s="256"/>
      <c r="L2691" s="261"/>
      <c r="M2691" s="262"/>
      <c r="N2691" s="263"/>
      <c r="O2691" s="263"/>
      <c r="P2691" s="263"/>
      <c r="Q2691" s="263"/>
      <c r="R2691" s="263"/>
      <c r="S2691" s="263"/>
      <c r="T2691" s="264"/>
      <c r="AT2691" s="265" t="s">
        <v>175</v>
      </c>
      <c r="AU2691" s="265" t="s">
        <v>107</v>
      </c>
      <c r="AV2691" s="13" t="s">
        <v>107</v>
      </c>
      <c r="AW2691" s="13" t="s">
        <v>31</v>
      </c>
      <c r="AX2691" s="13" t="s">
        <v>74</v>
      </c>
      <c r="AY2691" s="265" t="s">
        <v>165</v>
      </c>
    </row>
    <row r="2692" s="12" customFormat="1">
      <c r="B2692" s="244"/>
      <c r="C2692" s="245"/>
      <c r="D2692" s="246" t="s">
        <v>175</v>
      </c>
      <c r="E2692" s="247" t="s">
        <v>1</v>
      </c>
      <c r="F2692" s="248" t="s">
        <v>443</v>
      </c>
      <c r="G2692" s="245"/>
      <c r="H2692" s="247" t="s">
        <v>1</v>
      </c>
      <c r="I2692" s="249"/>
      <c r="J2692" s="245"/>
      <c r="K2692" s="245"/>
      <c r="L2692" s="250"/>
      <c r="M2692" s="251"/>
      <c r="N2692" s="252"/>
      <c r="O2692" s="252"/>
      <c r="P2692" s="252"/>
      <c r="Q2692" s="252"/>
      <c r="R2692" s="252"/>
      <c r="S2692" s="252"/>
      <c r="T2692" s="253"/>
      <c r="AT2692" s="254" t="s">
        <v>175</v>
      </c>
      <c r="AU2692" s="254" t="s">
        <v>107</v>
      </c>
      <c r="AV2692" s="12" t="s">
        <v>82</v>
      </c>
      <c r="AW2692" s="12" t="s">
        <v>31</v>
      </c>
      <c r="AX2692" s="12" t="s">
        <v>74</v>
      </c>
      <c r="AY2692" s="254" t="s">
        <v>165</v>
      </c>
    </row>
    <row r="2693" s="13" customFormat="1">
      <c r="B2693" s="255"/>
      <c r="C2693" s="256"/>
      <c r="D2693" s="246" t="s">
        <v>175</v>
      </c>
      <c r="E2693" s="257" t="s">
        <v>1</v>
      </c>
      <c r="F2693" s="258" t="s">
        <v>701</v>
      </c>
      <c r="G2693" s="256"/>
      <c r="H2693" s="259">
        <v>13.34</v>
      </c>
      <c r="I2693" s="260"/>
      <c r="J2693" s="256"/>
      <c r="K2693" s="256"/>
      <c r="L2693" s="261"/>
      <c r="M2693" s="262"/>
      <c r="N2693" s="263"/>
      <c r="O2693" s="263"/>
      <c r="P2693" s="263"/>
      <c r="Q2693" s="263"/>
      <c r="R2693" s="263"/>
      <c r="S2693" s="263"/>
      <c r="T2693" s="264"/>
      <c r="AT2693" s="265" t="s">
        <v>175</v>
      </c>
      <c r="AU2693" s="265" t="s">
        <v>107</v>
      </c>
      <c r="AV2693" s="13" t="s">
        <v>107</v>
      </c>
      <c r="AW2693" s="13" t="s">
        <v>31</v>
      </c>
      <c r="AX2693" s="13" t="s">
        <v>74</v>
      </c>
      <c r="AY2693" s="265" t="s">
        <v>165</v>
      </c>
    </row>
    <row r="2694" s="12" customFormat="1">
      <c r="B2694" s="244"/>
      <c r="C2694" s="245"/>
      <c r="D2694" s="246" t="s">
        <v>175</v>
      </c>
      <c r="E2694" s="247" t="s">
        <v>1</v>
      </c>
      <c r="F2694" s="248" t="s">
        <v>220</v>
      </c>
      <c r="G2694" s="245"/>
      <c r="H2694" s="247" t="s">
        <v>1</v>
      </c>
      <c r="I2694" s="249"/>
      <c r="J2694" s="245"/>
      <c r="K2694" s="245"/>
      <c r="L2694" s="250"/>
      <c r="M2694" s="251"/>
      <c r="N2694" s="252"/>
      <c r="O2694" s="252"/>
      <c r="P2694" s="252"/>
      <c r="Q2694" s="252"/>
      <c r="R2694" s="252"/>
      <c r="S2694" s="252"/>
      <c r="T2694" s="253"/>
      <c r="AT2694" s="254" t="s">
        <v>175</v>
      </c>
      <c r="AU2694" s="254" t="s">
        <v>107</v>
      </c>
      <c r="AV2694" s="12" t="s">
        <v>82</v>
      </c>
      <c r="AW2694" s="12" t="s">
        <v>31</v>
      </c>
      <c r="AX2694" s="12" t="s">
        <v>74</v>
      </c>
      <c r="AY2694" s="254" t="s">
        <v>165</v>
      </c>
    </row>
    <row r="2695" s="13" customFormat="1">
      <c r="B2695" s="255"/>
      <c r="C2695" s="256"/>
      <c r="D2695" s="246" t="s">
        <v>175</v>
      </c>
      <c r="E2695" s="257" t="s">
        <v>1</v>
      </c>
      <c r="F2695" s="258" t="s">
        <v>702</v>
      </c>
      <c r="G2695" s="256"/>
      <c r="H2695" s="259">
        <v>7.6200000000000001</v>
      </c>
      <c r="I2695" s="260"/>
      <c r="J2695" s="256"/>
      <c r="K2695" s="256"/>
      <c r="L2695" s="261"/>
      <c r="M2695" s="262"/>
      <c r="N2695" s="263"/>
      <c r="O2695" s="263"/>
      <c r="P2695" s="263"/>
      <c r="Q2695" s="263"/>
      <c r="R2695" s="263"/>
      <c r="S2695" s="263"/>
      <c r="T2695" s="264"/>
      <c r="AT2695" s="265" t="s">
        <v>175</v>
      </c>
      <c r="AU2695" s="265" t="s">
        <v>107</v>
      </c>
      <c r="AV2695" s="13" t="s">
        <v>107</v>
      </c>
      <c r="AW2695" s="13" t="s">
        <v>31</v>
      </c>
      <c r="AX2695" s="13" t="s">
        <v>74</v>
      </c>
      <c r="AY2695" s="265" t="s">
        <v>165</v>
      </c>
    </row>
    <row r="2696" s="12" customFormat="1">
      <c r="B2696" s="244"/>
      <c r="C2696" s="245"/>
      <c r="D2696" s="246" t="s">
        <v>175</v>
      </c>
      <c r="E2696" s="247" t="s">
        <v>1</v>
      </c>
      <c r="F2696" s="248" t="s">
        <v>181</v>
      </c>
      <c r="G2696" s="245"/>
      <c r="H2696" s="247" t="s">
        <v>1</v>
      </c>
      <c r="I2696" s="249"/>
      <c r="J2696" s="245"/>
      <c r="K2696" s="245"/>
      <c r="L2696" s="250"/>
      <c r="M2696" s="251"/>
      <c r="N2696" s="252"/>
      <c r="O2696" s="252"/>
      <c r="P2696" s="252"/>
      <c r="Q2696" s="252"/>
      <c r="R2696" s="252"/>
      <c r="S2696" s="252"/>
      <c r="T2696" s="253"/>
      <c r="AT2696" s="254" t="s">
        <v>175</v>
      </c>
      <c r="AU2696" s="254" t="s">
        <v>107</v>
      </c>
      <c r="AV2696" s="12" t="s">
        <v>82</v>
      </c>
      <c r="AW2696" s="12" t="s">
        <v>31</v>
      </c>
      <c r="AX2696" s="12" t="s">
        <v>74</v>
      </c>
      <c r="AY2696" s="254" t="s">
        <v>165</v>
      </c>
    </row>
    <row r="2697" s="13" customFormat="1">
      <c r="B2697" s="255"/>
      <c r="C2697" s="256"/>
      <c r="D2697" s="246" t="s">
        <v>175</v>
      </c>
      <c r="E2697" s="257" t="s">
        <v>1</v>
      </c>
      <c r="F2697" s="258" t="s">
        <v>705</v>
      </c>
      <c r="G2697" s="256"/>
      <c r="H2697" s="259">
        <v>14.199999999999999</v>
      </c>
      <c r="I2697" s="260"/>
      <c r="J2697" s="256"/>
      <c r="K2697" s="256"/>
      <c r="L2697" s="261"/>
      <c r="M2697" s="262"/>
      <c r="N2697" s="263"/>
      <c r="O2697" s="263"/>
      <c r="P2697" s="263"/>
      <c r="Q2697" s="263"/>
      <c r="R2697" s="263"/>
      <c r="S2697" s="263"/>
      <c r="T2697" s="264"/>
      <c r="AT2697" s="265" t="s">
        <v>175</v>
      </c>
      <c r="AU2697" s="265" t="s">
        <v>107</v>
      </c>
      <c r="AV2697" s="13" t="s">
        <v>107</v>
      </c>
      <c r="AW2697" s="13" t="s">
        <v>31</v>
      </c>
      <c r="AX2697" s="13" t="s">
        <v>74</v>
      </c>
      <c r="AY2697" s="265" t="s">
        <v>165</v>
      </c>
    </row>
    <row r="2698" s="12" customFormat="1">
      <c r="B2698" s="244"/>
      <c r="C2698" s="245"/>
      <c r="D2698" s="246" t="s">
        <v>175</v>
      </c>
      <c r="E2698" s="247" t="s">
        <v>1</v>
      </c>
      <c r="F2698" s="248" t="s">
        <v>219</v>
      </c>
      <c r="G2698" s="245"/>
      <c r="H2698" s="247" t="s">
        <v>1</v>
      </c>
      <c r="I2698" s="249"/>
      <c r="J2698" s="245"/>
      <c r="K2698" s="245"/>
      <c r="L2698" s="250"/>
      <c r="M2698" s="251"/>
      <c r="N2698" s="252"/>
      <c r="O2698" s="252"/>
      <c r="P2698" s="252"/>
      <c r="Q2698" s="252"/>
      <c r="R2698" s="252"/>
      <c r="S2698" s="252"/>
      <c r="T2698" s="253"/>
      <c r="AT2698" s="254" t="s">
        <v>175</v>
      </c>
      <c r="AU2698" s="254" t="s">
        <v>107</v>
      </c>
      <c r="AV2698" s="12" t="s">
        <v>82</v>
      </c>
      <c r="AW2698" s="12" t="s">
        <v>31</v>
      </c>
      <c r="AX2698" s="12" t="s">
        <v>74</v>
      </c>
      <c r="AY2698" s="254" t="s">
        <v>165</v>
      </c>
    </row>
    <row r="2699" s="13" customFormat="1">
      <c r="B2699" s="255"/>
      <c r="C2699" s="256"/>
      <c r="D2699" s="246" t="s">
        <v>175</v>
      </c>
      <c r="E2699" s="257" t="s">
        <v>1</v>
      </c>
      <c r="F2699" s="258" t="s">
        <v>706</v>
      </c>
      <c r="G2699" s="256"/>
      <c r="H2699" s="259">
        <v>20.809999999999999</v>
      </c>
      <c r="I2699" s="260"/>
      <c r="J2699" s="256"/>
      <c r="K2699" s="256"/>
      <c r="L2699" s="261"/>
      <c r="M2699" s="262"/>
      <c r="N2699" s="263"/>
      <c r="O2699" s="263"/>
      <c r="P2699" s="263"/>
      <c r="Q2699" s="263"/>
      <c r="R2699" s="263"/>
      <c r="S2699" s="263"/>
      <c r="T2699" s="264"/>
      <c r="AT2699" s="265" t="s">
        <v>175</v>
      </c>
      <c r="AU2699" s="265" t="s">
        <v>107</v>
      </c>
      <c r="AV2699" s="13" t="s">
        <v>107</v>
      </c>
      <c r="AW2699" s="13" t="s">
        <v>31</v>
      </c>
      <c r="AX2699" s="13" t="s">
        <v>74</v>
      </c>
      <c r="AY2699" s="265" t="s">
        <v>165</v>
      </c>
    </row>
    <row r="2700" s="12" customFormat="1">
      <c r="B2700" s="244"/>
      <c r="C2700" s="245"/>
      <c r="D2700" s="246" t="s">
        <v>175</v>
      </c>
      <c r="E2700" s="247" t="s">
        <v>1</v>
      </c>
      <c r="F2700" s="248" t="s">
        <v>436</v>
      </c>
      <c r="G2700" s="245"/>
      <c r="H2700" s="247" t="s">
        <v>1</v>
      </c>
      <c r="I2700" s="249"/>
      <c r="J2700" s="245"/>
      <c r="K2700" s="245"/>
      <c r="L2700" s="250"/>
      <c r="M2700" s="251"/>
      <c r="N2700" s="252"/>
      <c r="O2700" s="252"/>
      <c r="P2700" s="252"/>
      <c r="Q2700" s="252"/>
      <c r="R2700" s="252"/>
      <c r="S2700" s="252"/>
      <c r="T2700" s="253"/>
      <c r="AT2700" s="254" t="s">
        <v>175</v>
      </c>
      <c r="AU2700" s="254" t="s">
        <v>107</v>
      </c>
      <c r="AV2700" s="12" t="s">
        <v>82</v>
      </c>
      <c r="AW2700" s="12" t="s">
        <v>31</v>
      </c>
      <c r="AX2700" s="12" t="s">
        <v>74</v>
      </c>
      <c r="AY2700" s="254" t="s">
        <v>165</v>
      </c>
    </row>
    <row r="2701" s="13" customFormat="1">
      <c r="B2701" s="255"/>
      <c r="C2701" s="256"/>
      <c r="D2701" s="246" t="s">
        <v>175</v>
      </c>
      <c r="E2701" s="257" t="s">
        <v>1</v>
      </c>
      <c r="F2701" s="258" t="s">
        <v>707</v>
      </c>
      <c r="G2701" s="256"/>
      <c r="H2701" s="259">
        <v>19.25</v>
      </c>
      <c r="I2701" s="260"/>
      <c r="J2701" s="256"/>
      <c r="K2701" s="256"/>
      <c r="L2701" s="261"/>
      <c r="M2701" s="262"/>
      <c r="N2701" s="263"/>
      <c r="O2701" s="263"/>
      <c r="P2701" s="263"/>
      <c r="Q2701" s="263"/>
      <c r="R2701" s="263"/>
      <c r="S2701" s="263"/>
      <c r="T2701" s="264"/>
      <c r="AT2701" s="265" t="s">
        <v>175</v>
      </c>
      <c r="AU2701" s="265" t="s">
        <v>107</v>
      </c>
      <c r="AV2701" s="13" t="s">
        <v>107</v>
      </c>
      <c r="AW2701" s="13" t="s">
        <v>31</v>
      </c>
      <c r="AX2701" s="13" t="s">
        <v>74</v>
      </c>
      <c r="AY2701" s="265" t="s">
        <v>165</v>
      </c>
    </row>
    <row r="2702" s="14" customFormat="1">
      <c r="B2702" s="266"/>
      <c r="C2702" s="267"/>
      <c r="D2702" s="246" t="s">
        <v>175</v>
      </c>
      <c r="E2702" s="268" t="s">
        <v>1</v>
      </c>
      <c r="F2702" s="269" t="s">
        <v>179</v>
      </c>
      <c r="G2702" s="267"/>
      <c r="H2702" s="270">
        <v>154.43000000000001</v>
      </c>
      <c r="I2702" s="271"/>
      <c r="J2702" s="267"/>
      <c r="K2702" s="267"/>
      <c r="L2702" s="272"/>
      <c r="M2702" s="273"/>
      <c r="N2702" s="274"/>
      <c r="O2702" s="274"/>
      <c r="P2702" s="274"/>
      <c r="Q2702" s="274"/>
      <c r="R2702" s="274"/>
      <c r="S2702" s="274"/>
      <c r="T2702" s="275"/>
      <c r="AT2702" s="276" t="s">
        <v>175</v>
      </c>
      <c r="AU2702" s="276" t="s">
        <v>107</v>
      </c>
      <c r="AV2702" s="14" t="s">
        <v>166</v>
      </c>
      <c r="AW2702" s="14" t="s">
        <v>31</v>
      </c>
      <c r="AX2702" s="14" t="s">
        <v>74</v>
      </c>
      <c r="AY2702" s="276" t="s">
        <v>165</v>
      </c>
    </row>
    <row r="2703" s="12" customFormat="1">
      <c r="B2703" s="244"/>
      <c r="C2703" s="245"/>
      <c r="D2703" s="246" t="s">
        <v>175</v>
      </c>
      <c r="E2703" s="247" t="s">
        <v>1</v>
      </c>
      <c r="F2703" s="248" t="s">
        <v>207</v>
      </c>
      <c r="G2703" s="245"/>
      <c r="H2703" s="247" t="s">
        <v>1</v>
      </c>
      <c r="I2703" s="249"/>
      <c r="J2703" s="245"/>
      <c r="K2703" s="245"/>
      <c r="L2703" s="250"/>
      <c r="M2703" s="251"/>
      <c r="N2703" s="252"/>
      <c r="O2703" s="252"/>
      <c r="P2703" s="252"/>
      <c r="Q2703" s="252"/>
      <c r="R2703" s="252"/>
      <c r="S2703" s="252"/>
      <c r="T2703" s="253"/>
      <c r="AT2703" s="254" t="s">
        <v>175</v>
      </c>
      <c r="AU2703" s="254" t="s">
        <v>107</v>
      </c>
      <c r="AV2703" s="12" t="s">
        <v>82</v>
      </c>
      <c r="AW2703" s="12" t="s">
        <v>31</v>
      </c>
      <c r="AX2703" s="12" t="s">
        <v>74</v>
      </c>
      <c r="AY2703" s="254" t="s">
        <v>165</v>
      </c>
    </row>
    <row r="2704" s="12" customFormat="1">
      <c r="B2704" s="244"/>
      <c r="C2704" s="245"/>
      <c r="D2704" s="246" t="s">
        <v>175</v>
      </c>
      <c r="E2704" s="247" t="s">
        <v>1</v>
      </c>
      <c r="F2704" s="248" t="s">
        <v>480</v>
      </c>
      <c r="G2704" s="245"/>
      <c r="H2704" s="247" t="s">
        <v>1</v>
      </c>
      <c r="I2704" s="249"/>
      <c r="J2704" s="245"/>
      <c r="K2704" s="245"/>
      <c r="L2704" s="250"/>
      <c r="M2704" s="251"/>
      <c r="N2704" s="252"/>
      <c r="O2704" s="252"/>
      <c r="P2704" s="252"/>
      <c r="Q2704" s="252"/>
      <c r="R2704" s="252"/>
      <c r="S2704" s="252"/>
      <c r="T2704" s="253"/>
      <c r="AT2704" s="254" t="s">
        <v>175</v>
      </c>
      <c r="AU2704" s="254" t="s">
        <v>107</v>
      </c>
      <c r="AV2704" s="12" t="s">
        <v>82</v>
      </c>
      <c r="AW2704" s="12" t="s">
        <v>31</v>
      </c>
      <c r="AX2704" s="12" t="s">
        <v>74</v>
      </c>
      <c r="AY2704" s="254" t="s">
        <v>165</v>
      </c>
    </row>
    <row r="2705" s="13" customFormat="1">
      <c r="B2705" s="255"/>
      <c r="C2705" s="256"/>
      <c r="D2705" s="246" t="s">
        <v>175</v>
      </c>
      <c r="E2705" s="257" t="s">
        <v>1</v>
      </c>
      <c r="F2705" s="258" t="s">
        <v>711</v>
      </c>
      <c r="G2705" s="256"/>
      <c r="H2705" s="259">
        <v>8.6400000000000006</v>
      </c>
      <c r="I2705" s="260"/>
      <c r="J2705" s="256"/>
      <c r="K2705" s="256"/>
      <c r="L2705" s="261"/>
      <c r="M2705" s="262"/>
      <c r="N2705" s="263"/>
      <c r="O2705" s="263"/>
      <c r="P2705" s="263"/>
      <c r="Q2705" s="263"/>
      <c r="R2705" s="263"/>
      <c r="S2705" s="263"/>
      <c r="T2705" s="264"/>
      <c r="AT2705" s="265" t="s">
        <v>175</v>
      </c>
      <c r="AU2705" s="265" t="s">
        <v>107</v>
      </c>
      <c r="AV2705" s="13" t="s">
        <v>107</v>
      </c>
      <c r="AW2705" s="13" t="s">
        <v>31</v>
      </c>
      <c r="AX2705" s="13" t="s">
        <v>74</v>
      </c>
      <c r="AY2705" s="265" t="s">
        <v>165</v>
      </c>
    </row>
    <row r="2706" s="12" customFormat="1">
      <c r="B2706" s="244"/>
      <c r="C2706" s="245"/>
      <c r="D2706" s="246" t="s">
        <v>175</v>
      </c>
      <c r="E2706" s="247" t="s">
        <v>1</v>
      </c>
      <c r="F2706" s="248" t="s">
        <v>476</v>
      </c>
      <c r="G2706" s="245"/>
      <c r="H2706" s="247" t="s">
        <v>1</v>
      </c>
      <c r="I2706" s="249"/>
      <c r="J2706" s="245"/>
      <c r="K2706" s="245"/>
      <c r="L2706" s="250"/>
      <c r="M2706" s="251"/>
      <c r="N2706" s="252"/>
      <c r="O2706" s="252"/>
      <c r="P2706" s="252"/>
      <c r="Q2706" s="252"/>
      <c r="R2706" s="252"/>
      <c r="S2706" s="252"/>
      <c r="T2706" s="253"/>
      <c r="AT2706" s="254" t="s">
        <v>175</v>
      </c>
      <c r="AU2706" s="254" t="s">
        <v>107</v>
      </c>
      <c r="AV2706" s="12" t="s">
        <v>82</v>
      </c>
      <c r="AW2706" s="12" t="s">
        <v>31</v>
      </c>
      <c r="AX2706" s="12" t="s">
        <v>74</v>
      </c>
      <c r="AY2706" s="254" t="s">
        <v>165</v>
      </c>
    </row>
    <row r="2707" s="13" customFormat="1">
      <c r="B2707" s="255"/>
      <c r="C2707" s="256"/>
      <c r="D2707" s="246" t="s">
        <v>175</v>
      </c>
      <c r="E2707" s="257" t="s">
        <v>1</v>
      </c>
      <c r="F2707" s="258" t="s">
        <v>714</v>
      </c>
      <c r="G2707" s="256"/>
      <c r="H2707" s="259">
        <v>20.25</v>
      </c>
      <c r="I2707" s="260"/>
      <c r="J2707" s="256"/>
      <c r="K2707" s="256"/>
      <c r="L2707" s="261"/>
      <c r="M2707" s="262"/>
      <c r="N2707" s="263"/>
      <c r="O2707" s="263"/>
      <c r="P2707" s="263"/>
      <c r="Q2707" s="263"/>
      <c r="R2707" s="263"/>
      <c r="S2707" s="263"/>
      <c r="T2707" s="264"/>
      <c r="AT2707" s="265" t="s">
        <v>175</v>
      </c>
      <c r="AU2707" s="265" t="s">
        <v>107</v>
      </c>
      <c r="AV2707" s="13" t="s">
        <v>107</v>
      </c>
      <c r="AW2707" s="13" t="s">
        <v>31</v>
      </c>
      <c r="AX2707" s="13" t="s">
        <v>74</v>
      </c>
      <c r="AY2707" s="265" t="s">
        <v>165</v>
      </c>
    </row>
    <row r="2708" s="12" customFormat="1">
      <c r="B2708" s="244"/>
      <c r="C2708" s="245"/>
      <c r="D2708" s="246" t="s">
        <v>175</v>
      </c>
      <c r="E2708" s="247" t="s">
        <v>1</v>
      </c>
      <c r="F2708" s="248" t="s">
        <v>474</v>
      </c>
      <c r="G2708" s="245"/>
      <c r="H2708" s="247" t="s">
        <v>1</v>
      </c>
      <c r="I2708" s="249"/>
      <c r="J2708" s="245"/>
      <c r="K2708" s="245"/>
      <c r="L2708" s="250"/>
      <c r="M2708" s="251"/>
      <c r="N2708" s="252"/>
      <c r="O2708" s="252"/>
      <c r="P2708" s="252"/>
      <c r="Q2708" s="252"/>
      <c r="R2708" s="252"/>
      <c r="S2708" s="252"/>
      <c r="T2708" s="253"/>
      <c r="AT2708" s="254" t="s">
        <v>175</v>
      </c>
      <c r="AU2708" s="254" t="s">
        <v>107</v>
      </c>
      <c r="AV2708" s="12" t="s">
        <v>82</v>
      </c>
      <c r="AW2708" s="12" t="s">
        <v>31</v>
      </c>
      <c r="AX2708" s="12" t="s">
        <v>74</v>
      </c>
      <c r="AY2708" s="254" t="s">
        <v>165</v>
      </c>
    </row>
    <row r="2709" s="13" customFormat="1">
      <c r="B2709" s="255"/>
      <c r="C2709" s="256"/>
      <c r="D2709" s="246" t="s">
        <v>175</v>
      </c>
      <c r="E2709" s="257" t="s">
        <v>1</v>
      </c>
      <c r="F2709" s="258" t="s">
        <v>715</v>
      </c>
      <c r="G2709" s="256"/>
      <c r="H2709" s="259">
        <v>22.48</v>
      </c>
      <c r="I2709" s="260"/>
      <c r="J2709" s="256"/>
      <c r="K2709" s="256"/>
      <c r="L2709" s="261"/>
      <c r="M2709" s="262"/>
      <c r="N2709" s="263"/>
      <c r="O2709" s="263"/>
      <c r="P2709" s="263"/>
      <c r="Q2709" s="263"/>
      <c r="R2709" s="263"/>
      <c r="S2709" s="263"/>
      <c r="T2709" s="264"/>
      <c r="AT2709" s="265" t="s">
        <v>175</v>
      </c>
      <c r="AU2709" s="265" t="s">
        <v>107</v>
      </c>
      <c r="AV2709" s="13" t="s">
        <v>107</v>
      </c>
      <c r="AW2709" s="13" t="s">
        <v>31</v>
      </c>
      <c r="AX2709" s="13" t="s">
        <v>74</v>
      </c>
      <c r="AY2709" s="265" t="s">
        <v>165</v>
      </c>
    </row>
    <row r="2710" s="12" customFormat="1">
      <c r="B2710" s="244"/>
      <c r="C2710" s="245"/>
      <c r="D2710" s="246" t="s">
        <v>175</v>
      </c>
      <c r="E2710" s="247" t="s">
        <v>1</v>
      </c>
      <c r="F2710" s="248" t="s">
        <v>210</v>
      </c>
      <c r="G2710" s="245"/>
      <c r="H2710" s="247" t="s">
        <v>1</v>
      </c>
      <c r="I2710" s="249"/>
      <c r="J2710" s="245"/>
      <c r="K2710" s="245"/>
      <c r="L2710" s="250"/>
      <c r="M2710" s="251"/>
      <c r="N2710" s="252"/>
      <c r="O2710" s="252"/>
      <c r="P2710" s="252"/>
      <c r="Q2710" s="252"/>
      <c r="R2710" s="252"/>
      <c r="S2710" s="252"/>
      <c r="T2710" s="253"/>
      <c r="AT2710" s="254" t="s">
        <v>175</v>
      </c>
      <c r="AU2710" s="254" t="s">
        <v>107</v>
      </c>
      <c r="AV2710" s="12" t="s">
        <v>82</v>
      </c>
      <c r="AW2710" s="12" t="s">
        <v>31</v>
      </c>
      <c r="AX2710" s="12" t="s">
        <v>74</v>
      </c>
      <c r="AY2710" s="254" t="s">
        <v>165</v>
      </c>
    </row>
    <row r="2711" s="13" customFormat="1">
      <c r="B2711" s="255"/>
      <c r="C2711" s="256"/>
      <c r="D2711" s="246" t="s">
        <v>175</v>
      </c>
      <c r="E2711" s="257" t="s">
        <v>1</v>
      </c>
      <c r="F2711" s="258" t="s">
        <v>716</v>
      </c>
      <c r="G2711" s="256"/>
      <c r="H2711" s="259">
        <v>6.1900000000000004</v>
      </c>
      <c r="I2711" s="260"/>
      <c r="J2711" s="256"/>
      <c r="K2711" s="256"/>
      <c r="L2711" s="261"/>
      <c r="M2711" s="262"/>
      <c r="N2711" s="263"/>
      <c r="O2711" s="263"/>
      <c r="P2711" s="263"/>
      <c r="Q2711" s="263"/>
      <c r="R2711" s="263"/>
      <c r="S2711" s="263"/>
      <c r="T2711" s="264"/>
      <c r="AT2711" s="265" t="s">
        <v>175</v>
      </c>
      <c r="AU2711" s="265" t="s">
        <v>107</v>
      </c>
      <c r="AV2711" s="13" t="s">
        <v>107</v>
      </c>
      <c r="AW2711" s="13" t="s">
        <v>31</v>
      </c>
      <c r="AX2711" s="13" t="s">
        <v>74</v>
      </c>
      <c r="AY2711" s="265" t="s">
        <v>165</v>
      </c>
    </row>
    <row r="2712" s="12" customFormat="1">
      <c r="B2712" s="244"/>
      <c r="C2712" s="245"/>
      <c r="D2712" s="246" t="s">
        <v>175</v>
      </c>
      <c r="E2712" s="247" t="s">
        <v>1</v>
      </c>
      <c r="F2712" s="248" t="s">
        <v>505</v>
      </c>
      <c r="G2712" s="245"/>
      <c r="H2712" s="247" t="s">
        <v>1</v>
      </c>
      <c r="I2712" s="249"/>
      <c r="J2712" s="245"/>
      <c r="K2712" s="245"/>
      <c r="L2712" s="250"/>
      <c r="M2712" s="251"/>
      <c r="N2712" s="252"/>
      <c r="O2712" s="252"/>
      <c r="P2712" s="252"/>
      <c r="Q2712" s="252"/>
      <c r="R2712" s="252"/>
      <c r="S2712" s="252"/>
      <c r="T2712" s="253"/>
      <c r="AT2712" s="254" t="s">
        <v>175</v>
      </c>
      <c r="AU2712" s="254" t="s">
        <v>107</v>
      </c>
      <c r="AV2712" s="12" t="s">
        <v>82</v>
      </c>
      <c r="AW2712" s="12" t="s">
        <v>31</v>
      </c>
      <c r="AX2712" s="12" t="s">
        <v>74</v>
      </c>
      <c r="AY2712" s="254" t="s">
        <v>165</v>
      </c>
    </row>
    <row r="2713" s="13" customFormat="1">
      <c r="B2713" s="255"/>
      <c r="C2713" s="256"/>
      <c r="D2713" s="246" t="s">
        <v>175</v>
      </c>
      <c r="E2713" s="257" t="s">
        <v>1</v>
      </c>
      <c r="F2713" s="258" t="s">
        <v>718</v>
      </c>
      <c r="G2713" s="256"/>
      <c r="H2713" s="259">
        <v>15.93</v>
      </c>
      <c r="I2713" s="260"/>
      <c r="J2713" s="256"/>
      <c r="K2713" s="256"/>
      <c r="L2713" s="261"/>
      <c r="M2713" s="262"/>
      <c r="N2713" s="263"/>
      <c r="O2713" s="263"/>
      <c r="P2713" s="263"/>
      <c r="Q2713" s="263"/>
      <c r="R2713" s="263"/>
      <c r="S2713" s="263"/>
      <c r="T2713" s="264"/>
      <c r="AT2713" s="265" t="s">
        <v>175</v>
      </c>
      <c r="AU2713" s="265" t="s">
        <v>107</v>
      </c>
      <c r="AV2713" s="13" t="s">
        <v>107</v>
      </c>
      <c r="AW2713" s="13" t="s">
        <v>31</v>
      </c>
      <c r="AX2713" s="13" t="s">
        <v>74</v>
      </c>
      <c r="AY2713" s="265" t="s">
        <v>165</v>
      </c>
    </row>
    <row r="2714" s="12" customFormat="1">
      <c r="B2714" s="244"/>
      <c r="C2714" s="245"/>
      <c r="D2714" s="246" t="s">
        <v>175</v>
      </c>
      <c r="E2714" s="247" t="s">
        <v>1</v>
      </c>
      <c r="F2714" s="248" t="s">
        <v>512</v>
      </c>
      <c r="G2714" s="245"/>
      <c r="H2714" s="247" t="s">
        <v>1</v>
      </c>
      <c r="I2714" s="249"/>
      <c r="J2714" s="245"/>
      <c r="K2714" s="245"/>
      <c r="L2714" s="250"/>
      <c r="M2714" s="251"/>
      <c r="N2714" s="252"/>
      <c r="O2714" s="252"/>
      <c r="P2714" s="252"/>
      <c r="Q2714" s="252"/>
      <c r="R2714" s="252"/>
      <c r="S2714" s="252"/>
      <c r="T2714" s="253"/>
      <c r="AT2714" s="254" t="s">
        <v>175</v>
      </c>
      <c r="AU2714" s="254" t="s">
        <v>107</v>
      </c>
      <c r="AV2714" s="12" t="s">
        <v>82</v>
      </c>
      <c r="AW2714" s="12" t="s">
        <v>31</v>
      </c>
      <c r="AX2714" s="12" t="s">
        <v>74</v>
      </c>
      <c r="AY2714" s="254" t="s">
        <v>165</v>
      </c>
    </row>
    <row r="2715" s="13" customFormat="1">
      <c r="B2715" s="255"/>
      <c r="C2715" s="256"/>
      <c r="D2715" s="246" t="s">
        <v>175</v>
      </c>
      <c r="E2715" s="257" t="s">
        <v>1</v>
      </c>
      <c r="F2715" s="258" t="s">
        <v>719</v>
      </c>
      <c r="G2715" s="256"/>
      <c r="H2715" s="259">
        <v>22.23</v>
      </c>
      <c r="I2715" s="260"/>
      <c r="J2715" s="256"/>
      <c r="K2715" s="256"/>
      <c r="L2715" s="261"/>
      <c r="M2715" s="262"/>
      <c r="N2715" s="263"/>
      <c r="O2715" s="263"/>
      <c r="P2715" s="263"/>
      <c r="Q2715" s="263"/>
      <c r="R2715" s="263"/>
      <c r="S2715" s="263"/>
      <c r="T2715" s="264"/>
      <c r="AT2715" s="265" t="s">
        <v>175</v>
      </c>
      <c r="AU2715" s="265" t="s">
        <v>107</v>
      </c>
      <c r="AV2715" s="13" t="s">
        <v>107</v>
      </c>
      <c r="AW2715" s="13" t="s">
        <v>31</v>
      </c>
      <c r="AX2715" s="13" t="s">
        <v>74</v>
      </c>
      <c r="AY2715" s="265" t="s">
        <v>165</v>
      </c>
    </row>
    <row r="2716" s="14" customFormat="1">
      <c r="B2716" s="266"/>
      <c r="C2716" s="267"/>
      <c r="D2716" s="246" t="s">
        <v>175</v>
      </c>
      <c r="E2716" s="268" t="s">
        <v>1</v>
      </c>
      <c r="F2716" s="269" t="s">
        <v>179</v>
      </c>
      <c r="G2716" s="267"/>
      <c r="H2716" s="270">
        <v>95.720000000000013</v>
      </c>
      <c r="I2716" s="271"/>
      <c r="J2716" s="267"/>
      <c r="K2716" s="267"/>
      <c r="L2716" s="272"/>
      <c r="M2716" s="273"/>
      <c r="N2716" s="274"/>
      <c r="O2716" s="274"/>
      <c r="P2716" s="274"/>
      <c r="Q2716" s="274"/>
      <c r="R2716" s="274"/>
      <c r="S2716" s="274"/>
      <c r="T2716" s="275"/>
      <c r="AT2716" s="276" t="s">
        <v>175</v>
      </c>
      <c r="AU2716" s="276" t="s">
        <v>107</v>
      </c>
      <c r="AV2716" s="14" t="s">
        <v>166</v>
      </c>
      <c r="AW2716" s="14" t="s">
        <v>31</v>
      </c>
      <c r="AX2716" s="14" t="s">
        <v>74</v>
      </c>
      <c r="AY2716" s="276" t="s">
        <v>165</v>
      </c>
    </row>
    <row r="2717" s="15" customFormat="1">
      <c r="B2717" s="277"/>
      <c r="C2717" s="278"/>
      <c r="D2717" s="246" t="s">
        <v>175</v>
      </c>
      <c r="E2717" s="279" t="s">
        <v>1</v>
      </c>
      <c r="F2717" s="280" t="s">
        <v>186</v>
      </c>
      <c r="G2717" s="278"/>
      <c r="H2717" s="281">
        <v>403.13000000000005</v>
      </c>
      <c r="I2717" s="282"/>
      <c r="J2717" s="278"/>
      <c r="K2717" s="278"/>
      <c r="L2717" s="283"/>
      <c r="M2717" s="284"/>
      <c r="N2717" s="285"/>
      <c r="O2717" s="285"/>
      <c r="P2717" s="285"/>
      <c r="Q2717" s="285"/>
      <c r="R2717" s="285"/>
      <c r="S2717" s="285"/>
      <c r="T2717" s="286"/>
      <c r="AT2717" s="287" t="s">
        <v>175</v>
      </c>
      <c r="AU2717" s="287" t="s">
        <v>107</v>
      </c>
      <c r="AV2717" s="15" t="s">
        <v>173</v>
      </c>
      <c r="AW2717" s="15" t="s">
        <v>31</v>
      </c>
      <c r="AX2717" s="15" t="s">
        <v>82</v>
      </c>
      <c r="AY2717" s="287" t="s">
        <v>165</v>
      </c>
    </row>
    <row r="2718" s="1" customFormat="1" ht="24" customHeight="1">
      <c r="B2718" s="38"/>
      <c r="C2718" s="231" t="s">
        <v>1092</v>
      </c>
      <c r="D2718" s="231" t="s">
        <v>168</v>
      </c>
      <c r="E2718" s="232" t="s">
        <v>1093</v>
      </c>
      <c r="F2718" s="233" t="s">
        <v>1094</v>
      </c>
      <c r="G2718" s="234" t="s">
        <v>296</v>
      </c>
      <c r="H2718" s="235">
        <v>55.32</v>
      </c>
      <c r="I2718" s="236"/>
      <c r="J2718" s="237">
        <f>ROUND(I2718*H2718,2)</f>
        <v>0</v>
      </c>
      <c r="K2718" s="233" t="s">
        <v>172</v>
      </c>
      <c r="L2718" s="43"/>
      <c r="M2718" s="238" t="s">
        <v>1</v>
      </c>
      <c r="N2718" s="239" t="s">
        <v>40</v>
      </c>
      <c r="O2718" s="86"/>
      <c r="P2718" s="240">
        <f>O2718*H2718</f>
        <v>0</v>
      </c>
      <c r="Q2718" s="240">
        <v>0.012540000000000001</v>
      </c>
      <c r="R2718" s="240">
        <f>Q2718*H2718</f>
        <v>0.69371280000000002</v>
      </c>
      <c r="S2718" s="240">
        <v>0</v>
      </c>
      <c r="T2718" s="241">
        <f>S2718*H2718</f>
        <v>0</v>
      </c>
      <c r="AR2718" s="242" t="s">
        <v>315</v>
      </c>
      <c r="AT2718" s="242" t="s">
        <v>168</v>
      </c>
      <c r="AU2718" s="242" t="s">
        <v>107</v>
      </c>
      <c r="AY2718" s="17" t="s">
        <v>165</v>
      </c>
      <c r="BE2718" s="243">
        <f>IF(N2718="základní",J2718,0)</f>
        <v>0</v>
      </c>
      <c r="BF2718" s="243">
        <f>IF(N2718="snížená",J2718,0)</f>
        <v>0</v>
      </c>
      <c r="BG2718" s="243">
        <f>IF(N2718="zákl. přenesená",J2718,0)</f>
        <v>0</v>
      </c>
      <c r="BH2718" s="243">
        <f>IF(N2718="sníž. přenesená",J2718,0)</f>
        <v>0</v>
      </c>
      <c r="BI2718" s="243">
        <f>IF(N2718="nulová",J2718,0)</f>
        <v>0</v>
      </c>
      <c r="BJ2718" s="17" t="s">
        <v>107</v>
      </c>
      <c r="BK2718" s="243">
        <f>ROUND(I2718*H2718,2)</f>
        <v>0</v>
      </c>
      <c r="BL2718" s="17" t="s">
        <v>315</v>
      </c>
      <c r="BM2718" s="242" t="s">
        <v>1095</v>
      </c>
    </row>
    <row r="2719" s="12" customFormat="1">
      <c r="B2719" s="244"/>
      <c r="C2719" s="245"/>
      <c r="D2719" s="246" t="s">
        <v>175</v>
      </c>
      <c r="E2719" s="247" t="s">
        <v>1</v>
      </c>
      <c r="F2719" s="248" t="s">
        <v>176</v>
      </c>
      <c r="G2719" s="245"/>
      <c r="H2719" s="247" t="s">
        <v>1</v>
      </c>
      <c r="I2719" s="249"/>
      <c r="J2719" s="245"/>
      <c r="K2719" s="245"/>
      <c r="L2719" s="250"/>
      <c r="M2719" s="251"/>
      <c r="N2719" s="252"/>
      <c r="O2719" s="252"/>
      <c r="P2719" s="252"/>
      <c r="Q2719" s="252"/>
      <c r="R2719" s="252"/>
      <c r="S2719" s="252"/>
      <c r="T2719" s="253"/>
      <c r="AT2719" s="254" t="s">
        <v>175</v>
      </c>
      <c r="AU2719" s="254" t="s">
        <v>107</v>
      </c>
      <c r="AV2719" s="12" t="s">
        <v>82</v>
      </c>
      <c r="AW2719" s="12" t="s">
        <v>31</v>
      </c>
      <c r="AX2719" s="12" t="s">
        <v>74</v>
      </c>
      <c r="AY2719" s="254" t="s">
        <v>165</v>
      </c>
    </row>
    <row r="2720" s="12" customFormat="1">
      <c r="B2720" s="244"/>
      <c r="C2720" s="245"/>
      <c r="D2720" s="246" t="s">
        <v>175</v>
      </c>
      <c r="E2720" s="247" t="s">
        <v>1</v>
      </c>
      <c r="F2720" s="248" t="s">
        <v>242</v>
      </c>
      <c r="G2720" s="245"/>
      <c r="H2720" s="247" t="s">
        <v>1</v>
      </c>
      <c r="I2720" s="249"/>
      <c r="J2720" s="245"/>
      <c r="K2720" s="245"/>
      <c r="L2720" s="250"/>
      <c r="M2720" s="251"/>
      <c r="N2720" s="252"/>
      <c r="O2720" s="252"/>
      <c r="P2720" s="252"/>
      <c r="Q2720" s="252"/>
      <c r="R2720" s="252"/>
      <c r="S2720" s="252"/>
      <c r="T2720" s="253"/>
      <c r="AT2720" s="254" t="s">
        <v>175</v>
      </c>
      <c r="AU2720" s="254" t="s">
        <v>107</v>
      </c>
      <c r="AV2720" s="12" t="s">
        <v>82</v>
      </c>
      <c r="AW2720" s="12" t="s">
        <v>31</v>
      </c>
      <c r="AX2720" s="12" t="s">
        <v>74</v>
      </c>
      <c r="AY2720" s="254" t="s">
        <v>165</v>
      </c>
    </row>
    <row r="2721" s="13" customFormat="1">
      <c r="B2721" s="255"/>
      <c r="C2721" s="256"/>
      <c r="D2721" s="246" t="s">
        <v>175</v>
      </c>
      <c r="E2721" s="257" t="s">
        <v>1</v>
      </c>
      <c r="F2721" s="258" t="s">
        <v>669</v>
      </c>
      <c r="G2721" s="256"/>
      <c r="H2721" s="259">
        <v>3.77</v>
      </c>
      <c r="I2721" s="260"/>
      <c r="J2721" s="256"/>
      <c r="K2721" s="256"/>
      <c r="L2721" s="261"/>
      <c r="M2721" s="262"/>
      <c r="N2721" s="263"/>
      <c r="O2721" s="263"/>
      <c r="P2721" s="263"/>
      <c r="Q2721" s="263"/>
      <c r="R2721" s="263"/>
      <c r="S2721" s="263"/>
      <c r="T2721" s="264"/>
      <c r="AT2721" s="265" t="s">
        <v>175</v>
      </c>
      <c r="AU2721" s="265" t="s">
        <v>107</v>
      </c>
      <c r="AV2721" s="13" t="s">
        <v>107</v>
      </c>
      <c r="AW2721" s="13" t="s">
        <v>31</v>
      </c>
      <c r="AX2721" s="13" t="s">
        <v>74</v>
      </c>
      <c r="AY2721" s="265" t="s">
        <v>165</v>
      </c>
    </row>
    <row r="2722" s="12" customFormat="1">
      <c r="B2722" s="244"/>
      <c r="C2722" s="245"/>
      <c r="D2722" s="246" t="s">
        <v>175</v>
      </c>
      <c r="E2722" s="247" t="s">
        <v>1</v>
      </c>
      <c r="F2722" s="248" t="s">
        <v>243</v>
      </c>
      <c r="G2722" s="245"/>
      <c r="H2722" s="247" t="s">
        <v>1</v>
      </c>
      <c r="I2722" s="249"/>
      <c r="J2722" s="245"/>
      <c r="K2722" s="245"/>
      <c r="L2722" s="250"/>
      <c r="M2722" s="251"/>
      <c r="N2722" s="252"/>
      <c r="O2722" s="252"/>
      <c r="P2722" s="252"/>
      <c r="Q2722" s="252"/>
      <c r="R2722" s="252"/>
      <c r="S2722" s="252"/>
      <c r="T2722" s="253"/>
      <c r="AT2722" s="254" t="s">
        <v>175</v>
      </c>
      <c r="AU2722" s="254" t="s">
        <v>107</v>
      </c>
      <c r="AV2722" s="12" t="s">
        <v>82</v>
      </c>
      <c r="AW2722" s="12" t="s">
        <v>31</v>
      </c>
      <c r="AX2722" s="12" t="s">
        <v>74</v>
      </c>
      <c r="AY2722" s="254" t="s">
        <v>165</v>
      </c>
    </row>
    <row r="2723" s="13" customFormat="1">
      <c r="B2723" s="255"/>
      <c r="C2723" s="256"/>
      <c r="D2723" s="246" t="s">
        <v>175</v>
      </c>
      <c r="E2723" s="257" t="s">
        <v>1</v>
      </c>
      <c r="F2723" s="258" t="s">
        <v>670</v>
      </c>
      <c r="G2723" s="256"/>
      <c r="H2723" s="259">
        <v>1.6399999999999999</v>
      </c>
      <c r="I2723" s="260"/>
      <c r="J2723" s="256"/>
      <c r="K2723" s="256"/>
      <c r="L2723" s="261"/>
      <c r="M2723" s="262"/>
      <c r="N2723" s="263"/>
      <c r="O2723" s="263"/>
      <c r="P2723" s="263"/>
      <c r="Q2723" s="263"/>
      <c r="R2723" s="263"/>
      <c r="S2723" s="263"/>
      <c r="T2723" s="264"/>
      <c r="AT2723" s="265" t="s">
        <v>175</v>
      </c>
      <c r="AU2723" s="265" t="s">
        <v>107</v>
      </c>
      <c r="AV2723" s="13" t="s">
        <v>107</v>
      </c>
      <c r="AW2723" s="13" t="s">
        <v>31</v>
      </c>
      <c r="AX2723" s="13" t="s">
        <v>74</v>
      </c>
      <c r="AY2723" s="265" t="s">
        <v>165</v>
      </c>
    </row>
    <row r="2724" s="12" customFormat="1">
      <c r="B2724" s="244"/>
      <c r="C2724" s="245"/>
      <c r="D2724" s="246" t="s">
        <v>175</v>
      </c>
      <c r="E2724" s="247" t="s">
        <v>1</v>
      </c>
      <c r="F2724" s="248" t="s">
        <v>245</v>
      </c>
      <c r="G2724" s="245"/>
      <c r="H2724" s="247" t="s">
        <v>1</v>
      </c>
      <c r="I2724" s="249"/>
      <c r="J2724" s="245"/>
      <c r="K2724" s="245"/>
      <c r="L2724" s="250"/>
      <c r="M2724" s="251"/>
      <c r="N2724" s="252"/>
      <c r="O2724" s="252"/>
      <c r="P2724" s="252"/>
      <c r="Q2724" s="252"/>
      <c r="R2724" s="252"/>
      <c r="S2724" s="252"/>
      <c r="T2724" s="253"/>
      <c r="AT2724" s="254" t="s">
        <v>175</v>
      </c>
      <c r="AU2724" s="254" t="s">
        <v>107</v>
      </c>
      <c r="AV2724" s="12" t="s">
        <v>82</v>
      </c>
      <c r="AW2724" s="12" t="s">
        <v>31</v>
      </c>
      <c r="AX2724" s="12" t="s">
        <v>74</v>
      </c>
      <c r="AY2724" s="254" t="s">
        <v>165</v>
      </c>
    </row>
    <row r="2725" s="13" customFormat="1">
      <c r="B2725" s="255"/>
      <c r="C2725" s="256"/>
      <c r="D2725" s="246" t="s">
        <v>175</v>
      </c>
      <c r="E2725" s="257" t="s">
        <v>1</v>
      </c>
      <c r="F2725" s="258" t="s">
        <v>674</v>
      </c>
      <c r="G2725" s="256"/>
      <c r="H2725" s="259">
        <v>1.71</v>
      </c>
      <c r="I2725" s="260"/>
      <c r="J2725" s="256"/>
      <c r="K2725" s="256"/>
      <c r="L2725" s="261"/>
      <c r="M2725" s="262"/>
      <c r="N2725" s="263"/>
      <c r="O2725" s="263"/>
      <c r="P2725" s="263"/>
      <c r="Q2725" s="263"/>
      <c r="R2725" s="263"/>
      <c r="S2725" s="263"/>
      <c r="T2725" s="264"/>
      <c r="AT2725" s="265" t="s">
        <v>175</v>
      </c>
      <c r="AU2725" s="265" t="s">
        <v>107</v>
      </c>
      <c r="AV2725" s="13" t="s">
        <v>107</v>
      </c>
      <c r="AW2725" s="13" t="s">
        <v>31</v>
      </c>
      <c r="AX2725" s="13" t="s">
        <v>74</v>
      </c>
      <c r="AY2725" s="265" t="s">
        <v>165</v>
      </c>
    </row>
    <row r="2726" s="12" customFormat="1">
      <c r="B2726" s="244"/>
      <c r="C2726" s="245"/>
      <c r="D2726" s="246" t="s">
        <v>175</v>
      </c>
      <c r="E2726" s="247" t="s">
        <v>1</v>
      </c>
      <c r="F2726" s="248" t="s">
        <v>403</v>
      </c>
      <c r="G2726" s="245"/>
      <c r="H2726" s="247" t="s">
        <v>1</v>
      </c>
      <c r="I2726" s="249"/>
      <c r="J2726" s="245"/>
      <c r="K2726" s="245"/>
      <c r="L2726" s="250"/>
      <c r="M2726" s="251"/>
      <c r="N2726" s="252"/>
      <c r="O2726" s="252"/>
      <c r="P2726" s="252"/>
      <c r="Q2726" s="252"/>
      <c r="R2726" s="252"/>
      <c r="S2726" s="252"/>
      <c r="T2726" s="253"/>
      <c r="AT2726" s="254" t="s">
        <v>175</v>
      </c>
      <c r="AU2726" s="254" t="s">
        <v>107</v>
      </c>
      <c r="AV2726" s="12" t="s">
        <v>82</v>
      </c>
      <c r="AW2726" s="12" t="s">
        <v>31</v>
      </c>
      <c r="AX2726" s="12" t="s">
        <v>74</v>
      </c>
      <c r="AY2726" s="254" t="s">
        <v>165</v>
      </c>
    </row>
    <row r="2727" s="13" customFormat="1">
      <c r="B2727" s="255"/>
      <c r="C2727" s="256"/>
      <c r="D2727" s="246" t="s">
        <v>175</v>
      </c>
      <c r="E2727" s="257" t="s">
        <v>1</v>
      </c>
      <c r="F2727" s="258" t="s">
        <v>675</v>
      </c>
      <c r="G2727" s="256"/>
      <c r="H2727" s="259">
        <v>3.8100000000000001</v>
      </c>
      <c r="I2727" s="260"/>
      <c r="J2727" s="256"/>
      <c r="K2727" s="256"/>
      <c r="L2727" s="261"/>
      <c r="M2727" s="262"/>
      <c r="N2727" s="263"/>
      <c r="O2727" s="263"/>
      <c r="P2727" s="263"/>
      <c r="Q2727" s="263"/>
      <c r="R2727" s="263"/>
      <c r="S2727" s="263"/>
      <c r="T2727" s="264"/>
      <c r="AT2727" s="265" t="s">
        <v>175</v>
      </c>
      <c r="AU2727" s="265" t="s">
        <v>107</v>
      </c>
      <c r="AV2727" s="13" t="s">
        <v>107</v>
      </c>
      <c r="AW2727" s="13" t="s">
        <v>31</v>
      </c>
      <c r="AX2727" s="13" t="s">
        <v>74</v>
      </c>
      <c r="AY2727" s="265" t="s">
        <v>165</v>
      </c>
    </row>
    <row r="2728" s="12" customFormat="1">
      <c r="B2728" s="244"/>
      <c r="C2728" s="245"/>
      <c r="D2728" s="246" t="s">
        <v>175</v>
      </c>
      <c r="E2728" s="247" t="s">
        <v>1</v>
      </c>
      <c r="F2728" s="248" t="s">
        <v>430</v>
      </c>
      <c r="G2728" s="245"/>
      <c r="H2728" s="247" t="s">
        <v>1</v>
      </c>
      <c r="I2728" s="249"/>
      <c r="J2728" s="245"/>
      <c r="K2728" s="245"/>
      <c r="L2728" s="250"/>
      <c r="M2728" s="251"/>
      <c r="N2728" s="252"/>
      <c r="O2728" s="252"/>
      <c r="P2728" s="252"/>
      <c r="Q2728" s="252"/>
      <c r="R2728" s="252"/>
      <c r="S2728" s="252"/>
      <c r="T2728" s="253"/>
      <c r="AT2728" s="254" t="s">
        <v>175</v>
      </c>
      <c r="AU2728" s="254" t="s">
        <v>107</v>
      </c>
      <c r="AV2728" s="12" t="s">
        <v>82</v>
      </c>
      <c r="AW2728" s="12" t="s">
        <v>31</v>
      </c>
      <c r="AX2728" s="12" t="s">
        <v>74</v>
      </c>
      <c r="AY2728" s="254" t="s">
        <v>165</v>
      </c>
    </row>
    <row r="2729" s="13" customFormat="1">
      <c r="B2729" s="255"/>
      <c r="C2729" s="256"/>
      <c r="D2729" s="246" t="s">
        <v>175</v>
      </c>
      <c r="E2729" s="257" t="s">
        <v>1</v>
      </c>
      <c r="F2729" s="258" t="s">
        <v>680</v>
      </c>
      <c r="G2729" s="256"/>
      <c r="H2729" s="259">
        <v>3.2400000000000002</v>
      </c>
      <c r="I2729" s="260"/>
      <c r="J2729" s="256"/>
      <c r="K2729" s="256"/>
      <c r="L2729" s="261"/>
      <c r="M2729" s="262"/>
      <c r="N2729" s="263"/>
      <c r="O2729" s="263"/>
      <c r="P2729" s="263"/>
      <c r="Q2729" s="263"/>
      <c r="R2729" s="263"/>
      <c r="S2729" s="263"/>
      <c r="T2729" s="264"/>
      <c r="AT2729" s="265" t="s">
        <v>175</v>
      </c>
      <c r="AU2729" s="265" t="s">
        <v>107</v>
      </c>
      <c r="AV2729" s="13" t="s">
        <v>107</v>
      </c>
      <c r="AW2729" s="13" t="s">
        <v>31</v>
      </c>
      <c r="AX2729" s="13" t="s">
        <v>74</v>
      </c>
      <c r="AY2729" s="265" t="s">
        <v>165</v>
      </c>
    </row>
    <row r="2730" s="12" customFormat="1">
      <c r="B2730" s="244"/>
      <c r="C2730" s="245"/>
      <c r="D2730" s="246" t="s">
        <v>175</v>
      </c>
      <c r="E2730" s="247" t="s">
        <v>1</v>
      </c>
      <c r="F2730" s="248" t="s">
        <v>196</v>
      </c>
      <c r="G2730" s="245"/>
      <c r="H2730" s="247" t="s">
        <v>1</v>
      </c>
      <c r="I2730" s="249"/>
      <c r="J2730" s="245"/>
      <c r="K2730" s="245"/>
      <c r="L2730" s="250"/>
      <c r="M2730" s="251"/>
      <c r="N2730" s="252"/>
      <c r="O2730" s="252"/>
      <c r="P2730" s="252"/>
      <c r="Q2730" s="252"/>
      <c r="R2730" s="252"/>
      <c r="S2730" s="252"/>
      <c r="T2730" s="253"/>
      <c r="AT2730" s="254" t="s">
        <v>175</v>
      </c>
      <c r="AU2730" s="254" t="s">
        <v>107</v>
      </c>
      <c r="AV2730" s="12" t="s">
        <v>82</v>
      </c>
      <c r="AW2730" s="12" t="s">
        <v>31</v>
      </c>
      <c r="AX2730" s="12" t="s">
        <v>74</v>
      </c>
      <c r="AY2730" s="254" t="s">
        <v>165</v>
      </c>
    </row>
    <row r="2731" s="13" customFormat="1">
      <c r="B2731" s="255"/>
      <c r="C2731" s="256"/>
      <c r="D2731" s="246" t="s">
        <v>175</v>
      </c>
      <c r="E2731" s="257" t="s">
        <v>1</v>
      </c>
      <c r="F2731" s="258" t="s">
        <v>685</v>
      </c>
      <c r="G2731" s="256"/>
      <c r="H2731" s="259">
        <v>4.5</v>
      </c>
      <c r="I2731" s="260"/>
      <c r="J2731" s="256"/>
      <c r="K2731" s="256"/>
      <c r="L2731" s="261"/>
      <c r="M2731" s="262"/>
      <c r="N2731" s="263"/>
      <c r="O2731" s="263"/>
      <c r="P2731" s="263"/>
      <c r="Q2731" s="263"/>
      <c r="R2731" s="263"/>
      <c r="S2731" s="263"/>
      <c r="T2731" s="264"/>
      <c r="AT2731" s="265" t="s">
        <v>175</v>
      </c>
      <c r="AU2731" s="265" t="s">
        <v>107</v>
      </c>
      <c r="AV2731" s="13" t="s">
        <v>107</v>
      </c>
      <c r="AW2731" s="13" t="s">
        <v>31</v>
      </c>
      <c r="AX2731" s="13" t="s">
        <v>74</v>
      </c>
      <c r="AY2731" s="265" t="s">
        <v>165</v>
      </c>
    </row>
    <row r="2732" s="14" customFormat="1">
      <c r="B2732" s="266"/>
      <c r="C2732" s="267"/>
      <c r="D2732" s="246" t="s">
        <v>175</v>
      </c>
      <c r="E2732" s="268" t="s">
        <v>1</v>
      </c>
      <c r="F2732" s="269" t="s">
        <v>179</v>
      </c>
      <c r="G2732" s="267"/>
      <c r="H2732" s="270">
        <v>18.670000000000002</v>
      </c>
      <c r="I2732" s="271"/>
      <c r="J2732" s="267"/>
      <c r="K2732" s="267"/>
      <c r="L2732" s="272"/>
      <c r="M2732" s="273"/>
      <c r="N2732" s="274"/>
      <c r="O2732" s="274"/>
      <c r="P2732" s="274"/>
      <c r="Q2732" s="274"/>
      <c r="R2732" s="274"/>
      <c r="S2732" s="274"/>
      <c r="T2732" s="275"/>
      <c r="AT2732" s="276" t="s">
        <v>175</v>
      </c>
      <c r="AU2732" s="276" t="s">
        <v>107</v>
      </c>
      <c r="AV2732" s="14" t="s">
        <v>166</v>
      </c>
      <c r="AW2732" s="14" t="s">
        <v>31</v>
      </c>
      <c r="AX2732" s="14" t="s">
        <v>74</v>
      </c>
      <c r="AY2732" s="276" t="s">
        <v>165</v>
      </c>
    </row>
    <row r="2733" s="12" customFormat="1">
      <c r="B2733" s="244"/>
      <c r="C2733" s="245"/>
      <c r="D2733" s="246" t="s">
        <v>175</v>
      </c>
      <c r="E2733" s="247" t="s">
        <v>1</v>
      </c>
      <c r="F2733" s="248" t="s">
        <v>180</v>
      </c>
      <c r="G2733" s="245"/>
      <c r="H2733" s="247" t="s">
        <v>1</v>
      </c>
      <c r="I2733" s="249"/>
      <c r="J2733" s="245"/>
      <c r="K2733" s="245"/>
      <c r="L2733" s="250"/>
      <c r="M2733" s="251"/>
      <c r="N2733" s="252"/>
      <c r="O2733" s="252"/>
      <c r="P2733" s="252"/>
      <c r="Q2733" s="252"/>
      <c r="R2733" s="252"/>
      <c r="S2733" s="252"/>
      <c r="T2733" s="253"/>
      <c r="AT2733" s="254" t="s">
        <v>175</v>
      </c>
      <c r="AU2733" s="254" t="s">
        <v>107</v>
      </c>
      <c r="AV2733" s="12" t="s">
        <v>82</v>
      </c>
      <c r="AW2733" s="12" t="s">
        <v>31</v>
      </c>
      <c r="AX2733" s="12" t="s">
        <v>74</v>
      </c>
      <c r="AY2733" s="254" t="s">
        <v>165</v>
      </c>
    </row>
    <row r="2734" s="12" customFormat="1">
      <c r="B2734" s="244"/>
      <c r="C2734" s="245"/>
      <c r="D2734" s="246" t="s">
        <v>175</v>
      </c>
      <c r="E2734" s="247" t="s">
        <v>1</v>
      </c>
      <c r="F2734" s="248" t="s">
        <v>461</v>
      </c>
      <c r="G2734" s="245"/>
      <c r="H2734" s="247" t="s">
        <v>1</v>
      </c>
      <c r="I2734" s="249"/>
      <c r="J2734" s="245"/>
      <c r="K2734" s="245"/>
      <c r="L2734" s="250"/>
      <c r="M2734" s="251"/>
      <c r="N2734" s="252"/>
      <c r="O2734" s="252"/>
      <c r="P2734" s="252"/>
      <c r="Q2734" s="252"/>
      <c r="R2734" s="252"/>
      <c r="S2734" s="252"/>
      <c r="T2734" s="253"/>
      <c r="AT2734" s="254" t="s">
        <v>175</v>
      </c>
      <c r="AU2734" s="254" t="s">
        <v>107</v>
      </c>
      <c r="AV2734" s="12" t="s">
        <v>82</v>
      </c>
      <c r="AW2734" s="12" t="s">
        <v>31</v>
      </c>
      <c r="AX2734" s="12" t="s">
        <v>74</v>
      </c>
      <c r="AY2734" s="254" t="s">
        <v>165</v>
      </c>
    </row>
    <row r="2735" s="13" customFormat="1">
      <c r="B2735" s="255"/>
      <c r="C2735" s="256"/>
      <c r="D2735" s="246" t="s">
        <v>175</v>
      </c>
      <c r="E2735" s="257" t="s">
        <v>1</v>
      </c>
      <c r="F2735" s="258" t="s">
        <v>691</v>
      </c>
      <c r="G2735" s="256"/>
      <c r="H2735" s="259">
        <v>6.2699999999999996</v>
      </c>
      <c r="I2735" s="260"/>
      <c r="J2735" s="256"/>
      <c r="K2735" s="256"/>
      <c r="L2735" s="261"/>
      <c r="M2735" s="262"/>
      <c r="N2735" s="263"/>
      <c r="O2735" s="263"/>
      <c r="P2735" s="263"/>
      <c r="Q2735" s="263"/>
      <c r="R2735" s="263"/>
      <c r="S2735" s="263"/>
      <c r="T2735" s="264"/>
      <c r="AT2735" s="265" t="s">
        <v>175</v>
      </c>
      <c r="AU2735" s="265" t="s">
        <v>107</v>
      </c>
      <c r="AV2735" s="13" t="s">
        <v>107</v>
      </c>
      <c r="AW2735" s="13" t="s">
        <v>31</v>
      </c>
      <c r="AX2735" s="13" t="s">
        <v>74</v>
      </c>
      <c r="AY2735" s="265" t="s">
        <v>165</v>
      </c>
    </row>
    <row r="2736" s="12" customFormat="1">
      <c r="B2736" s="244"/>
      <c r="C2736" s="245"/>
      <c r="D2736" s="246" t="s">
        <v>175</v>
      </c>
      <c r="E2736" s="247" t="s">
        <v>1</v>
      </c>
      <c r="F2736" s="248" t="s">
        <v>467</v>
      </c>
      <c r="G2736" s="245"/>
      <c r="H2736" s="247" t="s">
        <v>1</v>
      </c>
      <c r="I2736" s="249"/>
      <c r="J2736" s="245"/>
      <c r="K2736" s="245"/>
      <c r="L2736" s="250"/>
      <c r="M2736" s="251"/>
      <c r="N2736" s="252"/>
      <c r="O2736" s="252"/>
      <c r="P2736" s="252"/>
      <c r="Q2736" s="252"/>
      <c r="R2736" s="252"/>
      <c r="S2736" s="252"/>
      <c r="T2736" s="253"/>
      <c r="AT2736" s="254" t="s">
        <v>175</v>
      </c>
      <c r="AU2736" s="254" t="s">
        <v>107</v>
      </c>
      <c r="AV2736" s="12" t="s">
        <v>82</v>
      </c>
      <c r="AW2736" s="12" t="s">
        <v>31</v>
      </c>
      <c r="AX2736" s="12" t="s">
        <v>74</v>
      </c>
      <c r="AY2736" s="254" t="s">
        <v>165</v>
      </c>
    </row>
    <row r="2737" s="13" customFormat="1">
      <c r="B2737" s="255"/>
      <c r="C2737" s="256"/>
      <c r="D2737" s="246" t="s">
        <v>175</v>
      </c>
      <c r="E2737" s="257" t="s">
        <v>1</v>
      </c>
      <c r="F2737" s="258" t="s">
        <v>692</v>
      </c>
      <c r="G2737" s="256"/>
      <c r="H2737" s="259">
        <v>1.53</v>
      </c>
      <c r="I2737" s="260"/>
      <c r="J2737" s="256"/>
      <c r="K2737" s="256"/>
      <c r="L2737" s="261"/>
      <c r="M2737" s="262"/>
      <c r="N2737" s="263"/>
      <c r="O2737" s="263"/>
      <c r="P2737" s="263"/>
      <c r="Q2737" s="263"/>
      <c r="R2737" s="263"/>
      <c r="S2737" s="263"/>
      <c r="T2737" s="264"/>
      <c r="AT2737" s="265" t="s">
        <v>175</v>
      </c>
      <c r="AU2737" s="265" t="s">
        <v>107</v>
      </c>
      <c r="AV2737" s="13" t="s">
        <v>107</v>
      </c>
      <c r="AW2737" s="13" t="s">
        <v>31</v>
      </c>
      <c r="AX2737" s="13" t="s">
        <v>74</v>
      </c>
      <c r="AY2737" s="265" t="s">
        <v>165</v>
      </c>
    </row>
    <row r="2738" s="12" customFormat="1">
      <c r="B2738" s="244"/>
      <c r="C2738" s="245"/>
      <c r="D2738" s="246" t="s">
        <v>175</v>
      </c>
      <c r="E2738" s="247" t="s">
        <v>1</v>
      </c>
      <c r="F2738" s="248" t="s">
        <v>203</v>
      </c>
      <c r="G2738" s="245"/>
      <c r="H2738" s="247" t="s">
        <v>1</v>
      </c>
      <c r="I2738" s="249"/>
      <c r="J2738" s="245"/>
      <c r="K2738" s="245"/>
      <c r="L2738" s="250"/>
      <c r="M2738" s="251"/>
      <c r="N2738" s="252"/>
      <c r="O2738" s="252"/>
      <c r="P2738" s="252"/>
      <c r="Q2738" s="252"/>
      <c r="R2738" s="252"/>
      <c r="S2738" s="252"/>
      <c r="T2738" s="253"/>
      <c r="AT2738" s="254" t="s">
        <v>175</v>
      </c>
      <c r="AU2738" s="254" t="s">
        <v>107</v>
      </c>
      <c r="AV2738" s="12" t="s">
        <v>82</v>
      </c>
      <c r="AW2738" s="12" t="s">
        <v>31</v>
      </c>
      <c r="AX2738" s="12" t="s">
        <v>74</v>
      </c>
      <c r="AY2738" s="254" t="s">
        <v>165</v>
      </c>
    </row>
    <row r="2739" s="13" customFormat="1">
      <c r="B2739" s="255"/>
      <c r="C2739" s="256"/>
      <c r="D2739" s="246" t="s">
        <v>175</v>
      </c>
      <c r="E2739" s="257" t="s">
        <v>1</v>
      </c>
      <c r="F2739" s="258" t="s">
        <v>696</v>
      </c>
      <c r="G2739" s="256"/>
      <c r="H2739" s="259">
        <v>3.96</v>
      </c>
      <c r="I2739" s="260"/>
      <c r="J2739" s="256"/>
      <c r="K2739" s="256"/>
      <c r="L2739" s="261"/>
      <c r="M2739" s="262"/>
      <c r="N2739" s="263"/>
      <c r="O2739" s="263"/>
      <c r="P2739" s="263"/>
      <c r="Q2739" s="263"/>
      <c r="R2739" s="263"/>
      <c r="S2739" s="263"/>
      <c r="T2739" s="264"/>
      <c r="AT2739" s="265" t="s">
        <v>175</v>
      </c>
      <c r="AU2739" s="265" t="s">
        <v>107</v>
      </c>
      <c r="AV2739" s="13" t="s">
        <v>107</v>
      </c>
      <c r="AW2739" s="13" t="s">
        <v>31</v>
      </c>
      <c r="AX2739" s="13" t="s">
        <v>74</v>
      </c>
      <c r="AY2739" s="265" t="s">
        <v>165</v>
      </c>
    </row>
    <row r="2740" s="12" customFormat="1">
      <c r="B2740" s="244"/>
      <c r="C2740" s="245"/>
      <c r="D2740" s="246" t="s">
        <v>175</v>
      </c>
      <c r="E2740" s="247" t="s">
        <v>1</v>
      </c>
      <c r="F2740" s="248" t="s">
        <v>697</v>
      </c>
      <c r="G2740" s="245"/>
      <c r="H2740" s="247" t="s">
        <v>1</v>
      </c>
      <c r="I2740" s="249"/>
      <c r="J2740" s="245"/>
      <c r="K2740" s="245"/>
      <c r="L2740" s="250"/>
      <c r="M2740" s="251"/>
      <c r="N2740" s="252"/>
      <c r="O2740" s="252"/>
      <c r="P2740" s="252"/>
      <c r="Q2740" s="252"/>
      <c r="R2740" s="252"/>
      <c r="S2740" s="252"/>
      <c r="T2740" s="253"/>
      <c r="AT2740" s="254" t="s">
        <v>175</v>
      </c>
      <c r="AU2740" s="254" t="s">
        <v>107</v>
      </c>
      <c r="AV2740" s="12" t="s">
        <v>82</v>
      </c>
      <c r="AW2740" s="12" t="s">
        <v>31</v>
      </c>
      <c r="AX2740" s="12" t="s">
        <v>74</v>
      </c>
      <c r="AY2740" s="254" t="s">
        <v>165</v>
      </c>
    </row>
    <row r="2741" s="13" customFormat="1">
      <c r="B2741" s="255"/>
      <c r="C2741" s="256"/>
      <c r="D2741" s="246" t="s">
        <v>175</v>
      </c>
      <c r="E2741" s="257" t="s">
        <v>1</v>
      </c>
      <c r="F2741" s="258" t="s">
        <v>698</v>
      </c>
      <c r="G2741" s="256"/>
      <c r="H2741" s="259">
        <v>1.44</v>
      </c>
      <c r="I2741" s="260"/>
      <c r="J2741" s="256"/>
      <c r="K2741" s="256"/>
      <c r="L2741" s="261"/>
      <c r="M2741" s="262"/>
      <c r="N2741" s="263"/>
      <c r="O2741" s="263"/>
      <c r="P2741" s="263"/>
      <c r="Q2741" s="263"/>
      <c r="R2741" s="263"/>
      <c r="S2741" s="263"/>
      <c r="T2741" s="264"/>
      <c r="AT2741" s="265" t="s">
        <v>175</v>
      </c>
      <c r="AU2741" s="265" t="s">
        <v>107</v>
      </c>
      <c r="AV2741" s="13" t="s">
        <v>107</v>
      </c>
      <c r="AW2741" s="13" t="s">
        <v>31</v>
      </c>
      <c r="AX2741" s="13" t="s">
        <v>74</v>
      </c>
      <c r="AY2741" s="265" t="s">
        <v>165</v>
      </c>
    </row>
    <row r="2742" s="12" customFormat="1">
      <c r="B2742" s="244"/>
      <c r="C2742" s="245"/>
      <c r="D2742" s="246" t="s">
        <v>175</v>
      </c>
      <c r="E2742" s="247" t="s">
        <v>1</v>
      </c>
      <c r="F2742" s="248" t="s">
        <v>439</v>
      </c>
      <c r="G2742" s="245"/>
      <c r="H2742" s="247" t="s">
        <v>1</v>
      </c>
      <c r="I2742" s="249"/>
      <c r="J2742" s="245"/>
      <c r="K2742" s="245"/>
      <c r="L2742" s="250"/>
      <c r="M2742" s="251"/>
      <c r="N2742" s="252"/>
      <c r="O2742" s="252"/>
      <c r="P2742" s="252"/>
      <c r="Q2742" s="252"/>
      <c r="R2742" s="252"/>
      <c r="S2742" s="252"/>
      <c r="T2742" s="253"/>
      <c r="AT2742" s="254" t="s">
        <v>175</v>
      </c>
      <c r="AU2742" s="254" t="s">
        <v>107</v>
      </c>
      <c r="AV2742" s="12" t="s">
        <v>82</v>
      </c>
      <c r="AW2742" s="12" t="s">
        <v>31</v>
      </c>
      <c r="AX2742" s="12" t="s">
        <v>74</v>
      </c>
      <c r="AY2742" s="254" t="s">
        <v>165</v>
      </c>
    </row>
    <row r="2743" s="13" customFormat="1">
      <c r="B2743" s="255"/>
      <c r="C2743" s="256"/>
      <c r="D2743" s="246" t="s">
        <v>175</v>
      </c>
      <c r="E2743" s="257" t="s">
        <v>1</v>
      </c>
      <c r="F2743" s="258" t="s">
        <v>703</v>
      </c>
      <c r="G2743" s="256"/>
      <c r="H2743" s="259">
        <v>3.5099999999999998</v>
      </c>
      <c r="I2743" s="260"/>
      <c r="J2743" s="256"/>
      <c r="K2743" s="256"/>
      <c r="L2743" s="261"/>
      <c r="M2743" s="262"/>
      <c r="N2743" s="263"/>
      <c r="O2743" s="263"/>
      <c r="P2743" s="263"/>
      <c r="Q2743" s="263"/>
      <c r="R2743" s="263"/>
      <c r="S2743" s="263"/>
      <c r="T2743" s="264"/>
      <c r="AT2743" s="265" t="s">
        <v>175</v>
      </c>
      <c r="AU2743" s="265" t="s">
        <v>107</v>
      </c>
      <c r="AV2743" s="13" t="s">
        <v>107</v>
      </c>
      <c r="AW2743" s="13" t="s">
        <v>31</v>
      </c>
      <c r="AX2743" s="13" t="s">
        <v>74</v>
      </c>
      <c r="AY2743" s="265" t="s">
        <v>165</v>
      </c>
    </row>
    <row r="2744" s="12" customFormat="1">
      <c r="B2744" s="244"/>
      <c r="C2744" s="245"/>
      <c r="D2744" s="246" t="s">
        <v>175</v>
      </c>
      <c r="E2744" s="247" t="s">
        <v>1</v>
      </c>
      <c r="F2744" s="248" t="s">
        <v>222</v>
      </c>
      <c r="G2744" s="245"/>
      <c r="H2744" s="247" t="s">
        <v>1</v>
      </c>
      <c r="I2744" s="249"/>
      <c r="J2744" s="245"/>
      <c r="K2744" s="245"/>
      <c r="L2744" s="250"/>
      <c r="M2744" s="251"/>
      <c r="N2744" s="252"/>
      <c r="O2744" s="252"/>
      <c r="P2744" s="252"/>
      <c r="Q2744" s="252"/>
      <c r="R2744" s="252"/>
      <c r="S2744" s="252"/>
      <c r="T2744" s="253"/>
      <c r="AT2744" s="254" t="s">
        <v>175</v>
      </c>
      <c r="AU2744" s="254" t="s">
        <v>107</v>
      </c>
      <c r="AV2744" s="12" t="s">
        <v>82</v>
      </c>
      <c r="AW2744" s="12" t="s">
        <v>31</v>
      </c>
      <c r="AX2744" s="12" t="s">
        <v>74</v>
      </c>
      <c r="AY2744" s="254" t="s">
        <v>165</v>
      </c>
    </row>
    <row r="2745" s="13" customFormat="1">
      <c r="B2745" s="255"/>
      <c r="C2745" s="256"/>
      <c r="D2745" s="246" t="s">
        <v>175</v>
      </c>
      <c r="E2745" s="257" t="s">
        <v>1</v>
      </c>
      <c r="F2745" s="258" t="s">
        <v>704</v>
      </c>
      <c r="G2745" s="256"/>
      <c r="H2745" s="259">
        <v>1.48</v>
      </c>
      <c r="I2745" s="260"/>
      <c r="J2745" s="256"/>
      <c r="K2745" s="256"/>
      <c r="L2745" s="261"/>
      <c r="M2745" s="262"/>
      <c r="N2745" s="263"/>
      <c r="O2745" s="263"/>
      <c r="P2745" s="263"/>
      <c r="Q2745" s="263"/>
      <c r="R2745" s="263"/>
      <c r="S2745" s="263"/>
      <c r="T2745" s="264"/>
      <c r="AT2745" s="265" t="s">
        <v>175</v>
      </c>
      <c r="AU2745" s="265" t="s">
        <v>107</v>
      </c>
      <c r="AV2745" s="13" t="s">
        <v>107</v>
      </c>
      <c r="AW2745" s="13" t="s">
        <v>31</v>
      </c>
      <c r="AX2745" s="13" t="s">
        <v>74</v>
      </c>
      <c r="AY2745" s="265" t="s">
        <v>165</v>
      </c>
    </row>
    <row r="2746" s="14" customFormat="1">
      <c r="B2746" s="266"/>
      <c r="C2746" s="267"/>
      <c r="D2746" s="246" t="s">
        <v>175</v>
      </c>
      <c r="E2746" s="268" t="s">
        <v>1</v>
      </c>
      <c r="F2746" s="269" t="s">
        <v>179</v>
      </c>
      <c r="G2746" s="267"/>
      <c r="H2746" s="270">
        <v>18.190000000000001</v>
      </c>
      <c r="I2746" s="271"/>
      <c r="J2746" s="267"/>
      <c r="K2746" s="267"/>
      <c r="L2746" s="272"/>
      <c r="M2746" s="273"/>
      <c r="N2746" s="274"/>
      <c r="O2746" s="274"/>
      <c r="P2746" s="274"/>
      <c r="Q2746" s="274"/>
      <c r="R2746" s="274"/>
      <c r="S2746" s="274"/>
      <c r="T2746" s="275"/>
      <c r="AT2746" s="276" t="s">
        <v>175</v>
      </c>
      <c r="AU2746" s="276" t="s">
        <v>107</v>
      </c>
      <c r="AV2746" s="14" t="s">
        <v>166</v>
      </c>
      <c r="AW2746" s="14" t="s">
        <v>31</v>
      </c>
      <c r="AX2746" s="14" t="s">
        <v>74</v>
      </c>
      <c r="AY2746" s="276" t="s">
        <v>165</v>
      </c>
    </row>
    <row r="2747" s="12" customFormat="1">
      <c r="B2747" s="244"/>
      <c r="C2747" s="245"/>
      <c r="D2747" s="246" t="s">
        <v>175</v>
      </c>
      <c r="E2747" s="247" t="s">
        <v>1</v>
      </c>
      <c r="F2747" s="248" t="s">
        <v>207</v>
      </c>
      <c r="G2747" s="245"/>
      <c r="H2747" s="247" t="s">
        <v>1</v>
      </c>
      <c r="I2747" s="249"/>
      <c r="J2747" s="245"/>
      <c r="K2747" s="245"/>
      <c r="L2747" s="250"/>
      <c r="M2747" s="251"/>
      <c r="N2747" s="252"/>
      <c r="O2747" s="252"/>
      <c r="P2747" s="252"/>
      <c r="Q2747" s="252"/>
      <c r="R2747" s="252"/>
      <c r="S2747" s="252"/>
      <c r="T2747" s="253"/>
      <c r="AT2747" s="254" t="s">
        <v>175</v>
      </c>
      <c r="AU2747" s="254" t="s">
        <v>107</v>
      </c>
      <c r="AV2747" s="12" t="s">
        <v>82</v>
      </c>
      <c r="AW2747" s="12" t="s">
        <v>31</v>
      </c>
      <c r="AX2747" s="12" t="s">
        <v>74</v>
      </c>
      <c r="AY2747" s="254" t="s">
        <v>165</v>
      </c>
    </row>
    <row r="2748" s="12" customFormat="1">
      <c r="B2748" s="244"/>
      <c r="C2748" s="245"/>
      <c r="D2748" s="246" t="s">
        <v>175</v>
      </c>
      <c r="E2748" s="247" t="s">
        <v>1</v>
      </c>
      <c r="F2748" s="248" t="s">
        <v>208</v>
      </c>
      <c r="G2748" s="245"/>
      <c r="H2748" s="247" t="s">
        <v>1</v>
      </c>
      <c r="I2748" s="249"/>
      <c r="J2748" s="245"/>
      <c r="K2748" s="245"/>
      <c r="L2748" s="250"/>
      <c r="M2748" s="251"/>
      <c r="N2748" s="252"/>
      <c r="O2748" s="252"/>
      <c r="P2748" s="252"/>
      <c r="Q2748" s="252"/>
      <c r="R2748" s="252"/>
      <c r="S2748" s="252"/>
      <c r="T2748" s="253"/>
      <c r="AT2748" s="254" t="s">
        <v>175</v>
      </c>
      <c r="AU2748" s="254" t="s">
        <v>107</v>
      </c>
      <c r="AV2748" s="12" t="s">
        <v>82</v>
      </c>
      <c r="AW2748" s="12" t="s">
        <v>31</v>
      </c>
      <c r="AX2748" s="12" t="s">
        <v>74</v>
      </c>
      <c r="AY2748" s="254" t="s">
        <v>165</v>
      </c>
    </row>
    <row r="2749" s="13" customFormat="1">
      <c r="B2749" s="255"/>
      <c r="C2749" s="256"/>
      <c r="D2749" s="246" t="s">
        <v>175</v>
      </c>
      <c r="E2749" s="257" t="s">
        <v>1</v>
      </c>
      <c r="F2749" s="258" t="s">
        <v>698</v>
      </c>
      <c r="G2749" s="256"/>
      <c r="H2749" s="259">
        <v>1.44</v>
      </c>
      <c r="I2749" s="260"/>
      <c r="J2749" s="256"/>
      <c r="K2749" s="256"/>
      <c r="L2749" s="261"/>
      <c r="M2749" s="262"/>
      <c r="N2749" s="263"/>
      <c r="O2749" s="263"/>
      <c r="P2749" s="263"/>
      <c r="Q2749" s="263"/>
      <c r="R2749" s="263"/>
      <c r="S2749" s="263"/>
      <c r="T2749" s="264"/>
      <c r="AT2749" s="265" t="s">
        <v>175</v>
      </c>
      <c r="AU2749" s="265" t="s">
        <v>107</v>
      </c>
      <c r="AV2749" s="13" t="s">
        <v>107</v>
      </c>
      <c r="AW2749" s="13" t="s">
        <v>31</v>
      </c>
      <c r="AX2749" s="13" t="s">
        <v>74</v>
      </c>
      <c r="AY2749" s="265" t="s">
        <v>165</v>
      </c>
    </row>
    <row r="2750" s="12" customFormat="1">
      <c r="B2750" s="244"/>
      <c r="C2750" s="245"/>
      <c r="D2750" s="246" t="s">
        <v>175</v>
      </c>
      <c r="E2750" s="247" t="s">
        <v>1</v>
      </c>
      <c r="F2750" s="248" t="s">
        <v>507</v>
      </c>
      <c r="G2750" s="245"/>
      <c r="H2750" s="247" t="s">
        <v>1</v>
      </c>
      <c r="I2750" s="249"/>
      <c r="J2750" s="245"/>
      <c r="K2750" s="245"/>
      <c r="L2750" s="250"/>
      <c r="M2750" s="251"/>
      <c r="N2750" s="252"/>
      <c r="O2750" s="252"/>
      <c r="P2750" s="252"/>
      <c r="Q2750" s="252"/>
      <c r="R2750" s="252"/>
      <c r="S2750" s="252"/>
      <c r="T2750" s="253"/>
      <c r="AT2750" s="254" t="s">
        <v>175</v>
      </c>
      <c r="AU2750" s="254" t="s">
        <v>107</v>
      </c>
      <c r="AV2750" s="12" t="s">
        <v>82</v>
      </c>
      <c r="AW2750" s="12" t="s">
        <v>31</v>
      </c>
      <c r="AX2750" s="12" t="s">
        <v>74</v>
      </c>
      <c r="AY2750" s="254" t="s">
        <v>165</v>
      </c>
    </row>
    <row r="2751" s="13" customFormat="1">
      <c r="B2751" s="255"/>
      <c r="C2751" s="256"/>
      <c r="D2751" s="246" t="s">
        <v>175</v>
      </c>
      <c r="E2751" s="257" t="s">
        <v>1</v>
      </c>
      <c r="F2751" s="258" t="s">
        <v>717</v>
      </c>
      <c r="G2751" s="256"/>
      <c r="H2751" s="259">
        <v>3.6299999999999999</v>
      </c>
      <c r="I2751" s="260"/>
      <c r="J2751" s="256"/>
      <c r="K2751" s="256"/>
      <c r="L2751" s="261"/>
      <c r="M2751" s="262"/>
      <c r="N2751" s="263"/>
      <c r="O2751" s="263"/>
      <c r="P2751" s="263"/>
      <c r="Q2751" s="263"/>
      <c r="R2751" s="263"/>
      <c r="S2751" s="263"/>
      <c r="T2751" s="264"/>
      <c r="AT2751" s="265" t="s">
        <v>175</v>
      </c>
      <c r="AU2751" s="265" t="s">
        <v>107</v>
      </c>
      <c r="AV2751" s="13" t="s">
        <v>107</v>
      </c>
      <c r="AW2751" s="13" t="s">
        <v>31</v>
      </c>
      <c r="AX2751" s="13" t="s">
        <v>74</v>
      </c>
      <c r="AY2751" s="265" t="s">
        <v>165</v>
      </c>
    </row>
    <row r="2752" s="14" customFormat="1">
      <c r="B2752" s="266"/>
      <c r="C2752" s="267"/>
      <c r="D2752" s="246" t="s">
        <v>175</v>
      </c>
      <c r="E2752" s="268" t="s">
        <v>1</v>
      </c>
      <c r="F2752" s="269" t="s">
        <v>179</v>
      </c>
      <c r="G2752" s="267"/>
      <c r="H2752" s="270">
        <v>5.0700000000000003</v>
      </c>
      <c r="I2752" s="271"/>
      <c r="J2752" s="267"/>
      <c r="K2752" s="267"/>
      <c r="L2752" s="272"/>
      <c r="M2752" s="273"/>
      <c r="N2752" s="274"/>
      <c r="O2752" s="274"/>
      <c r="P2752" s="274"/>
      <c r="Q2752" s="274"/>
      <c r="R2752" s="274"/>
      <c r="S2752" s="274"/>
      <c r="T2752" s="275"/>
      <c r="AT2752" s="276" t="s">
        <v>175</v>
      </c>
      <c r="AU2752" s="276" t="s">
        <v>107</v>
      </c>
      <c r="AV2752" s="14" t="s">
        <v>166</v>
      </c>
      <c r="AW2752" s="14" t="s">
        <v>31</v>
      </c>
      <c r="AX2752" s="14" t="s">
        <v>74</v>
      </c>
      <c r="AY2752" s="276" t="s">
        <v>165</v>
      </c>
    </row>
    <row r="2753" s="12" customFormat="1">
      <c r="B2753" s="244"/>
      <c r="C2753" s="245"/>
      <c r="D2753" s="246" t="s">
        <v>175</v>
      </c>
      <c r="E2753" s="247" t="s">
        <v>1</v>
      </c>
      <c r="F2753" s="248" t="s">
        <v>207</v>
      </c>
      <c r="G2753" s="245"/>
      <c r="H2753" s="247" t="s">
        <v>1</v>
      </c>
      <c r="I2753" s="249"/>
      <c r="J2753" s="245"/>
      <c r="K2753" s="245"/>
      <c r="L2753" s="250"/>
      <c r="M2753" s="251"/>
      <c r="N2753" s="252"/>
      <c r="O2753" s="252"/>
      <c r="P2753" s="252"/>
      <c r="Q2753" s="252"/>
      <c r="R2753" s="252"/>
      <c r="S2753" s="252"/>
      <c r="T2753" s="253"/>
      <c r="AT2753" s="254" t="s">
        <v>175</v>
      </c>
      <c r="AU2753" s="254" t="s">
        <v>107</v>
      </c>
      <c r="AV2753" s="12" t="s">
        <v>82</v>
      </c>
      <c r="AW2753" s="12" t="s">
        <v>31</v>
      </c>
      <c r="AX2753" s="12" t="s">
        <v>74</v>
      </c>
      <c r="AY2753" s="254" t="s">
        <v>165</v>
      </c>
    </row>
    <row r="2754" s="12" customFormat="1">
      <c r="B2754" s="244"/>
      <c r="C2754" s="245"/>
      <c r="D2754" s="246" t="s">
        <v>175</v>
      </c>
      <c r="E2754" s="247" t="s">
        <v>1</v>
      </c>
      <c r="F2754" s="248" t="s">
        <v>488</v>
      </c>
      <c r="G2754" s="245"/>
      <c r="H2754" s="247" t="s">
        <v>1</v>
      </c>
      <c r="I2754" s="249"/>
      <c r="J2754" s="245"/>
      <c r="K2754" s="245"/>
      <c r="L2754" s="250"/>
      <c r="M2754" s="251"/>
      <c r="N2754" s="252"/>
      <c r="O2754" s="252"/>
      <c r="P2754" s="252"/>
      <c r="Q2754" s="252"/>
      <c r="R2754" s="252"/>
      <c r="S2754" s="252"/>
      <c r="T2754" s="253"/>
      <c r="AT2754" s="254" t="s">
        <v>175</v>
      </c>
      <c r="AU2754" s="254" t="s">
        <v>107</v>
      </c>
      <c r="AV2754" s="12" t="s">
        <v>82</v>
      </c>
      <c r="AW2754" s="12" t="s">
        <v>31</v>
      </c>
      <c r="AX2754" s="12" t="s">
        <v>74</v>
      </c>
      <c r="AY2754" s="254" t="s">
        <v>165</v>
      </c>
    </row>
    <row r="2755" s="13" customFormat="1">
      <c r="B2755" s="255"/>
      <c r="C2755" s="256"/>
      <c r="D2755" s="246" t="s">
        <v>175</v>
      </c>
      <c r="E2755" s="257" t="s">
        <v>1</v>
      </c>
      <c r="F2755" s="258" t="s">
        <v>712</v>
      </c>
      <c r="G2755" s="256"/>
      <c r="H2755" s="259">
        <v>4.75</v>
      </c>
      <c r="I2755" s="260"/>
      <c r="J2755" s="256"/>
      <c r="K2755" s="256"/>
      <c r="L2755" s="261"/>
      <c r="M2755" s="262"/>
      <c r="N2755" s="263"/>
      <c r="O2755" s="263"/>
      <c r="P2755" s="263"/>
      <c r="Q2755" s="263"/>
      <c r="R2755" s="263"/>
      <c r="S2755" s="263"/>
      <c r="T2755" s="264"/>
      <c r="AT2755" s="265" t="s">
        <v>175</v>
      </c>
      <c r="AU2755" s="265" t="s">
        <v>107</v>
      </c>
      <c r="AV2755" s="13" t="s">
        <v>107</v>
      </c>
      <c r="AW2755" s="13" t="s">
        <v>31</v>
      </c>
      <c r="AX2755" s="13" t="s">
        <v>74</v>
      </c>
      <c r="AY2755" s="265" t="s">
        <v>165</v>
      </c>
    </row>
    <row r="2756" s="12" customFormat="1">
      <c r="B2756" s="244"/>
      <c r="C2756" s="245"/>
      <c r="D2756" s="246" t="s">
        <v>175</v>
      </c>
      <c r="E2756" s="247" t="s">
        <v>1</v>
      </c>
      <c r="F2756" s="248" t="s">
        <v>483</v>
      </c>
      <c r="G2756" s="245"/>
      <c r="H2756" s="247" t="s">
        <v>1</v>
      </c>
      <c r="I2756" s="249"/>
      <c r="J2756" s="245"/>
      <c r="K2756" s="245"/>
      <c r="L2756" s="250"/>
      <c r="M2756" s="251"/>
      <c r="N2756" s="252"/>
      <c r="O2756" s="252"/>
      <c r="P2756" s="252"/>
      <c r="Q2756" s="252"/>
      <c r="R2756" s="252"/>
      <c r="S2756" s="252"/>
      <c r="T2756" s="253"/>
      <c r="AT2756" s="254" t="s">
        <v>175</v>
      </c>
      <c r="AU2756" s="254" t="s">
        <v>107</v>
      </c>
      <c r="AV2756" s="12" t="s">
        <v>82</v>
      </c>
      <c r="AW2756" s="12" t="s">
        <v>31</v>
      </c>
      <c r="AX2756" s="12" t="s">
        <v>74</v>
      </c>
      <c r="AY2756" s="254" t="s">
        <v>165</v>
      </c>
    </row>
    <row r="2757" s="13" customFormat="1">
      <c r="B2757" s="255"/>
      <c r="C2757" s="256"/>
      <c r="D2757" s="246" t="s">
        <v>175</v>
      </c>
      <c r="E2757" s="257" t="s">
        <v>1</v>
      </c>
      <c r="F2757" s="258" t="s">
        <v>713</v>
      </c>
      <c r="G2757" s="256"/>
      <c r="H2757" s="259">
        <v>3.5699999999999998</v>
      </c>
      <c r="I2757" s="260"/>
      <c r="J2757" s="256"/>
      <c r="K2757" s="256"/>
      <c r="L2757" s="261"/>
      <c r="M2757" s="262"/>
      <c r="N2757" s="263"/>
      <c r="O2757" s="263"/>
      <c r="P2757" s="263"/>
      <c r="Q2757" s="263"/>
      <c r="R2757" s="263"/>
      <c r="S2757" s="263"/>
      <c r="T2757" s="264"/>
      <c r="AT2757" s="265" t="s">
        <v>175</v>
      </c>
      <c r="AU2757" s="265" t="s">
        <v>107</v>
      </c>
      <c r="AV2757" s="13" t="s">
        <v>107</v>
      </c>
      <c r="AW2757" s="13" t="s">
        <v>31</v>
      </c>
      <c r="AX2757" s="13" t="s">
        <v>74</v>
      </c>
      <c r="AY2757" s="265" t="s">
        <v>165</v>
      </c>
    </row>
    <row r="2758" s="12" customFormat="1">
      <c r="B2758" s="244"/>
      <c r="C2758" s="245"/>
      <c r="D2758" s="246" t="s">
        <v>175</v>
      </c>
      <c r="E2758" s="247" t="s">
        <v>1</v>
      </c>
      <c r="F2758" s="248" t="s">
        <v>208</v>
      </c>
      <c r="G2758" s="245"/>
      <c r="H2758" s="247" t="s">
        <v>1</v>
      </c>
      <c r="I2758" s="249"/>
      <c r="J2758" s="245"/>
      <c r="K2758" s="245"/>
      <c r="L2758" s="250"/>
      <c r="M2758" s="251"/>
      <c r="N2758" s="252"/>
      <c r="O2758" s="252"/>
      <c r="P2758" s="252"/>
      <c r="Q2758" s="252"/>
      <c r="R2758" s="252"/>
      <c r="S2758" s="252"/>
      <c r="T2758" s="253"/>
      <c r="AT2758" s="254" t="s">
        <v>175</v>
      </c>
      <c r="AU2758" s="254" t="s">
        <v>107</v>
      </c>
      <c r="AV2758" s="12" t="s">
        <v>82</v>
      </c>
      <c r="AW2758" s="12" t="s">
        <v>31</v>
      </c>
      <c r="AX2758" s="12" t="s">
        <v>74</v>
      </c>
      <c r="AY2758" s="254" t="s">
        <v>165</v>
      </c>
    </row>
    <row r="2759" s="13" customFormat="1">
      <c r="B2759" s="255"/>
      <c r="C2759" s="256"/>
      <c r="D2759" s="246" t="s">
        <v>175</v>
      </c>
      <c r="E2759" s="257" t="s">
        <v>1</v>
      </c>
      <c r="F2759" s="258" t="s">
        <v>698</v>
      </c>
      <c r="G2759" s="256"/>
      <c r="H2759" s="259">
        <v>1.44</v>
      </c>
      <c r="I2759" s="260"/>
      <c r="J2759" s="256"/>
      <c r="K2759" s="256"/>
      <c r="L2759" s="261"/>
      <c r="M2759" s="262"/>
      <c r="N2759" s="263"/>
      <c r="O2759" s="263"/>
      <c r="P2759" s="263"/>
      <c r="Q2759" s="263"/>
      <c r="R2759" s="263"/>
      <c r="S2759" s="263"/>
      <c r="T2759" s="264"/>
      <c r="AT2759" s="265" t="s">
        <v>175</v>
      </c>
      <c r="AU2759" s="265" t="s">
        <v>107</v>
      </c>
      <c r="AV2759" s="13" t="s">
        <v>107</v>
      </c>
      <c r="AW2759" s="13" t="s">
        <v>31</v>
      </c>
      <c r="AX2759" s="13" t="s">
        <v>74</v>
      </c>
      <c r="AY2759" s="265" t="s">
        <v>165</v>
      </c>
    </row>
    <row r="2760" s="12" customFormat="1">
      <c r="B2760" s="244"/>
      <c r="C2760" s="245"/>
      <c r="D2760" s="246" t="s">
        <v>175</v>
      </c>
      <c r="E2760" s="247" t="s">
        <v>1</v>
      </c>
      <c r="F2760" s="248" t="s">
        <v>507</v>
      </c>
      <c r="G2760" s="245"/>
      <c r="H2760" s="247" t="s">
        <v>1</v>
      </c>
      <c r="I2760" s="249"/>
      <c r="J2760" s="245"/>
      <c r="K2760" s="245"/>
      <c r="L2760" s="250"/>
      <c r="M2760" s="251"/>
      <c r="N2760" s="252"/>
      <c r="O2760" s="252"/>
      <c r="P2760" s="252"/>
      <c r="Q2760" s="252"/>
      <c r="R2760" s="252"/>
      <c r="S2760" s="252"/>
      <c r="T2760" s="253"/>
      <c r="AT2760" s="254" t="s">
        <v>175</v>
      </c>
      <c r="AU2760" s="254" t="s">
        <v>107</v>
      </c>
      <c r="AV2760" s="12" t="s">
        <v>82</v>
      </c>
      <c r="AW2760" s="12" t="s">
        <v>31</v>
      </c>
      <c r="AX2760" s="12" t="s">
        <v>74</v>
      </c>
      <c r="AY2760" s="254" t="s">
        <v>165</v>
      </c>
    </row>
    <row r="2761" s="13" customFormat="1">
      <c r="B2761" s="255"/>
      <c r="C2761" s="256"/>
      <c r="D2761" s="246" t="s">
        <v>175</v>
      </c>
      <c r="E2761" s="257" t="s">
        <v>1</v>
      </c>
      <c r="F2761" s="258" t="s">
        <v>717</v>
      </c>
      <c r="G2761" s="256"/>
      <c r="H2761" s="259">
        <v>3.6299999999999999</v>
      </c>
      <c r="I2761" s="260"/>
      <c r="J2761" s="256"/>
      <c r="K2761" s="256"/>
      <c r="L2761" s="261"/>
      <c r="M2761" s="262"/>
      <c r="N2761" s="263"/>
      <c r="O2761" s="263"/>
      <c r="P2761" s="263"/>
      <c r="Q2761" s="263"/>
      <c r="R2761" s="263"/>
      <c r="S2761" s="263"/>
      <c r="T2761" s="264"/>
      <c r="AT2761" s="265" t="s">
        <v>175</v>
      </c>
      <c r="AU2761" s="265" t="s">
        <v>107</v>
      </c>
      <c r="AV2761" s="13" t="s">
        <v>107</v>
      </c>
      <c r="AW2761" s="13" t="s">
        <v>31</v>
      </c>
      <c r="AX2761" s="13" t="s">
        <v>74</v>
      </c>
      <c r="AY2761" s="265" t="s">
        <v>165</v>
      </c>
    </row>
    <row r="2762" s="14" customFormat="1">
      <c r="B2762" s="266"/>
      <c r="C2762" s="267"/>
      <c r="D2762" s="246" t="s">
        <v>175</v>
      </c>
      <c r="E2762" s="268" t="s">
        <v>1</v>
      </c>
      <c r="F2762" s="269" t="s">
        <v>179</v>
      </c>
      <c r="G2762" s="267"/>
      <c r="H2762" s="270">
        <v>13.390000000000001</v>
      </c>
      <c r="I2762" s="271"/>
      <c r="J2762" s="267"/>
      <c r="K2762" s="267"/>
      <c r="L2762" s="272"/>
      <c r="M2762" s="273"/>
      <c r="N2762" s="274"/>
      <c r="O2762" s="274"/>
      <c r="P2762" s="274"/>
      <c r="Q2762" s="274"/>
      <c r="R2762" s="274"/>
      <c r="S2762" s="274"/>
      <c r="T2762" s="275"/>
      <c r="AT2762" s="276" t="s">
        <v>175</v>
      </c>
      <c r="AU2762" s="276" t="s">
        <v>107</v>
      </c>
      <c r="AV2762" s="14" t="s">
        <v>166</v>
      </c>
      <c r="AW2762" s="14" t="s">
        <v>31</v>
      </c>
      <c r="AX2762" s="14" t="s">
        <v>74</v>
      </c>
      <c r="AY2762" s="276" t="s">
        <v>165</v>
      </c>
    </row>
    <row r="2763" s="15" customFormat="1">
      <c r="B2763" s="277"/>
      <c r="C2763" s="278"/>
      <c r="D2763" s="246" t="s">
        <v>175</v>
      </c>
      <c r="E2763" s="279" t="s">
        <v>1</v>
      </c>
      <c r="F2763" s="280" t="s">
        <v>186</v>
      </c>
      <c r="G2763" s="278"/>
      <c r="H2763" s="281">
        <v>55.32</v>
      </c>
      <c r="I2763" s="282"/>
      <c r="J2763" s="278"/>
      <c r="K2763" s="278"/>
      <c r="L2763" s="283"/>
      <c r="M2763" s="284"/>
      <c r="N2763" s="285"/>
      <c r="O2763" s="285"/>
      <c r="P2763" s="285"/>
      <c r="Q2763" s="285"/>
      <c r="R2763" s="285"/>
      <c r="S2763" s="285"/>
      <c r="T2763" s="286"/>
      <c r="AT2763" s="287" t="s">
        <v>175</v>
      </c>
      <c r="AU2763" s="287" t="s">
        <v>107</v>
      </c>
      <c r="AV2763" s="15" t="s">
        <v>173</v>
      </c>
      <c r="AW2763" s="15" t="s">
        <v>31</v>
      </c>
      <c r="AX2763" s="15" t="s">
        <v>82</v>
      </c>
      <c r="AY2763" s="287" t="s">
        <v>165</v>
      </c>
    </row>
    <row r="2764" s="1" customFormat="1" ht="16.5" customHeight="1">
      <c r="B2764" s="38"/>
      <c r="C2764" s="231" t="s">
        <v>1096</v>
      </c>
      <c r="D2764" s="231" t="s">
        <v>168</v>
      </c>
      <c r="E2764" s="232" t="s">
        <v>1097</v>
      </c>
      <c r="F2764" s="233" t="s">
        <v>1098</v>
      </c>
      <c r="G2764" s="234" t="s">
        <v>296</v>
      </c>
      <c r="H2764" s="235">
        <v>453.38</v>
      </c>
      <c r="I2764" s="236"/>
      <c r="J2764" s="237">
        <f>ROUND(I2764*H2764,2)</f>
        <v>0</v>
      </c>
      <c r="K2764" s="233" t="s">
        <v>172</v>
      </c>
      <c r="L2764" s="43"/>
      <c r="M2764" s="238" t="s">
        <v>1</v>
      </c>
      <c r="N2764" s="239" t="s">
        <v>40</v>
      </c>
      <c r="O2764" s="86"/>
      <c r="P2764" s="240">
        <f>O2764*H2764</f>
        <v>0</v>
      </c>
      <c r="Q2764" s="240">
        <v>0.00010000000000000001</v>
      </c>
      <c r="R2764" s="240">
        <f>Q2764*H2764</f>
        <v>0.045338000000000003</v>
      </c>
      <c r="S2764" s="240">
        <v>0</v>
      </c>
      <c r="T2764" s="241">
        <f>S2764*H2764</f>
        <v>0</v>
      </c>
      <c r="AR2764" s="242" t="s">
        <v>315</v>
      </c>
      <c r="AT2764" s="242" t="s">
        <v>168</v>
      </c>
      <c r="AU2764" s="242" t="s">
        <v>107</v>
      </c>
      <c r="AY2764" s="17" t="s">
        <v>165</v>
      </c>
      <c r="BE2764" s="243">
        <f>IF(N2764="základní",J2764,0)</f>
        <v>0</v>
      </c>
      <c r="BF2764" s="243">
        <f>IF(N2764="snížená",J2764,0)</f>
        <v>0</v>
      </c>
      <c r="BG2764" s="243">
        <f>IF(N2764="zákl. přenesená",J2764,0)</f>
        <v>0</v>
      </c>
      <c r="BH2764" s="243">
        <f>IF(N2764="sníž. přenesená",J2764,0)</f>
        <v>0</v>
      </c>
      <c r="BI2764" s="243">
        <f>IF(N2764="nulová",J2764,0)</f>
        <v>0</v>
      </c>
      <c r="BJ2764" s="17" t="s">
        <v>107</v>
      </c>
      <c r="BK2764" s="243">
        <f>ROUND(I2764*H2764,2)</f>
        <v>0</v>
      </c>
      <c r="BL2764" s="17" t="s">
        <v>315</v>
      </c>
      <c r="BM2764" s="242" t="s">
        <v>1099</v>
      </c>
    </row>
    <row r="2765" s="12" customFormat="1">
      <c r="B2765" s="244"/>
      <c r="C2765" s="245"/>
      <c r="D2765" s="246" t="s">
        <v>175</v>
      </c>
      <c r="E2765" s="247" t="s">
        <v>1</v>
      </c>
      <c r="F2765" s="248" t="s">
        <v>176</v>
      </c>
      <c r="G2765" s="245"/>
      <c r="H2765" s="247" t="s">
        <v>1</v>
      </c>
      <c r="I2765" s="249"/>
      <c r="J2765" s="245"/>
      <c r="K2765" s="245"/>
      <c r="L2765" s="250"/>
      <c r="M2765" s="251"/>
      <c r="N2765" s="252"/>
      <c r="O2765" s="252"/>
      <c r="P2765" s="252"/>
      <c r="Q2765" s="252"/>
      <c r="R2765" s="252"/>
      <c r="S2765" s="252"/>
      <c r="T2765" s="253"/>
      <c r="AT2765" s="254" t="s">
        <v>175</v>
      </c>
      <c r="AU2765" s="254" t="s">
        <v>107</v>
      </c>
      <c r="AV2765" s="12" t="s">
        <v>82</v>
      </c>
      <c r="AW2765" s="12" t="s">
        <v>31</v>
      </c>
      <c r="AX2765" s="12" t="s">
        <v>74</v>
      </c>
      <c r="AY2765" s="254" t="s">
        <v>165</v>
      </c>
    </row>
    <row r="2766" s="12" customFormat="1">
      <c r="B2766" s="244"/>
      <c r="C2766" s="245"/>
      <c r="D2766" s="246" t="s">
        <v>175</v>
      </c>
      <c r="E2766" s="247" t="s">
        <v>1</v>
      </c>
      <c r="F2766" s="248" t="s">
        <v>260</v>
      </c>
      <c r="G2766" s="245"/>
      <c r="H2766" s="247" t="s">
        <v>1</v>
      </c>
      <c r="I2766" s="249"/>
      <c r="J2766" s="245"/>
      <c r="K2766" s="245"/>
      <c r="L2766" s="250"/>
      <c r="M2766" s="251"/>
      <c r="N2766" s="252"/>
      <c r="O2766" s="252"/>
      <c r="P2766" s="252"/>
      <c r="Q2766" s="252"/>
      <c r="R2766" s="252"/>
      <c r="S2766" s="252"/>
      <c r="T2766" s="253"/>
      <c r="AT2766" s="254" t="s">
        <v>175</v>
      </c>
      <c r="AU2766" s="254" t="s">
        <v>107</v>
      </c>
      <c r="AV2766" s="12" t="s">
        <v>82</v>
      </c>
      <c r="AW2766" s="12" t="s">
        <v>31</v>
      </c>
      <c r="AX2766" s="12" t="s">
        <v>74</v>
      </c>
      <c r="AY2766" s="254" t="s">
        <v>165</v>
      </c>
    </row>
    <row r="2767" s="13" customFormat="1">
      <c r="B2767" s="255"/>
      <c r="C2767" s="256"/>
      <c r="D2767" s="246" t="s">
        <v>175</v>
      </c>
      <c r="E2767" s="257" t="s">
        <v>1</v>
      </c>
      <c r="F2767" s="258" t="s">
        <v>666</v>
      </c>
      <c r="G2767" s="256"/>
      <c r="H2767" s="259">
        <v>1.6499999999999999</v>
      </c>
      <c r="I2767" s="260"/>
      <c r="J2767" s="256"/>
      <c r="K2767" s="256"/>
      <c r="L2767" s="261"/>
      <c r="M2767" s="262"/>
      <c r="N2767" s="263"/>
      <c r="O2767" s="263"/>
      <c r="P2767" s="263"/>
      <c r="Q2767" s="263"/>
      <c r="R2767" s="263"/>
      <c r="S2767" s="263"/>
      <c r="T2767" s="264"/>
      <c r="AT2767" s="265" t="s">
        <v>175</v>
      </c>
      <c r="AU2767" s="265" t="s">
        <v>107</v>
      </c>
      <c r="AV2767" s="13" t="s">
        <v>107</v>
      </c>
      <c r="AW2767" s="13" t="s">
        <v>31</v>
      </c>
      <c r="AX2767" s="13" t="s">
        <v>74</v>
      </c>
      <c r="AY2767" s="265" t="s">
        <v>165</v>
      </c>
    </row>
    <row r="2768" s="12" customFormat="1">
      <c r="B2768" s="244"/>
      <c r="C2768" s="245"/>
      <c r="D2768" s="246" t="s">
        <v>175</v>
      </c>
      <c r="E2768" s="247" t="s">
        <v>1</v>
      </c>
      <c r="F2768" s="248" t="s">
        <v>244</v>
      </c>
      <c r="G2768" s="245"/>
      <c r="H2768" s="247" t="s">
        <v>1</v>
      </c>
      <c r="I2768" s="249"/>
      <c r="J2768" s="245"/>
      <c r="K2768" s="245"/>
      <c r="L2768" s="250"/>
      <c r="M2768" s="251"/>
      <c r="N2768" s="252"/>
      <c r="O2768" s="252"/>
      <c r="P2768" s="252"/>
      <c r="Q2768" s="252"/>
      <c r="R2768" s="252"/>
      <c r="S2768" s="252"/>
      <c r="T2768" s="253"/>
      <c r="AT2768" s="254" t="s">
        <v>175</v>
      </c>
      <c r="AU2768" s="254" t="s">
        <v>107</v>
      </c>
      <c r="AV2768" s="12" t="s">
        <v>82</v>
      </c>
      <c r="AW2768" s="12" t="s">
        <v>31</v>
      </c>
      <c r="AX2768" s="12" t="s">
        <v>74</v>
      </c>
      <c r="AY2768" s="254" t="s">
        <v>165</v>
      </c>
    </row>
    <row r="2769" s="13" customFormat="1">
      <c r="B2769" s="255"/>
      <c r="C2769" s="256"/>
      <c r="D2769" s="246" t="s">
        <v>175</v>
      </c>
      <c r="E2769" s="257" t="s">
        <v>1</v>
      </c>
      <c r="F2769" s="258" t="s">
        <v>667</v>
      </c>
      <c r="G2769" s="256"/>
      <c r="H2769" s="259">
        <v>1.55</v>
      </c>
      <c r="I2769" s="260"/>
      <c r="J2769" s="256"/>
      <c r="K2769" s="256"/>
      <c r="L2769" s="261"/>
      <c r="M2769" s="262"/>
      <c r="N2769" s="263"/>
      <c r="O2769" s="263"/>
      <c r="P2769" s="263"/>
      <c r="Q2769" s="263"/>
      <c r="R2769" s="263"/>
      <c r="S2769" s="263"/>
      <c r="T2769" s="264"/>
      <c r="AT2769" s="265" t="s">
        <v>175</v>
      </c>
      <c r="AU2769" s="265" t="s">
        <v>107</v>
      </c>
      <c r="AV2769" s="13" t="s">
        <v>107</v>
      </c>
      <c r="AW2769" s="13" t="s">
        <v>31</v>
      </c>
      <c r="AX2769" s="13" t="s">
        <v>74</v>
      </c>
      <c r="AY2769" s="265" t="s">
        <v>165</v>
      </c>
    </row>
    <row r="2770" s="12" customFormat="1">
      <c r="B2770" s="244"/>
      <c r="C2770" s="245"/>
      <c r="D2770" s="246" t="s">
        <v>175</v>
      </c>
      <c r="E2770" s="247" t="s">
        <v>1</v>
      </c>
      <c r="F2770" s="248" t="s">
        <v>216</v>
      </c>
      <c r="G2770" s="245"/>
      <c r="H2770" s="247" t="s">
        <v>1</v>
      </c>
      <c r="I2770" s="249"/>
      <c r="J2770" s="245"/>
      <c r="K2770" s="245"/>
      <c r="L2770" s="250"/>
      <c r="M2770" s="251"/>
      <c r="N2770" s="252"/>
      <c r="O2770" s="252"/>
      <c r="P2770" s="252"/>
      <c r="Q2770" s="252"/>
      <c r="R2770" s="252"/>
      <c r="S2770" s="252"/>
      <c r="T2770" s="253"/>
      <c r="AT2770" s="254" t="s">
        <v>175</v>
      </c>
      <c r="AU2770" s="254" t="s">
        <v>107</v>
      </c>
      <c r="AV2770" s="12" t="s">
        <v>82</v>
      </c>
      <c r="AW2770" s="12" t="s">
        <v>31</v>
      </c>
      <c r="AX2770" s="12" t="s">
        <v>74</v>
      </c>
      <c r="AY2770" s="254" t="s">
        <v>165</v>
      </c>
    </row>
    <row r="2771" s="13" customFormat="1">
      <c r="B2771" s="255"/>
      <c r="C2771" s="256"/>
      <c r="D2771" s="246" t="s">
        <v>175</v>
      </c>
      <c r="E2771" s="257" t="s">
        <v>1</v>
      </c>
      <c r="F2771" s="258" t="s">
        <v>668</v>
      </c>
      <c r="G2771" s="256"/>
      <c r="H2771" s="259">
        <v>3.3999999999999999</v>
      </c>
      <c r="I2771" s="260"/>
      <c r="J2771" s="256"/>
      <c r="K2771" s="256"/>
      <c r="L2771" s="261"/>
      <c r="M2771" s="262"/>
      <c r="N2771" s="263"/>
      <c r="O2771" s="263"/>
      <c r="P2771" s="263"/>
      <c r="Q2771" s="263"/>
      <c r="R2771" s="263"/>
      <c r="S2771" s="263"/>
      <c r="T2771" s="264"/>
      <c r="AT2771" s="265" t="s">
        <v>175</v>
      </c>
      <c r="AU2771" s="265" t="s">
        <v>107</v>
      </c>
      <c r="AV2771" s="13" t="s">
        <v>107</v>
      </c>
      <c r="AW2771" s="13" t="s">
        <v>31</v>
      </c>
      <c r="AX2771" s="13" t="s">
        <v>74</v>
      </c>
      <c r="AY2771" s="265" t="s">
        <v>165</v>
      </c>
    </row>
    <row r="2772" s="12" customFormat="1">
      <c r="B2772" s="244"/>
      <c r="C2772" s="245"/>
      <c r="D2772" s="246" t="s">
        <v>175</v>
      </c>
      <c r="E2772" s="247" t="s">
        <v>1</v>
      </c>
      <c r="F2772" s="248" t="s">
        <v>242</v>
      </c>
      <c r="G2772" s="245"/>
      <c r="H2772" s="247" t="s">
        <v>1</v>
      </c>
      <c r="I2772" s="249"/>
      <c r="J2772" s="245"/>
      <c r="K2772" s="245"/>
      <c r="L2772" s="250"/>
      <c r="M2772" s="251"/>
      <c r="N2772" s="252"/>
      <c r="O2772" s="252"/>
      <c r="P2772" s="252"/>
      <c r="Q2772" s="252"/>
      <c r="R2772" s="252"/>
      <c r="S2772" s="252"/>
      <c r="T2772" s="253"/>
      <c r="AT2772" s="254" t="s">
        <v>175</v>
      </c>
      <c r="AU2772" s="254" t="s">
        <v>107</v>
      </c>
      <c r="AV2772" s="12" t="s">
        <v>82</v>
      </c>
      <c r="AW2772" s="12" t="s">
        <v>31</v>
      </c>
      <c r="AX2772" s="12" t="s">
        <v>74</v>
      </c>
      <c r="AY2772" s="254" t="s">
        <v>165</v>
      </c>
    </row>
    <row r="2773" s="13" customFormat="1">
      <c r="B2773" s="255"/>
      <c r="C2773" s="256"/>
      <c r="D2773" s="246" t="s">
        <v>175</v>
      </c>
      <c r="E2773" s="257" t="s">
        <v>1</v>
      </c>
      <c r="F2773" s="258" t="s">
        <v>669</v>
      </c>
      <c r="G2773" s="256"/>
      <c r="H2773" s="259">
        <v>3.77</v>
      </c>
      <c r="I2773" s="260"/>
      <c r="J2773" s="256"/>
      <c r="K2773" s="256"/>
      <c r="L2773" s="261"/>
      <c r="M2773" s="262"/>
      <c r="N2773" s="263"/>
      <c r="O2773" s="263"/>
      <c r="P2773" s="263"/>
      <c r="Q2773" s="263"/>
      <c r="R2773" s="263"/>
      <c r="S2773" s="263"/>
      <c r="T2773" s="264"/>
      <c r="AT2773" s="265" t="s">
        <v>175</v>
      </c>
      <c r="AU2773" s="265" t="s">
        <v>107</v>
      </c>
      <c r="AV2773" s="13" t="s">
        <v>107</v>
      </c>
      <c r="AW2773" s="13" t="s">
        <v>31</v>
      </c>
      <c r="AX2773" s="13" t="s">
        <v>74</v>
      </c>
      <c r="AY2773" s="265" t="s">
        <v>165</v>
      </c>
    </row>
    <row r="2774" s="12" customFormat="1">
      <c r="B2774" s="244"/>
      <c r="C2774" s="245"/>
      <c r="D2774" s="246" t="s">
        <v>175</v>
      </c>
      <c r="E2774" s="247" t="s">
        <v>1</v>
      </c>
      <c r="F2774" s="248" t="s">
        <v>243</v>
      </c>
      <c r="G2774" s="245"/>
      <c r="H2774" s="247" t="s">
        <v>1</v>
      </c>
      <c r="I2774" s="249"/>
      <c r="J2774" s="245"/>
      <c r="K2774" s="245"/>
      <c r="L2774" s="250"/>
      <c r="M2774" s="251"/>
      <c r="N2774" s="252"/>
      <c r="O2774" s="252"/>
      <c r="P2774" s="252"/>
      <c r="Q2774" s="252"/>
      <c r="R2774" s="252"/>
      <c r="S2774" s="252"/>
      <c r="T2774" s="253"/>
      <c r="AT2774" s="254" t="s">
        <v>175</v>
      </c>
      <c r="AU2774" s="254" t="s">
        <v>107</v>
      </c>
      <c r="AV2774" s="12" t="s">
        <v>82</v>
      </c>
      <c r="AW2774" s="12" t="s">
        <v>31</v>
      </c>
      <c r="AX2774" s="12" t="s">
        <v>74</v>
      </c>
      <c r="AY2774" s="254" t="s">
        <v>165</v>
      </c>
    </row>
    <row r="2775" s="13" customFormat="1">
      <c r="B2775" s="255"/>
      <c r="C2775" s="256"/>
      <c r="D2775" s="246" t="s">
        <v>175</v>
      </c>
      <c r="E2775" s="257" t="s">
        <v>1</v>
      </c>
      <c r="F2775" s="258" t="s">
        <v>670</v>
      </c>
      <c r="G2775" s="256"/>
      <c r="H2775" s="259">
        <v>1.6399999999999999</v>
      </c>
      <c r="I2775" s="260"/>
      <c r="J2775" s="256"/>
      <c r="K2775" s="256"/>
      <c r="L2775" s="261"/>
      <c r="M2775" s="262"/>
      <c r="N2775" s="263"/>
      <c r="O2775" s="263"/>
      <c r="P2775" s="263"/>
      <c r="Q2775" s="263"/>
      <c r="R2775" s="263"/>
      <c r="S2775" s="263"/>
      <c r="T2775" s="264"/>
      <c r="AT2775" s="265" t="s">
        <v>175</v>
      </c>
      <c r="AU2775" s="265" t="s">
        <v>107</v>
      </c>
      <c r="AV2775" s="13" t="s">
        <v>107</v>
      </c>
      <c r="AW2775" s="13" t="s">
        <v>31</v>
      </c>
      <c r="AX2775" s="13" t="s">
        <v>74</v>
      </c>
      <c r="AY2775" s="265" t="s">
        <v>165</v>
      </c>
    </row>
    <row r="2776" s="12" customFormat="1">
      <c r="B2776" s="244"/>
      <c r="C2776" s="245"/>
      <c r="D2776" s="246" t="s">
        <v>175</v>
      </c>
      <c r="E2776" s="247" t="s">
        <v>1</v>
      </c>
      <c r="F2776" s="248" t="s">
        <v>177</v>
      </c>
      <c r="G2776" s="245"/>
      <c r="H2776" s="247" t="s">
        <v>1</v>
      </c>
      <c r="I2776" s="249"/>
      <c r="J2776" s="245"/>
      <c r="K2776" s="245"/>
      <c r="L2776" s="250"/>
      <c r="M2776" s="251"/>
      <c r="N2776" s="252"/>
      <c r="O2776" s="252"/>
      <c r="P2776" s="252"/>
      <c r="Q2776" s="252"/>
      <c r="R2776" s="252"/>
      <c r="S2776" s="252"/>
      <c r="T2776" s="253"/>
      <c r="AT2776" s="254" t="s">
        <v>175</v>
      </c>
      <c r="AU2776" s="254" t="s">
        <v>107</v>
      </c>
      <c r="AV2776" s="12" t="s">
        <v>82</v>
      </c>
      <c r="AW2776" s="12" t="s">
        <v>31</v>
      </c>
      <c r="AX2776" s="12" t="s">
        <v>74</v>
      </c>
      <c r="AY2776" s="254" t="s">
        <v>165</v>
      </c>
    </row>
    <row r="2777" s="13" customFormat="1">
      <c r="B2777" s="255"/>
      <c r="C2777" s="256"/>
      <c r="D2777" s="246" t="s">
        <v>175</v>
      </c>
      <c r="E2777" s="257" t="s">
        <v>1</v>
      </c>
      <c r="F2777" s="258" t="s">
        <v>671</v>
      </c>
      <c r="G2777" s="256"/>
      <c r="H2777" s="259">
        <v>15.01</v>
      </c>
      <c r="I2777" s="260"/>
      <c r="J2777" s="256"/>
      <c r="K2777" s="256"/>
      <c r="L2777" s="261"/>
      <c r="M2777" s="262"/>
      <c r="N2777" s="263"/>
      <c r="O2777" s="263"/>
      <c r="P2777" s="263"/>
      <c r="Q2777" s="263"/>
      <c r="R2777" s="263"/>
      <c r="S2777" s="263"/>
      <c r="T2777" s="264"/>
      <c r="AT2777" s="265" t="s">
        <v>175</v>
      </c>
      <c r="AU2777" s="265" t="s">
        <v>107</v>
      </c>
      <c r="AV2777" s="13" t="s">
        <v>107</v>
      </c>
      <c r="AW2777" s="13" t="s">
        <v>31</v>
      </c>
      <c r="AX2777" s="13" t="s">
        <v>74</v>
      </c>
      <c r="AY2777" s="265" t="s">
        <v>165</v>
      </c>
    </row>
    <row r="2778" s="12" customFormat="1">
      <c r="B2778" s="244"/>
      <c r="C2778" s="245"/>
      <c r="D2778" s="246" t="s">
        <v>175</v>
      </c>
      <c r="E2778" s="247" t="s">
        <v>1</v>
      </c>
      <c r="F2778" s="248" t="s">
        <v>379</v>
      </c>
      <c r="G2778" s="245"/>
      <c r="H2778" s="247" t="s">
        <v>1</v>
      </c>
      <c r="I2778" s="249"/>
      <c r="J2778" s="245"/>
      <c r="K2778" s="245"/>
      <c r="L2778" s="250"/>
      <c r="M2778" s="251"/>
      <c r="N2778" s="252"/>
      <c r="O2778" s="252"/>
      <c r="P2778" s="252"/>
      <c r="Q2778" s="252"/>
      <c r="R2778" s="252"/>
      <c r="S2778" s="252"/>
      <c r="T2778" s="253"/>
      <c r="AT2778" s="254" t="s">
        <v>175</v>
      </c>
      <c r="AU2778" s="254" t="s">
        <v>107</v>
      </c>
      <c r="AV2778" s="12" t="s">
        <v>82</v>
      </c>
      <c r="AW2778" s="12" t="s">
        <v>31</v>
      </c>
      <c r="AX2778" s="12" t="s">
        <v>74</v>
      </c>
      <c r="AY2778" s="254" t="s">
        <v>165</v>
      </c>
    </row>
    <row r="2779" s="13" customFormat="1">
      <c r="B2779" s="255"/>
      <c r="C2779" s="256"/>
      <c r="D2779" s="246" t="s">
        <v>175</v>
      </c>
      <c r="E2779" s="257" t="s">
        <v>1</v>
      </c>
      <c r="F2779" s="258" t="s">
        <v>672</v>
      </c>
      <c r="G2779" s="256"/>
      <c r="H2779" s="259">
        <v>20.27</v>
      </c>
      <c r="I2779" s="260"/>
      <c r="J2779" s="256"/>
      <c r="K2779" s="256"/>
      <c r="L2779" s="261"/>
      <c r="M2779" s="262"/>
      <c r="N2779" s="263"/>
      <c r="O2779" s="263"/>
      <c r="P2779" s="263"/>
      <c r="Q2779" s="263"/>
      <c r="R2779" s="263"/>
      <c r="S2779" s="263"/>
      <c r="T2779" s="264"/>
      <c r="AT2779" s="265" t="s">
        <v>175</v>
      </c>
      <c r="AU2779" s="265" t="s">
        <v>107</v>
      </c>
      <c r="AV2779" s="13" t="s">
        <v>107</v>
      </c>
      <c r="AW2779" s="13" t="s">
        <v>31</v>
      </c>
      <c r="AX2779" s="13" t="s">
        <v>74</v>
      </c>
      <c r="AY2779" s="265" t="s">
        <v>165</v>
      </c>
    </row>
    <row r="2780" s="12" customFormat="1">
      <c r="B2780" s="244"/>
      <c r="C2780" s="245"/>
      <c r="D2780" s="246" t="s">
        <v>175</v>
      </c>
      <c r="E2780" s="247" t="s">
        <v>1</v>
      </c>
      <c r="F2780" s="248" t="s">
        <v>217</v>
      </c>
      <c r="G2780" s="245"/>
      <c r="H2780" s="247" t="s">
        <v>1</v>
      </c>
      <c r="I2780" s="249"/>
      <c r="J2780" s="245"/>
      <c r="K2780" s="245"/>
      <c r="L2780" s="250"/>
      <c r="M2780" s="251"/>
      <c r="N2780" s="252"/>
      <c r="O2780" s="252"/>
      <c r="P2780" s="252"/>
      <c r="Q2780" s="252"/>
      <c r="R2780" s="252"/>
      <c r="S2780" s="252"/>
      <c r="T2780" s="253"/>
      <c r="AT2780" s="254" t="s">
        <v>175</v>
      </c>
      <c r="AU2780" s="254" t="s">
        <v>107</v>
      </c>
      <c r="AV2780" s="12" t="s">
        <v>82</v>
      </c>
      <c r="AW2780" s="12" t="s">
        <v>31</v>
      </c>
      <c r="AX2780" s="12" t="s">
        <v>74</v>
      </c>
      <c r="AY2780" s="254" t="s">
        <v>165</v>
      </c>
    </row>
    <row r="2781" s="13" customFormat="1">
      <c r="B2781" s="255"/>
      <c r="C2781" s="256"/>
      <c r="D2781" s="246" t="s">
        <v>175</v>
      </c>
      <c r="E2781" s="257" t="s">
        <v>1</v>
      </c>
      <c r="F2781" s="258" t="s">
        <v>673</v>
      </c>
      <c r="G2781" s="256"/>
      <c r="H2781" s="259">
        <v>3.6699999999999999</v>
      </c>
      <c r="I2781" s="260"/>
      <c r="J2781" s="256"/>
      <c r="K2781" s="256"/>
      <c r="L2781" s="261"/>
      <c r="M2781" s="262"/>
      <c r="N2781" s="263"/>
      <c r="O2781" s="263"/>
      <c r="P2781" s="263"/>
      <c r="Q2781" s="263"/>
      <c r="R2781" s="263"/>
      <c r="S2781" s="263"/>
      <c r="T2781" s="264"/>
      <c r="AT2781" s="265" t="s">
        <v>175</v>
      </c>
      <c r="AU2781" s="265" t="s">
        <v>107</v>
      </c>
      <c r="AV2781" s="13" t="s">
        <v>107</v>
      </c>
      <c r="AW2781" s="13" t="s">
        <v>31</v>
      </c>
      <c r="AX2781" s="13" t="s">
        <v>74</v>
      </c>
      <c r="AY2781" s="265" t="s">
        <v>165</v>
      </c>
    </row>
    <row r="2782" s="12" customFormat="1">
      <c r="B2782" s="244"/>
      <c r="C2782" s="245"/>
      <c r="D2782" s="246" t="s">
        <v>175</v>
      </c>
      <c r="E2782" s="247" t="s">
        <v>1</v>
      </c>
      <c r="F2782" s="248" t="s">
        <v>245</v>
      </c>
      <c r="G2782" s="245"/>
      <c r="H2782" s="247" t="s">
        <v>1</v>
      </c>
      <c r="I2782" s="249"/>
      <c r="J2782" s="245"/>
      <c r="K2782" s="245"/>
      <c r="L2782" s="250"/>
      <c r="M2782" s="251"/>
      <c r="N2782" s="252"/>
      <c r="O2782" s="252"/>
      <c r="P2782" s="252"/>
      <c r="Q2782" s="252"/>
      <c r="R2782" s="252"/>
      <c r="S2782" s="252"/>
      <c r="T2782" s="253"/>
      <c r="AT2782" s="254" t="s">
        <v>175</v>
      </c>
      <c r="AU2782" s="254" t="s">
        <v>107</v>
      </c>
      <c r="AV2782" s="12" t="s">
        <v>82</v>
      </c>
      <c r="AW2782" s="12" t="s">
        <v>31</v>
      </c>
      <c r="AX2782" s="12" t="s">
        <v>74</v>
      </c>
      <c r="AY2782" s="254" t="s">
        <v>165</v>
      </c>
    </row>
    <row r="2783" s="13" customFormat="1">
      <c r="B2783" s="255"/>
      <c r="C2783" s="256"/>
      <c r="D2783" s="246" t="s">
        <v>175</v>
      </c>
      <c r="E2783" s="257" t="s">
        <v>1</v>
      </c>
      <c r="F2783" s="258" t="s">
        <v>674</v>
      </c>
      <c r="G2783" s="256"/>
      <c r="H2783" s="259">
        <v>1.71</v>
      </c>
      <c r="I2783" s="260"/>
      <c r="J2783" s="256"/>
      <c r="K2783" s="256"/>
      <c r="L2783" s="261"/>
      <c r="M2783" s="262"/>
      <c r="N2783" s="263"/>
      <c r="O2783" s="263"/>
      <c r="P2783" s="263"/>
      <c r="Q2783" s="263"/>
      <c r="R2783" s="263"/>
      <c r="S2783" s="263"/>
      <c r="T2783" s="264"/>
      <c r="AT2783" s="265" t="s">
        <v>175</v>
      </c>
      <c r="AU2783" s="265" t="s">
        <v>107</v>
      </c>
      <c r="AV2783" s="13" t="s">
        <v>107</v>
      </c>
      <c r="AW2783" s="13" t="s">
        <v>31</v>
      </c>
      <c r="AX2783" s="13" t="s">
        <v>74</v>
      </c>
      <c r="AY2783" s="265" t="s">
        <v>165</v>
      </c>
    </row>
    <row r="2784" s="12" customFormat="1">
      <c r="B2784" s="244"/>
      <c r="C2784" s="245"/>
      <c r="D2784" s="246" t="s">
        <v>175</v>
      </c>
      <c r="E2784" s="247" t="s">
        <v>1</v>
      </c>
      <c r="F2784" s="248" t="s">
        <v>403</v>
      </c>
      <c r="G2784" s="245"/>
      <c r="H2784" s="247" t="s">
        <v>1</v>
      </c>
      <c r="I2784" s="249"/>
      <c r="J2784" s="245"/>
      <c r="K2784" s="245"/>
      <c r="L2784" s="250"/>
      <c r="M2784" s="251"/>
      <c r="N2784" s="252"/>
      <c r="O2784" s="252"/>
      <c r="P2784" s="252"/>
      <c r="Q2784" s="252"/>
      <c r="R2784" s="252"/>
      <c r="S2784" s="252"/>
      <c r="T2784" s="253"/>
      <c r="AT2784" s="254" t="s">
        <v>175</v>
      </c>
      <c r="AU2784" s="254" t="s">
        <v>107</v>
      </c>
      <c r="AV2784" s="12" t="s">
        <v>82</v>
      </c>
      <c r="AW2784" s="12" t="s">
        <v>31</v>
      </c>
      <c r="AX2784" s="12" t="s">
        <v>74</v>
      </c>
      <c r="AY2784" s="254" t="s">
        <v>165</v>
      </c>
    </row>
    <row r="2785" s="13" customFormat="1">
      <c r="B2785" s="255"/>
      <c r="C2785" s="256"/>
      <c r="D2785" s="246" t="s">
        <v>175</v>
      </c>
      <c r="E2785" s="257" t="s">
        <v>1</v>
      </c>
      <c r="F2785" s="258" t="s">
        <v>675</v>
      </c>
      <c r="G2785" s="256"/>
      <c r="H2785" s="259">
        <v>3.8100000000000001</v>
      </c>
      <c r="I2785" s="260"/>
      <c r="J2785" s="256"/>
      <c r="K2785" s="256"/>
      <c r="L2785" s="261"/>
      <c r="M2785" s="262"/>
      <c r="N2785" s="263"/>
      <c r="O2785" s="263"/>
      <c r="P2785" s="263"/>
      <c r="Q2785" s="263"/>
      <c r="R2785" s="263"/>
      <c r="S2785" s="263"/>
      <c r="T2785" s="264"/>
      <c r="AT2785" s="265" t="s">
        <v>175</v>
      </c>
      <c r="AU2785" s="265" t="s">
        <v>107</v>
      </c>
      <c r="AV2785" s="13" t="s">
        <v>107</v>
      </c>
      <c r="AW2785" s="13" t="s">
        <v>31</v>
      </c>
      <c r="AX2785" s="13" t="s">
        <v>74</v>
      </c>
      <c r="AY2785" s="265" t="s">
        <v>165</v>
      </c>
    </row>
    <row r="2786" s="12" customFormat="1">
      <c r="B2786" s="244"/>
      <c r="C2786" s="245"/>
      <c r="D2786" s="246" t="s">
        <v>175</v>
      </c>
      <c r="E2786" s="247" t="s">
        <v>1</v>
      </c>
      <c r="F2786" s="248" t="s">
        <v>401</v>
      </c>
      <c r="G2786" s="245"/>
      <c r="H2786" s="247" t="s">
        <v>1</v>
      </c>
      <c r="I2786" s="249"/>
      <c r="J2786" s="245"/>
      <c r="K2786" s="245"/>
      <c r="L2786" s="250"/>
      <c r="M2786" s="251"/>
      <c r="N2786" s="252"/>
      <c r="O2786" s="252"/>
      <c r="P2786" s="252"/>
      <c r="Q2786" s="252"/>
      <c r="R2786" s="252"/>
      <c r="S2786" s="252"/>
      <c r="T2786" s="253"/>
      <c r="AT2786" s="254" t="s">
        <v>175</v>
      </c>
      <c r="AU2786" s="254" t="s">
        <v>107</v>
      </c>
      <c r="AV2786" s="12" t="s">
        <v>82</v>
      </c>
      <c r="AW2786" s="12" t="s">
        <v>31</v>
      </c>
      <c r="AX2786" s="12" t="s">
        <v>74</v>
      </c>
      <c r="AY2786" s="254" t="s">
        <v>165</v>
      </c>
    </row>
    <row r="2787" s="13" customFormat="1">
      <c r="B2787" s="255"/>
      <c r="C2787" s="256"/>
      <c r="D2787" s="246" t="s">
        <v>175</v>
      </c>
      <c r="E2787" s="257" t="s">
        <v>1</v>
      </c>
      <c r="F2787" s="258" t="s">
        <v>676</v>
      </c>
      <c r="G2787" s="256"/>
      <c r="H2787" s="259">
        <v>8.6300000000000008</v>
      </c>
      <c r="I2787" s="260"/>
      <c r="J2787" s="256"/>
      <c r="K2787" s="256"/>
      <c r="L2787" s="261"/>
      <c r="M2787" s="262"/>
      <c r="N2787" s="263"/>
      <c r="O2787" s="263"/>
      <c r="P2787" s="263"/>
      <c r="Q2787" s="263"/>
      <c r="R2787" s="263"/>
      <c r="S2787" s="263"/>
      <c r="T2787" s="264"/>
      <c r="AT2787" s="265" t="s">
        <v>175</v>
      </c>
      <c r="AU2787" s="265" t="s">
        <v>107</v>
      </c>
      <c r="AV2787" s="13" t="s">
        <v>107</v>
      </c>
      <c r="AW2787" s="13" t="s">
        <v>31</v>
      </c>
      <c r="AX2787" s="13" t="s">
        <v>74</v>
      </c>
      <c r="AY2787" s="265" t="s">
        <v>165</v>
      </c>
    </row>
    <row r="2788" s="12" customFormat="1">
      <c r="B2788" s="244"/>
      <c r="C2788" s="245"/>
      <c r="D2788" s="246" t="s">
        <v>175</v>
      </c>
      <c r="E2788" s="247" t="s">
        <v>1</v>
      </c>
      <c r="F2788" s="248" t="s">
        <v>218</v>
      </c>
      <c r="G2788" s="245"/>
      <c r="H2788" s="247" t="s">
        <v>1</v>
      </c>
      <c r="I2788" s="249"/>
      <c r="J2788" s="245"/>
      <c r="K2788" s="245"/>
      <c r="L2788" s="250"/>
      <c r="M2788" s="251"/>
      <c r="N2788" s="252"/>
      <c r="O2788" s="252"/>
      <c r="P2788" s="252"/>
      <c r="Q2788" s="252"/>
      <c r="R2788" s="252"/>
      <c r="S2788" s="252"/>
      <c r="T2788" s="253"/>
      <c r="AT2788" s="254" t="s">
        <v>175</v>
      </c>
      <c r="AU2788" s="254" t="s">
        <v>107</v>
      </c>
      <c r="AV2788" s="12" t="s">
        <v>82</v>
      </c>
      <c r="AW2788" s="12" t="s">
        <v>31</v>
      </c>
      <c r="AX2788" s="12" t="s">
        <v>74</v>
      </c>
      <c r="AY2788" s="254" t="s">
        <v>165</v>
      </c>
    </row>
    <row r="2789" s="13" customFormat="1">
      <c r="B2789" s="255"/>
      <c r="C2789" s="256"/>
      <c r="D2789" s="246" t="s">
        <v>175</v>
      </c>
      <c r="E2789" s="257" t="s">
        <v>1</v>
      </c>
      <c r="F2789" s="258" t="s">
        <v>677</v>
      </c>
      <c r="G2789" s="256"/>
      <c r="H2789" s="259">
        <v>19.379999999999999</v>
      </c>
      <c r="I2789" s="260"/>
      <c r="J2789" s="256"/>
      <c r="K2789" s="256"/>
      <c r="L2789" s="261"/>
      <c r="M2789" s="262"/>
      <c r="N2789" s="263"/>
      <c r="O2789" s="263"/>
      <c r="P2789" s="263"/>
      <c r="Q2789" s="263"/>
      <c r="R2789" s="263"/>
      <c r="S2789" s="263"/>
      <c r="T2789" s="264"/>
      <c r="AT2789" s="265" t="s">
        <v>175</v>
      </c>
      <c r="AU2789" s="265" t="s">
        <v>107</v>
      </c>
      <c r="AV2789" s="13" t="s">
        <v>107</v>
      </c>
      <c r="AW2789" s="13" t="s">
        <v>31</v>
      </c>
      <c r="AX2789" s="13" t="s">
        <v>74</v>
      </c>
      <c r="AY2789" s="265" t="s">
        <v>165</v>
      </c>
    </row>
    <row r="2790" s="12" customFormat="1">
      <c r="B2790" s="244"/>
      <c r="C2790" s="245"/>
      <c r="D2790" s="246" t="s">
        <v>175</v>
      </c>
      <c r="E2790" s="247" t="s">
        <v>1</v>
      </c>
      <c r="F2790" s="248" t="s">
        <v>194</v>
      </c>
      <c r="G2790" s="245"/>
      <c r="H2790" s="247" t="s">
        <v>1</v>
      </c>
      <c r="I2790" s="249"/>
      <c r="J2790" s="245"/>
      <c r="K2790" s="245"/>
      <c r="L2790" s="250"/>
      <c r="M2790" s="251"/>
      <c r="N2790" s="252"/>
      <c r="O2790" s="252"/>
      <c r="P2790" s="252"/>
      <c r="Q2790" s="252"/>
      <c r="R2790" s="252"/>
      <c r="S2790" s="252"/>
      <c r="T2790" s="253"/>
      <c r="AT2790" s="254" t="s">
        <v>175</v>
      </c>
      <c r="AU2790" s="254" t="s">
        <v>107</v>
      </c>
      <c r="AV2790" s="12" t="s">
        <v>82</v>
      </c>
      <c r="AW2790" s="12" t="s">
        <v>31</v>
      </c>
      <c r="AX2790" s="12" t="s">
        <v>74</v>
      </c>
      <c r="AY2790" s="254" t="s">
        <v>165</v>
      </c>
    </row>
    <row r="2791" s="13" customFormat="1">
      <c r="B2791" s="255"/>
      <c r="C2791" s="256"/>
      <c r="D2791" s="246" t="s">
        <v>175</v>
      </c>
      <c r="E2791" s="257" t="s">
        <v>1</v>
      </c>
      <c r="F2791" s="258" t="s">
        <v>678</v>
      </c>
      <c r="G2791" s="256"/>
      <c r="H2791" s="259">
        <v>14.15</v>
      </c>
      <c r="I2791" s="260"/>
      <c r="J2791" s="256"/>
      <c r="K2791" s="256"/>
      <c r="L2791" s="261"/>
      <c r="M2791" s="262"/>
      <c r="N2791" s="263"/>
      <c r="O2791" s="263"/>
      <c r="P2791" s="263"/>
      <c r="Q2791" s="263"/>
      <c r="R2791" s="263"/>
      <c r="S2791" s="263"/>
      <c r="T2791" s="264"/>
      <c r="AT2791" s="265" t="s">
        <v>175</v>
      </c>
      <c r="AU2791" s="265" t="s">
        <v>107</v>
      </c>
      <c r="AV2791" s="13" t="s">
        <v>107</v>
      </c>
      <c r="AW2791" s="13" t="s">
        <v>31</v>
      </c>
      <c r="AX2791" s="13" t="s">
        <v>74</v>
      </c>
      <c r="AY2791" s="265" t="s">
        <v>165</v>
      </c>
    </row>
    <row r="2792" s="12" customFormat="1">
      <c r="B2792" s="244"/>
      <c r="C2792" s="245"/>
      <c r="D2792" s="246" t="s">
        <v>175</v>
      </c>
      <c r="E2792" s="247" t="s">
        <v>1</v>
      </c>
      <c r="F2792" s="248" t="s">
        <v>247</v>
      </c>
      <c r="G2792" s="245"/>
      <c r="H2792" s="247" t="s">
        <v>1</v>
      </c>
      <c r="I2792" s="249"/>
      <c r="J2792" s="245"/>
      <c r="K2792" s="245"/>
      <c r="L2792" s="250"/>
      <c r="M2792" s="251"/>
      <c r="N2792" s="252"/>
      <c r="O2792" s="252"/>
      <c r="P2792" s="252"/>
      <c r="Q2792" s="252"/>
      <c r="R2792" s="252"/>
      <c r="S2792" s="252"/>
      <c r="T2792" s="253"/>
      <c r="AT2792" s="254" t="s">
        <v>175</v>
      </c>
      <c r="AU2792" s="254" t="s">
        <v>107</v>
      </c>
      <c r="AV2792" s="12" t="s">
        <v>82</v>
      </c>
      <c r="AW2792" s="12" t="s">
        <v>31</v>
      </c>
      <c r="AX2792" s="12" t="s">
        <v>74</v>
      </c>
      <c r="AY2792" s="254" t="s">
        <v>165</v>
      </c>
    </row>
    <row r="2793" s="13" customFormat="1">
      <c r="B2793" s="255"/>
      <c r="C2793" s="256"/>
      <c r="D2793" s="246" t="s">
        <v>175</v>
      </c>
      <c r="E2793" s="257" t="s">
        <v>1</v>
      </c>
      <c r="F2793" s="258" t="s">
        <v>679</v>
      </c>
      <c r="G2793" s="256"/>
      <c r="H2793" s="259">
        <v>2.5099999999999998</v>
      </c>
      <c r="I2793" s="260"/>
      <c r="J2793" s="256"/>
      <c r="K2793" s="256"/>
      <c r="L2793" s="261"/>
      <c r="M2793" s="262"/>
      <c r="N2793" s="263"/>
      <c r="O2793" s="263"/>
      <c r="P2793" s="263"/>
      <c r="Q2793" s="263"/>
      <c r="R2793" s="263"/>
      <c r="S2793" s="263"/>
      <c r="T2793" s="264"/>
      <c r="AT2793" s="265" t="s">
        <v>175</v>
      </c>
      <c r="AU2793" s="265" t="s">
        <v>107</v>
      </c>
      <c r="AV2793" s="13" t="s">
        <v>107</v>
      </c>
      <c r="AW2793" s="13" t="s">
        <v>31</v>
      </c>
      <c r="AX2793" s="13" t="s">
        <v>74</v>
      </c>
      <c r="AY2793" s="265" t="s">
        <v>165</v>
      </c>
    </row>
    <row r="2794" s="12" customFormat="1">
      <c r="B2794" s="244"/>
      <c r="C2794" s="245"/>
      <c r="D2794" s="246" t="s">
        <v>175</v>
      </c>
      <c r="E2794" s="247" t="s">
        <v>1</v>
      </c>
      <c r="F2794" s="248" t="s">
        <v>430</v>
      </c>
      <c r="G2794" s="245"/>
      <c r="H2794" s="247" t="s">
        <v>1</v>
      </c>
      <c r="I2794" s="249"/>
      <c r="J2794" s="245"/>
      <c r="K2794" s="245"/>
      <c r="L2794" s="250"/>
      <c r="M2794" s="251"/>
      <c r="N2794" s="252"/>
      <c r="O2794" s="252"/>
      <c r="P2794" s="252"/>
      <c r="Q2794" s="252"/>
      <c r="R2794" s="252"/>
      <c r="S2794" s="252"/>
      <c r="T2794" s="253"/>
      <c r="AT2794" s="254" t="s">
        <v>175</v>
      </c>
      <c r="AU2794" s="254" t="s">
        <v>107</v>
      </c>
      <c r="AV2794" s="12" t="s">
        <v>82</v>
      </c>
      <c r="AW2794" s="12" t="s">
        <v>31</v>
      </c>
      <c r="AX2794" s="12" t="s">
        <v>74</v>
      </c>
      <c r="AY2794" s="254" t="s">
        <v>165</v>
      </c>
    </row>
    <row r="2795" s="13" customFormat="1">
      <c r="B2795" s="255"/>
      <c r="C2795" s="256"/>
      <c r="D2795" s="246" t="s">
        <v>175</v>
      </c>
      <c r="E2795" s="257" t="s">
        <v>1</v>
      </c>
      <c r="F2795" s="258" t="s">
        <v>680</v>
      </c>
      <c r="G2795" s="256"/>
      <c r="H2795" s="259">
        <v>3.2400000000000002</v>
      </c>
      <c r="I2795" s="260"/>
      <c r="J2795" s="256"/>
      <c r="K2795" s="256"/>
      <c r="L2795" s="261"/>
      <c r="M2795" s="262"/>
      <c r="N2795" s="263"/>
      <c r="O2795" s="263"/>
      <c r="P2795" s="263"/>
      <c r="Q2795" s="263"/>
      <c r="R2795" s="263"/>
      <c r="S2795" s="263"/>
      <c r="T2795" s="264"/>
      <c r="AT2795" s="265" t="s">
        <v>175</v>
      </c>
      <c r="AU2795" s="265" t="s">
        <v>107</v>
      </c>
      <c r="AV2795" s="13" t="s">
        <v>107</v>
      </c>
      <c r="AW2795" s="13" t="s">
        <v>31</v>
      </c>
      <c r="AX2795" s="13" t="s">
        <v>74</v>
      </c>
      <c r="AY2795" s="265" t="s">
        <v>165</v>
      </c>
    </row>
    <row r="2796" s="12" customFormat="1">
      <c r="B2796" s="244"/>
      <c r="C2796" s="245"/>
      <c r="D2796" s="246" t="s">
        <v>175</v>
      </c>
      <c r="E2796" s="247" t="s">
        <v>1</v>
      </c>
      <c r="F2796" s="248" t="s">
        <v>246</v>
      </c>
      <c r="G2796" s="245"/>
      <c r="H2796" s="247" t="s">
        <v>1</v>
      </c>
      <c r="I2796" s="249"/>
      <c r="J2796" s="245"/>
      <c r="K2796" s="245"/>
      <c r="L2796" s="250"/>
      <c r="M2796" s="251"/>
      <c r="N2796" s="252"/>
      <c r="O2796" s="252"/>
      <c r="P2796" s="252"/>
      <c r="Q2796" s="252"/>
      <c r="R2796" s="252"/>
      <c r="S2796" s="252"/>
      <c r="T2796" s="253"/>
      <c r="AT2796" s="254" t="s">
        <v>175</v>
      </c>
      <c r="AU2796" s="254" t="s">
        <v>107</v>
      </c>
      <c r="AV2796" s="12" t="s">
        <v>82</v>
      </c>
      <c r="AW2796" s="12" t="s">
        <v>31</v>
      </c>
      <c r="AX2796" s="12" t="s">
        <v>74</v>
      </c>
      <c r="AY2796" s="254" t="s">
        <v>165</v>
      </c>
    </row>
    <row r="2797" s="13" customFormat="1">
      <c r="B2797" s="255"/>
      <c r="C2797" s="256"/>
      <c r="D2797" s="246" t="s">
        <v>175</v>
      </c>
      <c r="E2797" s="257" t="s">
        <v>1</v>
      </c>
      <c r="F2797" s="258" t="s">
        <v>681</v>
      </c>
      <c r="G2797" s="256"/>
      <c r="H2797" s="259">
        <v>7.6900000000000004</v>
      </c>
      <c r="I2797" s="260"/>
      <c r="J2797" s="256"/>
      <c r="K2797" s="256"/>
      <c r="L2797" s="261"/>
      <c r="M2797" s="262"/>
      <c r="N2797" s="263"/>
      <c r="O2797" s="263"/>
      <c r="P2797" s="263"/>
      <c r="Q2797" s="263"/>
      <c r="R2797" s="263"/>
      <c r="S2797" s="263"/>
      <c r="T2797" s="264"/>
      <c r="AT2797" s="265" t="s">
        <v>175</v>
      </c>
      <c r="AU2797" s="265" t="s">
        <v>107</v>
      </c>
      <c r="AV2797" s="13" t="s">
        <v>107</v>
      </c>
      <c r="AW2797" s="13" t="s">
        <v>31</v>
      </c>
      <c r="AX2797" s="13" t="s">
        <v>74</v>
      </c>
      <c r="AY2797" s="265" t="s">
        <v>165</v>
      </c>
    </row>
    <row r="2798" s="12" customFormat="1">
      <c r="B2798" s="244"/>
      <c r="C2798" s="245"/>
      <c r="D2798" s="246" t="s">
        <v>175</v>
      </c>
      <c r="E2798" s="247" t="s">
        <v>1</v>
      </c>
      <c r="F2798" s="248" t="s">
        <v>200</v>
      </c>
      <c r="G2798" s="245"/>
      <c r="H2798" s="247" t="s">
        <v>1</v>
      </c>
      <c r="I2798" s="249"/>
      <c r="J2798" s="245"/>
      <c r="K2798" s="245"/>
      <c r="L2798" s="250"/>
      <c r="M2798" s="251"/>
      <c r="N2798" s="252"/>
      <c r="O2798" s="252"/>
      <c r="P2798" s="252"/>
      <c r="Q2798" s="252"/>
      <c r="R2798" s="252"/>
      <c r="S2798" s="252"/>
      <c r="T2798" s="253"/>
      <c r="AT2798" s="254" t="s">
        <v>175</v>
      </c>
      <c r="AU2798" s="254" t="s">
        <v>107</v>
      </c>
      <c r="AV2798" s="12" t="s">
        <v>82</v>
      </c>
      <c r="AW2798" s="12" t="s">
        <v>31</v>
      </c>
      <c r="AX2798" s="12" t="s">
        <v>74</v>
      </c>
      <c r="AY2798" s="254" t="s">
        <v>165</v>
      </c>
    </row>
    <row r="2799" s="13" customFormat="1">
      <c r="B2799" s="255"/>
      <c r="C2799" s="256"/>
      <c r="D2799" s="246" t="s">
        <v>175</v>
      </c>
      <c r="E2799" s="257" t="s">
        <v>1</v>
      </c>
      <c r="F2799" s="258" t="s">
        <v>682</v>
      </c>
      <c r="G2799" s="256"/>
      <c r="H2799" s="259">
        <v>19.129999999999999</v>
      </c>
      <c r="I2799" s="260"/>
      <c r="J2799" s="256"/>
      <c r="K2799" s="256"/>
      <c r="L2799" s="261"/>
      <c r="M2799" s="262"/>
      <c r="N2799" s="263"/>
      <c r="O2799" s="263"/>
      <c r="P2799" s="263"/>
      <c r="Q2799" s="263"/>
      <c r="R2799" s="263"/>
      <c r="S2799" s="263"/>
      <c r="T2799" s="264"/>
      <c r="AT2799" s="265" t="s">
        <v>175</v>
      </c>
      <c r="AU2799" s="265" t="s">
        <v>107</v>
      </c>
      <c r="AV2799" s="13" t="s">
        <v>107</v>
      </c>
      <c r="AW2799" s="13" t="s">
        <v>31</v>
      </c>
      <c r="AX2799" s="13" t="s">
        <v>74</v>
      </c>
      <c r="AY2799" s="265" t="s">
        <v>165</v>
      </c>
    </row>
    <row r="2800" s="12" customFormat="1">
      <c r="B2800" s="244"/>
      <c r="C2800" s="245"/>
      <c r="D2800" s="246" t="s">
        <v>175</v>
      </c>
      <c r="E2800" s="247" t="s">
        <v>1</v>
      </c>
      <c r="F2800" s="248" t="s">
        <v>261</v>
      </c>
      <c r="G2800" s="245"/>
      <c r="H2800" s="247" t="s">
        <v>1</v>
      </c>
      <c r="I2800" s="249"/>
      <c r="J2800" s="245"/>
      <c r="K2800" s="245"/>
      <c r="L2800" s="250"/>
      <c r="M2800" s="251"/>
      <c r="N2800" s="252"/>
      <c r="O2800" s="252"/>
      <c r="P2800" s="252"/>
      <c r="Q2800" s="252"/>
      <c r="R2800" s="252"/>
      <c r="S2800" s="252"/>
      <c r="T2800" s="253"/>
      <c r="AT2800" s="254" t="s">
        <v>175</v>
      </c>
      <c r="AU2800" s="254" t="s">
        <v>107</v>
      </c>
      <c r="AV2800" s="12" t="s">
        <v>82</v>
      </c>
      <c r="AW2800" s="12" t="s">
        <v>31</v>
      </c>
      <c r="AX2800" s="12" t="s">
        <v>74</v>
      </c>
      <c r="AY2800" s="254" t="s">
        <v>165</v>
      </c>
    </row>
    <row r="2801" s="13" customFormat="1">
      <c r="B2801" s="255"/>
      <c r="C2801" s="256"/>
      <c r="D2801" s="246" t="s">
        <v>175</v>
      </c>
      <c r="E2801" s="257" t="s">
        <v>1</v>
      </c>
      <c r="F2801" s="258" t="s">
        <v>683</v>
      </c>
      <c r="G2801" s="256"/>
      <c r="H2801" s="259">
        <v>4.9800000000000004</v>
      </c>
      <c r="I2801" s="260"/>
      <c r="J2801" s="256"/>
      <c r="K2801" s="256"/>
      <c r="L2801" s="261"/>
      <c r="M2801" s="262"/>
      <c r="N2801" s="263"/>
      <c r="O2801" s="263"/>
      <c r="P2801" s="263"/>
      <c r="Q2801" s="263"/>
      <c r="R2801" s="263"/>
      <c r="S2801" s="263"/>
      <c r="T2801" s="264"/>
      <c r="AT2801" s="265" t="s">
        <v>175</v>
      </c>
      <c r="AU2801" s="265" t="s">
        <v>107</v>
      </c>
      <c r="AV2801" s="13" t="s">
        <v>107</v>
      </c>
      <c r="AW2801" s="13" t="s">
        <v>31</v>
      </c>
      <c r="AX2801" s="13" t="s">
        <v>74</v>
      </c>
      <c r="AY2801" s="265" t="s">
        <v>165</v>
      </c>
    </row>
    <row r="2802" s="12" customFormat="1">
      <c r="B2802" s="244"/>
      <c r="C2802" s="245"/>
      <c r="D2802" s="246" t="s">
        <v>175</v>
      </c>
      <c r="E2802" s="247" t="s">
        <v>1</v>
      </c>
      <c r="F2802" s="248" t="s">
        <v>425</v>
      </c>
      <c r="G2802" s="245"/>
      <c r="H2802" s="247" t="s">
        <v>1</v>
      </c>
      <c r="I2802" s="249"/>
      <c r="J2802" s="245"/>
      <c r="K2802" s="245"/>
      <c r="L2802" s="250"/>
      <c r="M2802" s="251"/>
      <c r="N2802" s="252"/>
      <c r="O2802" s="252"/>
      <c r="P2802" s="252"/>
      <c r="Q2802" s="252"/>
      <c r="R2802" s="252"/>
      <c r="S2802" s="252"/>
      <c r="T2802" s="253"/>
      <c r="AT2802" s="254" t="s">
        <v>175</v>
      </c>
      <c r="AU2802" s="254" t="s">
        <v>107</v>
      </c>
      <c r="AV2802" s="12" t="s">
        <v>82</v>
      </c>
      <c r="AW2802" s="12" t="s">
        <v>31</v>
      </c>
      <c r="AX2802" s="12" t="s">
        <v>74</v>
      </c>
      <c r="AY2802" s="254" t="s">
        <v>165</v>
      </c>
    </row>
    <row r="2803" s="13" customFormat="1">
      <c r="B2803" s="255"/>
      <c r="C2803" s="256"/>
      <c r="D2803" s="246" t="s">
        <v>175</v>
      </c>
      <c r="E2803" s="257" t="s">
        <v>1</v>
      </c>
      <c r="F2803" s="258" t="s">
        <v>684</v>
      </c>
      <c r="G2803" s="256"/>
      <c r="H2803" s="259">
        <v>3.04</v>
      </c>
      <c r="I2803" s="260"/>
      <c r="J2803" s="256"/>
      <c r="K2803" s="256"/>
      <c r="L2803" s="261"/>
      <c r="M2803" s="262"/>
      <c r="N2803" s="263"/>
      <c r="O2803" s="263"/>
      <c r="P2803" s="263"/>
      <c r="Q2803" s="263"/>
      <c r="R2803" s="263"/>
      <c r="S2803" s="263"/>
      <c r="T2803" s="264"/>
      <c r="AT2803" s="265" t="s">
        <v>175</v>
      </c>
      <c r="AU2803" s="265" t="s">
        <v>107</v>
      </c>
      <c r="AV2803" s="13" t="s">
        <v>107</v>
      </c>
      <c r="AW2803" s="13" t="s">
        <v>31</v>
      </c>
      <c r="AX2803" s="13" t="s">
        <v>74</v>
      </c>
      <c r="AY2803" s="265" t="s">
        <v>165</v>
      </c>
    </row>
    <row r="2804" s="12" customFormat="1">
      <c r="B2804" s="244"/>
      <c r="C2804" s="245"/>
      <c r="D2804" s="246" t="s">
        <v>175</v>
      </c>
      <c r="E2804" s="247" t="s">
        <v>1</v>
      </c>
      <c r="F2804" s="248" t="s">
        <v>196</v>
      </c>
      <c r="G2804" s="245"/>
      <c r="H2804" s="247" t="s">
        <v>1</v>
      </c>
      <c r="I2804" s="249"/>
      <c r="J2804" s="245"/>
      <c r="K2804" s="245"/>
      <c r="L2804" s="250"/>
      <c r="M2804" s="251"/>
      <c r="N2804" s="252"/>
      <c r="O2804" s="252"/>
      <c r="P2804" s="252"/>
      <c r="Q2804" s="252"/>
      <c r="R2804" s="252"/>
      <c r="S2804" s="252"/>
      <c r="T2804" s="253"/>
      <c r="AT2804" s="254" t="s">
        <v>175</v>
      </c>
      <c r="AU2804" s="254" t="s">
        <v>107</v>
      </c>
      <c r="AV2804" s="12" t="s">
        <v>82</v>
      </c>
      <c r="AW2804" s="12" t="s">
        <v>31</v>
      </c>
      <c r="AX2804" s="12" t="s">
        <v>74</v>
      </c>
      <c r="AY2804" s="254" t="s">
        <v>165</v>
      </c>
    </row>
    <row r="2805" s="13" customFormat="1">
      <c r="B2805" s="255"/>
      <c r="C2805" s="256"/>
      <c r="D2805" s="246" t="s">
        <v>175</v>
      </c>
      <c r="E2805" s="257" t="s">
        <v>1</v>
      </c>
      <c r="F2805" s="258" t="s">
        <v>685</v>
      </c>
      <c r="G2805" s="256"/>
      <c r="H2805" s="259">
        <v>4.5</v>
      </c>
      <c r="I2805" s="260"/>
      <c r="J2805" s="256"/>
      <c r="K2805" s="256"/>
      <c r="L2805" s="261"/>
      <c r="M2805" s="262"/>
      <c r="N2805" s="263"/>
      <c r="O2805" s="263"/>
      <c r="P2805" s="263"/>
      <c r="Q2805" s="263"/>
      <c r="R2805" s="263"/>
      <c r="S2805" s="263"/>
      <c r="T2805" s="264"/>
      <c r="AT2805" s="265" t="s">
        <v>175</v>
      </c>
      <c r="AU2805" s="265" t="s">
        <v>107</v>
      </c>
      <c r="AV2805" s="13" t="s">
        <v>107</v>
      </c>
      <c r="AW2805" s="13" t="s">
        <v>31</v>
      </c>
      <c r="AX2805" s="13" t="s">
        <v>74</v>
      </c>
      <c r="AY2805" s="265" t="s">
        <v>165</v>
      </c>
    </row>
    <row r="2806" s="12" customFormat="1">
      <c r="B2806" s="244"/>
      <c r="C2806" s="245"/>
      <c r="D2806" s="246" t="s">
        <v>175</v>
      </c>
      <c r="E2806" s="247" t="s">
        <v>1</v>
      </c>
      <c r="F2806" s="248" t="s">
        <v>420</v>
      </c>
      <c r="G2806" s="245"/>
      <c r="H2806" s="247" t="s">
        <v>1</v>
      </c>
      <c r="I2806" s="249"/>
      <c r="J2806" s="245"/>
      <c r="K2806" s="245"/>
      <c r="L2806" s="250"/>
      <c r="M2806" s="251"/>
      <c r="N2806" s="252"/>
      <c r="O2806" s="252"/>
      <c r="P2806" s="252"/>
      <c r="Q2806" s="252"/>
      <c r="R2806" s="252"/>
      <c r="S2806" s="252"/>
      <c r="T2806" s="253"/>
      <c r="AT2806" s="254" t="s">
        <v>175</v>
      </c>
      <c r="AU2806" s="254" t="s">
        <v>107</v>
      </c>
      <c r="AV2806" s="12" t="s">
        <v>82</v>
      </c>
      <c r="AW2806" s="12" t="s">
        <v>31</v>
      </c>
      <c r="AX2806" s="12" t="s">
        <v>74</v>
      </c>
      <c r="AY2806" s="254" t="s">
        <v>165</v>
      </c>
    </row>
    <row r="2807" s="13" customFormat="1">
      <c r="B2807" s="255"/>
      <c r="C2807" s="256"/>
      <c r="D2807" s="246" t="s">
        <v>175</v>
      </c>
      <c r="E2807" s="257" t="s">
        <v>1</v>
      </c>
      <c r="F2807" s="258" t="s">
        <v>686</v>
      </c>
      <c r="G2807" s="256"/>
      <c r="H2807" s="259">
        <v>8.1899999999999995</v>
      </c>
      <c r="I2807" s="260"/>
      <c r="J2807" s="256"/>
      <c r="K2807" s="256"/>
      <c r="L2807" s="261"/>
      <c r="M2807" s="262"/>
      <c r="N2807" s="263"/>
      <c r="O2807" s="263"/>
      <c r="P2807" s="263"/>
      <c r="Q2807" s="263"/>
      <c r="R2807" s="263"/>
      <c r="S2807" s="263"/>
      <c r="T2807" s="264"/>
      <c r="AT2807" s="265" t="s">
        <v>175</v>
      </c>
      <c r="AU2807" s="265" t="s">
        <v>107</v>
      </c>
      <c r="AV2807" s="13" t="s">
        <v>107</v>
      </c>
      <c r="AW2807" s="13" t="s">
        <v>31</v>
      </c>
      <c r="AX2807" s="13" t="s">
        <v>74</v>
      </c>
      <c r="AY2807" s="265" t="s">
        <v>165</v>
      </c>
    </row>
    <row r="2808" s="12" customFormat="1">
      <c r="B2808" s="244"/>
      <c r="C2808" s="245"/>
      <c r="D2808" s="246" t="s">
        <v>175</v>
      </c>
      <c r="E2808" s="247" t="s">
        <v>1</v>
      </c>
      <c r="F2808" s="248" t="s">
        <v>198</v>
      </c>
      <c r="G2808" s="245"/>
      <c r="H2808" s="247" t="s">
        <v>1</v>
      </c>
      <c r="I2808" s="249"/>
      <c r="J2808" s="245"/>
      <c r="K2808" s="245"/>
      <c r="L2808" s="250"/>
      <c r="M2808" s="251"/>
      <c r="N2808" s="252"/>
      <c r="O2808" s="252"/>
      <c r="P2808" s="252"/>
      <c r="Q2808" s="252"/>
      <c r="R2808" s="252"/>
      <c r="S2808" s="252"/>
      <c r="T2808" s="253"/>
      <c r="AT2808" s="254" t="s">
        <v>175</v>
      </c>
      <c r="AU2808" s="254" t="s">
        <v>107</v>
      </c>
      <c r="AV2808" s="12" t="s">
        <v>82</v>
      </c>
      <c r="AW2808" s="12" t="s">
        <v>31</v>
      </c>
      <c r="AX2808" s="12" t="s">
        <v>74</v>
      </c>
      <c r="AY2808" s="254" t="s">
        <v>165</v>
      </c>
    </row>
    <row r="2809" s="13" customFormat="1">
      <c r="B2809" s="255"/>
      <c r="C2809" s="256"/>
      <c r="D2809" s="246" t="s">
        <v>175</v>
      </c>
      <c r="E2809" s="257" t="s">
        <v>1</v>
      </c>
      <c r="F2809" s="258" t="s">
        <v>687</v>
      </c>
      <c r="G2809" s="256"/>
      <c r="H2809" s="259">
        <v>19.73</v>
      </c>
      <c r="I2809" s="260"/>
      <c r="J2809" s="256"/>
      <c r="K2809" s="256"/>
      <c r="L2809" s="261"/>
      <c r="M2809" s="262"/>
      <c r="N2809" s="263"/>
      <c r="O2809" s="263"/>
      <c r="P2809" s="263"/>
      <c r="Q2809" s="263"/>
      <c r="R2809" s="263"/>
      <c r="S2809" s="263"/>
      <c r="T2809" s="264"/>
      <c r="AT2809" s="265" t="s">
        <v>175</v>
      </c>
      <c r="AU2809" s="265" t="s">
        <v>107</v>
      </c>
      <c r="AV2809" s="13" t="s">
        <v>107</v>
      </c>
      <c r="AW2809" s="13" t="s">
        <v>31</v>
      </c>
      <c r="AX2809" s="13" t="s">
        <v>74</v>
      </c>
      <c r="AY2809" s="265" t="s">
        <v>165</v>
      </c>
    </row>
    <row r="2810" s="14" customFormat="1">
      <c r="B2810" s="266"/>
      <c r="C2810" s="267"/>
      <c r="D2810" s="246" t="s">
        <v>175</v>
      </c>
      <c r="E2810" s="268" t="s">
        <v>1</v>
      </c>
      <c r="F2810" s="269" t="s">
        <v>179</v>
      </c>
      <c r="G2810" s="267"/>
      <c r="H2810" s="270">
        <v>171.64999999999998</v>
      </c>
      <c r="I2810" s="271"/>
      <c r="J2810" s="267"/>
      <c r="K2810" s="267"/>
      <c r="L2810" s="272"/>
      <c r="M2810" s="273"/>
      <c r="N2810" s="274"/>
      <c r="O2810" s="274"/>
      <c r="P2810" s="274"/>
      <c r="Q2810" s="274"/>
      <c r="R2810" s="274"/>
      <c r="S2810" s="274"/>
      <c r="T2810" s="275"/>
      <c r="AT2810" s="276" t="s">
        <v>175</v>
      </c>
      <c r="AU2810" s="276" t="s">
        <v>107</v>
      </c>
      <c r="AV2810" s="14" t="s">
        <v>166</v>
      </c>
      <c r="AW2810" s="14" t="s">
        <v>31</v>
      </c>
      <c r="AX2810" s="14" t="s">
        <v>74</v>
      </c>
      <c r="AY2810" s="276" t="s">
        <v>165</v>
      </c>
    </row>
    <row r="2811" s="12" customFormat="1">
      <c r="B2811" s="244"/>
      <c r="C2811" s="245"/>
      <c r="D2811" s="246" t="s">
        <v>175</v>
      </c>
      <c r="E2811" s="247" t="s">
        <v>1</v>
      </c>
      <c r="F2811" s="248" t="s">
        <v>180</v>
      </c>
      <c r="G2811" s="245"/>
      <c r="H2811" s="247" t="s">
        <v>1</v>
      </c>
      <c r="I2811" s="249"/>
      <c r="J2811" s="245"/>
      <c r="K2811" s="245"/>
      <c r="L2811" s="250"/>
      <c r="M2811" s="251"/>
      <c r="N2811" s="252"/>
      <c r="O2811" s="252"/>
      <c r="P2811" s="252"/>
      <c r="Q2811" s="252"/>
      <c r="R2811" s="252"/>
      <c r="S2811" s="252"/>
      <c r="T2811" s="253"/>
      <c r="AT2811" s="254" t="s">
        <v>175</v>
      </c>
      <c r="AU2811" s="254" t="s">
        <v>107</v>
      </c>
      <c r="AV2811" s="12" t="s">
        <v>82</v>
      </c>
      <c r="AW2811" s="12" t="s">
        <v>31</v>
      </c>
      <c r="AX2811" s="12" t="s">
        <v>74</v>
      </c>
      <c r="AY2811" s="254" t="s">
        <v>165</v>
      </c>
    </row>
    <row r="2812" s="12" customFormat="1">
      <c r="B2812" s="244"/>
      <c r="C2812" s="245"/>
      <c r="D2812" s="246" t="s">
        <v>175</v>
      </c>
      <c r="E2812" s="247" t="s">
        <v>1</v>
      </c>
      <c r="F2812" s="248" t="s">
        <v>461</v>
      </c>
      <c r="G2812" s="245"/>
      <c r="H2812" s="247" t="s">
        <v>1</v>
      </c>
      <c r="I2812" s="249"/>
      <c r="J2812" s="245"/>
      <c r="K2812" s="245"/>
      <c r="L2812" s="250"/>
      <c r="M2812" s="251"/>
      <c r="N2812" s="252"/>
      <c r="O2812" s="252"/>
      <c r="P2812" s="252"/>
      <c r="Q2812" s="252"/>
      <c r="R2812" s="252"/>
      <c r="S2812" s="252"/>
      <c r="T2812" s="253"/>
      <c r="AT2812" s="254" t="s">
        <v>175</v>
      </c>
      <c r="AU2812" s="254" t="s">
        <v>107</v>
      </c>
      <c r="AV2812" s="12" t="s">
        <v>82</v>
      </c>
      <c r="AW2812" s="12" t="s">
        <v>31</v>
      </c>
      <c r="AX2812" s="12" t="s">
        <v>74</v>
      </c>
      <c r="AY2812" s="254" t="s">
        <v>165</v>
      </c>
    </row>
    <row r="2813" s="13" customFormat="1">
      <c r="B2813" s="255"/>
      <c r="C2813" s="256"/>
      <c r="D2813" s="246" t="s">
        <v>175</v>
      </c>
      <c r="E2813" s="257" t="s">
        <v>1</v>
      </c>
      <c r="F2813" s="258" t="s">
        <v>691</v>
      </c>
      <c r="G2813" s="256"/>
      <c r="H2813" s="259">
        <v>6.2699999999999996</v>
      </c>
      <c r="I2813" s="260"/>
      <c r="J2813" s="256"/>
      <c r="K2813" s="256"/>
      <c r="L2813" s="261"/>
      <c r="M2813" s="262"/>
      <c r="N2813" s="263"/>
      <c r="O2813" s="263"/>
      <c r="P2813" s="263"/>
      <c r="Q2813" s="263"/>
      <c r="R2813" s="263"/>
      <c r="S2813" s="263"/>
      <c r="T2813" s="264"/>
      <c r="AT2813" s="265" t="s">
        <v>175</v>
      </c>
      <c r="AU2813" s="265" t="s">
        <v>107</v>
      </c>
      <c r="AV2813" s="13" t="s">
        <v>107</v>
      </c>
      <c r="AW2813" s="13" t="s">
        <v>31</v>
      </c>
      <c r="AX2813" s="13" t="s">
        <v>74</v>
      </c>
      <c r="AY2813" s="265" t="s">
        <v>165</v>
      </c>
    </row>
    <row r="2814" s="12" customFormat="1">
      <c r="B2814" s="244"/>
      <c r="C2814" s="245"/>
      <c r="D2814" s="246" t="s">
        <v>175</v>
      </c>
      <c r="E2814" s="247" t="s">
        <v>1</v>
      </c>
      <c r="F2814" s="248" t="s">
        <v>467</v>
      </c>
      <c r="G2814" s="245"/>
      <c r="H2814" s="247" t="s">
        <v>1</v>
      </c>
      <c r="I2814" s="249"/>
      <c r="J2814" s="245"/>
      <c r="K2814" s="245"/>
      <c r="L2814" s="250"/>
      <c r="M2814" s="251"/>
      <c r="N2814" s="252"/>
      <c r="O2814" s="252"/>
      <c r="P2814" s="252"/>
      <c r="Q2814" s="252"/>
      <c r="R2814" s="252"/>
      <c r="S2814" s="252"/>
      <c r="T2814" s="253"/>
      <c r="AT2814" s="254" t="s">
        <v>175</v>
      </c>
      <c r="AU2814" s="254" t="s">
        <v>107</v>
      </c>
      <c r="AV2814" s="12" t="s">
        <v>82</v>
      </c>
      <c r="AW2814" s="12" t="s">
        <v>31</v>
      </c>
      <c r="AX2814" s="12" t="s">
        <v>74</v>
      </c>
      <c r="AY2814" s="254" t="s">
        <v>165</v>
      </c>
    </row>
    <row r="2815" s="13" customFormat="1">
      <c r="B2815" s="255"/>
      <c r="C2815" s="256"/>
      <c r="D2815" s="246" t="s">
        <v>175</v>
      </c>
      <c r="E2815" s="257" t="s">
        <v>1</v>
      </c>
      <c r="F2815" s="258" t="s">
        <v>692</v>
      </c>
      <c r="G2815" s="256"/>
      <c r="H2815" s="259">
        <v>1.53</v>
      </c>
      <c r="I2815" s="260"/>
      <c r="J2815" s="256"/>
      <c r="K2815" s="256"/>
      <c r="L2815" s="261"/>
      <c r="M2815" s="262"/>
      <c r="N2815" s="263"/>
      <c r="O2815" s="263"/>
      <c r="P2815" s="263"/>
      <c r="Q2815" s="263"/>
      <c r="R2815" s="263"/>
      <c r="S2815" s="263"/>
      <c r="T2815" s="264"/>
      <c r="AT2815" s="265" t="s">
        <v>175</v>
      </c>
      <c r="AU2815" s="265" t="s">
        <v>107</v>
      </c>
      <c r="AV2815" s="13" t="s">
        <v>107</v>
      </c>
      <c r="AW2815" s="13" t="s">
        <v>31</v>
      </c>
      <c r="AX2815" s="13" t="s">
        <v>74</v>
      </c>
      <c r="AY2815" s="265" t="s">
        <v>165</v>
      </c>
    </row>
    <row r="2816" s="12" customFormat="1">
      <c r="B2816" s="244"/>
      <c r="C2816" s="245"/>
      <c r="D2816" s="246" t="s">
        <v>175</v>
      </c>
      <c r="E2816" s="247" t="s">
        <v>1</v>
      </c>
      <c r="F2816" s="248" t="s">
        <v>237</v>
      </c>
      <c r="G2816" s="245"/>
      <c r="H2816" s="247" t="s">
        <v>1</v>
      </c>
      <c r="I2816" s="249"/>
      <c r="J2816" s="245"/>
      <c r="K2816" s="245"/>
      <c r="L2816" s="250"/>
      <c r="M2816" s="251"/>
      <c r="N2816" s="252"/>
      <c r="O2816" s="252"/>
      <c r="P2816" s="252"/>
      <c r="Q2816" s="252"/>
      <c r="R2816" s="252"/>
      <c r="S2816" s="252"/>
      <c r="T2816" s="253"/>
      <c r="AT2816" s="254" t="s">
        <v>175</v>
      </c>
      <c r="AU2816" s="254" t="s">
        <v>107</v>
      </c>
      <c r="AV2816" s="12" t="s">
        <v>82</v>
      </c>
      <c r="AW2816" s="12" t="s">
        <v>31</v>
      </c>
      <c r="AX2816" s="12" t="s">
        <v>74</v>
      </c>
      <c r="AY2816" s="254" t="s">
        <v>165</v>
      </c>
    </row>
    <row r="2817" s="13" customFormat="1">
      <c r="B2817" s="255"/>
      <c r="C2817" s="256"/>
      <c r="D2817" s="246" t="s">
        <v>175</v>
      </c>
      <c r="E2817" s="257" t="s">
        <v>1</v>
      </c>
      <c r="F2817" s="258" t="s">
        <v>693</v>
      </c>
      <c r="G2817" s="256"/>
      <c r="H2817" s="259">
        <v>19.629999999999999</v>
      </c>
      <c r="I2817" s="260"/>
      <c r="J2817" s="256"/>
      <c r="K2817" s="256"/>
      <c r="L2817" s="261"/>
      <c r="M2817" s="262"/>
      <c r="N2817" s="263"/>
      <c r="O2817" s="263"/>
      <c r="P2817" s="263"/>
      <c r="Q2817" s="263"/>
      <c r="R2817" s="263"/>
      <c r="S2817" s="263"/>
      <c r="T2817" s="264"/>
      <c r="AT2817" s="265" t="s">
        <v>175</v>
      </c>
      <c r="AU2817" s="265" t="s">
        <v>107</v>
      </c>
      <c r="AV2817" s="13" t="s">
        <v>107</v>
      </c>
      <c r="AW2817" s="13" t="s">
        <v>31</v>
      </c>
      <c r="AX2817" s="13" t="s">
        <v>74</v>
      </c>
      <c r="AY2817" s="265" t="s">
        <v>165</v>
      </c>
    </row>
    <row r="2818" s="12" customFormat="1">
      <c r="B2818" s="244"/>
      <c r="C2818" s="245"/>
      <c r="D2818" s="246" t="s">
        <v>175</v>
      </c>
      <c r="E2818" s="247" t="s">
        <v>1</v>
      </c>
      <c r="F2818" s="248" t="s">
        <v>472</v>
      </c>
      <c r="G2818" s="245"/>
      <c r="H2818" s="247" t="s">
        <v>1</v>
      </c>
      <c r="I2818" s="249"/>
      <c r="J2818" s="245"/>
      <c r="K2818" s="245"/>
      <c r="L2818" s="250"/>
      <c r="M2818" s="251"/>
      <c r="N2818" s="252"/>
      <c r="O2818" s="252"/>
      <c r="P2818" s="252"/>
      <c r="Q2818" s="252"/>
      <c r="R2818" s="252"/>
      <c r="S2818" s="252"/>
      <c r="T2818" s="253"/>
      <c r="AT2818" s="254" t="s">
        <v>175</v>
      </c>
      <c r="AU2818" s="254" t="s">
        <v>107</v>
      </c>
      <c r="AV2818" s="12" t="s">
        <v>82</v>
      </c>
      <c r="AW2818" s="12" t="s">
        <v>31</v>
      </c>
      <c r="AX2818" s="12" t="s">
        <v>74</v>
      </c>
      <c r="AY2818" s="254" t="s">
        <v>165</v>
      </c>
    </row>
    <row r="2819" s="13" customFormat="1">
      <c r="B2819" s="255"/>
      <c r="C2819" s="256"/>
      <c r="D2819" s="246" t="s">
        <v>175</v>
      </c>
      <c r="E2819" s="257" t="s">
        <v>1</v>
      </c>
      <c r="F2819" s="258" t="s">
        <v>682</v>
      </c>
      <c r="G2819" s="256"/>
      <c r="H2819" s="259">
        <v>19.129999999999999</v>
      </c>
      <c r="I2819" s="260"/>
      <c r="J2819" s="256"/>
      <c r="K2819" s="256"/>
      <c r="L2819" s="261"/>
      <c r="M2819" s="262"/>
      <c r="N2819" s="263"/>
      <c r="O2819" s="263"/>
      <c r="P2819" s="263"/>
      <c r="Q2819" s="263"/>
      <c r="R2819" s="263"/>
      <c r="S2819" s="263"/>
      <c r="T2819" s="264"/>
      <c r="AT2819" s="265" t="s">
        <v>175</v>
      </c>
      <c r="AU2819" s="265" t="s">
        <v>107</v>
      </c>
      <c r="AV2819" s="13" t="s">
        <v>107</v>
      </c>
      <c r="AW2819" s="13" t="s">
        <v>31</v>
      </c>
      <c r="AX2819" s="13" t="s">
        <v>74</v>
      </c>
      <c r="AY2819" s="265" t="s">
        <v>165</v>
      </c>
    </row>
    <row r="2820" s="12" customFormat="1">
      <c r="B2820" s="244"/>
      <c r="C2820" s="245"/>
      <c r="D2820" s="246" t="s">
        <v>175</v>
      </c>
      <c r="E2820" s="247" t="s">
        <v>1</v>
      </c>
      <c r="F2820" s="248" t="s">
        <v>274</v>
      </c>
      <c r="G2820" s="245"/>
      <c r="H2820" s="247" t="s">
        <v>1</v>
      </c>
      <c r="I2820" s="249"/>
      <c r="J2820" s="245"/>
      <c r="K2820" s="245"/>
      <c r="L2820" s="250"/>
      <c r="M2820" s="251"/>
      <c r="N2820" s="252"/>
      <c r="O2820" s="252"/>
      <c r="P2820" s="252"/>
      <c r="Q2820" s="252"/>
      <c r="R2820" s="252"/>
      <c r="S2820" s="252"/>
      <c r="T2820" s="253"/>
      <c r="AT2820" s="254" t="s">
        <v>175</v>
      </c>
      <c r="AU2820" s="254" t="s">
        <v>107</v>
      </c>
      <c r="AV2820" s="12" t="s">
        <v>82</v>
      </c>
      <c r="AW2820" s="12" t="s">
        <v>31</v>
      </c>
      <c r="AX2820" s="12" t="s">
        <v>74</v>
      </c>
      <c r="AY2820" s="254" t="s">
        <v>165</v>
      </c>
    </row>
    <row r="2821" s="13" customFormat="1">
      <c r="B2821" s="255"/>
      <c r="C2821" s="256"/>
      <c r="D2821" s="246" t="s">
        <v>175</v>
      </c>
      <c r="E2821" s="257" t="s">
        <v>1</v>
      </c>
      <c r="F2821" s="258" t="s">
        <v>694</v>
      </c>
      <c r="G2821" s="256"/>
      <c r="H2821" s="259">
        <v>12.01</v>
      </c>
      <c r="I2821" s="260"/>
      <c r="J2821" s="256"/>
      <c r="K2821" s="256"/>
      <c r="L2821" s="261"/>
      <c r="M2821" s="262"/>
      <c r="N2821" s="263"/>
      <c r="O2821" s="263"/>
      <c r="P2821" s="263"/>
      <c r="Q2821" s="263"/>
      <c r="R2821" s="263"/>
      <c r="S2821" s="263"/>
      <c r="T2821" s="264"/>
      <c r="AT2821" s="265" t="s">
        <v>175</v>
      </c>
      <c r="AU2821" s="265" t="s">
        <v>107</v>
      </c>
      <c r="AV2821" s="13" t="s">
        <v>107</v>
      </c>
      <c r="AW2821" s="13" t="s">
        <v>31</v>
      </c>
      <c r="AX2821" s="13" t="s">
        <v>74</v>
      </c>
      <c r="AY2821" s="265" t="s">
        <v>165</v>
      </c>
    </row>
    <row r="2822" s="12" customFormat="1">
      <c r="B2822" s="244"/>
      <c r="C2822" s="245"/>
      <c r="D2822" s="246" t="s">
        <v>175</v>
      </c>
      <c r="E2822" s="247" t="s">
        <v>1</v>
      </c>
      <c r="F2822" s="248" t="s">
        <v>182</v>
      </c>
      <c r="G2822" s="245"/>
      <c r="H2822" s="247" t="s">
        <v>1</v>
      </c>
      <c r="I2822" s="249"/>
      <c r="J2822" s="245"/>
      <c r="K2822" s="245"/>
      <c r="L2822" s="250"/>
      <c r="M2822" s="251"/>
      <c r="N2822" s="252"/>
      <c r="O2822" s="252"/>
      <c r="P2822" s="252"/>
      <c r="Q2822" s="252"/>
      <c r="R2822" s="252"/>
      <c r="S2822" s="252"/>
      <c r="T2822" s="253"/>
      <c r="AT2822" s="254" t="s">
        <v>175</v>
      </c>
      <c r="AU2822" s="254" t="s">
        <v>107</v>
      </c>
      <c r="AV2822" s="12" t="s">
        <v>82</v>
      </c>
      <c r="AW2822" s="12" t="s">
        <v>31</v>
      </c>
      <c r="AX2822" s="12" t="s">
        <v>74</v>
      </c>
      <c r="AY2822" s="254" t="s">
        <v>165</v>
      </c>
    </row>
    <row r="2823" s="13" customFormat="1">
      <c r="B2823" s="255"/>
      <c r="C2823" s="256"/>
      <c r="D2823" s="246" t="s">
        <v>175</v>
      </c>
      <c r="E2823" s="257" t="s">
        <v>1</v>
      </c>
      <c r="F2823" s="258" t="s">
        <v>695</v>
      </c>
      <c r="G2823" s="256"/>
      <c r="H2823" s="259">
        <v>3.5600000000000001</v>
      </c>
      <c r="I2823" s="260"/>
      <c r="J2823" s="256"/>
      <c r="K2823" s="256"/>
      <c r="L2823" s="261"/>
      <c r="M2823" s="262"/>
      <c r="N2823" s="263"/>
      <c r="O2823" s="263"/>
      <c r="P2823" s="263"/>
      <c r="Q2823" s="263"/>
      <c r="R2823" s="263"/>
      <c r="S2823" s="263"/>
      <c r="T2823" s="264"/>
      <c r="AT2823" s="265" t="s">
        <v>175</v>
      </c>
      <c r="AU2823" s="265" t="s">
        <v>107</v>
      </c>
      <c r="AV2823" s="13" t="s">
        <v>107</v>
      </c>
      <c r="AW2823" s="13" t="s">
        <v>31</v>
      </c>
      <c r="AX2823" s="13" t="s">
        <v>74</v>
      </c>
      <c r="AY2823" s="265" t="s">
        <v>165</v>
      </c>
    </row>
    <row r="2824" s="12" customFormat="1">
      <c r="B2824" s="244"/>
      <c r="C2824" s="245"/>
      <c r="D2824" s="246" t="s">
        <v>175</v>
      </c>
      <c r="E2824" s="247" t="s">
        <v>1</v>
      </c>
      <c r="F2824" s="248" t="s">
        <v>203</v>
      </c>
      <c r="G2824" s="245"/>
      <c r="H2824" s="247" t="s">
        <v>1</v>
      </c>
      <c r="I2824" s="249"/>
      <c r="J2824" s="245"/>
      <c r="K2824" s="245"/>
      <c r="L2824" s="250"/>
      <c r="M2824" s="251"/>
      <c r="N2824" s="252"/>
      <c r="O2824" s="252"/>
      <c r="P2824" s="252"/>
      <c r="Q2824" s="252"/>
      <c r="R2824" s="252"/>
      <c r="S2824" s="252"/>
      <c r="T2824" s="253"/>
      <c r="AT2824" s="254" t="s">
        <v>175</v>
      </c>
      <c r="AU2824" s="254" t="s">
        <v>107</v>
      </c>
      <c r="AV2824" s="12" t="s">
        <v>82</v>
      </c>
      <c r="AW2824" s="12" t="s">
        <v>31</v>
      </c>
      <c r="AX2824" s="12" t="s">
        <v>74</v>
      </c>
      <c r="AY2824" s="254" t="s">
        <v>165</v>
      </c>
    </row>
    <row r="2825" s="13" customFormat="1">
      <c r="B2825" s="255"/>
      <c r="C2825" s="256"/>
      <c r="D2825" s="246" t="s">
        <v>175</v>
      </c>
      <c r="E2825" s="257" t="s">
        <v>1</v>
      </c>
      <c r="F2825" s="258" t="s">
        <v>696</v>
      </c>
      <c r="G2825" s="256"/>
      <c r="H2825" s="259">
        <v>3.96</v>
      </c>
      <c r="I2825" s="260"/>
      <c r="J2825" s="256"/>
      <c r="K2825" s="256"/>
      <c r="L2825" s="261"/>
      <c r="M2825" s="262"/>
      <c r="N2825" s="263"/>
      <c r="O2825" s="263"/>
      <c r="P2825" s="263"/>
      <c r="Q2825" s="263"/>
      <c r="R2825" s="263"/>
      <c r="S2825" s="263"/>
      <c r="T2825" s="264"/>
      <c r="AT2825" s="265" t="s">
        <v>175</v>
      </c>
      <c r="AU2825" s="265" t="s">
        <v>107</v>
      </c>
      <c r="AV2825" s="13" t="s">
        <v>107</v>
      </c>
      <c r="AW2825" s="13" t="s">
        <v>31</v>
      </c>
      <c r="AX2825" s="13" t="s">
        <v>74</v>
      </c>
      <c r="AY2825" s="265" t="s">
        <v>165</v>
      </c>
    </row>
    <row r="2826" s="12" customFormat="1">
      <c r="B2826" s="244"/>
      <c r="C2826" s="245"/>
      <c r="D2826" s="246" t="s">
        <v>175</v>
      </c>
      <c r="E2826" s="247" t="s">
        <v>1</v>
      </c>
      <c r="F2826" s="248" t="s">
        <v>697</v>
      </c>
      <c r="G2826" s="245"/>
      <c r="H2826" s="247" t="s">
        <v>1</v>
      </c>
      <c r="I2826" s="249"/>
      <c r="J2826" s="245"/>
      <c r="K2826" s="245"/>
      <c r="L2826" s="250"/>
      <c r="M2826" s="251"/>
      <c r="N2826" s="252"/>
      <c r="O2826" s="252"/>
      <c r="P2826" s="252"/>
      <c r="Q2826" s="252"/>
      <c r="R2826" s="252"/>
      <c r="S2826" s="252"/>
      <c r="T2826" s="253"/>
      <c r="AT2826" s="254" t="s">
        <v>175</v>
      </c>
      <c r="AU2826" s="254" t="s">
        <v>107</v>
      </c>
      <c r="AV2826" s="12" t="s">
        <v>82</v>
      </c>
      <c r="AW2826" s="12" t="s">
        <v>31</v>
      </c>
      <c r="AX2826" s="12" t="s">
        <v>74</v>
      </c>
      <c r="AY2826" s="254" t="s">
        <v>165</v>
      </c>
    </row>
    <row r="2827" s="13" customFormat="1">
      <c r="B2827" s="255"/>
      <c r="C2827" s="256"/>
      <c r="D2827" s="246" t="s">
        <v>175</v>
      </c>
      <c r="E2827" s="257" t="s">
        <v>1</v>
      </c>
      <c r="F2827" s="258" t="s">
        <v>698</v>
      </c>
      <c r="G2827" s="256"/>
      <c r="H2827" s="259">
        <v>1.44</v>
      </c>
      <c r="I2827" s="260"/>
      <c r="J2827" s="256"/>
      <c r="K2827" s="256"/>
      <c r="L2827" s="261"/>
      <c r="M2827" s="262"/>
      <c r="N2827" s="263"/>
      <c r="O2827" s="263"/>
      <c r="P2827" s="263"/>
      <c r="Q2827" s="263"/>
      <c r="R2827" s="263"/>
      <c r="S2827" s="263"/>
      <c r="T2827" s="264"/>
      <c r="AT2827" s="265" t="s">
        <v>175</v>
      </c>
      <c r="AU2827" s="265" t="s">
        <v>107</v>
      </c>
      <c r="AV2827" s="13" t="s">
        <v>107</v>
      </c>
      <c r="AW2827" s="13" t="s">
        <v>31</v>
      </c>
      <c r="AX2827" s="13" t="s">
        <v>74</v>
      </c>
      <c r="AY2827" s="265" t="s">
        <v>165</v>
      </c>
    </row>
    <row r="2828" s="12" customFormat="1">
      <c r="B2828" s="244"/>
      <c r="C2828" s="245"/>
      <c r="D2828" s="246" t="s">
        <v>175</v>
      </c>
      <c r="E2828" s="247" t="s">
        <v>1</v>
      </c>
      <c r="F2828" s="248" t="s">
        <v>453</v>
      </c>
      <c r="G2828" s="245"/>
      <c r="H2828" s="247" t="s">
        <v>1</v>
      </c>
      <c r="I2828" s="249"/>
      <c r="J2828" s="245"/>
      <c r="K2828" s="245"/>
      <c r="L2828" s="250"/>
      <c r="M2828" s="251"/>
      <c r="N2828" s="252"/>
      <c r="O2828" s="252"/>
      <c r="P2828" s="252"/>
      <c r="Q2828" s="252"/>
      <c r="R2828" s="252"/>
      <c r="S2828" s="252"/>
      <c r="T2828" s="253"/>
      <c r="AT2828" s="254" t="s">
        <v>175</v>
      </c>
      <c r="AU2828" s="254" t="s">
        <v>107</v>
      </c>
      <c r="AV2828" s="12" t="s">
        <v>82</v>
      </c>
      <c r="AW2828" s="12" t="s">
        <v>31</v>
      </c>
      <c r="AX2828" s="12" t="s">
        <v>74</v>
      </c>
      <c r="AY2828" s="254" t="s">
        <v>165</v>
      </c>
    </row>
    <row r="2829" s="13" customFormat="1">
      <c r="B2829" s="255"/>
      <c r="C2829" s="256"/>
      <c r="D2829" s="246" t="s">
        <v>175</v>
      </c>
      <c r="E2829" s="257" t="s">
        <v>1</v>
      </c>
      <c r="F2829" s="258" t="s">
        <v>699</v>
      </c>
      <c r="G2829" s="256"/>
      <c r="H2829" s="259">
        <v>8.2200000000000006</v>
      </c>
      <c r="I2829" s="260"/>
      <c r="J2829" s="256"/>
      <c r="K2829" s="256"/>
      <c r="L2829" s="261"/>
      <c r="M2829" s="262"/>
      <c r="N2829" s="263"/>
      <c r="O2829" s="263"/>
      <c r="P2829" s="263"/>
      <c r="Q2829" s="263"/>
      <c r="R2829" s="263"/>
      <c r="S2829" s="263"/>
      <c r="T2829" s="264"/>
      <c r="AT2829" s="265" t="s">
        <v>175</v>
      </c>
      <c r="AU2829" s="265" t="s">
        <v>107</v>
      </c>
      <c r="AV2829" s="13" t="s">
        <v>107</v>
      </c>
      <c r="AW2829" s="13" t="s">
        <v>31</v>
      </c>
      <c r="AX2829" s="13" t="s">
        <v>74</v>
      </c>
      <c r="AY2829" s="265" t="s">
        <v>165</v>
      </c>
    </row>
    <row r="2830" s="12" customFormat="1">
      <c r="B2830" s="244"/>
      <c r="C2830" s="245"/>
      <c r="D2830" s="246" t="s">
        <v>175</v>
      </c>
      <c r="E2830" s="247" t="s">
        <v>1</v>
      </c>
      <c r="F2830" s="248" t="s">
        <v>205</v>
      </c>
      <c r="G2830" s="245"/>
      <c r="H2830" s="247" t="s">
        <v>1</v>
      </c>
      <c r="I2830" s="249"/>
      <c r="J2830" s="245"/>
      <c r="K2830" s="245"/>
      <c r="L2830" s="250"/>
      <c r="M2830" s="251"/>
      <c r="N2830" s="252"/>
      <c r="O2830" s="252"/>
      <c r="P2830" s="252"/>
      <c r="Q2830" s="252"/>
      <c r="R2830" s="252"/>
      <c r="S2830" s="252"/>
      <c r="T2830" s="253"/>
      <c r="AT2830" s="254" t="s">
        <v>175</v>
      </c>
      <c r="AU2830" s="254" t="s">
        <v>107</v>
      </c>
      <c r="AV2830" s="12" t="s">
        <v>82</v>
      </c>
      <c r="AW2830" s="12" t="s">
        <v>31</v>
      </c>
      <c r="AX2830" s="12" t="s">
        <v>74</v>
      </c>
      <c r="AY2830" s="254" t="s">
        <v>165</v>
      </c>
    </row>
    <row r="2831" s="13" customFormat="1">
      <c r="B2831" s="255"/>
      <c r="C2831" s="256"/>
      <c r="D2831" s="246" t="s">
        <v>175</v>
      </c>
      <c r="E2831" s="257" t="s">
        <v>1</v>
      </c>
      <c r="F2831" s="258" t="s">
        <v>700</v>
      </c>
      <c r="G2831" s="256"/>
      <c r="H2831" s="259">
        <v>16.66</v>
      </c>
      <c r="I2831" s="260"/>
      <c r="J2831" s="256"/>
      <c r="K2831" s="256"/>
      <c r="L2831" s="261"/>
      <c r="M2831" s="262"/>
      <c r="N2831" s="263"/>
      <c r="O2831" s="263"/>
      <c r="P2831" s="263"/>
      <c r="Q2831" s="263"/>
      <c r="R2831" s="263"/>
      <c r="S2831" s="263"/>
      <c r="T2831" s="264"/>
      <c r="AT2831" s="265" t="s">
        <v>175</v>
      </c>
      <c r="AU2831" s="265" t="s">
        <v>107</v>
      </c>
      <c r="AV2831" s="13" t="s">
        <v>107</v>
      </c>
      <c r="AW2831" s="13" t="s">
        <v>31</v>
      </c>
      <c r="AX2831" s="13" t="s">
        <v>74</v>
      </c>
      <c r="AY2831" s="265" t="s">
        <v>165</v>
      </c>
    </row>
    <row r="2832" s="12" customFormat="1">
      <c r="B2832" s="244"/>
      <c r="C2832" s="245"/>
      <c r="D2832" s="246" t="s">
        <v>175</v>
      </c>
      <c r="E2832" s="247" t="s">
        <v>1</v>
      </c>
      <c r="F2832" s="248" t="s">
        <v>443</v>
      </c>
      <c r="G2832" s="245"/>
      <c r="H2832" s="247" t="s">
        <v>1</v>
      </c>
      <c r="I2832" s="249"/>
      <c r="J2832" s="245"/>
      <c r="K2832" s="245"/>
      <c r="L2832" s="250"/>
      <c r="M2832" s="251"/>
      <c r="N2832" s="252"/>
      <c r="O2832" s="252"/>
      <c r="P2832" s="252"/>
      <c r="Q2832" s="252"/>
      <c r="R2832" s="252"/>
      <c r="S2832" s="252"/>
      <c r="T2832" s="253"/>
      <c r="AT2832" s="254" t="s">
        <v>175</v>
      </c>
      <c r="AU2832" s="254" t="s">
        <v>107</v>
      </c>
      <c r="AV2832" s="12" t="s">
        <v>82</v>
      </c>
      <c r="AW2832" s="12" t="s">
        <v>31</v>
      </c>
      <c r="AX2832" s="12" t="s">
        <v>74</v>
      </c>
      <c r="AY2832" s="254" t="s">
        <v>165</v>
      </c>
    </row>
    <row r="2833" s="13" customFormat="1">
      <c r="B2833" s="255"/>
      <c r="C2833" s="256"/>
      <c r="D2833" s="246" t="s">
        <v>175</v>
      </c>
      <c r="E2833" s="257" t="s">
        <v>1</v>
      </c>
      <c r="F2833" s="258" t="s">
        <v>701</v>
      </c>
      <c r="G2833" s="256"/>
      <c r="H2833" s="259">
        <v>13.34</v>
      </c>
      <c r="I2833" s="260"/>
      <c r="J2833" s="256"/>
      <c r="K2833" s="256"/>
      <c r="L2833" s="261"/>
      <c r="M2833" s="262"/>
      <c r="N2833" s="263"/>
      <c r="O2833" s="263"/>
      <c r="P2833" s="263"/>
      <c r="Q2833" s="263"/>
      <c r="R2833" s="263"/>
      <c r="S2833" s="263"/>
      <c r="T2833" s="264"/>
      <c r="AT2833" s="265" t="s">
        <v>175</v>
      </c>
      <c r="AU2833" s="265" t="s">
        <v>107</v>
      </c>
      <c r="AV2833" s="13" t="s">
        <v>107</v>
      </c>
      <c r="AW2833" s="13" t="s">
        <v>31</v>
      </c>
      <c r="AX2833" s="13" t="s">
        <v>74</v>
      </c>
      <c r="AY2833" s="265" t="s">
        <v>165</v>
      </c>
    </row>
    <row r="2834" s="12" customFormat="1">
      <c r="B2834" s="244"/>
      <c r="C2834" s="245"/>
      <c r="D2834" s="246" t="s">
        <v>175</v>
      </c>
      <c r="E2834" s="247" t="s">
        <v>1</v>
      </c>
      <c r="F2834" s="248" t="s">
        <v>220</v>
      </c>
      <c r="G2834" s="245"/>
      <c r="H2834" s="247" t="s">
        <v>1</v>
      </c>
      <c r="I2834" s="249"/>
      <c r="J2834" s="245"/>
      <c r="K2834" s="245"/>
      <c r="L2834" s="250"/>
      <c r="M2834" s="251"/>
      <c r="N2834" s="252"/>
      <c r="O2834" s="252"/>
      <c r="P2834" s="252"/>
      <c r="Q2834" s="252"/>
      <c r="R2834" s="252"/>
      <c r="S2834" s="252"/>
      <c r="T2834" s="253"/>
      <c r="AT2834" s="254" t="s">
        <v>175</v>
      </c>
      <c r="AU2834" s="254" t="s">
        <v>107</v>
      </c>
      <c r="AV2834" s="12" t="s">
        <v>82</v>
      </c>
      <c r="AW2834" s="12" t="s">
        <v>31</v>
      </c>
      <c r="AX2834" s="12" t="s">
        <v>74</v>
      </c>
      <c r="AY2834" s="254" t="s">
        <v>165</v>
      </c>
    </row>
    <row r="2835" s="13" customFormat="1">
      <c r="B2835" s="255"/>
      <c r="C2835" s="256"/>
      <c r="D2835" s="246" t="s">
        <v>175</v>
      </c>
      <c r="E2835" s="257" t="s">
        <v>1</v>
      </c>
      <c r="F2835" s="258" t="s">
        <v>702</v>
      </c>
      <c r="G2835" s="256"/>
      <c r="H2835" s="259">
        <v>7.6200000000000001</v>
      </c>
      <c r="I2835" s="260"/>
      <c r="J2835" s="256"/>
      <c r="K2835" s="256"/>
      <c r="L2835" s="261"/>
      <c r="M2835" s="262"/>
      <c r="N2835" s="263"/>
      <c r="O2835" s="263"/>
      <c r="P2835" s="263"/>
      <c r="Q2835" s="263"/>
      <c r="R2835" s="263"/>
      <c r="S2835" s="263"/>
      <c r="T2835" s="264"/>
      <c r="AT2835" s="265" t="s">
        <v>175</v>
      </c>
      <c r="AU2835" s="265" t="s">
        <v>107</v>
      </c>
      <c r="AV2835" s="13" t="s">
        <v>107</v>
      </c>
      <c r="AW2835" s="13" t="s">
        <v>31</v>
      </c>
      <c r="AX2835" s="13" t="s">
        <v>74</v>
      </c>
      <c r="AY2835" s="265" t="s">
        <v>165</v>
      </c>
    </row>
    <row r="2836" s="12" customFormat="1">
      <c r="B2836" s="244"/>
      <c r="C2836" s="245"/>
      <c r="D2836" s="246" t="s">
        <v>175</v>
      </c>
      <c r="E2836" s="247" t="s">
        <v>1</v>
      </c>
      <c r="F2836" s="248" t="s">
        <v>439</v>
      </c>
      <c r="G2836" s="245"/>
      <c r="H2836" s="247" t="s">
        <v>1</v>
      </c>
      <c r="I2836" s="249"/>
      <c r="J2836" s="245"/>
      <c r="K2836" s="245"/>
      <c r="L2836" s="250"/>
      <c r="M2836" s="251"/>
      <c r="N2836" s="252"/>
      <c r="O2836" s="252"/>
      <c r="P2836" s="252"/>
      <c r="Q2836" s="252"/>
      <c r="R2836" s="252"/>
      <c r="S2836" s="252"/>
      <c r="T2836" s="253"/>
      <c r="AT2836" s="254" t="s">
        <v>175</v>
      </c>
      <c r="AU2836" s="254" t="s">
        <v>107</v>
      </c>
      <c r="AV2836" s="12" t="s">
        <v>82</v>
      </c>
      <c r="AW2836" s="12" t="s">
        <v>31</v>
      </c>
      <c r="AX2836" s="12" t="s">
        <v>74</v>
      </c>
      <c r="AY2836" s="254" t="s">
        <v>165</v>
      </c>
    </row>
    <row r="2837" s="13" customFormat="1">
      <c r="B2837" s="255"/>
      <c r="C2837" s="256"/>
      <c r="D2837" s="246" t="s">
        <v>175</v>
      </c>
      <c r="E2837" s="257" t="s">
        <v>1</v>
      </c>
      <c r="F2837" s="258" t="s">
        <v>703</v>
      </c>
      <c r="G2837" s="256"/>
      <c r="H2837" s="259">
        <v>3.5099999999999998</v>
      </c>
      <c r="I2837" s="260"/>
      <c r="J2837" s="256"/>
      <c r="K2837" s="256"/>
      <c r="L2837" s="261"/>
      <c r="M2837" s="262"/>
      <c r="N2837" s="263"/>
      <c r="O2837" s="263"/>
      <c r="P2837" s="263"/>
      <c r="Q2837" s="263"/>
      <c r="R2837" s="263"/>
      <c r="S2837" s="263"/>
      <c r="T2837" s="264"/>
      <c r="AT2837" s="265" t="s">
        <v>175</v>
      </c>
      <c r="AU2837" s="265" t="s">
        <v>107</v>
      </c>
      <c r="AV2837" s="13" t="s">
        <v>107</v>
      </c>
      <c r="AW2837" s="13" t="s">
        <v>31</v>
      </c>
      <c r="AX2837" s="13" t="s">
        <v>74</v>
      </c>
      <c r="AY2837" s="265" t="s">
        <v>165</v>
      </c>
    </row>
    <row r="2838" s="12" customFormat="1">
      <c r="B2838" s="244"/>
      <c r="C2838" s="245"/>
      <c r="D2838" s="246" t="s">
        <v>175</v>
      </c>
      <c r="E2838" s="247" t="s">
        <v>1</v>
      </c>
      <c r="F2838" s="248" t="s">
        <v>222</v>
      </c>
      <c r="G2838" s="245"/>
      <c r="H2838" s="247" t="s">
        <v>1</v>
      </c>
      <c r="I2838" s="249"/>
      <c r="J2838" s="245"/>
      <c r="K2838" s="245"/>
      <c r="L2838" s="250"/>
      <c r="M2838" s="251"/>
      <c r="N2838" s="252"/>
      <c r="O2838" s="252"/>
      <c r="P2838" s="252"/>
      <c r="Q2838" s="252"/>
      <c r="R2838" s="252"/>
      <c r="S2838" s="252"/>
      <c r="T2838" s="253"/>
      <c r="AT2838" s="254" t="s">
        <v>175</v>
      </c>
      <c r="AU2838" s="254" t="s">
        <v>107</v>
      </c>
      <c r="AV2838" s="12" t="s">
        <v>82</v>
      </c>
      <c r="AW2838" s="12" t="s">
        <v>31</v>
      </c>
      <c r="AX2838" s="12" t="s">
        <v>74</v>
      </c>
      <c r="AY2838" s="254" t="s">
        <v>165</v>
      </c>
    </row>
    <row r="2839" s="13" customFormat="1">
      <c r="B2839" s="255"/>
      <c r="C2839" s="256"/>
      <c r="D2839" s="246" t="s">
        <v>175</v>
      </c>
      <c r="E2839" s="257" t="s">
        <v>1</v>
      </c>
      <c r="F2839" s="258" t="s">
        <v>704</v>
      </c>
      <c r="G2839" s="256"/>
      <c r="H2839" s="259">
        <v>1.48</v>
      </c>
      <c r="I2839" s="260"/>
      <c r="J2839" s="256"/>
      <c r="K2839" s="256"/>
      <c r="L2839" s="261"/>
      <c r="M2839" s="262"/>
      <c r="N2839" s="263"/>
      <c r="O2839" s="263"/>
      <c r="P2839" s="263"/>
      <c r="Q2839" s="263"/>
      <c r="R2839" s="263"/>
      <c r="S2839" s="263"/>
      <c r="T2839" s="264"/>
      <c r="AT2839" s="265" t="s">
        <v>175</v>
      </c>
      <c r="AU2839" s="265" t="s">
        <v>107</v>
      </c>
      <c r="AV2839" s="13" t="s">
        <v>107</v>
      </c>
      <c r="AW2839" s="13" t="s">
        <v>31</v>
      </c>
      <c r="AX2839" s="13" t="s">
        <v>74</v>
      </c>
      <c r="AY2839" s="265" t="s">
        <v>165</v>
      </c>
    </row>
    <row r="2840" s="12" customFormat="1">
      <c r="B2840" s="244"/>
      <c r="C2840" s="245"/>
      <c r="D2840" s="246" t="s">
        <v>175</v>
      </c>
      <c r="E2840" s="247" t="s">
        <v>1</v>
      </c>
      <c r="F2840" s="248" t="s">
        <v>181</v>
      </c>
      <c r="G2840" s="245"/>
      <c r="H2840" s="247" t="s">
        <v>1</v>
      </c>
      <c r="I2840" s="249"/>
      <c r="J2840" s="245"/>
      <c r="K2840" s="245"/>
      <c r="L2840" s="250"/>
      <c r="M2840" s="251"/>
      <c r="N2840" s="252"/>
      <c r="O2840" s="252"/>
      <c r="P2840" s="252"/>
      <c r="Q2840" s="252"/>
      <c r="R2840" s="252"/>
      <c r="S2840" s="252"/>
      <c r="T2840" s="253"/>
      <c r="AT2840" s="254" t="s">
        <v>175</v>
      </c>
      <c r="AU2840" s="254" t="s">
        <v>107</v>
      </c>
      <c r="AV2840" s="12" t="s">
        <v>82</v>
      </c>
      <c r="AW2840" s="12" t="s">
        <v>31</v>
      </c>
      <c r="AX2840" s="12" t="s">
        <v>74</v>
      </c>
      <c r="AY2840" s="254" t="s">
        <v>165</v>
      </c>
    </row>
    <row r="2841" s="13" customFormat="1">
      <c r="B2841" s="255"/>
      <c r="C2841" s="256"/>
      <c r="D2841" s="246" t="s">
        <v>175</v>
      </c>
      <c r="E2841" s="257" t="s">
        <v>1</v>
      </c>
      <c r="F2841" s="258" t="s">
        <v>705</v>
      </c>
      <c r="G2841" s="256"/>
      <c r="H2841" s="259">
        <v>14.199999999999999</v>
      </c>
      <c r="I2841" s="260"/>
      <c r="J2841" s="256"/>
      <c r="K2841" s="256"/>
      <c r="L2841" s="261"/>
      <c r="M2841" s="262"/>
      <c r="N2841" s="263"/>
      <c r="O2841" s="263"/>
      <c r="P2841" s="263"/>
      <c r="Q2841" s="263"/>
      <c r="R2841" s="263"/>
      <c r="S2841" s="263"/>
      <c r="T2841" s="264"/>
      <c r="AT2841" s="265" t="s">
        <v>175</v>
      </c>
      <c r="AU2841" s="265" t="s">
        <v>107</v>
      </c>
      <c r="AV2841" s="13" t="s">
        <v>107</v>
      </c>
      <c r="AW2841" s="13" t="s">
        <v>31</v>
      </c>
      <c r="AX2841" s="13" t="s">
        <v>74</v>
      </c>
      <c r="AY2841" s="265" t="s">
        <v>165</v>
      </c>
    </row>
    <row r="2842" s="12" customFormat="1">
      <c r="B2842" s="244"/>
      <c r="C2842" s="245"/>
      <c r="D2842" s="246" t="s">
        <v>175</v>
      </c>
      <c r="E2842" s="247" t="s">
        <v>1</v>
      </c>
      <c r="F2842" s="248" t="s">
        <v>219</v>
      </c>
      <c r="G2842" s="245"/>
      <c r="H2842" s="247" t="s">
        <v>1</v>
      </c>
      <c r="I2842" s="249"/>
      <c r="J2842" s="245"/>
      <c r="K2842" s="245"/>
      <c r="L2842" s="250"/>
      <c r="M2842" s="251"/>
      <c r="N2842" s="252"/>
      <c r="O2842" s="252"/>
      <c r="P2842" s="252"/>
      <c r="Q2842" s="252"/>
      <c r="R2842" s="252"/>
      <c r="S2842" s="252"/>
      <c r="T2842" s="253"/>
      <c r="AT2842" s="254" t="s">
        <v>175</v>
      </c>
      <c r="AU2842" s="254" t="s">
        <v>107</v>
      </c>
      <c r="AV2842" s="12" t="s">
        <v>82</v>
      </c>
      <c r="AW2842" s="12" t="s">
        <v>31</v>
      </c>
      <c r="AX2842" s="12" t="s">
        <v>74</v>
      </c>
      <c r="AY2842" s="254" t="s">
        <v>165</v>
      </c>
    </row>
    <row r="2843" s="13" customFormat="1">
      <c r="B2843" s="255"/>
      <c r="C2843" s="256"/>
      <c r="D2843" s="246" t="s">
        <v>175</v>
      </c>
      <c r="E2843" s="257" t="s">
        <v>1</v>
      </c>
      <c r="F2843" s="258" t="s">
        <v>706</v>
      </c>
      <c r="G2843" s="256"/>
      <c r="H2843" s="259">
        <v>20.809999999999999</v>
      </c>
      <c r="I2843" s="260"/>
      <c r="J2843" s="256"/>
      <c r="K2843" s="256"/>
      <c r="L2843" s="261"/>
      <c r="M2843" s="262"/>
      <c r="N2843" s="263"/>
      <c r="O2843" s="263"/>
      <c r="P2843" s="263"/>
      <c r="Q2843" s="263"/>
      <c r="R2843" s="263"/>
      <c r="S2843" s="263"/>
      <c r="T2843" s="264"/>
      <c r="AT2843" s="265" t="s">
        <v>175</v>
      </c>
      <c r="AU2843" s="265" t="s">
        <v>107</v>
      </c>
      <c r="AV2843" s="13" t="s">
        <v>107</v>
      </c>
      <c r="AW2843" s="13" t="s">
        <v>31</v>
      </c>
      <c r="AX2843" s="13" t="s">
        <v>74</v>
      </c>
      <c r="AY2843" s="265" t="s">
        <v>165</v>
      </c>
    </row>
    <row r="2844" s="12" customFormat="1">
      <c r="B2844" s="244"/>
      <c r="C2844" s="245"/>
      <c r="D2844" s="246" t="s">
        <v>175</v>
      </c>
      <c r="E2844" s="247" t="s">
        <v>1</v>
      </c>
      <c r="F2844" s="248" t="s">
        <v>436</v>
      </c>
      <c r="G2844" s="245"/>
      <c r="H2844" s="247" t="s">
        <v>1</v>
      </c>
      <c r="I2844" s="249"/>
      <c r="J2844" s="245"/>
      <c r="K2844" s="245"/>
      <c r="L2844" s="250"/>
      <c r="M2844" s="251"/>
      <c r="N2844" s="252"/>
      <c r="O2844" s="252"/>
      <c r="P2844" s="252"/>
      <c r="Q2844" s="252"/>
      <c r="R2844" s="252"/>
      <c r="S2844" s="252"/>
      <c r="T2844" s="253"/>
      <c r="AT2844" s="254" t="s">
        <v>175</v>
      </c>
      <c r="AU2844" s="254" t="s">
        <v>107</v>
      </c>
      <c r="AV2844" s="12" t="s">
        <v>82</v>
      </c>
      <c r="AW2844" s="12" t="s">
        <v>31</v>
      </c>
      <c r="AX2844" s="12" t="s">
        <v>74</v>
      </c>
      <c r="AY2844" s="254" t="s">
        <v>165</v>
      </c>
    </row>
    <row r="2845" s="13" customFormat="1">
      <c r="B2845" s="255"/>
      <c r="C2845" s="256"/>
      <c r="D2845" s="246" t="s">
        <v>175</v>
      </c>
      <c r="E2845" s="257" t="s">
        <v>1</v>
      </c>
      <c r="F2845" s="258" t="s">
        <v>707</v>
      </c>
      <c r="G2845" s="256"/>
      <c r="H2845" s="259">
        <v>19.25</v>
      </c>
      <c r="I2845" s="260"/>
      <c r="J2845" s="256"/>
      <c r="K2845" s="256"/>
      <c r="L2845" s="261"/>
      <c r="M2845" s="262"/>
      <c r="N2845" s="263"/>
      <c r="O2845" s="263"/>
      <c r="P2845" s="263"/>
      <c r="Q2845" s="263"/>
      <c r="R2845" s="263"/>
      <c r="S2845" s="263"/>
      <c r="T2845" s="264"/>
      <c r="AT2845" s="265" t="s">
        <v>175</v>
      </c>
      <c r="AU2845" s="265" t="s">
        <v>107</v>
      </c>
      <c r="AV2845" s="13" t="s">
        <v>107</v>
      </c>
      <c r="AW2845" s="13" t="s">
        <v>31</v>
      </c>
      <c r="AX2845" s="13" t="s">
        <v>74</v>
      </c>
      <c r="AY2845" s="265" t="s">
        <v>165</v>
      </c>
    </row>
    <row r="2846" s="14" customFormat="1">
      <c r="B2846" s="266"/>
      <c r="C2846" s="267"/>
      <c r="D2846" s="246" t="s">
        <v>175</v>
      </c>
      <c r="E2846" s="268" t="s">
        <v>1</v>
      </c>
      <c r="F2846" s="269" t="s">
        <v>179</v>
      </c>
      <c r="G2846" s="267"/>
      <c r="H2846" s="270">
        <v>172.62000000000001</v>
      </c>
      <c r="I2846" s="271"/>
      <c r="J2846" s="267"/>
      <c r="K2846" s="267"/>
      <c r="L2846" s="272"/>
      <c r="M2846" s="273"/>
      <c r="N2846" s="274"/>
      <c r="O2846" s="274"/>
      <c r="P2846" s="274"/>
      <c r="Q2846" s="274"/>
      <c r="R2846" s="274"/>
      <c r="S2846" s="274"/>
      <c r="T2846" s="275"/>
      <c r="AT2846" s="276" t="s">
        <v>175</v>
      </c>
      <c r="AU2846" s="276" t="s">
        <v>107</v>
      </c>
      <c r="AV2846" s="14" t="s">
        <v>166</v>
      </c>
      <c r="AW2846" s="14" t="s">
        <v>31</v>
      </c>
      <c r="AX2846" s="14" t="s">
        <v>74</v>
      </c>
      <c r="AY2846" s="276" t="s">
        <v>165</v>
      </c>
    </row>
    <row r="2847" s="12" customFormat="1">
      <c r="B2847" s="244"/>
      <c r="C2847" s="245"/>
      <c r="D2847" s="246" t="s">
        <v>175</v>
      </c>
      <c r="E2847" s="247" t="s">
        <v>1</v>
      </c>
      <c r="F2847" s="248" t="s">
        <v>207</v>
      </c>
      <c r="G2847" s="245"/>
      <c r="H2847" s="247" t="s">
        <v>1</v>
      </c>
      <c r="I2847" s="249"/>
      <c r="J2847" s="245"/>
      <c r="K2847" s="245"/>
      <c r="L2847" s="250"/>
      <c r="M2847" s="251"/>
      <c r="N2847" s="252"/>
      <c r="O2847" s="252"/>
      <c r="P2847" s="252"/>
      <c r="Q2847" s="252"/>
      <c r="R2847" s="252"/>
      <c r="S2847" s="252"/>
      <c r="T2847" s="253"/>
      <c r="AT2847" s="254" t="s">
        <v>175</v>
      </c>
      <c r="AU2847" s="254" t="s">
        <v>107</v>
      </c>
      <c r="AV2847" s="12" t="s">
        <v>82</v>
      </c>
      <c r="AW2847" s="12" t="s">
        <v>31</v>
      </c>
      <c r="AX2847" s="12" t="s">
        <v>74</v>
      </c>
      <c r="AY2847" s="254" t="s">
        <v>165</v>
      </c>
    </row>
    <row r="2848" s="12" customFormat="1">
      <c r="B2848" s="244"/>
      <c r="C2848" s="245"/>
      <c r="D2848" s="246" t="s">
        <v>175</v>
      </c>
      <c r="E2848" s="247" t="s">
        <v>1</v>
      </c>
      <c r="F2848" s="248" t="s">
        <v>480</v>
      </c>
      <c r="G2848" s="245"/>
      <c r="H2848" s="247" t="s">
        <v>1</v>
      </c>
      <c r="I2848" s="249"/>
      <c r="J2848" s="245"/>
      <c r="K2848" s="245"/>
      <c r="L2848" s="250"/>
      <c r="M2848" s="251"/>
      <c r="N2848" s="252"/>
      <c r="O2848" s="252"/>
      <c r="P2848" s="252"/>
      <c r="Q2848" s="252"/>
      <c r="R2848" s="252"/>
      <c r="S2848" s="252"/>
      <c r="T2848" s="253"/>
      <c r="AT2848" s="254" t="s">
        <v>175</v>
      </c>
      <c r="AU2848" s="254" t="s">
        <v>107</v>
      </c>
      <c r="AV2848" s="12" t="s">
        <v>82</v>
      </c>
      <c r="AW2848" s="12" t="s">
        <v>31</v>
      </c>
      <c r="AX2848" s="12" t="s">
        <v>74</v>
      </c>
      <c r="AY2848" s="254" t="s">
        <v>165</v>
      </c>
    </row>
    <row r="2849" s="13" customFormat="1">
      <c r="B2849" s="255"/>
      <c r="C2849" s="256"/>
      <c r="D2849" s="246" t="s">
        <v>175</v>
      </c>
      <c r="E2849" s="257" t="s">
        <v>1</v>
      </c>
      <c r="F2849" s="258" t="s">
        <v>711</v>
      </c>
      <c r="G2849" s="256"/>
      <c r="H2849" s="259">
        <v>8.6400000000000006</v>
      </c>
      <c r="I2849" s="260"/>
      <c r="J2849" s="256"/>
      <c r="K2849" s="256"/>
      <c r="L2849" s="261"/>
      <c r="M2849" s="262"/>
      <c r="N2849" s="263"/>
      <c r="O2849" s="263"/>
      <c r="P2849" s="263"/>
      <c r="Q2849" s="263"/>
      <c r="R2849" s="263"/>
      <c r="S2849" s="263"/>
      <c r="T2849" s="264"/>
      <c r="AT2849" s="265" t="s">
        <v>175</v>
      </c>
      <c r="AU2849" s="265" t="s">
        <v>107</v>
      </c>
      <c r="AV2849" s="13" t="s">
        <v>107</v>
      </c>
      <c r="AW2849" s="13" t="s">
        <v>31</v>
      </c>
      <c r="AX2849" s="13" t="s">
        <v>74</v>
      </c>
      <c r="AY2849" s="265" t="s">
        <v>165</v>
      </c>
    </row>
    <row r="2850" s="12" customFormat="1">
      <c r="B2850" s="244"/>
      <c r="C2850" s="245"/>
      <c r="D2850" s="246" t="s">
        <v>175</v>
      </c>
      <c r="E2850" s="247" t="s">
        <v>1</v>
      </c>
      <c r="F2850" s="248" t="s">
        <v>488</v>
      </c>
      <c r="G2850" s="245"/>
      <c r="H2850" s="247" t="s">
        <v>1</v>
      </c>
      <c r="I2850" s="249"/>
      <c r="J2850" s="245"/>
      <c r="K2850" s="245"/>
      <c r="L2850" s="250"/>
      <c r="M2850" s="251"/>
      <c r="N2850" s="252"/>
      <c r="O2850" s="252"/>
      <c r="P2850" s="252"/>
      <c r="Q2850" s="252"/>
      <c r="R2850" s="252"/>
      <c r="S2850" s="252"/>
      <c r="T2850" s="253"/>
      <c r="AT2850" s="254" t="s">
        <v>175</v>
      </c>
      <c r="AU2850" s="254" t="s">
        <v>107</v>
      </c>
      <c r="AV2850" s="12" t="s">
        <v>82</v>
      </c>
      <c r="AW2850" s="12" t="s">
        <v>31</v>
      </c>
      <c r="AX2850" s="12" t="s">
        <v>74</v>
      </c>
      <c r="AY2850" s="254" t="s">
        <v>165</v>
      </c>
    </row>
    <row r="2851" s="13" customFormat="1">
      <c r="B2851" s="255"/>
      <c r="C2851" s="256"/>
      <c r="D2851" s="246" t="s">
        <v>175</v>
      </c>
      <c r="E2851" s="257" t="s">
        <v>1</v>
      </c>
      <c r="F2851" s="258" t="s">
        <v>712</v>
      </c>
      <c r="G2851" s="256"/>
      <c r="H2851" s="259">
        <v>4.75</v>
      </c>
      <c r="I2851" s="260"/>
      <c r="J2851" s="256"/>
      <c r="K2851" s="256"/>
      <c r="L2851" s="261"/>
      <c r="M2851" s="262"/>
      <c r="N2851" s="263"/>
      <c r="O2851" s="263"/>
      <c r="P2851" s="263"/>
      <c r="Q2851" s="263"/>
      <c r="R2851" s="263"/>
      <c r="S2851" s="263"/>
      <c r="T2851" s="264"/>
      <c r="AT2851" s="265" t="s">
        <v>175</v>
      </c>
      <c r="AU2851" s="265" t="s">
        <v>107</v>
      </c>
      <c r="AV2851" s="13" t="s">
        <v>107</v>
      </c>
      <c r="AW2851" s="13" t="s">
        <v>31</v>
      </c>
      <c r="AX2851" s="13" t="s">
        <v>74</v>
      </c>
      <c r="AY2851" s="265" t="s">
        <v>165</v>
      </c>
    </row>
    <row r="2852" s="12" customFormat="1">
      <c r="B2852" s="244"/>
      <c r="C2852" s="245"/>
      <c r="D2852" s="246" t="s">
        <v>175</v>
      </c>
      <c r="E2852" s="247" t="s">
        <v>1</v>
      </c>
      <c r="F2852" s="248" t="s">
        <v>483</v>
      </c>
      <c r="G2852" s="245"/>
      <c r="H2852" s="247" t="s">
        <v>1</v>
      </c>
      <c r="I2852" s="249"/>
      <c r="J2852" s="245"/>
      <c r="K2852" s="245"/>
      <c r="L2852" s="250"/>
      <c r="M2852" s="251"/>
      <c r="N2852" s="252"/>
      <c r="O2852" s="252"/>
      <c r="P2852" s="252"/>
      <c r="Q2852" s="252"/>
      <c r="R2852" s="252"/>
      <c r="S2852" s="252"/>
      <c r="T2852" s="253"/>
      <c r="AT2852" s="254" t="s">
        <v>175</v>
      </c>
      <c r="AU2852" s="254" t="s">
        <v>107</v>
      </c>
      <c r="AV2852" s="12" t="s">
        <v>82</v>
      </c>
      <c r="AW2852" s="12" t="s">
        <v>31</v>
      </c>
      <c r="AX2852" s="12" t="s">
        <v>74</v>
      </c>
      <c r="AY2852" s="254" t="s">
        <v>165</v>
      </c>
    </row>
    <row r="2853" s="13" customFormat="1">
      <c r="B2853" s="255"/>
      <c r="C2853" s="256"/>
      <c r="D2853" s="246" t="s">
        <v>175</v>
      </c>
      <c r="E2853" s="257" t="s">
        <v>1</v>
      </c>
      <c r="F2853" s="258" t="s">
        <v>713</v>
      </c>
      <c r="G2853" s="256"/>
      <c r="H2853" s="259">
        <v>3.5699999999999998</v>
      </c>
      <c r="I2853" s="260"/>
      <c r="J2853" s="256"/>
      <c r="K2853" s="256"/>
      <c r="L2853" s="261"/>
      <c r="M2853" s="262"/>
      <c r="N2853" s="263"/>
      <c r="O2853" s="263"/>
      <c r="P2853" s="263"/>
      <c r="Q2853" s="263"/>
      <c r="R2853" s="263"/>
      <c r="S2853" s="263"/>
      <c r="T2853" s="264"/>
      <c r="AT2853" s="265" t="s">
        <v>175</v>
      </c>
      <c r="AU2853" s="265" t="s">
        <v>107</v>
      </c>
      <c r="AV2853" s="13" t="s">
        <v>107</v>
      </c>
      <c r="AW2853" s="13" t="s">
        <v>31</v>
      </c>
      <c r="AX2853" s="13" t="s">
        <v>74</v>
      </c>
      <c r="AY2853" s="265" t="s">
        <v>165</v>
      </c>
    </row>
    <row r="2854" s="12" customFormat="1">
      <c r="B2854" s="244"/>
      <c r="C2854" s="245"/>
      <c r="D2854" s="246" t="s">
        <v>175</v>
      </c>
      <c r="E2854" s="247" t="s">
        <v>1</v>
      </c>
      <c r="F2854" s="248" t="s">
        <v>476</v>
      </c>
      <c r="G2854" s="245"/>
      <c r="H2854" s="247" t="s">
        <v>1</v>
      </c>
      <c r="I2854" s="249"/>
      <c r="J2854" s="245"/>
      <c r="K2854" s="245"/>
      <c r="L2854" s="250"/>
      <c r="M2854" s="251"/>
      <c r="N2854" s="252"/>
      <c r="O2854" s="252"/>
      <c r="P2854" s="252"/>
      <c r="Q2854" s="252"/>
      <c r="R2854" s="252"/>
      <c r="S2854" s="252"/>
      <c r="T2854" s="253"/>
      <c r="AT2854" s="254" t="s">
        <v>175</v>
      </c>
      <c r="AU2854" s="254" t="s">
        <v>107</v>
      </c>
      <c r="AV2854" s="12" t="s">
        <v>82</v>
      </c>
      <c r="AW2854" s="12" t="s">
        <v>31</v>
      </c>
      <c r="AX2854" s="12" t="s">
        <v>74</v>
      </c>
      <c r="AY2854" s="254" t="s">
        <v>165</v>
      </c>
    </row>
    <row r="2855" s="13" customFormat="1">
      <c r="B2855" s="255"/>
      <c r="C2855" s="256"/>
      <c r="D2855" s="246" t="s">
        <v>175</v>
      </c>
      <c r="E2855" s="257" t="s">
        <v>1</v>
      </c>
      <c r="F2855" s="258" t="s">
        <v>714</v>
      </c>
      <c r="G2855" s="256"/>
      <c r="H2855" s="259">
        <v>20.25</v>
      </c>
      <c r="I2855" s="260"/>
      <c r="J2855" s="256"/>
      <c r="K2855" s="256"/>
      <c r="L2855" s="261"/>
      <c r="M2855" s="262"/>
      <c r="N2855" s="263"/>
      <c r="O2855" s="263"/>
      <c r="P2855" s="263"/>
      <c r="Q2855" s="263"/>
      <c r="R2855" s="263"/>
      <c r="S2855" s="263"/>
      <c r="T2855" s="264"/>
      <c r="AT2855" s="265" t="s">
        <v>175</v>
      </c>
      <c r="AU2855" s="265" t="s">
        <v>107</v>
      </c>
      <c r="AV2855" s="13" t="s">
        <v>107</v>
      </c>
      <c r="AW2855" s="13" t="s">
        <v>31</v>
      </c>
      <c r="AX2855" s="13" t="s">
        <v>74</v>
      </c>
      <c r="AY2855" s="265" t="s">
        <v>165</v>
      </c>
    </row>
    <row r="2856" s="12" customFormat="1">
      <c r="B2856" s="244"/>
      <c r="C2856" s="245"/>
      <c r="D2856" s="246" t="s">
        <v>175</v>
      </c>
      <c r="E2856" s="247" t="s">
        <v>1</v>
      </c>
      <c r="F2856" s="248" t="s">
        <v>474</v>
      </c>
      <c r="G2856" s="245"/>
      <c r="H2856" s="247" t="s">
        <v>1</v>
      </c>
      <c r="I2856" s="249"/>
      <c r="J2856" s="245"/>
      <c r="K2856" s="245"/>
      <c r="L2856" s="250"/>
      <c r="M2856" s="251"/>
      <c r="N2856" s="252"/>
      <c r="O2856" s="252"/>
      <c r="P2856" s="252"/>
      <c r="Q2856" s="252"/>
      <c r="R2856" s="252"/>
      <c r="S2856" s="252"/>
      <c r="T2856" s="253"/>
      <c r="AT2856" s="254" t="s">
        <v>175</v>
      </c>
      <c r="AU2856" s="254" t="s">
        <v>107</v>
      </c>
      <c r="AV2856" s="12" t="s">
        <v>82</v>
      </c>
      <c r="AW2856" s="12" t="s">
        <v>31</v>
      </c>
      <c r="AX2856" s="12" t="s">
        <v>74</v>
      </c>
      <c r="AY2856" s="254" t="s">
        <v>165</v>
      </c>
    </row>
    <row r="2857" s="13" customFormat="1">
      <c r="B2857" s="255"/>
      <c r="C2857" s="256"/>
      <c r="D2857" s="246" t="s">
        <v>175</v>
      </c>
      <c r="E2857" s="257" t="s">
        <v>1</v>
      </c>
      <c r="F2857" s="258" t="s">
        <v>715</v>
      </c>
      <c r="G2857" s="256"/>
      <c r="H2857" s="259">
        <v>22.48</v>
      </c>
      <c r="I2857" s="260"/>
      <c r="J2857" s="256"/>
      <c r="K2857" s="256"/>
      <c r="L2857" s="261"/>
      <c r="M2857" s="262"/>
      <c r="N2857" s="263"/>
      <c r="O2857" s="263"/>
      <c r="P2857" s="263"/>
      <c r="Q2857" s="263"/>
      <c r="R2857" s="263"/>
      <c r="S2857" s="263"/>
      <c r="T2857" s="264"/>
      <c r="AT2857" s="265" t="s">
        <v>175</v>
      </c>
      <c r="AU2857" s="265" t="s">
        <v>107</v>
      </c>
      <c r="AV2857" s="13" t="s">
        <v>107</v>
      </c>
      <c r="AW2857" s="13" t="s">
        <v>31</v>
      </c>
      <c r="AX2857" s="13" t="s">
        <v>74</v>
      </c>
      <c r="AY2857" s="265" t="s">
        <v>165</v>
      </c>
    </row>
    <row r="2858" s="12" customFormat="1">
      <c r="B2858" s="244"/>
      <c r="C2858" s="245"/>
      <c r="D2858" s="246" t="s">
        <v>175</v>
      </c>
      <c r="E2858" s="247" t="s">
        <v>1</v>
      </c>
      <c r="F2858" s="248" t="s">
        <v>210</v>
      </c>
      <c r="G2858" s="245"/>
      <c r="H2858" s="247" t="s">
        <v>1</v>
      </c>
      <c r="I2858" s="249"/>
      <c r="J2858" s="245"/>
      <c r="K2858" s="245"/>
      <c r="L2858" s="250"/>
      <c r="M2858" s="251"/>
      <c r="N2858" s="252"/>
      <c r="O2858" s="252"/>
      <c r="P2858" s="252"/>
      <c r="Q2858" s="252"/>
      <c r="R2858" s="252"/>
      <c r="S2858" s="252"/>
      <c r="T2858" s="253"/>
      <c r="AT2858" s="254" t="s">
        <v>175</v>
      </c>
      <c r="AU2858" s="254" t="s">
        <v>107</v>
      </c>
      <c r="AV2858" s="12" t="s">
        <v>82</v>
      </c>
      <c r="AW2858" s="12" t="s">
        <v>31</v>
      </c>
      <c r="AX2858" s="12" t="s">
        <v>74</v>
      </c>
      <c r="AY2858" s="254" t="s">
        <v>165</v>
      </c>
    </row>
    <row r="2859" s="13" customFormat="1">
      <c r="B2859" s="255"/>
      <c r="C2859" s="256"/>
      <c r="D2859" s="246" t="s">
        <v>175</v>
      </c>
      <c r="E2859" s="257" t="s">
        <v>1</v>
      </c>
      <c r="F2859" s="258" t="s">
        <v>716</v>
      </c>
      <c r="G2859" s="256"/>
      <c r="H2859" s="259">
        <v>6.1900000000000004</v>
      </c>
      <c r="I2859" s="260"/>
      <c r="J2859" s="256"/>
      <c r="K2859" s="256"/>
      <c r="L2859" s="261"/>
      <c r="M2859" s="262"/>
      <c r="N2859" s="263"/>
      <c r="O2859" s="263"/>
      <c r="P2859" s="263"/>
      <c r="Q2859" s="263"/>
      <c r="R2859" s="263"/>
      <c r="S2859" s="263"/>
      <c r="T2859" s="264"/>
      <c r="AT2859" s="265" t="s">
        <v>175</v>
      </c>
      <c r="AU2859" s="265" t="s">
        <v>107</v>
      </c>
      <c r="AV2859" s="13" t="s">
        <v>107</v>
      </c>
      <c r="AW2859" s="13" t="s">
        <v>31</v>
      </c>
      <c r="AX2859" s="13" t="s">
        <v>74</v>
      </c>
      <c r="AY2859" s="265" t="s">
        <v>165</v>
      </c>
    </row>
    <row r="2860" s="12" customFormat="1">
      <c r="B2860" s="244"/>
      <c r="C2860" s="245"/>
      <c r="D2860" s="246" t="s">
        <v>175</v>
      </c>
      <c r="E2860" s="247" t="s">
        <v>1</v>
      </c>
      <c r="F2860" s="248" t="s">
        <v>208</v>
      </c>
      <c r="G2860" s="245"/>
      <c r="H2860" s="247" t="s">
        <v>1</v>
      </c>
      <c r="I2860" s="249"/>
      <c r="J2860" s="245"/>
      <c r="K2860" s="245"/>
      <c r="L2860" s="250"/>
      <c r="M2860" s="251"/>
      <c r="N2860" s="252"/>
      <c r="O2860" s="252"/>
      <c r="P2860" s="252"/>
      <c r="Q2860" s="252"/>
      <c r="R2860" s="252"/>
      <c r="S2860" s="252"/>
      <c r="T2860" s="253"/>
      <c r="AT2860" s="254" t="s">
        <v>175</v>
      </c>
      <c r="AU2860" s="254" t="s">
        <v>107</v>
      </c>
      <c r="AV2860" s="12" t="s">
        <v>82</v>
      </c>
      <c r="AW2860" s="12" t="s">
        <v>31</v>
      </c>
      <c r="AX2860" s="12" t="s">
        <v>74</v>
      </c>
      <c r="AY2860" s="254" t="s">
        <v>165</v>
      </c>
    </row>
    <row r="2861" s="13" customFormat="1">
      <c r="B2861" s="255"/>
      <c r="C2861" s="256"/>
      <c r="D2861" s="246" t="s">
        <v>175</v>
      </c>
      <c r="E2861" s="257" t="s">
        <v>1</v>
      </c>
      <c r="F2861" s="258" t="s">
        <v>698</v>
      </c>
      <c r="G2861" s="256"/>
      <c r="H2861" s="259">
        <v>1.44</v>
      </c>
      <c r="I2861" s="260"/>
      <c r="J2861" s="256"/>
      <c r="K2861" s="256"/>
      <c r="L2861" s="261"/>
      <c r="M2861" s="262"/>
      <c r="N2861" s="263"/>
      <c r="O2861" s="263"/>
      <c r="P2861" s="263"/>
      <c r="Q2861" s="263"/>
      <c r="R2861" s="263"/>
      <c r="S2861" s="263"/>
      <c r="T2861" s="264"/>
      <c r="AT2861" s="265" t="s">
        <v>175</v>
      </c>
      <c r="AU2861" s="265" t="s">
        <v>107</v>
      </c>
      <c r="AV2861" s="13" t="s">
        <v>107</v>
      </c>
      <c r="AW2861" s="13" t="s">
        <v>31</v>
      </c>
      <c r="AX2861" s="13" t="s">
        <v>74</v>
      </c>
      <c r="AY2861" s="265" t="s">
        <v>165</v>
      </c>
    </row>
    <row r="2862" s="12" customFormat="1">
      <c r="B2862" s="244"/>
      <c r="C2862" s="245"/>
      <c r="D2862" s="246" t="s">
        <v>175</v>
      </c>
      <c r="E2862" s="247" t="s">
        <v>1</v>
      </c>
      <c r="F2862" s="248" t="s">
        <v>507</v>
      </c>
      <c r="G2862" s="245"/>
      <c r="H2862" s="247" t="s">
        <v>1</v>
      </c>
      <c r="I2862" s="249"/>
      <c r="J2862" s="245"/>
      <c r="K2862" s="245"/>
      <c r="L2862" s="250"/>
      <c r="M2862" s="251"/>
      <c r="N2862" s="252"/>
      <c r="O2862" s="252"/>
      <c r="P2862" s="252"/>
      <c r="Q2862" s="252"/>
      <c r="R2862" s="252"/>
      <c r="S2862" s="252"/>
      <c r="T2862" s="253"/>
      <c r="AT2862" s="254" t="s">
        <v>175</v>
      </c>
      <c r="AU2862" s="254" t="s">
        <v>107</v>
      </c>
      <c r="AV2862" s="12" t="s">
        <v>82</v>
      </c>
      <c r="AW2862" s="12" t="s">
        <v>31</v>
      </c>
      <c r="AX2862" s="12" t="s">
        <v>74</v>
      </c>
      <c r="AY2862" s="254" t="s">
        <v>165</v>
      </c>
    </row>
    <row r="2863" s="13" customFormat="1">
      <c r="B2863" s="255"/>
      <c r="C2863" s="256"/>
      <c r="D2863" s="246" t="s">
        <v>175</v>
      </c>
      <c r="E2863" s="257" t="s">
        <v>1</v>
      </c>
      <c r="F2863" s="258" t="s">
        <v>717</v>
      </c>
      <c r="G2863" s="256"/>
      <c r="H2863" s="259">
        <v>3.6299999999999999</v>
      </c>
      <c r="I2863" s="260"/>
      <c r="J2863" s="256"/>
      <c r="K2863" s="256"/>
      <c r="L2863" s="261"/>
      <c r="M2863" s="262"/>
      <c r="N2863" s="263"/>
      <c r="O2863" s="263"/>
      <c r="P2863" s="263"/>
      <c r="Q2863" s="263"/>
      <c r="R2863" s="263"/>
      <c r="S2863" s="263"/>
      <c r="T2863" s="264"/>
      <c r="AT2863" s="265" t="s">
        <v>175</v>
      </c>
      <c r="AU2863" s="265" t="s">
        <v>107</v>
      </c>
      <c r="AV2863" s="13" t="s">
        <v>107</v>
      </c>
      <c r="AW2863" s="13" t="s">
        <v>31</v>
      </c>
      <c r="AX2863" s="13" t="s">
        <v>74</v>
      </c>
      <c r="AY2863" s="265" t="s">
        <v>165</v>
      </c>
    </row>
    <row r="2864" s="12" customFormat="1">
      <c r="B2864" s="244"/>
      <c r="C2864" s="245"/>
      <c r="D2864" s="246" t="s">
        <v>175</v>
      </c>
      <c r="E2864" s="247" t="s">
        <v>1</v>
      </c>
      <c r="F2864" s="248" t="s">
        <v>505</v>
      </c>
      <c r="G2864" s="245"/>
      <c r="H2864" s="247" t="s">
        <v>1</v>
      </c>
      <c r="I2864" s="249"/>
      <c r="J2864" s="245"/>
      <c r="K2864" s="245"/>
      <c r="L2864" s="250"/>
      <c r="M2864" s="251"/>
      <c r="N2864" s="252"/>
      <c r="O2864" s="252"/>
      <c r="P2864" s="252"/>
      <c r="Q2864" s="252"/>
      <c r="R2864" s="252"/>
      <c r="S2864" s="252"/>
      <c r="T2864" s="253"/>
      <c r="AT2864" s="254" t="s">
        <v>175</v>
      </c>
      <c r="AU2864" s="254" t="s">
        <v>107</v>
      </c>
      <c r="AV2864" s="12" t="s">
        <v>82</v>
      </c>
      <c r="AW2864" s="12" t="s">
        <v>31</v>
      </c>
      <c r="AX2864" s="12" t="s">
        <v>74</v>
      </c>
      <c r="AY2864" s="254" t="s">
        <v>165</v>
      </c>
    </row>
    <row r="2865" s="13" customFormat="1">
      <c r="B2865" s="255"/>
      <c r="C2865" s="256"/>
      <c r="D2865" s="246" t="s">
        <v>175</v>
      </c>
      <c r="E2865" s="257" t="s">
        <v>1</v>
      </c>
      <c r="F2865" s="258" t="s">
        <v>718</v>
      </c>
      <c r="G2865" s="256"/>
      <c r="H2865" s="259">
        <v>15.93</v>
      </c>
      <c r="I2865" s="260"/>
      <c r="J2865" s="256"/>
      <c r="K2865" s="256"/>
      <c r="L2865" s="261"/>
      <c r="M2865" s="262"/>
      <c r="N2865" s="263"/>
      <c r="O2865" s="263"/>
      <c r="P2865" s="263"/>
      <c r="Q2865" s="263"/>
      <c r="R2865" s="263"/>
      <c r="S2865" s="263"/>
      <c r="T2865" s="264"/>
      <c r="AT2865" s="265" t="s">
        <v>175</v>
      </c>
      <c r="AU2865" s="265" t="s">
        <v>107</v>
      </c>
      <c r="AV2865" s="13" t="s">
        <v>107</v>
      </c>
      <c r="AW2865" s="13" t="s">
        <v>31</v>
      </c>
      <c r="AX2865" s="13" t="s">
        <v>74</v>
      </c>
      <c r="AY2865" s="265" t="s">
        <v>165</v>
      </c>
    </row>
    <row r="2866" s="12" customFormat="1">
      <c r="B2866" s="244"/>
      <c r="C2866" s="245"/>
      <c r="D2866" s="246" t="s">
        <v>175</v>
      </c>
      <c r="E2866" s="247" t="s">
        <v>1</v>
      </c>
      <c r="F2866" s="248" t="s">
        <v>512</v>
      </c>
      <c r="G2866" s="245"/>
      <c r="H2866" s="247" t="s">
        <v>1</v>
      </c>
      <c r="I2866" s="249"/>
      <c r="J2866" s="245"/>
      <c r="K2866" s="245"/>
      <c r="L2866" s="250"/>
      <c r="M2866" s="251"/>
      <c r="N2866" s="252"/>
      <c r="O2866" s="252"/>
      <c r="P2866" s="252"/>
      <c r="Q2866" s="252"/>
      <c r="R2866" s="252"/>
      <c r="S2866" s="252"/>
      <c r="T2866" s="253"/>
      <c r="AT2866" s="254" t="s">
        <v>175</v>
      </c>
      <c r="AU2866" s="254" t="s">
        <v>107</v>
      </c>
      <c r="AV2866" s="12" t="s">
        <v>82</v>
      </c>
      <c r="AW2866" s="12" t="s">
        <v>31</v>
      </c>
      <c r="AX2866" s="12" t="s">
        <v>74</v>
      </c>
      <c r="AY2866" s="254" t="s">
        <v>165</v>
      </c>
    </row>
    <row r="2867" s="13" customFormat="1">
      <c r="B2867" s="255"/>
      <c r="C2867" s="256"/>
      <c r="D2867" s="246" t="s">
        <v>175</v>
      </c>
      <c r="E2867" s="257" t="s">
        <v>1</v>
      </c>
      <c r="F2867" s="258" t="s">
        <v>719</v>
      </c>
      <c r="G2867" s="256"/>
      <c r="H2867" s="259">
        <v>22.23</v>
      </c>
      <c r="I2867" s="260"/>
      <c r="J2867" s="256"/>
      <c r="K2867" s="256"/>
      <c r="L2867" s="261"/>
      <c r="M2867" s="262"/>
      <c r="N2867" s="263"/>
      <c r="O2867" s="263"/>
      <c r="P2867" s="263"/>
      <c r="Q2867" s="263"/>
      <c r="R2867" s="263"/>
      <c r="S2867" s="263"/>
      <c r="T2867" s="264"/>
      <c r="AT2867" s="265" t="s">
        <v>175</v>
      </c>
      <c r="AU2867" s="265" t="s">
        <v>107</v>
      </c>
      <c r="AV2867" s="13" t="s">
        <v>107</v>
      </c>
      <c r="AW2867" s="13" t="s">
        <v>31</v>
      </c>
      <c r="AX2867" s="13" t="s">
        <v>74</v>
      </c>
      <c r="AY2867" s="265" t="s">
        <v>165</v>
      </c>
    </row>
    <row r="2868" s="14" customFormat="1">
      <c r="B2868" s="266"/>
      <c r="C2868" s="267"/>
      <c r="D2868" s="246" t="s">
        <v>175</v>
      </c>
      <c r="E2868" s="268" t="s">
        <v>1</v>
      </c>
      <c r="F2868" s="269" t="s">
        <v>179</v>
      </c>
      <c r="G2868" s="267"/>
      <c r="H2868" s="270">
        <v>109.11</v>
      </c>
      <c r="I2868" s="271"/>
      <c r="J2868" s="267"/>
      <c r="K2868" s="267"/>
      <c r="L2868" s="272"/>
      <c r="M2868" s="273"/>
      <c r="N2868" s="274"/>
      <c r="O2868" s="274"/>
      <c r="P2868" s="274"/>
      <c r="Q2868" s="274"/>
      <c r="R2868" s="274"/>
      <c r="S2868" s="274"/>
      <c r="T2868" s="275"/>
      <c r="AT2868" s="276" t="s">
        <v>175</v>
      </c>
      <c r="AU2868" s="276" t="s">
        <v>107</v>
      </c>
      <c r="AV2868" s="14" t="s">
        <v>166</v>
      </c>
      <c r="AW2868" s="14" t="s">
        <v>31</v>
      </c>
      <c r="AX2868" s="14" t="s">
        <v>74</v>
      </c>
      <c r="AY2868" s="276" t="s">
        <v>165</v>
      </c>
    </row>
    <row r="2869" s="15" customFormat="1">
      <c r="B2869" s="277"/>
      <c r="C2869" s="278"/>
      <c r="D2869" s="246" t="s">
        <v>175</v>
      </c>
      <c r="E2869" s="279" t="s">
        <v>1</v>
      </c>
      <c r="F2869" s="280" t="s">
        <v>186</v>
      </c>
      <c r="G2869" s="278"/>
      <c r="H2869" s="281">
        <v>453.38</v>
      </c>
      <c r="I2869" s="282"/>
      <c r="J2869" s="278"/>
      <c r="K2869" s="278"/>
      <c r="L2869" s="283"/>
      <c r="M2869" s="284"/>
      <c r="N2869" s="285"/>
      <c r="O2869" s="285"/>
      <c r="P2869" s="285"/>
      <c r="Q2869" s="285"/>
      <c r="R2869" s="285"/>
      <c r="S2869" s="285"/>
      <c r="T2869" s="286"/>
      <c r="AT2869" s="287" t="s">
        <v>175</v>
      </c>
      <c r="AU2869" s="287" t="s">
        <v>107</v>
      </c>
      <c r="AV2869" s="15" t="s">
        <v>173</v>
      </c>
      <c r="AW2869" s="15" t="s">
        <v>31</v>
      </c>
      <c r="AX2869" s="15" t="s">
        <v>82</v>
      </c>
      <c r="AY2869" s="287" t="s">
        <v>165</v>
      </c>
    </row>
    <row r="2870" s="1" customFormat="1" ht="16.5" customHeight="1">
      <c r="B2870" s="38"/>
      <c r="C2870" s="231" t="s">
        <v>1100</v>
      </c>
      <c r="D2870" s="231" t="s">
        <v>168</v>
      </c>
      <c r="E2870" s="232" t="s">
        <v>1101</v>
      </c>
      <c r="F2870" s="233" t="s">
        <v>1102</v>
      </c>
      <c r="G2870" s="234" t="s">
        <v>296</v>
      </c>
      <c r="H2870" s="235">
        <v>453.38</v>
      </c>
      <c r="I2870" s="236"/>
      <c r="J2870" s="237">
        <f>ROUND(I2870*H2870,2)</f>
        <v>0</v>
      </c>
      <c r="K2870" s="233" t="s">
        <v>172</v>
      </c>
      <c r="L2870" s="43"/>
      <c r="M2870" s="238" t="s">
        <v>1</v>
      </c>
      <c r="N2870" s="239" t="s">
        <v>40</v>
      </c>
      <c r="O2870" s="86"/>
      <c r="P2870" s="240">
        <f>O2870*H2870</f>
        <v>0</v>
      </c>
      <c r="Q2870" s="240">
        <v>0</v>
      </c>
      <c r="R2870" s="240">
        <f>Q2870*H2870</f>
        <v>0</v>
      </c>
      <c r="S2870" s="240">
        <v>0</v>
      </c>
      <c r="T2870" s="241">
        <f>S2870*H2870</f>
        <v>0</v>
      </c>
      <c r="AR2870" s="242" t="s">
        <v>315</v>
      </c>
      <c r="AT2870" s="242" t="s">
        <v>168</v>
      </c>
      <c r="AU2870" s="242" t="s">
        <v>107</v>
      </c>
      <c r="AY2870" s="17" t="s">
        <v>165</v>
      </c>
      <c r="BE2870" s="243">
        <f>IF(N2870="základní",J2870,0)</f>
        <v>0</v>
      </c>
      <c r="BF2870" s="243">
        <f>IF(N2870="snížená",J2870,0)</f>
        <v>0</v>
      </c>
      <c r="BG2870" s="243">
        <f>IF(N2870="zákl. přenesená",J2870,0)</f>
        <v>0</v>
      </c>
      <c r="BH2870" s="243">
        <f>IF(N2870="sníž. přenesená",J2870,0)</f>
        <v>0</v>
      </c>
      <c r="BI2870" s="243">
        <f>IF(N2870="nulová",J2870,0)</f>
        <v>0</v>
      </c>
      <c r="BJ2870" s="17" t="s">
        <v>107</v>
      </c>
      <c r="BK2870" s="243">
        <f>ROUND(I2870*H2870,2)</f>
        <v>0</v>
      </c>
      <c r="BL2870" s="17" t="s">
        <v>315</v>
      </c>
      <c r="BM2870" s="242" t="s">
        <v>1103</v>
      </c>
    </row>
    <row r="2871" s="12" customFormat="1">
      <c r="B2871" s="244"/>
      <c r="C2871" s="245"/>
      <c r="D2871" s="246" t="s">
        <v>175</v>
      </c>
      <c r="E2871" s="247" t="s">
        <v>1</v>
      </c>
      <c r="F2871" s="248" t="s">
        <v>176</v>
      </c>
      <c r="G2871" s="245"/>
      <c r="H2871" s="247" t="s">
        <v>1</v>
      </c>
      <c r="I2871" s="249"/>
      <c r="J2871" s="245"/>
      <c r="K2871" s="245"/>
      <c r="L2871" s="250"/>
      <c r="M2871" s="251"/>
      <c r="N2871" s="252"/>
      <c r="O2871" s="252"/>
      <c r="P2871" s="252"/>
      <c r="Q2871" s="252"/>
      <c r="R2871" s="252"/>
      <c r="S2871" s="252"/>
      <c r="T2871" s="253"/>
      <c r="AT2871" s="254" t="s">
        <v>175</v>
      </c>
      <c r="AU2871" s="254" t="s">
        <v>107</v>
      </c>
      <c r="AV2871" s="12" t="s">
        <v>82</v>
      </c>
      <c r="AW2871" s="12" t="s">
        <v>31</v>
      </c>
      <c r="AX2871" s="12" t="s">
        <v>74</v>
      </c>
      <c r="AY2871" s="254" t="s">
        <v>165</v>
      </c>
    </row>
    <row r="2872" s="12" customFormat="1">
      <c r="B2872" s="244"/>
      <c r="C2872" s="245"/>
      <c r="D2872" s="246" t="s">
        <v>175</v>
      </c>
      <c r="E2872" s="247" t="s">
        <v>1</v>
      </c>
      <c r="F2872" s="248" t="s">
        <v>260</v>
      </c>
      <c r="G2872" s="245"/>
      <c r="H2872" s="247" t="s">
        <v>1</v>
      </c>
      <c r="I2872" s="249"/>
      <c r="J2872" s="245"/>
      <c r="K2872" s="245"/>
      <c r="L2872" s="250"/>
      <c r="M2872" s="251"/>
      <c r="N2872" s="252"/>
      <c r="O2872" s="252"/>
      <c r="P2872" s="252"/>
      <c r="Q2872" s="252"/>
      <c r="R2872" s="252"/>
      <c r="S2872" s="252"/>
      <c r="T2872" s="253"/>
      <c r="AT2872" s="254" t="s">
        <v>175</v>
      </c>
      <c r="AU2872" s="254" t="s">
        <v>107</v>
      </c>
      <c r="AV2872" s="12" t="s">
        <v>82</v>
      </c>
      <c r="AW2872" s="12" t="s">
        <v>31</v>
      </c>
      <c r="AX2872" s="12" t="s">
        <v>74</v>
      </c>
      <c r="AY2872" s="254" t="s">
        <v>165</v>
      </c>
    </row>
    <row r="2873" s="13" customFormat="1">
      <c r="B2873" s="255"/>
      <c r="C2873" s="256"/>
      <c r="D2873" s="246" t="s">
        <v>175</v>
      </c>
      <c r="E2873" s="257" t="s">
        <v>1</v>
      </c>
      <c r="F2873" s="258" t="s">
        <v>666</v>
      </c>
      <c r="G2873" s="256"/>
      <c r="H2873" s="259">
        <v>1.6499999999999999</v>
      </c>
      <c r="I2873" s="260"/>
      <c r="J2873" s="256"/>
      <c r="K2873" s="256"/>
      <c r="L2873" s="261"/>
      <c r="M2873" s="262"/>
      <c r="N2873" s="263"/>
      <c r="O2873" s="263"/>
      <c r="P2873" s="263"/>
      <c r="Q2873" s="263"/>
      <c r="R2873" s="263"/>
      <c r="S2873" s="263"/>
      <c r="T2873" s="264"/>
      <c r="AT2873" s="265" t="s">
        <v>175</v>
      </c>
      <c r="AU2873" s="265" t="s">
        <v>107</v>
      </c>
      <c r="AV2873" s="13" t="s">
        <v>107</v>
      </c>
      <c r="AW2873" s="13" t="s">
        <v>31</v>
      </c>
      <c r="AX2873" s="13" t="s">
        <v>74</v>
      </c>
      <c r="AY2873" s="265" t="s">
        <v>165</v>
      </c>
    </row>
    <row r="2874" s="12" customFormat="1">
      <c r="B2874" s="244"/>
      <c r="C2874" s="245"/>
      <c r="D2874" s="246" t="s">
        <v>175</v>
      </c>
      <c r="E2874" s="247" t="s">
        <v>1</v>
      </c>
      <c r="F2874" s="248" t="s">
        <v>244</v>
      </c>
      <c r="G2874" s="245"/>
      <c r="H2874" s="247" t="s">
        <v>1</v>
      </c>
      <c r="I2874" s="249"/>
      <c r="J2874" s="245"/>
      <c r="K2874" s="245"/>
      <c r="L2874" s="250"/>
      <c r="M2874" s="251"/>
      <c r="N2874" s="252"/>
      <c r="O2874" s="252"/>
      <c r="P2874" s="252"/>
      <c r="Q2874" s="252"/>
      <c r="R2874" s="252"/>
      <c r="S2874" s="252"/>
      <c r="T2874" s="253"/>
      <c r="AT2874" s="254" t="s">
        <v>175</v>
      </c>
      <c r="AU2874" s="254" t="s">
        <v>107</v>
      </c>
      <c r="AV2874" s="12" t="s">
        <v>82</v>
      </c>
      <c r="AW2874" s="12" t="s">
        <v>31</v>
      </c>
      <c r="AX2874" s="12" t="s">
        <v>74</v>
      </c>
      <c r="AY2874" s="254" t="s">
        <v>165</v>
      </c>
    </row>
    <row r="2875" s="13" customFormat="1">
      <c r="B2875" s="255"/>
      <c r="C2875" s="256"/>
      <c r="D2875" s="246" t="s">
        <v>175</v>
      </c>
      <c r="E2875" s="257" t="s">
        <v>1</v>
      </c>
      <c r="F2875" s="258" t="s">
        <v>667</v>
      </c>
      <c r="G2875" s="256"/>
      <c r="H2875" s="259">
        <v>1.55</v>
      </c>
      <c r="I2875" s="260"/>
      <c r="J2875" s="256"/>
      <c r="K2875" s="256"/>
      <c r="L2875" s="261"/>
      <c r="M2875" s="262"/>
      <c r="N2875" s="263"/>
      <c r="O2875" s="263"/>
      <c r="P2875" s="263"/>
      <c r="Q2875" s="263"/>
      <c r="R2875" s="263"/>
      <c r="S2875" s="263"/>
      <c r="T2875" s="264"/>
      <c r="AT2875" s="265" t="s">
        <v>175</v>
      </c>
      <c r="AU2875" s="265" t="s">
        <v>107</v>
      </c>
      <c r="AV2875" s="13" t="s">
        <v>107</v>
      </c>
      <c r="AW2875" s="13" t="s">
        <v>31</v>
      </c>
      <c r="AX2875" s="13" t="s">
        <v>74</v>
      </c>
      <c r="AY2875" s="265" t="s">
        <v>165</v>
      </c>
    </row>
    <row r="2876" s="12" customFormat="1">
      <c r="B2876" s="244"/>
      <c r="C2876" s="245"/>
      <c r="D2876" s="246" t="s">
        <v>175</v>
      </c>
      <c r="E2876" s="247" t="s">
        <v>1</v>
      </c>
      <c r="F2876" s="248" t="s">
        <v>216</v>
      </c>
      <c r="G2876" s="245"/>
      <c r="H2876" s="247" t="s">
        <v>1</v>
      </c>
      <c r="I2876" s="249"/>
      <c r="J2876" s="245"/>
      <c r="K2876" s="245"/>
      <c r="L2876" s="250"/>
      <c r="M2876" s="251"/>
      <c r="N2876" s="252"/>
      <c r="O2876" s="252"/>
      <c r="P2876" s="252"/>
      <c r="Q2876" s="252"/>
      <c r="R2876" s="252"/>
      <c r="S2876" s="252"/>
      <c r="T2876" s="253"/>
      <c r="AT2876" s="254" t="s">
        <v>175</v>
      </c>
      <c r="AU2876" s="254" t="s">
        <v>107</v>
      </c>
      <c r="AV2876" s="12" t="s">
        <v>82</v>
      </c>
      <c r="AW2876" s="12" t="s">
        <v>31</v>
      </c>
      <c r="AX2876" s="12" t="s">
        <v>74</v>
      </c>
      <c r="AY2876" s="254" t="s">
        <v>165</v>
      </c>
    </row>
    <row r="2877" s="13" customFormat="1">
      <c r="B2877" s="255"/>
      <c r="C2877" s="256"/>
      <c r="D2877" s="246" t="s">
        <v>175</v>
      </c>
      <c r="E2877" s="257" t="s">
        <v>1</v>
      </c>
      <c r="F2877" s="258" t="s">
        <v>668</v>
      </c>
      <c r="G2877" s="256"/>
      <c r="H2877" s="259">
        <v>3.3999999999999999</v>
      </c>
      <c r="I2877" s="260"/>
      <c r="J2877" s="256"/>
      <c r="K2877" s="256"/>
      <c r="L2877" s="261"/>
      <c r="M2877" s="262"/>
      <c r="N2877" s="263"/>
      <c r="O2877" s="263"/>
      <c r="P2877" s="263"/>
      <c r="Q2877" s="263"/>
      <c r="R2877" s="263"/>
      <c r="S2877" s="263"/>
      <c r="T2877" s="264"/>
      <c r="AT2877" s="265" t="s">
        <v>175</v>
      </c>
      <c r="AU2877" s="265" t="s">
        <v>107</v>
      </c>
      <c r="AV2877" s="13" t="s">
        <v>107</v>
      </c>
      <c r="AW2877" s="13" t="s">
        <v>31</v>
      </c>
      <c r="AX2877" s="13" t="s">
        <v>74</v>
      </c>
      <c r="AY2877" s="265" t="s">
        <v>165</v>
      </c>
    </row>
    <row r="2878" s="12" customFormat="1">
      <c r="B2878" s="244"/>
      <c r="C2878" s="245"/>
      <c r="D2878" s="246" t="s">
        <v>175</v>
      </c>
      <c r="E2878" s="247" t="s">
        <v>1</v>
      </c>
      <c r="F2878" s="248" t="s">
        <v>242</v>
      </c>
      <c r="G2878" s="245"/>
      <c r="H2878" s="247" t="s">
        <v>1</v>
      </c>
      <c r="I2878" s="249"/>
      <c r="J2878" s="245"/>
      <c r="K2878" s="245"/>
      <c r="L2878" s="250"/>
      <c r="M2878" s="251"/>
      <c r="N2878" s="252"/>
      <c r="O2878" s="252"/>
      <c r="P2878" s="252"/>
      <c r="Q2878" s="252"/>
      <c r="R2878" s="252"/>
      <c r="S2878" s="252"/>
      <c r="T2878" s="253"/>
      <c r="AT2878" s="254" t="s">
        <v>175</v>
      </c>
      <c r="AU2878" s="254" t="s">
        <v>107</v>
      </c>
      <c r="AV2878" s="12" t="s">
        <v>82</v>
      </c>
      <c r="AW2878" s="12" t="s">
        <v>31</v>
      </c>
      <c r="AX2878" s="12" t="s">
        <v>74</v>
      </c>
      <c r="AY2878" s="254" t="s">
        <v>165</v>
      </c>
    </row>
    <row r="2879" s="13" customFormat="1">
      <c r="B2879" s="255"/>
      <c r="C2879" s="256"/>
      <c r="D2879" s="246" t="s">
        <v>175</v>
      </c>
      <c r="E2879" s="257" t="s">
        <v>1</v>
      </c>
      <c r="F2879" s="258" t="s">
        <v>669</v>
      </c>
      <c r="G2879" s="256"/>
      <c r="H2879" s="259">
        <v>3.77</v>
      </c>
      <c r="I2879" s="260"/>
      <c r="J2879" s="256"/>
      <c r="K2879" s="256"/>
      <c r="L2879" s="261"/>
      <c r="M2879" s="262"/>
      <c r="N2879" s="263"/>
      <c r="O2879" s="263"/>
      <c r="P2879" s="263"/>
      <c r="Q2879" s="263"/>
      <c r="R2879" s="263"/>
      <c r="S2879" s="263"/>
      <c r="T2879" s="264"/>
      <c r="AT2879" s="265" t="s">
        <v>175</v>
      </c>
      <c r="AU2879" s="265" t="s">
        <v>107</v>
      </c>
      <c r="AV2879" s="13" t="s">
        <v>107</v>
      </c>
      <c r="AW2879" s="13" t="s">
        <v>31</v>
      </c>
      <c r="AX2879" s="13" t="s">
        <v>74</v>
      </c>
      <c r="AY2879" s="265" t="s">
        <v>165</v>
      </c>
    </row>
    <row r="2880" s="12" customFormat="1">
      <c r="B2880" s="244"/>
      <c r="C2880" s="245"/>
      <c r="D2880" s="246" t="s">
        <v>175</v>
      </c>
      <c r="E2880" s="247" t="s">
        <v>1</v>
      </c>
      <c r="F2880" s="248" t="s">
        <v>243</v>
      </c>
      <c r="G2880" s="245"/>
      <c r="H2880" s="247" t="s">
        <v>1</v>
      </c>
      <c r="I2880" s="249"/>
      <c r="J2880" s="245"/>
      <c r="K2880" s="245"/>
      <c r="L2880" s="250"/>
      <c r="M2880" s="251"/>
      <c r="N2880" s="252"/>
      <c r="O2880" s="252"/>
      <c r="P2880" s="252"/>
      <c r="Q2880" s="252"/>
      <c r="R2880" s="252"/>
      <c r="S2880" s="252"/>
      <c r="T2880" s="253"/>
      <c r="AT2880" s="254" t="s">
        <v>175</v>
      </c>
      <c r="AU2880" s="254" t="s">
        <v>107</v>
      </c>
      <c r="AV2880" s="12" t="s">
        <v>82</v>
      </c>
      <c r="AW2880" s="12" t="s">
        <v>31</v>
      </c>
      <c r="AX2880" s="12" t="s">
        <v>74</v>
      </c>
      <c r="AY2880" s="254" t="s">
        <v>165</v>
      </c>
    </row>
    <row r="2881" s="13" customFormat="1">
      <c r="B2881" s="255"/>
      <c r="C2881" s="256"/>
      <c r="D2881" s="246" t="s">
        <v>175</v>
      </c>
      <c r="E2881" s="257" t="s">
        <v>1</v>
      </c>
      <c r="F2881" s="258" t="s">
        <v>670</v>
      </c>
      <c r="G2881" s="256"/>
      <c r="H2881" s="259">
        <v>1.6399999999999999</v>
      </c>
      <c r="I2881" s="260"/>
      <c r="J2881" s="256"/>
      <c r="K2881" s="256"/>
      <c r="L2881" s="261"/>
      <c r="M2881" s="262"/>
      <c r="N2881" s="263"/>
      <c r="O2881" s="263"/>
      <c r="P2881" s="263"/>
      <c r="Q2881" s="263"/>
      <c r="R2881" s="263"/>
      <c r="S2881" s="263"/>
      <c r="T2881" s="264"/>
      <c r="AT2881" s="265" t="s">
        <v>175</v>
      </c>
      <c r="AU2881" s="265" t="s">
        <v>107</v>
      </c>
      <c r="AV2881" s="13" t="s">
        <v>107</v>
      </c>
      <c r="AW2881" s="13" t="s">
        <v>31</v>
      </c>
      <c r="AX2881" s="13" t="s">
        <v>74</v>
      </c>
      <c r="AY2881" s="265" t="s">
        <v>165</v>
      </c>
    </row>
    <row r="2882" s="12" customFormat="1">
      <c r="B2882" s="244"/>
      <c r="C2882" s="245"/>
      <c r="D2882" s="246" t="s">
        <v>175</v>
      </c>
      <c r="E2882" s="247" t="s">
        <v>1</v>
      </c>
      <c r="F2882" s="248" t="s">
        <v>177</v>
      </c>
      <c r="G2882" s="245"/>
      <c r="H2882" s="247" t="s">
        <v>1</v>
      </c>
      <c r="I2882" s="249"/>
      <c r="J2882" s="245"/>
      <c r="K2882" s="245"/>
      <c r="L2882" s="250"/>
      <c r="M2882" s="251"/>
      <c r="N2882" s="252"/>
      <c r="O2882" s="252"/>
      <c r="P2882" s="252"/>
      <c r="Q2882" s="252"/>
      <c r="R2882" s="252"/>
      <c r="S2882" s="252"/>
      <c r="T2882" s="253"/>
      <c r="AT2882" s="254" t="s">
        <v>175</v>
      </c>
      <c r="AU2882" s="254" t="s">
        <v>107</v>
      </c>
      <c r="AV2882" s="12" t="s">
        <v>82</v>
      </c>
      <c r="AW2882" s="12" t="s">
        <v>31</v>
      </c>
      <c r="AX2882" s="12" t="s">
        <v>74</v>
      </c>
      <c r="AY2882" s="254" t="s">
        <v>165</v>
      </c>
    </row>
    <row r="2883" s="13" customFormat="1">
      <c r="B2883" s="255"/>
      <c r="C2883" s="256"/>
      <c r="D2883" s="246" t="s">
        <v>175</v>
      </c>
      <c r="E2883" s="257" t="s">
        <v>1</v>
      </c>
      <c r="F2883" s="258" t="s">
        <v>671</v>
      </c>
      <c r="G2883" s="256"/>
      <c r="H2883" s="259">
        <v>15.01</v>
      </c>
      <c r="I2883" s="260"/>
      <c r="J2883" s="256"/>
      <c r="K2883" s="256"/>
      <c r="L2883" s="261"/>
      <c r="M2883" s="262"/>
      <c r="N2883" s="263"/>
      <c r="O2883" s="263"/>
      <c r="P2883" s="263"/>
      <c r="Q2883" s="263"/>
      <c r="R2883" s="263"/>
      <c r="S2883" s="263"/>
      <c r="T2883" s="264"/>
      <c r="AT2883" s="265" t="s">
        <v>175</v>
      </c>
      <c r="AU2883" s="265" t="s">
        <v>107</v>
      </c>
      <c r="AV2883" s="13" t="s">
        <v>107</v>
      </c>
      <c r="AW2883" s="13" t="s">
        <v>31</v>
      </c>
      <c r="AX2883" s="13" t="s">
        <v>74</v>
      </c>
      <c r="AY2883" s="265" t="s">
        <v>165</v>
      </c>
    </row>
    <row r="2884" s="12" customFormat="1">
      <c r="B2884" s="244"/>
      <c r="C2884" s="245"/>
      <c r="D2884" s="246" t="s">
        <v>175</v>
      </c>
      <c r="E2884" s="247" t="s">
        <v>1</v>
      </c>
      <c r="F2884" s="248" t="s">
        <v>379</v>
      </c>
      <c r="G2884" s="245"/>
      <c r="H2884" s="247" t="s">
        <v>1</v>
      </c>
      <c r="I2884" s="249"/>
      <c r="J2884" s="245"/>
      <c r="K2884" s="245"/>
      <c r="L2884" s="250"/>
      <c r="M2884" s="251"/>
      <c r="N2884" s="252"/>
      <c r="O2884" s="252"/>
      <c r="P2884" s="252"/>
      <c r="Q2884" s="252"/>
      <c r="R2884" s="252"/>
      <c r="S2884" s="252"/>
      <c r="T2884" s="253"/>
      <c r="AT2884" s="254" t="s">
        <v>175</v>
      </c>
      <c r="AU2884" s="254" t="s">
        <v>107</v>
      </c>
      <c r="AV2884" s="12" t="s">
        <v>82</v>
      </c>
      <c r="AW2884" s="12" t="s">
        <v>31</v>
      </c>
      <c r="AX2884" s="12" t="s">
        <v>74</v>
      </c>
      <c r="AY2884" s="254" t="s">
        <v>165</v>
      </c>
    </row>
    <row r="2885" s="13" customFormat="1">
      <c r="B2885" s="255"/>
      <c r="C2885" s="256"/>
      <c r="D2885" s="246" t="s">
        <v>175</v>
      </c>
      <c r="E2885" s="257" t="s">
        <v>1</v>
      </c>
      <c r="F2885" s="258" t="s">
        <v>672</v>
      </c>
      <c r="G2885" s="256"/>
      <c r="H2885" s="259">
        <v>20.27</v>
      </c>
      <c r="I2885" s="260"/>
      <c r="J2885" s="256"/>
      <c r="K2885" s="256"/>
      <c r="L2885" s="261"/>
      <c r="M2885" s="262"/>
      <c r="N2885" s="263"/>
      <c r="O2885" s="263"/>
      <c r="P2885" s="263"/>
      <c r="Q2885" s="263"/>
      <c r="R2885" s="263"/>
      <c r="S2885" s="263"/>
      <c r="T2885" s="264"/>
      <c r="AT2885" s="265" t="s">
        <v>175</v>
      </c>
      <c r="AU2885" s="265" t="s">
        <v>107</v>
      </c>
      <c r="AV2885" s="13" t="s">
        <v>107</v>
      </c>
      <c r="AW2885" s="13" t="s">
        <v>31</v>
      </c>
      <c r="AX2885" s="13" t="s">
        <v>74</v>
      </c>
      <c r="AY2885" s="265" t="s">
        <v>165</v>
      </c>
    </row>
    <row r="2886" s="12" customFormat="1">
      <c r="B2886" s="244"/>
      <c r="C2886" s="245"/>
      <c r="D2886" s="246" t="s">
        <v>175</v>
      </c>
      <c r="E2886" s="247" t="s">
        <v>1</v>
      </c>
      <c r="F2886" s="248" t="s">
        <v>217</v>
      </c>
      <c r="G2886" s="245"/>
      <c r="H2886" s="247" t="s">
        <v>1</v>
      </c>
      <c r="I2886" s="249"/>
      <c r="J2886" s="245"/>
      <c r="K2886" s="245"/>
      <c r="L2886" s="250"/>
      <c r="M2886" s="251"/>
      <c r="N2886" s="252"/>
      <c r="O2886" s="252"/>
      <c r="P2886" s="252"/>
      <c r="Q2886" s="252"/>
      <c r="R2886" s="252"/>
      <c r="S2886" s="252"/>
      <c r="T2886" s="253"/>
      <c r="AT2886" s="254" t="s">
        <v>175</v>
      </c>
      <c r="AU2886" s="254" t="s">
        <v>107</v>
      </c>
      <c r="AV2886" s="12" t="s">
        <v>82</v>
      </c>
      <c r="AW2886" s="12" t="s">
        <v>31</v>
      </c>
      <c r="AX2886" s="12" t="s">
        <v>74</v>
      </c>
      <c r="AY2886" s="254" t="s">
        <v>165</v>
      </c>
    </row>
    <row r="2887" s="13" customFormat="1">
      <c r="B2887" s="255"/>
      <c r="C2887" s="256"/>
      <c r="D2887" s="246" t="s">
        <v>175</v>
      </c>
      <c r="E2887" s="257" t="s">
        <v>1</v>
      </c>
      <c r="F2887" s="258" t="s">
        <v>673</v>
      </c>
      <c r="G2887" s="256"/>
      <c r="H2887" s="259">
        <v>3.6699999999999999</v>
      </c>
      <c r="I2887" s="260"/>
      <c r="J2887" s="256"/>
      <c r="K2887" s="256"/>
      <c r="L2887" s="261"/>
      <c r="M2887" s="262"/>
      <c r="N2887" s="263"/>
      <c r="O2887" s="263"/>
      <c r="P2887" s="263"/>
      <c r="Q2887" s="263"/>
      <c r="R2887" s="263"/>
      <c r="S2887" s="263"/>
      <c r="T2887" s="264"/>
      <c r="AT2887" s="265" t="s">
        <v>175</v>
      </c>
      <c r="AU2887" s="265" t="s">
        <v>107</v>
      </c>
      <c r="AV2887" s="13" t="s">
        <v>107</v>
      </c>
      <c r="AW2887" s="13" t="s">
        <v>31</v>
      </c>
      <c r="AX2887" s="13" t="s">
        <v>74</v>
      </c>
      <c r="AY2887" s="265" t="s">
        <v>165</v>
      </c>
    </row>
    <row r="2888" s="12" customFormat="1">
      <c r="B2888" s="244"/>
      <c r="C2888" s="245"/>
      <c r="D2888" s="246" t="s">
        <v>175</v>
      </c>
      <c r="E2888" s="247" t="s">
        <v>1</v>
      </c>
      <c r="F2888" s="248" t="s">
        <v>245</v>
      </c>
      <c r="G2888" s="245"/>
      <c r="H2888" s="247" t="s">
        <v>1</v>
      </c>
      <c r="I2888" s="249"/>
      <c r="J2888" s="245"/>
      <c r="K2888" s="245"/>
      <c r="L2888" s="250"/>
      <c r="M2888" s="251"/>
      <c r="N2888" s="252"/>
      <c r="O2888" s="252"/>
      <c r="P2888" s="252"/>
      <c r="Q2888" s="252"/>
      <c r="R2888" s="252"/>
      <c r="S2888" s="252"/>
      <c r="T2888" s="253"/>
      <c r="AT2888" s="254" t="s">
        <v>175</v>
      </c>
      <c r="AU2888" s="254" t="s">
        <v>107</v>
      </c>
      <c r="AV2888" s="12" t="s">
        <v>82</v>
      </c>
      <c r="AW2888" s="12" t="s">
        <v>31</v>
      </c>
      <c r="AX2888" s="12" t="s">
        <v>74</v>
      </c>
      <c r="AY2888" s="254" t="s">
        <v>165</v>
      </c>
    </row>
    <row r="2889" s="13" customFormat="1">
      <c r="B2889" s="255"/>
      <c r="C2889" s="256"/>
      <c r="D2889" s="246" t="s">
        <v>175</v>
      </c>
      <c r="E2889" s="257" t="s">
        <v>1</v>
      </c>
      <c r="F2889" s="258" t="s">
        <v>674</v>
      </c>
      <c r="G2889" s="256"/>
      <c r="H2889" s="259">
        <v>1.71</v>
      </c>
      <c r="I2889" s="260"/>
      <c r="J2889" s="256"/>
      <c r="K2889" s="256"/>
      <c r="L2889" s="261"/>
      <c r="M2889" s="262"/>
      <c r="N2889" s="263"/>
      <c r="O2889" s="263"/>
      <c r="P2889" s="263"/>
      <c r="Q2889" s="263"/>
      <c r="R2889" s="263"/>
      <c r="S2889" s="263"/>
      <c r="T2889" s="264"/>
      <c r="AT2889" s="265" t="s">
        <v>175</v>
      </c>
      <c r="AU2889" s="265" t="s">
        <v>107</v>
      </c>
      <c r="AV2889" s="13" t="s">
        <v>107</v>
      </c>
      <c r="AW2889" s="13" t="s">
        <v>31</v>
      </c>
      <c r="AX2889" s="13" t="s">
        <v>74</v>
      </c>
      <c r="AY2889" s="265" t="s">
        <v>165</v>
      </c>
    </row>
    <row r="2890" s="12" customFormat="1">
      <c r="B2890" s="244"/>
      <c r="C2890" s="245"/>
      <c r="D2890" s="246" t="s">
        <v>175</v>
      </c>
      <c r="E2890" s="247" t="s">
        <v>1</v>
      </c>
      <c r="F2890" s="248" t="s">
        <v>403</v>
      </c>
      <c r="G2890" s="245"/>
      <c r="H2890" s="247" t="s">
        <v>1</v>
      </c>
      <c r="I2890" s="249"/>
      <c r="J2890" s="245"/>
      <c r="K2890" s="245"/>
      <c r="L2890" s="250"/>
      <c r="M2890" s="251"/>
      <c r="N2890" s="252"/>
      <c r="O2890" s="252"/>
      <c r="P2890" s="252"/>
      <c r="Q2890" s="252"/>
      <c r="R2890" s="252"/>
      <c r="S2890" s="252"/>
      <c r="T2890" s="253"/>
      <c r="AT2890" s="254" t="s">
        <v>175</v>
      </c>
      <c r="AU2890" s="254" t="s">
        <v>107</v>
      </c>
      <c r="AV2890" s="12" t="s">
        <v>82</v>
      </c>
      <c r="AW2890" s="12" t="s">
        <v>31</v>
      </c>
      <c r="AX2890" s="12" t="s">
        <v>74</v>
      </c>
      <c r="AY2890" s="254" t="s">
        <v>165</v>
      </c>
    </row>
    <row r="2891" s="13" customFormat="1">
      <c r="B2891" s="255"/>
      <c r="C2891" s="256"/>
      <c r="D2891" s="246" t="s">
        <v>175</v>
      </c>
      <c r="E2891" s="257" t="s">
        <v>1</v>
      </c>
      <c r="F2891" s="258" t="s">
        <v>675</v>
      </c>
      <c r="G2891" s="256"/>
      <c r="H2891" s="259">
        <v>3.8100000000000001</v>
      </c>
      <c r="I2891" s="260"/>
      <c r="J2891" s="256"/>
      <c r="K2891" s="256"/>
      <c r="L2891" s="261"/>
      <c r="M2891" s="262"/>
      <c r="N2891" s="263"/>
      <c r="O2891" s="263"/>
      <c r="P2891" s="263"/>
      <c r="Q2891" s="263"/>
      <c r="R2891" s="263"/>
      <c r="S2891" s="263"/>
      <c r="T2891" s="264"/>
      <c r="AT2891" s="265" t="s">
        <v>175</v>
      </c>
      <c r="AU2891" s="265" t="s">
        <v>107</v>
      </c>
      <c r="AV2891" s="13" t="s">
        <v>107</v>
      </c>
      <c r="AW2891" s="13" t="s">
        <v>31</v>
      </c>
      <c r="AX2891" s="13" t="s">
        <v>74</v>
      </c>
      <c r="AY2891" s="265" t="s">
        <v>165</v>
      </c>
    </row>
    <row r="2892" s="12" customFormat="1">
      <c r="B2892" s="244"/>
      <c r="C2892" s="245"/>
      <c r="D2892" s="246" t="s">
        <v>175</v>
      </c>
      <c r="E2892" s="247" t="s">
        <v>1</v>
      </c>
      <c r="F2892" s="248" t="s">
        <v>401</v>
      </c>
      <c r="G2892" s="245"/>
      <c r="H2892" s="247" t="s">
        <v>1</v>
      </c>
      <c r="I2892" s="249"/>
      <c r="J2892" s="245"/>
      <c r="K2892" s="245"/>
      <c r="L2892" s="250"/>
      <c r="M2892" s="251"/>
      <c r="N2892" s="252"/>
      <c r="O2892" s="252"/>
      <c r="P2892" s="252"/>
      <c r="Q2892" s="252"/>
      <c r="R2892" s="252"/>
      <c r="S2892" s="252"/>
      <c r="T2892" s="253"/>
      <c r="AT2892" s="254" t="s">
        <v>175</v>
      </c>
      <c r="AU2892" s="254" t="s">
        <v>107</v>
      </c>
      <c r="AV2892" s="12" t="s">
        <v>82</v>
      </c>
      <c r="AW2892" s="12" t="s">
        <v>31</v>
      </c>
      <c r="AX2892" s="12" t="s">
        <v>74</v>
      </c>
      <c r="AY2892" s="254" t="s">
        <v>165</v>
      </c>
    </row>
    <row r="2893" s="13" customFormat="1">
      <c r="B2893" s="255"/>
      <c r="C2893" s="256"/>
      <c r="D2893" s="246" t="s">
        <v>175</v>
      </c>
      <c r="E2893" s="257" t="s">
        <v>1</v>
      </c>
      <c r="F2893" s="258" t="s">
        <v>676</v>
      </c>
      <c r="G2893" s="256"/>
      <c r="H2893" s="259">
        <v>8.6300000000000008</v>
      </c>
      <c r="I2893" s="260"/>
      <c r="J2893" s="256"/>
      <c r="K2893" s="256"/>
      <c r="L2893" s="261"/>
      <c r="M2893" s="262"/>
      <c r="N2893" s="263"/>
      <c r="O2893" s="263"/>
      <c r="P2893" s="263"/>
      <c r="Q2893" s="263"/>
      <c r="R2893" s="263"/>
      <c r="S2893" s="263"/>
      <c r="T2893" s="264"/>
      <c r="AT2893" s="265" t="s">
        <v>175</v>
      </c>
      <c r="AU2893" s="265" t="s">
        <v>107</v>
      </c>
      <c r="AV2893" s="13" t="s">
        <v>107</v>
      </c>
      <c r="AW2893" s="13" t="s">
        <v>31</v>
      </c>
      <c r="AX2893" s="13" t="s">
        <v>74</v>
      </c>
      <c r="AY2893" s="265" t="s">
        <v>165</v>
      </c>
    </row>
    <row r="2894" s="12" customFormat="1">
      <c r="B2894" s="244"/>
      <c r="C2894" s="245"/>
      <c r="D2894" s="246" t="s">
        <v>175</v>
      </c>
      <c r="E2894" s="247" t="s">
        <v>1</v>
      </c>
      <c r="F2894" s="248" t="s">
        <v>218</v>
      </c>
      <c r="G2894" s="245"/>
      <c r="H2894" s="247" t="s">
        <v>1</v>
      </c>
      <c r="I2894" s="249"/>
      <c r="J2894" s="245"/>
      <c r="K2894" s="245"/>
      <c r="L2894" s="250"/>
      <c r="M2894" s="251"/>
      <c r="N2894" s="252"/>
      <c r="O2894" s="252"/>
      <c r="P2894" s="252"/>
      <c r="Q2894" s="252"/>
      <c r="R2894" s="252"/>
      <c r="S2894" s="252"/>
      <c r="T2894" s="253"/>
      <c r="AT2894" s="254" t="s">
        <v>175</v>
      </c>
      <c r="AU2894" s="254" t="s">
        <v>107</v>
      </c>
      <c r="AV2894" s="12" t="s">
        <v>82</v>
      </c>
      <c r="AW2894" s="12" t="s">
        <v>31</v>
      </c>
      <c r="AX2894" s="12" t="s">
        <v>74</v>
      </c>
      <c r="AY2894" s="254" t="s">
        <v>165</v>
      </c>
    </row>
    <row r="2895" s="13" customFormat="1">
      <c r="B2895" s="255"/>
      <c r="C2895" s="256"/>
      <c r="D2895" s="246" t="s">
        <v>175</v>
      </c>
      <c r="E2895" s="257" t="s">
        <v>1</v>
      </c>
      <c r="F2895" s="258" t="s">
        <v>677</v>
      </c>
      <c r="G2895" s="256"/>
      <c r="H2895" s="259">
        <v>19.379999999999999</v>
      </c>
      <c r="I2895" s="260"/>
      <c r="J2895" s="256"/>
      <c r="K2895" s="256"/>
      <c r="L2895" s="261"/>
      <c r="M2895" s="262"/>
      <c r="N2895" s="263"/>
      <c r="O2895" s="263"/>
      <c r="P2895" s="263"/>
      <c r="Q2895" s="263"/>
      <c r="R2895" s="263"/>
      <c r="S2895" s="263"/>
      <c r="T2895" s="264"/>
      <c r="AT2895" s="265" t="s">
        <v>175</v>
      </c>
      <c r="AU2895" s="265" t="s">
        <v>107</v>
      </c>
      <c r="AV2895" s="13" t="s">
        <v>107</v>
      </c>
      <c r="AW2895" s="13" t="s">
        <v>31</v>
      </c>
      <c r="AX2895" s="13" t="s">
        <v>74</v>
      </c>
      <c r="AY2895" s="265" t="s">
        <v>165</v>
      </c>
    </row>
    <row r="2896" s="12" customFormat="1">
      <c r="B2896" s="244"/>
      <c r="C2896" s="245"/>
      <c r="D2896" s="246" t="s">
        <v>175</v>
      </c>
      <c r="E2896" s="247" t="s">
        <v>1</v>
      </c>
      <c r="F2896" s="248" t="s">
        <v>194</v>
      </c>
      <c r="G2896" s="245"/>
      <c r="H2896" s="247" t="s">
        <v>1</v>
      </c>
      <c r="I2896" s="249"/>
      <c r="J2896" s="245"/>
      <c r="K2896" s="245"/>
      <c r="L2896" s="250"/>
      <c r="M2896" s="251"/>
      <c r="N2896" s="252"/>
      <c r="O2896" s="252"/>
      <c r="P2896" s="252"/>
      <c r="Q2896" s="252"/>
      <c r="R2896" s="252"/>
      <c r="S2896" s="252"/>
      <c r="T2896" s="253"/>
      <c r="AT2896" s="254" t="s">
        <v>175</v>
      </c>
      <c r="AU2896" s="254" t="s">
        <v>107</v>
      </c>
      <c r="AV2896" s="12" t="s">
        <v>82</v>
      </c>
      <c r="AW2896" s="12" t="s">
        <v>31</v>
      </c>
      <c r="AX2896" s="12" t="s">
        <v>74</v>
      </c>
      <c r="AY2896" s="254" t="s">
        <v>165</v>
      </c>
    </row>
    <row r="2897" s="13" customFormat="1">
      <c r="B2897" s="255"/>
      <c r="C2897" s="256"/>
      <c r="D2897" s="246" t="s">
        <v>175</v>
      </c>
      <c r="E2897" s="257" t="s">
        <v>1</v>
      </c>
      <c r="F2897" s="258" t="s">
        <v>678</v>
      </c>
      <c r="G2897" s="256"/>
      <c r="H2897" s="259">
        <v>14.15</v>
      </c>
      <c r="I2897" s="260"/>
      <c r="J2897" s="256"/>
      <c r="K2897" s="256"/>
      <c r="L2897" s="261"/>
      <c r="M2897" s="262"/>
      <c r="N2897" s="263"/>
      <c r="O2897" s="263"/>
      <c r="P2897" s="263"/>
      <c r="Q2897" s="263"/>
      <c r="R2897" s="263"/>
      <c r="S2897" s="263"/>
      <c r="T2897" s="264"/>
      <c r="AT2897" s="265" t="s">
        <v>175</v>
      </c>
      <c r="AU2897" s="265" t="s">
        <v>107</v>
      </c>
      <c r="AV2897" s="13" t="s">
        <v>107</v>
      </c>
      <c r="AW2897" s="13" t="s">
        <v>31</v>
      </c>
      <c r="AX2897" s="13" t="s">
        <v>74</v>
      </c>
      <c r="AY2897" s="265" t="s">
        <v>165</v>
      </c>
    </row>
    <row r="2898" s="12" customFormat="1">
      <c r="B2898" s="244"/>
      <c r="C2898" s="245"/>
      <c r="D2898" s="246" t="s">
        <v>175</v>
      </c>
      <c r="E2898" s="247" t="s">
        <v>1</v>
      </c>
      <c r="F2898" s="248" t="s">
        <v>247</v>
      </c>
      <c r="G2898" s="245"/>
      <c r="H2898" s="247" t="s">
        <v>1</v>
      </c>
      <c r="I2898" s="249"/>
      <c r="J2898" s="245"/>
      <c r="K2898" s="245"/>
      <c r="L2898" s="250"/>
      <c r="M2898" s="251"/>
      <c r="N2898" s="252"/>
      <c r="O2898" s="252"/>
      <c r="P2898" s="252"/>
      <c r="Q2898" s="252"/>
      <c r="R2898" s="252"/>
      <c r="S2898" s="252"/>
      <c r="T2898" s="253"/>
      <c r="AT2898" s="254" t="s">
        <v>175</v>
      </c>
      <c r="AU2898" s="254" t="s">
        <v>107</v>
      </c>
      <c r="AV2898" s="12" t="s">
        <v>82</v>
      </c>
      <c r="AW2898" s="12" t="s">
        <v>31</v>
      </c>
      <c r="AX2898" s="12" t="s">
        <v>74</v>
      </c>
      <c r="AY2898" s="254" t="s">
        <v>165</v>
      </c>
    </row>
    <row r="2899" s="13" customFormat="1">
      <c r="B2899" s="255"/>
      <c r="C2899" s="256"/>
      <c r="D2899" s="246" t="s">
        <v>175</v>
      </c>
      <c r="E2899" s="257" t="s">
        <v>1</v>
      </c>
      <c r="F2899" s="258" t="s">
        <v>679</v>
      </c>
      <c r="G2899" s="256"/>
      <c r="H2899" s="259">
        <v>2.5099999999999998</v>
      </c>
      <c r="I2899" s="260"/>
      <c r="J2899" s="256"/>
      <c r="K2899" s="256"/>
      <c r="L2899" s="261"/>
      <c r="M2899" s="262"/>
      <c r="N2899" s="263"/>
      <c r="O2899" s="263"/>
      <c r="P2899" s="263"/>
      <c r="Q2899" s="263"/>
      <c r="R2899" s="263"/>
      <c r="S2899" s="263"/>
      <c r="T2899" s="264"/>
      <c r="AT2899" s="265" t="s">
        <v>175</v>
      </c>
      <c r="AU2899" s="265" t="s">
        <v>107</v>
      </c>
      <c r="AV2899" s="13" t="s">
        <v>107</v>
      </c>
      <c r="AW2899" s="13" t="s">
        <v>31</v>
      </c>
      <c r="AX2899" s="13" t="s">
        <v>74</v>
      </c>
      <c r="AY2899" s="265" t="s">
        <v>165</v>
      </c>
    </row>
    <row r="2900" s="12" customFormat="1">
      <c r="B2900" s="244"/>
      <c r="C2900" s="245"/>
      <c r="D2900" s="246" t="s">
        <v>175</v>
      </c>
      <c r="E2900" s="247" t="s">
        <v>1</v>
      </c>
      <c r="F2900" s="248" t="s">
        <v>430</v>
      </c>
      <c r="G2900" s="245"/>
      <c r="H2900" s="247" t="s">
        <v>1</v>
      </c>
      <c r="I2900" s="249"/>
      <c r="J2900" s="245"/>
      <c r="K2900" s="245"/>
      <c r="L2900" s="250"/>
      <c r="M2900" s="251"/>
      <c r="N2900" s="252"/>
      <c r="O2900" s="252"/>
      <c r="P2900" s="252"/>
      <c r="Q2900" s="252"/>
      <c r="R2900" s="252"/>
      <c r="S2900" s="252"/>
      <c r="T2900" s="253"/>
      <c r="AT2900" s="254" t="s">
        <v>175</v>
      </c>
      <c r="AU2900" s="254" t="s">
        <v>107</v>
      </c>
      <c r="AV2900" s="12" t="s">
        <v>82</v>
      </c>
      <c r="AW2900" s="12" t="s">
        <v>31</v>
      </c>
      <c r="AX2900" s="12" t="s">
        <v>74</v>
      </c>
      <c r="AY2900" s="254" t="s">
        <v>165</v>
      </c>
    </row>
    <row r="2901" s="13" customFormat="1">
      <c r="B2901" s="255"/>
      <c r="C2901" s="256"/>
      <c r="D2901" s="246" t="s">
        <v>175</v>
      </c>
      <c r="E2901" s="257" t="s">
        <v>1</v>
      </c>
      <c r="F2901" s="258" t="s">
        <v>680</v>
      </c>
      <c r="G2901" s="256"/>
      <c r="H2901" s="259">
        <v>3.2400000000000002</v>
      </c>
      <c r="I2901" s="260"/>
      <c r="J2901" s="256"/>
      <c r="K2901" s="256"/>
      <c r="L2901" s="261"/>
      <c r="M2901" s="262"/>
      <c r="N2901" s="263"/>
      <c r="O2901" s="263"/>
      <c r="P2901" s="263"/>
      <c r="Q2901" s="263"/>
      <c r="R2901" s="263"/>
      <c r="S2901" s="263"/>
      <c r="T2901" s="264"/>
      <c r="AT2901" s="265" t="s">
        <v>175</v>
      </c>
      <c r="AU2901" s="265" t="s">
        <v>107</v>
      </c>
      <c r="AV2901" s="13" t="s">
        <v>107</v>
      </c>
      <c r="AW2901" s="13" t="s">
        <v>31</v>
      </c>
      <c r="AX2901" s="13" t="s">
        <v>74</v>
      </c>
      <c r="AY2901" s="265" t="s">
        <v>165</v>
      </c>
    </row>
    <row r="2902" s="12" customFormat="1">
      <c r="B2902" s="244"/>
      <c r="C2902" s="245"/>
      <c r="D2902" s="246" t="s">
        <v>175</v>
      </c>
      <c r="E2902" s="247" t="s">
        <v>1</v>
      </c>
      <c r="F2902" s="248" t="s">
        <v>246</v>
      </c>
      <c r="G2902" s="245"/>
      <c r="H2902" s="247" t="s">
        <v>1</v>
      </c>
      <c r="I2902" s="249"/>
      <c r="J2902" s="245"/>
      <c r="K2902" s="245"/>
      <c r="L2902" s="250"/>
      <c r="M2902" s="251"/>
      <c r="N2902" s="252"/>
      <c r="O2902" s="252"/>
      <c r="P2902" s="252"/>
      <c r="Q2902" s="252"/>
      <c r="R2902" s="252"/>
      <c r="S2902" s="252"/>
      <c r="T2902" s="253"/>
      <c r="AT2902" s="254" t="s">
        <v>175</v>
      </c>
      <c r="AU2902" s="254" t="s">
        <v>107</v>
      </c>
      <c r="AV2902" s="12" t="s">
        <v>82</v>
      </c>
      <c r="AW2902" s="12" t="s">
        <v>31</v>
      </c>
      <c r="AX2902" s="12" t="s">
        <v>74</v>
      </c>
      <c r="AY2902" s="254" t="s">
        <v>165</v>
      </c>
    </row>
    <row r="2903" s="13" customFormat="1">
      <c r="B2903" s="255"/>
      <c r="C2903" s="256"/>
      <c r="D2903" s="246" t="s">
        <v>175</v>
      </c>
      <c r="E2903" s="257" t="s">
        <v>1</v>
      </c>
      <c r="F2903" s="258" t="s">
        <v>681</v>
      </c>
      <c r="G2903" s="256"/>
      <c r="H2903" s="259">
        <v>7.6900000000000004</v>
      </c>
      <c r="I2903" s="260"/>
      <c r="J2903" s="256"/>
      <c r="K2903" s="256"/>
      <c r="L2903" s="261"/>
      <c r="M2903" s="262"/>
      <c r="N2903" s="263"/>
      <c r="O2903" s="263"/>
      <c r="P2903" s="263"/>
      <c r="Q2903" s="263"/>
      <c r="R2903" s="263"/>
      <c r="S2903" s="263"/>
      <c r="T2903" s="264"/>
      <c r="AT2903" s="265" t="s">
        <v>175</v>
      </c>
      <c r="AU2903" s="265" t="s">
        <v>107</v>
      </c>
      <c r="AV2903" s="13" t="s">
        <v>107</v>
      </c>
      <c r="AW2903" s="13" t="s">
        <v>31</v>
      </c>
      <c r="AX2903" s="13" t="s">
        <v>74</v>
      </c>
      <c r="AY2903" s="265" t="s">
        <v>165</v>
      </c>
    </row>
    <row r="2904" s="12" customFormat="1">
      <c r="B2904" s="244"/>
      <c r="C2904" s="245"/>
      <c r="D2904" s="246" t="s">
        <v>175</v>
      </c>
      <c r="E2904" s="247" t="s">
        <v>1</v>
      </c>
      <c r="F2904" s="248" t="s">
        <v>200</v>
      </c>
      <c r="G2904" s="245"/>
      <c r="H2904" s="247" t="s">
        <v>1</v>
      </c>
      <c r="I2904" s="249"/>
      <c r="J2904" s="245"/>
      <c r="K2904" s="245"/>
      <c r="L2904" s="250"/>
      <c r="M2904" s="251"/>
      <c r="N2904" s="252"/>
      <c r="O2904" s="252"/>
      <c r="P2904" s="252"/>
      <c r="Q2904" s="252"/>
      <c r="R2904" s="252"/>
      <c r="S2904" s="252"/>
      <c r="T2904" s="253"/>
      <c r="AT2904" s="254" t="s">
        <v>175</v>
      </c>
      <c r="AU2904" s="254" t="s">
        <v>107</v>
      </c>
      <c r="AV2904" s="12" t="s">
        <v>82</v>
      </c>
      <c r="AW2904" s="12" t="s">
        <v>31</v>
      </c>
      <c r="AX2904" s="12" t="s">
        <v>74</v>
      </c>
      <c r="AY2904" s="254" t="s">
        <v>165</v>
      </c>
    </row>
    <row r="2905" s="13" customFormat="1">
      <c r="B2905" s="255"/>
      <c r="C2905" s="256"/>
      <c r="D2905" s="246" t="s">
        <v>175</v>
      </c>
      <c r="E2905" s="257" t="s">
        <v>1</v>
      </c>
      <c r="F2905" s="258" t="s">
        <v>682</v>
      </c>
      <c r="G2905" s="256"/>
      <c r="H2905" s="259">
        <v>19.129999999999999</v>
      </c>
      <c r="I2905" s="260"/>
      <c r="J2905" s="256"/>
      <c r="K2905" s="256"/>
      <c r="L2905" s="261"/>
      <c r="M2905" s="262"/>
      <c r="N2905" s="263"/>
      <c r="O2905" s="263"/>
      <c r="P2905" s="263"/>
      <c r="Q2905" s="263"/>
      <c r="R2905" s="263"/>
      <c r="S2905" s="263"/>
      <c r="T2905" s="264"/>
      <c r="AT2905" s="265" t="s">
        <v>175</v>
      </c>
      <c r="AU2905" s="265" t="s">
        <v>107</v>
      </c>
      <c r="AV2905" s="13" t="s">
        <v>107</v>
      </c>
      <c r="AW2905" s="13" t="s">
        <v>31</v>
      </c>
      <c r="AX2905" s="13" t="s">
        <v>74</v>
      </c>
      <c r="AY2905" s="265" t="s">
        <v>165</v>
      </c>
    </row>
    <row r="2906" s="12" customFormat="1">
      <c r="B2906" s="244"/>
      <c r="C2906" s="245"/>
      <c r="D2906" s="246" t="s">
        <v>175</v>
      </c>
      <c r="E2906" s="247" t="s">
        <v>1</v>
      </c>
      <c r="F2906" s="248" t="s">
        <v>261</v>
      </c>
      <c r="G2906" s="245"/>
      <c r="H2906" s="247" t="s">
        <v>1</v>
      </c>
      <c r="I2906" s="249"/>
      <c r="J2906" s="245"/>
      <c r="K2906" s="245"/>
      <c r="L2906" s="250"/>
      <c r="M2906" s="251"/>
      <c r="N2906" s="252"/>
      <c r="O2906" s="252"/>
      <c r="P2906" s="252"/>
      <c r="Q2906" s="252"/>
      <c r="R2906" s="252"/>
      <c r="S2906" s="252"/>
      <c r="T2906" s="253"/>
      <c r="AT2906" s="254" t="s">
        <v>175</v>
      </c>
      <c r="AU2906" s="254" t="s">
        <v>107</v>
      </c>
      <c r="AV2906" s="12" t="s">
        <v>82</v>
      </c>
      <c r="AW2906" s="12" t="s">
        <v>31</v>
      </c>
      <c r="AX2906" s="12" t="s">
        <v>74</v>
      </c>
      <c r="AY2906" s="254" t="s">
        <v>165</v>
      </c>
    </row>
    <row r="2907" s="13" customFormat="1">
      <c r="B2907" s="255"/>
      <c r="C2907" s="256"/>
      <c r="D2907" s="246" t="s">
        <v>175</v>
      </c>
      <c r="E2907" s="257" t="s">
        <v>1</v>
      </c>
      <c r="F2907" s="258" t="s">
        <v>683</v>
      </c>
      <c r="G2907" s="256"/>
      <c r="H2907" s="259">
        <v>4.9800000000000004</v>
      </c>
      <c r="I2907" s="260"/>
      <c r="J2907" s="256"/>
      <c r="K2907" s="256"/>
      <c r="L2907" s="261"/>
      <c r="M2907" s="262"/>
      <c r="N2907" s="263"/>
      <c r="O2907" s="263"/>
      <c r="P2907" s="263"/>
      <c r="Q2907" s="263"/>
      <c r="R2907" s="263"/>
      <c r="S2907" s="263"/>
      <c r="T2907" s="264"/>
      <c r="AT2907" s="265" t="s">
        <v>175</v>
      </c>
      <c r="AU2907" s="265" t="s">
        <v>107</v>
      </c>
      <c r="AV2907" s="13" t="s">
        <v>107</v>
      </c>
      <c r="AW2907" s="13" t="s">
        <v>31</v>
      </c>
      <c r="AX2907" s="13" t="s">
        <v>74</v>
      </c>
      <c r="AY2907" s="265" t="s">
        <v>165</v>
      </c>
    </row>
    <row r="2908" s="12" customFormat="1">
      <c r="B2908" s="244"/>
      <c r="C2908" s="245"/>
      <c r="D2908" s="246" t="s">
        <v>175</v>
      </c>
      <c r="E2908" s="247" t="s">
        <v>1</v>
      </c>
      <c r="F2908" s="248" t="s">
        <v>425</v>
      </c>
      <c r="G2908" s="245"/>
      <c r="H2908" s="247" t="s">
        <v>1</v>
      </c>
      <c r="I2908" s="249"/>
      <c r="J2908" s="245"/>
      <c r="K2908" s="245"/>
      <c r="L2908" s="250"/>
      <c r="M2908" s="251"/>
      <c r="N2908" s="252"/>
      <c r="O2908" s="252"/>
      <c r="P2908" s="252"/>
      <c r="Q2908" s="252"/>
      <c r="R2908" s="252"/>
      <c r="S2908" s="252"/>
      <c r="T2908" s="253"/>
      <c r="AT2908" s="254" t="s">
        <v>175</v>
      </c>
      <c r="AU2908" s="254" t="s">
        <v>107</v>
      </c>
      <c r="AV2908" s="12" t="s">
        <v>82</v>
      </c>
      <c r="AW2908" s="12" t="s">
        <v>31</v>
      </c>
      <c r="AX2908" s="12" t="s">
        <v>74</v>
      </c>
      <c r="AY2908" s="254" t="s">
        <v>165</v>
      </c>
    </row>
    <row r="2909" s="13" customFormat="1">
      <c r="B2909" s="255"/>
      <c r="C2909" s="256"/>
      <c r="D2909" s="246" t="s">
        <v>175</v>
      </c>
      <c r="E2909" s="257" t="s">
        <v>1</v>
      </c>
      <c r="F2909" s="258" t="s">
        <v>684</v>
      </c>
      <c r="G2909" s="256"/>
      <c r="H2909" s="259">
        <v>3.04</v>
      </c>
      <c r="I2909" s="260"/>
      <c r="J2909" s="256"/>
      <c r="K2909" s="256"/>
      <c r="L2909" s="261"/>
      <c r="M2909" s="262"/>
      <c r="N2909" s="263"/>
      <c r="O2909" s="263"/>
      <c r="P2909" s="263"/>
      <c r="Q2909" s="263"/>
      <c r="R2909" s="263"/>
      <c r="S2909" s="263"/>
      <c r="T2909" s="264"/>
      <c r="AT2909" s="265" t="s">
        <v>175</v>
      </c>
      <c r="AU2909" s="265" t="s">
        <v>107</v>
      </c>
      <c r="AV2909" s="13" t="s">
        <v>107</v>
      </c>
      <c r="AW2909" s="13" t="s">
        <v>31</v>
      </c>
      <c r="AX2909" s="13" t="s">
        <v>74</v>
      </c>
      <c r="AY2909" s="265" t="s">
        <v>165</v>
      </c>
    </row>
    <row r="2910" s="12" customFormat="1">
      <c r="B2910" s="244"/>
      <c r="C2910" s="245"/>
      <c r="D2910" s="246" t="s">
        <v>175</v>
      </c>
      <c r="E2910" s="247" t="s">
        <v>1</v>
      </c>
      <c r="F2910" s="248" t="s">
        <v>196</v>
      </c>
      <c r="G2910" s="245"/>
      <c r="H2910" s="247" t="s">
        <v>1</v>
      </c>
      <c r="I2910" s="249"/>
      <c r="J2910" s="245"/>
      <c r="K2910" s="245"/>
      <c r="L2910" s="250"/>
      <c r="M2910" s="251"/>
      <c r="N2910" s="252"/>
      <c r="O2910" s="252"/>
      <c r="P2910" s="252"/>
      <c r="Q2910" s="252"/>
      <c r="R2910" s="252"/>
      <c r="S2910" s="252"/>
      <c r="T2910" s="253"/>
      <c r="AT2910" s="254" t="s">
        <v>175</v>
      </c>
      <c r="AU2910" s="254" t="s">
        <v>107</v>
      </c>
      <c r="AV2910" s="12" t="s">
        <v>82</v>
      </c>
      <c r="AW2910" s="12" t="s">
        <v>31</v>
      </c>
      <c r="AX2910" s="12" t="s">
        <v>74</v>
      </c>
      <c r="AY2910" s="254" t="s">
        <v>165</v>
      </c>
    </row>
    <row r="2911" s="13" customFormat="1">
      <c r="B2911" s="255"/>
      <c r="C2911" s="256"/>
      <c r="D2911" s="246" t="s">
        <v>175</v>
      </c>
      <c r="E2911" s="257" t="s">
        <v>1</v>
      </c>
      <c r="F2911" s="258" t="s">
        <v>685</v>
      </c>
      <c r="G2911" s="256"/>
      <c r="H2911" s="259">
        <v>4.5</v>
      </c>
      <c r="I2911" s="260"/>
      <c r="J2911" s="256"/>
      <c r="K2911" s="256"/>
      <c r="L2911" s="261"/>
      <c r="M2911" s="262"/>
      <c r="N2911" s="263"/>
      <c r="O2911" s="263"/>
      <c r="P2911" s="263"/>
      <c r="Q2911" s="263"/>
      <c r="R2911" s="263"/>
      <c r="S2911" s="263"/>
      <c r="T2911" s="264"/>
      <c r="AT2911" s="265" t="s">
        <v>175</v>
      </c>
      <c r="AU2911" s="265" t="s">
        <v>107</v>
      </c>
      <c r="AV2911" s="13" t="s">
        <v>107</v>
      </c>
      <c r="AW2911" s="13" t="s">
        <v>31</v>
      </c>
      <c r="AX2911" s="13" t="s">
        <v>74</v>
      </c>
      <c r="AY2911" s="265" t="s">
        <v>165</v>
      </c>
    </row>
    <row r="2912" s="12" customFormat="1">
      <c r="B2912" s="244"/>
      <c r="C2912" s="245"/>
      <c r="D2912" s="246" t="s">
        <v>175</v>
      </c>
      <c r="E2912" s="247" t="s">
        <v>1</v>
      </c>
      <c r="F2912" s="248" t="s">
        <v>420</v>
      </c>
      <c r="G2912" s="245"/>
      <c r="H2912" s="247" t="s">
        <v>1</v>
      </c>
      <c r="I2912" s="249"/>
      <c r="J2912" s="245"/>
      <c r="K2912" s="245"/>
      <c r="L2912" s="250"/>
      <c r="M2912" s="251"/>
      <c r="N2912" s="252"/>
      <c r="O2912" s="252"/>
      <c r="P2912" s="252"/>
      <c r="Q2912" s="252"/>
      <c r="R2912" s="252"/>
      <c r="S2912" s="252"/>
      <c r="T2912" s="253"/>
      <c r="AT2912" s="254" t="s">
        <v>175</v>
      </c>
      <c r="AU2912" s="254" t="s">
        <v>107</v>
      </c>
      <c r="AV2912" s="12" t="s">
        <v>82</v>
      </c>
      <c r="AW2912" s="12" t="s">
        <v>31</v>
      </c>
      <c r="AX2912" s="12" t="s">
        <v>74</v>
      </c>
      <c r="AY2912" s="254" t="s">
        <v>165</v>
      </c>
    </row>
    <row r="2913" s="13" customFormat="1">
      <c r="B2913" s="255"/>
      <c r="C2913" s="256"/>
      <c r="D2913" s="246" t="s">
        <v>175</v>
      </c>
      <c r="E2913" s="257" t="s">
        <v>1</v>
      </c>
      <c r="F2913" s="258" t="s">
        <v>686</v>
      </c>
      <c r="G2913" s="256"/>
      <c r="H2913" s="259">
        <v>8.1899999999999995</v>
      </c>
      <c r="I2913" s="260"/>
      <c r="J2913" s="256"/>
      <c r="K2913" s="256"/>
      <c r="L2913" s="261"/>
      <c r="M2913" s="262"/>
      <c r="N2913" s="263"/>
      <c r="O2913" s="263"/>
      <c r="P2913" s="263"/>
      <c r="Q2913" s="263"/>
      <c r="R2913" s="263"/>
      <c r="S2913" s="263"/>
      <c r="T2913" s="264"/>
      <c r="AT2913" s="265" t="s">
        <v>175</v>
      </c>
      <c r="AU2913" s="265" t="s">
        <v>107</v>
      </c>
      <c r="AV2913" s="13" t="s">
        <v>107</v>
      </c>
      <c r="AW2913" s="13" t="s">
        <v>31</v>
      </c>
      <c r="AX2913" s="13" t="s">
        <v>74</v>
      </c>
      <c r="AY2913" s="265" t="s">
        <v>165</v>
      </c>
    </row>
    <row r="2914" s="12" customFormat="1">
      <c r="B2914" s="244"/>
      <c r="C2914" s="245"/>
      <c r="D2914" s="246" t="s">
        <v>175</v>
      </c>
      <c r="E2914" s="247" t="s">
        <v>1</v>
      </c>
      <c r="F2914" s="248" t="s">
        <v>198</v>
      </c>
      <c r="G2914" s="245"/>
      <c r="H2914" s="247" t="s">
        <v>1</v>
      </c>
      <c r="I2914" s="249"/>
      <c r="J2914" s="245"/>
      <c r="K2914" s="245"/>
      <c r="L2914" s="250"/>
      <c r="M2914" s="251"/>
      <c r="N2914" s="252"/>
      <c r="O2914" s="252"/>
      <c r="P2914" s="252"/>
      <c r="Q2914" s="252"/>
      <c r="R2914" s="252"/>
      <c r="S2914" s="252"/>
      <c r="T2914" s="253"/>
      <c r="AT2914" s="254" t="s">
        <v>175</v>
      </c>
      <c r="AU2914" s="254" t="s">
        <v>107</v>
      </c>
      <c r="AV2914" s="12" t="s">
        <v>82</v>
      </c>
      <c r="AW2914" s="12" t="s">
        <v>31</v>
      </c>
      <c r="AX2914" s="12" t="s">
        <v>74</v>
      </c>
      <c r="AY2914" s="254" t="s">
        <v>165</v>
      </c>
    </row>
    <row r="2915" s="13" customFormat="1">
      <c r="B2915" s="255"/>
      <c r="C2915" s="256"/>
      <c r="D2915" s="246" t="s">
        <v>175</v>
      </c>
      <c r="E2915" s="257" t="s">
        <v>1</v>
      </c>
      <c r="F2915" s="258" t="s">
        <v>687</v>
      </c>
      <c r="G2915" s="256"/>
      <c r="H2915" s="259">
        <v>19.73</v>
      </c>
      <c r="I2915" s="260"/>
      <c r="J2915" s="256"/>
      <c r="K2915" s="256"/>
      <c r="L2915" s="261"/>
      <c r="M2915" s="262"/>
      <c r="N2915" s="263"/>
      <c r="O2915" s="263"/>
      <c r="P2915" s="263"/>
      <c r="Q2915" s="263"/>
      <c r="R2915" s="263"/>
      <c r="S2915" s="263"/>
      <c r="T2915" s="264"/>
      <c r="AT2915" s="265" t="s">
        <v>175</v>
      </c>
      <c r="AU2915" s="265" t="s">
        <v>107</v>
      </c>
      <c r="AV2915" s="13" t="s">
        <v>107</v>
      </c>
      <c r="AW2915" s="13" t="s">
        <v>31</v>
      </c>
      <c r="AX2915" s="13" t="s">
        <v>74</v>
      </c>
      <c r="AY2915" s="265" t="s">
        <v>165</v>
      </c>
    </row>
    <row r="2916" s="14" customFormat="1">
      <c r="B2916" s="266"/>
      <c r="C2916" s="267"/>
      <c r="D2916" s="246" t="s">
        <v>175</v>
      </c>
      <c r="E2916" s="268" t="s">
        <v>1</v>
      </c>
      <c r="F2916" s="269" t="s">
        <v>179</v>
      </c>
      <c r="G2916" s="267"/>
      <c r="H2916" s="270">
        <v>171.64999999999998</v>
      </c>
      <c r="I2916" s="271"/>
      <c r="J2916" s="267"/>
      <c r="K2916" s="267"/>
      <c r="L2916" s="272"/>
      <c r="M2916" s="273"/>
      <c r="N2916" s="274"/>
      <c r="O2916" s="274"/>
      <c r="P2916" s="274"/>
      <c r="Q2916" s="274"/>
      <c r="R2916" s="274"/>
      <c r="S2916" s="274"/>
      <c r="T2916" s="275"/>
      <c r="AT2916" s="276" t="s">
        <v>175</v>
      </c>
      <c r="AU2916" s="276" t="s">
        <v>107</v>
      </c>
      <c r="AV2916" s="14" t="s">
        <v>166</v>
      </c>
      <c r="AW2916" s="14" t="s">
        <v>31</v>
      </c>
      <c r="AX2916" s="14" t="s">
        <v>74</v>
      </c>
      <c r="AY2916" s="276" t="s">
        <v>165</v>
      </c>
    </row>
    <row r="2917" s="12" customFormat="1">
      <c r="B2917" s="244"/>
      <c r="C2917" s="245"/>
      <c r="D2917" s="246" t="s">
        <v>175</v>
      </c>
      <c r="E2917" s="247" t="s">
        <v>1</v>
      </c>
      <c r="F2917" s="248" t="s">
        <v>180</v>
      </c>
      <c r="G2917" s="245"/>
      <c r="H2917" s="247" t="s">
        <v>1</v>
      </c>
      <c r="I2917" s="249"/>
      <c r="J2917" s="245"/>
      <c r="K2917" s="245"/>
      <c r="L2917" s="250"/>
      <c r="M2917" s="251"/>
      <c r="N2917" s="252"/>
      <c r="O2917" s="252"/>
      <c r="P2917" s="252"/>
      <c r="Q2917" s="252"/>
      <c r="R2917" s="252"/>
      <c r="S2917" s="252"/>
      <c r="T2917" s="253"/>
      <c r="AT2917" s="254" t="s">
        <v>175</v>
      </c>
      <c r="AU2917" s="254" t="s">
        <v>107</v>
      </c>
      <c r="AV2917" s="12" t="s">
        <v>82</v>
      </c>
      <c r="AW2917" s="12" t="s">
        <v>31</v>
      </c>
      <c r="AX2917" s="12" t="s">
        <v>74</v>
      </c>
      <c r="AY2917" s="254" t="s">
        <v>165</v>
      </c>
    </row>
    <row r="2918" s="12" customFormat="1">
      <c r="B2918" s="244"/>
      <c r="C2918" s="245"/>
      <c r="D2918" s="246" t="s">
        <v>175</v>
      </c>
      <c r="E2918" s="247" t="s">
        <v>1</v>
      </c>
      <c r="F2918" s="248" t="s">
        <v>461</v>
      </c>
      <c r="G2918" s="245"/>
      <c r="H2918" s="247" t="s">
        <v>1</v>
      </c>
      <c r="I2918" s="249"/>
      <c r="J2918" s="245"/>
      <c r="K2918" s="245"/>
      <c r="L2918" s="250"/>
      <c r="M2918" s="251"/>
      <c r="N2918" s="252"/>
      <c r="O2918" s="252"/>
      <c r="P2918" s="252"/>
      <c r="Q2918" s="252"/>
      <c r="R2918" s="252"/>
      <c r="S2918" s="252"/>
      <c r="T2918" s="253"/>
      <c r="AT2918" s="254" t="s">
        <v>175</v>
      </c>
      <c r="AU2918" s="254" t="s">
        <v>107</v>
      </c>
      <c r="AV2918" s="12" t="s">
        <v>82</v>
      </c>
      <c r="AW2918" s="12" t="s">
        <v>31</v>
      </c>
      <c r="AX2918" s="12" t="s">
        <v>74</v>
      </c>
      <c r="AY2918" s="254" t="s">
        <v>165</v>
      </c>
    </row>
    <row r="2919" s="13" customFormat="1">
      <c r="B2919" s="255"/>
      <c r="C2919" s="256"/>
      <c r="D2919" s="246" t="s">
        <v>175</v>
      </c>
      <c r="E2919" s="257" t="s">
        <v>1</v>
      </c>
      <c r="F2919" s="258" t="s">
        <v>691</v>
      </c>
      <c r="G2919" s="256"/>
      <c r="H2919" s="259">
        <v>6.2699999999999996</v>
      </c>
      <c r="I2919" s="260"/>
      <c r="J2919" s="256"/>
      <c r="K2919" s="256"/>
      <c r="L2919" s="261"/>
      <c r="M2919" s="262"/>
      <c r="N2919" s="263"/>
      <c r="O2919" s="263"/>
      <c r="P2919" s="263"/>
      <c r="Q2919" s="263"/>
      <c r="R2919" s="263"/>
      <c r="S2919" s="263"/>
      <c r="T2919" s="264"/>
      <c r="AT2919" s="265" t="s">
        <v>175</v>
      </c>
      <c r="AU2919" s="265" t="s">
        <v>107</v>
      </c>
      <c r="AV2919" s="13" t="s">
        <v>107</v>
      </c>
      <c r="AW2919" s="13" t="s">
        <v>31</v>
      </c>
      <c r="AX2919" s="13" t="s">
        <v>74</v>
      </c>
      <c r="AY2919" s="265" t="s">
        <v>165</v>
      </c>
    </row>
    <row r="2920" s="12" customFormat="1">
      <c r="B2920" s="244"/>
      <c r="C2920" s="245"/>
      <c r="D2920" s="246" t="s">
        <v>175</v>
      </c>
      <c r="E2920" s="247" t="s">
        <v>1</v>
      </c>
      <c r="F2920" s="248" t="s">
        <v>467</v>
      </c>
      <c r="G2920" s="245"/>
      <c r="H2920" s="247" t="s">
        <v>1</v>
      </c>
      <c r="I2920" s="249"/>
      <c r="J2920" s="245"/>
      <c r="K2920" s="245"/>
      <c r="L2920" s="250"/>
      <c r="M2920" s="251"/>
      <c r="N2920" s="252"/>
      <c r="O2920" s="252"/>
      <c r="P2920" s="252"/>
      <c r="Q2920" s="252"/>
      <c r="R2920" s="252"/>
      <c r="S2920" s="252"/>
      <c r="T2920" s="253"/>
      <c r="AT2920" s="254" t="s">
        <v>175</v>
      </c>
      <c r="AU2920" s="254" t="s">
        <v>107</v>
      </c>
      <c r="AV2920" s="12" t="s">
        <v>82</v>
      </c>
      <c r="AW2920" s="12" t="s">
        <v>31</v>
      </c>
      <c r="AX2920" s="12" t="s">
        <v>74</v>
      </c>
      <c r="AY2920" s="254" t="s">
        <v>165</v>
      </c>
    </row>
    <row r="2921" s="13" customFormat="1">
      <c r="B2921" s="255"/>
      <c r="C2921" s="256"/>
      <c r="D2921" s="246" t="s">
        <v>175</v>
      </c>
      <c r="E2921" s="257" t="s">
        <v>1</v>
      </c>
      <c r="F2921" s="258" t="s">
        <v>692</v>
      </c>
      <c r="G2921" s="256"/>
      <c r="H2921" s="259">
        <v>1.53</v>
      </c>
      <c r="I2921" s="260"/>
      <c r="J2921" s="256"/>
      <c r="K2921" s="256"/>
      <c r="L2921" s="261"/>
      <c r="M2921" s="262"/>
      <c r="N2921" s="263"/>
      <c r="O2921" s="263"/>
      <c r="P2921" s="263"/>
      <c r="Q2921" s="263"/>
      <c r="R2921" s="263"/>
      <c r="S2921" s="263"/>
      <c r="T2921" s="264"/>
      <c r="AT2921" s="265" t="s">
        <v>175</v>
      </c>
      <c r="AU2921" s="265" t="s">
        <v>107</v>
      </c>
      <c r="AV2921" s="13" t="s">
        <v>107</v>
      </c>
      <c r="AW2921" s="13" t="s">
        <v>31</v>
      </c>
      <c r="AX2921" s="13" t="s">
        <v>74</v>
      </c>
      <c r="AY2921" s="265" t="s">
        <v>165</v>
      </c>
    </row>
    <row r="2922" s="12" customFormat="1">
      <c r="B2922" s="244"/>
      <c r="C2922" s="245"/>
      <c r="D2922" s="246" t="s">
        <v>175</v>
      </c>
      <c r="E2922" s="247" t="s">
        <v>1</v>
      </c>
      <c r="F2922" s="248" t="s">
        <v>237</v>
      </c>
      <c r="G2922" s="245"/>
      <c r="H2922" s="247" t="s">
        <v>1</v>
      </c>
      <c r="I2922" s="249"/>
      <c r="J2922" s="245"/>
      <c r="K2922" s="245"/>
      <c r="L2922" s="250"/>
      <c r="M2922" s="251"/>
      <c r="N2922" s="252"/>
      <c r="O2922" s="252"/>
      <c r="P2922" s="252"/>
      <c r="Q2922" s="252"/>
      <c r="R2922" s="252"/>
      <c r="S2922" s="252"/>
      <c r="T2922" s="253"/>
      <c r="AT2922" s="254" t="s">
        <v>175</v>
      </c>
      <c r="AU2922" s="254" t="s">
        <v>107</v>
      </c>
      <c r="AV2922" s="12" t="s">
        <v>82</v>
      </c>
      <c r="AW2922" s="12" t="s">
        <v>31</v>
      </c>
      <c r="AX2922" s="12" t="s">
        <v>74</v>
      </c>
      <c r="AY2922" s="254" t="s">
        <v>165</v>
      </c>
    </row>
    <row r="2923" s="13" customFormat="1">
      <c r="B2923" s="255"/>
      <c r="C2923" s="256"/>
      <c r="D2923" s="246" t="s">
        <v>175</v>
      </c>
      <c r="E2923" s="257" t="s">
        <v>1</v>
      </c>
      <c r="F2923" s="258" t="s">
        <v>693</v>
      </c>
      <c r="G2923" s="256"/>
      <c r="H2923" s="259">
        <v>19.629999999999999</v>
      </c>
      <c r="I2923" s="260"/>
      <c r="J2923" s="256"/>
      <c r="K2923" s="256"/>
      <c r="L2923" s="261"/>
      <c r="M2923" s="262"/>
      <c r="N2923" s="263"/>
      <c r="O2923" s="263"/>
      <c r="P2923" s="263"/>
      <c r="Q2923" s="263"/>
      <c r="R2923" s="263"/>
      <c r="S2923" s="263"/>
      <c r="T2923" s="264"/>
      <c r="AT2923" s="265" t="s">
        <v>175</v>
      </c>
      <c r="AU2923" s="265" t="s">
        <v>107</v>
      </c>
      <c r="AV2923" s="13" t="s">
        <v>107</v>
      </c>
      <c r="AW2923" s="13" t="s">
        <v>31</v>
      </c>
      <c r="AX2923" s="13" t="s">
        <v>74</v>
      </c>
      <c r="AY2923" s="265" t="s">
        <v>165</v>
      </c>
    </row>
    <row r="2924" s="12" customFormat="1">
      <c r="B2924" s="244"/>
      <c r="C2924" s="245"/>
      <c r="D2924" s="246" t="s">
        <v>175</v>
      </c>
      <c r="E2924" s="247" t="s">
        <v>1</v>
      </c>
      <c r="F2924" s="248" t="s">
        <v>472</v>
      </c>
      <c r="G2924" s="245"/>
      <c r="H2924" s="247" t="s">
        <v>1</v>
      </c>
      <c r="I2924" s="249"/>
      <c r="J2924" s="245"/>
      <c r="K2924" s="245"/>
      <c r="L2924" s="250"/>
      <c r="M2924" s="251"/>
      <c r="N2924" s="252"/>
      <c r="O2924" s="252"/>
      <c r="P2924" s="252"/>
      <c r="Q2924" s="252"/>
      <c r="R2924" s="252"/>
      <c r="S2924" s="252"/>
      <c r="T2924" s="253"/>
      <c r="AT2924" s="254" t="s">
        <v>175</v>
      </c>
      <c r="AU2924" s="254" t="s">
        <v>107</v>
      </c>
      <c r="AV2924" s="12" t="s">
        <v>82</v>
      </c>
      <c r="AW2924" s="12" t="s">
        <v>31</v>
      </c>
      <c r="AX2924" s="12" t="s">
        <v>74</v>
      </c>
      <c r="AY2924" s="254" t="s">
        <v>165</v>
      </c>
    </row>
    <row r="2925" s="13" customFormat="1">
      <c r="B2925" s="255"/>
      <c r="C2925" s="256"/>
      <c r="D2925" s="246" t="s">
        <v>175</v>
      </c>
      <c r="E2925" s="257" t="s">
        <v>1</v>
      </c>
      <c r="F2925" s="258" t="s">
        <v>682</v>
      </c>
      <c r="G2925" s="256"/>
      <c r="H2925" s="259">
        <v>19.129999999999999</v>
      </c>
      <c r="I2925" s="260"/>
      <c r="J2925" s="256"/>
      <c r="K2925" s="256"/>
      <c r="L2925" s="261"/>
      <c r="M2925" s="262"/>
      <c r="N2925" s="263"/>
      <c r="O2925" s="263"/>
      <c r="P2925" s="263"/>
      <c r="Q2925" s="263"/>
      <c r="R2925" s="263"/>
      <c r="S2925" s="263"/>
      <c r="T2925" s="264"/>
      <c r="AT2925" s="265" t="s">
        <v>175</v>
      </c>
      <c r="AU2925" s="265" t="s">
        <v>107</v>
      </c>
      <c r="AV2925" s="13" t="s">
        <v>107</v>
      </c>
      <c r="AW2925" s="13" t="s">
        <v>31</v>
      </c>
      <c r="AX2925" s="13" t="s">
        <v>74</v>
      </c>
      <c r="AY2925" s="265" t="s">
        <v>165</v>
      </c>
    </row>
    <row r="2926" s="12" customFormat="1">
      <c r="B2926" s="244"/>
      <c r="C2926" s="245"/>
      <c r="D2926" s="246" t="s">
        <v>175</v>
      </c>
      <c r="E2926" s="247" t="s">
        <v>1</v>
      </c>
      <c r="F2926" s="248" t="s">
        <v>274</v>
      </c>
      <c r="G2926" s="245"/>
      <c r="H2926" s="247" t="s">
        <v>1</v>
      </c>
      <c r="I2926" s="249"/>
      <c r="J2926" s="245"/>
      <c r="K2926" s="245"/>
      <c r="L2926" s="250"/>
      <c r="M2926" s="251"/>
      <c r="N2926" s="252"/>
      <c r="O2926" s="252"/>
      <c r="P2926" s="252"/>
      <c r="Q2926" s="252"/>
      <c r="R2926" s="252"/>
      <c r="S2926" s="252"/>
      <c r="T2926" s="253"/>
      <c r="AT2926" s="254" t="s">
        <v>175</v>
      </c>
      <c r="AU2926" s="254" t="s">
        <v>107</v>
      </c>
      <c r="AV2926" s="12" t="s">
        <v>82</v>
      </c>
      <c r="AW2926" s="12" t="s">
        <v>31</v>
      </c>
      <c r="AX2926" s="12" t="s">
        <v>74</v>
      </c>
      <c r="AY2926" s="254" t="s">
        <v>165</v>
      </c>
    </row>
    <row r="2927" s="13" customFormat="1">
      <c r="B2927" s="255"/>
      <c r="C2927" s="256"/>
      <c r="D2927" s="246" t="s">
        <v>175</v>
      </c>
      <c r="E2927" s="257" t="s">
        <v>1</v>
      </c>
      <c r="F2927" s="258" t="s">
        <v>694</v>
      </c>
      <c r="G2927" s="256"/>
      <c r="H2927" s="259">
        <v>12.01</v>
      </c>
      <c r="I2927" s="260"/>
      <c r="J2927" s="256"/>
      <c r="K2927" s="256"/>
      <c r="L2927" s="261"/>
      <c r="M2927" s="262"/>
      <c r="N2927" s="263"/>
      <c r="O2927" s="263"/>
      <c r="P2927" s="263"/>
      <c r="Q2927" s="263"/>
      <c r="R2927" s="263"/>
      <c r="S2927" s="263"/>
      <c r="T2927" s="264"/>
      <c r="AT2927" s="265" t="s">
        <v>175</v>
      </c>
      <c r="AU2927" s="265" t="s">
        <v>107</v>
      </c>
      <c r="AV2927" s="13" t="s">
        <v>107</v>
      </c>
      <c r="AW2927" s="13" t="s">
        <v>31</v>
      </c>
      <c r="AX2927" s="13" t="s">
        <v>74</v>
      </c>
      <c r="AY2927" s="265" t="s">
        <v>165</v>
      </c>
    </row>
    <row r="2928" s="12" customFormat="1">
      <c r="B2928" s="244"/>
      <c r="C2928" s="245"/>
      <c r="D2928" s="246" t="s">
        <v>175</v>
      </c>
      <c r="E2928" s="247" t="s">
        <v>1</v>
      </c>
      <c r="F2928" s="248" t="s">
        <v>182</v>
      </c>
      <c r="G2928" s="245"/>
      <c r="H2928" s="247" t="s">
        <v>1</v>
      </c>
      <c r="I2928" s="249"/>
      <c r="J2928" s="245"/>
      <c r="K2928" s="245"/>
      <c r="L2928" s="250"/>
      <c r="M2928" s="251"/>
      <c r="N2928" s="252"/>
      <c r="O2928" s="252"/>
      <c r="P2928" s="252"/>
      <c r="Q2928" s="252"/>
      <c r="R2928" s="252"/>
      <c r="S2928" s="252"/>
      <c r="T2928" s="253"/>
      <c r="AT2928" s="254" t="s">
        <v>175</v>
      </c>
      <c r="AU2928" s="254" t="s">
        <v>107</v>
      </c>
      <c r="AV2928" s="12" t="s">
        <v>82</v>
      </c>
      <c r="AW2928" s="12" t="s">
        <v>31</v>
      </c>
      <c r="AX2928" s="12" t="s">
        <v>74</v>
      </c>
      <c r="AY2928" s="254" t="s">
        <v>165</v>
      </c>
    </row>
    <row r="2929" s="13" customFormat="1">
      <c r="B2929" s="255"/>
      <c r="C2929" s="256"/>
      <c r="D2929" s="246" t="s">
        <v>175</v>
      </c>
      <c r="E2929" s="257" t="s">
        <v>1</v>
      </c>
      <c r="F2929" s="258" t="s">
        <v>695</v>
      </c>
      <c r="G2929" s="256"/>
      <c r="H2929" s="259">
        <v>3.5600000000000001</v>
      </c>
      <c r="I2929" s="260"/>
      <c r="J2929" s="256"/>
      <c r="K2929" s="256"/>
      <c r="L2929" s="261"/>
      <c r="M2929" s="262"/>
      <c r="N2929" s="263"/>
      <c r="O2929" s="263"/>
      <c r="P2929" s="263"/>
      <c r="Q2929" s="263"/>
      <c r="R2929" s="263"/>
      <c r="S2929" s="263"/>
      <c r="T2929" s="264"/>
      <c r="AT2929" s="265" t="s">
        <v>175</v>
      </c>
      <c r="AU2929" s="265" t="s">
        <v>107</v>
      </c>
      <c r="AV2929" s="13" t="s">
        <v>107</v>
      </c>
      <c r="AW2929" s="13" t="s">
        <v>31</v>
      </c>
      <c r="AX2929" s="13" t="s">
        <v>74</v>
      </c>
      <c r="AY2929" s="265" t="s">
        <v>165</v>
      </c>
    </row>
    <row r="2930" s="12" customFormat="1">
      <c r="B2930" s="244"/>
      <c r="C2930" s="245"/>
      <c r="D2930" s="246" t="s">
        <v>175</v>
      </c>
      <c r="E2930" s="247" t="s">
        <v>1</v>
      </c>
      <c r="F2930" s="248" t="s">
        <v>203</v>
      </c>
      <c r="G2930" s="245"/>
      <c r="H2930" s="247" t="s">
        <v>1</v>
      </c>
      <c r="I2930" s="249"/>
      <c r="J2930" s="245"/>
      <c r="K2930" s="245"/>
      <c r="L2930" s="250"/>
      <c r="M2930" s="251"/>
      <c r="N2930" s="252"/>
      <c r="O2930" s="252"/>
      <c r="P2930" s="252"/>
      <c r="Q2930" s="252"/>
      <c r="R2930" s="252"/>
      <c r="S2930" s="252"/>
      <c r="T2930" s="253"/>
      <c r="AT2930" s="254" t="s">
        <v>175</v>
      </c>
      <c r="AU2930" s="254" t="s">
        <v>107</v>
      </c>
      <c r="AV2930" s="12" t="s">
        <v>82</v>
      </c>
      <c r="AW2930" s="12" t="s">
        <v>31</v>
      </c>
      <c r="AX2930" s="12" t="s">
        <v>74</v>
      </c>
      <c r="AY2930" s="254" t="s">
        <v>165</v>
      </c>
    </row>
    <row r="2931" s="13" customFormat="1">
      <c r="B2931" s="255"/>
      <c r="C2931" s="256"/>
      <c r="D2931" s="246" t="s">
        <v>175</v>
      </c>
      <c r="E2931" s="257" t="s">
        <v>1</v>
      </c>
      <c r="F2931" s="258" t="s">
        <v>696</v>
      </c>
      <c r="G2931" s="256"/>
      <c r="H2931" s="259">
        <v>3.96</v>
      </c>
      <c r="I2931" s="260"/>
      <c r="J2931" s="256"/>
      <c r="K2931" s="256"/>
      <c r="L2931" s="261"/>
      <c r="M2931" s="262"/>
      <c r="N2931" s="263"/>
      <c r="O2931" s="263"/>
      <c r="P2931" s="263"/>
      <c r="Q2931" s="263"/>
      <c r="R2931" s="263"/>
      <c r="S2931" s="263"/>
      <c r="T2931" s="264"/>
      <c r="AT2931" s="265" t="s">
        <v>175</v>
      </c>
      <c r="AU2931" s="265" t="s">
        <v>107</v>
      </c>
      <c r="AV2931" s="13" t="s">
        <v>107</v>
      </c>
      <c r="AW2931" s="13" t="s">
        <v>31</v>
      </c>
      <c r="AX2931" s="13" t="s">
        <v>74</v>
      </c>
      <c r="AY2931" s="265" t="s">
        <v>165</v>
      </c>
    </row>
    <row r="2932" s="12" customFormat="1">
      <c r="B2932" s="244"/>
      <c r="C2932" s="245"/>
      <c r="D2932" s="246" t="s">
        <v>175</v>
      </c>
      <c r="E2932" s="247" t="s">
        <v>1</v>
      </c>
      <c r="F2932" s="248" t="s">
        <v>697</v>
      </c>
      <c r="G2932" s="245"/>
      <c r="H2932" s="247" t="s">
        <v>1</v>
      </c>
      <c r="I2932" s="249"/>
      <c r="J2932" s="245"/>
      <c r="K2932" s="245"/>
      <c r="L2932" s="250"/>
      <c r="M2932" s="251"/>
      <c r="N2932" s="252"/>
      <c r="O2932" s="252"/>
      <c r="P2932" s="252"/>
      <c r="Q2932" s="252"/>
      <c r="R2932" s="252"/>
      <c r="S2932" s="252"/>
      <c r="T2932" s="253"/>
      <c r="AT2932" s="254" t="s">
        <v>175</v>
      </c>
      <c r="AU2932" s="254" t="s">
        <v>107</v>
      </c>
      <c r="AV2932" s="12" t="s">
        <v>82</v>
      </c>
      <c r="AW2932" s="12" t="s">
        <v>31</v>
      </c>
      <c r="AX2932" s="12" t="s">
        <v>74</v>
      </c>
      <c r="AY2932" s="254" t="s">
        <v>165</v>
      </c>
    </row>
    <row r="2933" s="13" customFormat="1">
      <c r="B2933" s="255"/>
      <c r="C2933" s="256"/>
      <c r="D2933" s="246" t="s">
        <v>175</v>
      </c>
      <c r="E2933" s="257" t="s">
        <v>1</v>
      </c>
      <c r="F2933" s="258" t="s">
        <v>698</v>
      </c>
      <c r="G2933" s="256"/>
      <c r="H2933" s="259">
        <v>1.44</v>
      </c>
      <c r="I2933" s="260"/>
      <c r="J2933" s="256"/>
      <c r="K2933" s="256"/>
      <c r="L2933" s="261"/>
      <c r="M2933" s="262"/>
      <c r="N2933" s="263"/>
      <c r="O2933" s="263"/>
      <c r="P2933" s="263"/>
      <c r="Q2933" s="263"/>
      <c r="R2933" s="263"/>
      <c r="S2933" s="263"/>
      <c r="T2933" s="264"/>
      <c r="AT2933" s="265" t="s">
        <v>175</v>
      </c>
      <c r="AU2933" s="265" t="s">
        <v>107</v>
      </c>
      <c r="AV2933" s="13" t="s">
        <v>107</v>
      </c>
      <c r="AW2933" s="13" t="s">
        <v>31</v>
      </c>
      <c r="AX2933" s="13" t="s">
        <v>74</v>
      </c>
      <c r="AY2933" s="265" t="s">
        <v>165</v>
      </c>
    </row>
    <row r="2934" s="12" customFormat="1">
      <c r="B2934" s="244"/>
      <c r="C2934" s="245"/>
      <c r="D2934" s="246" t="s">
        <v>175</v>
      </c>
      <c r="E2934" s="247" t="s">
        <v>1</v>
      </c>
      <c r="F2934" s="248" t="s">
        <v>453</v>
      </c>
      <c r="G2934" s="245"/>
      <c r="H2934" s="247" t="s">
        <v>1</v>
      </c>
      <c r="I2934" s="249"/>
      <c r="J2934" s="245"/>
      <c r="K2934" s="245"/>
      <c r="L2934" s="250"/>
      <c r="M2934" s="251"/>
      <c r="N2934" s="252"/>
      <c r="O2934" s="252"/>
      <c r="P2934" s="252"/>
      <c r="Q2934" s="252"/>
      <c r="R2934" s="252"/>
      <c r="S2934" s="252"/>
      <c r="T2934" s="253"/>
      <c r="AT2934" s="254" t="s">
        <v>175</v>
      </c>
      <c r="AU2934" s="254" t="s">
        <v>107</v>
      </c>
      <c r="AV2934" s="12" t="s">
        <v>82</v>
      </c>
      <c r="AW2934" s="12" t="s">
        <v>31</v>
      </c>
      <c r="AX2934" s="12" t="s">
        <v>74</v>
      </c>
      <c r="AY2934" s="254" t="s">
        <v>165</v>
      </c>
    </row>
    <row r="2935" s="13" customFormat="1">
      <c r="B2935" s="255"/>
      <c r="C2935" s="256"/>
      <c r="D2935" s="246" t="s">
        <v>175</v>
      </c>
      <c r="E2935" s="257" t="s">
        <v>1</v>
      </c>
      <c r="F2935" s="258" t="s">
        <v>699</v>
      </c>
      <c r="G2935" s="256"/>
      <c r="H2935" s="259">
        <v>8.2200000000000006</v>
      </c>
      <c r="I2935" s="260"/>
      <c r="J2935" s="256"/>
      <c r="K2935" s="256"/>
      <c r="L2935" s="261"/>
      <c r="M2935" s="262"/>
      <c r="N2935" s="263"/>
      <c r="O2935" s="263"/>
      <c r="P2935" s="263"/>
      <c r="Q2935" s="263"/>
      <c r="R2935" s="263"/>
      <c r="S2935" s="263"/>
      <c r="T2935" s="264"/>
      <c r="AT2935" s="265" t="s">
        <v>175</v>
      </c>
      <c r="AU2935" s="265" t="s">
        <v>107</v>
      </c>
      <c r="AV2935" s="13" t="s">
        <v>107</v>
      </c>
      <c r="AW2935" s="13" t="s">
        <v>31</v>
      </c>
      <c r="AX2935" s="13" t="s">
        <v>74</v>
      </c>
      <c r="AY2935" s="265" t="s">
        <v>165</v>
      </c>
    </row>
    <row r="2936" s="12" customFormat="1">
      <c r="B2936" s="244"/>
      <c r="C2936" s="245"/>
      <c r="D2936" s="246" t="s">
        <v>175</v>
      </c>
      <c r="E2936" s="247" t="s">
        <v>1</v>
      </c>
      <c r="F2936" s="248" t="s">
        <v>205</v>
      </c>
      <c r="G2936" s="245"/>
      <c r="H2936" s="247" t="s">
        <v>1</v>
      </c>
      <c r="I2936" s="249"/>
      <c r="J2936" s="245"/>
      <c r="K2936" s="245"/>
      <c r="L2936" s="250"/>
      <c r="M2936" s="251"/>
      <c r="N2936" s="252"/>
      <c r="O2936" s="252"/>
      <c r="P2936" s="252"/>
      <c r="Q2936" s="252"/>
      <c r="R2936" s="252"/>
      <c r="S2936" s="252"/>
      <c r="T2936" s="253"/>
      <c r="AT2936" s="254" t="s">
        <v>175</v>
      </c>
      <c r="AU2936" s="254" t="s">
        <v>107</v>
      </c>
      <c r="AV2936" s="12" t="s">
        <v>82</v>
      </c>
      <c r="AW2936" s="12" t="s">
        <v>31</v>
      </c>
      <c r="AX2936" s="12" t="s">
        <v>74</v>
      </c>
      <c r="AY2936" s="254" t="s">
        <v>165</v>
      </c>
    </row>
    <row r="2937" s="13" customFormat="1">
      <c r="B2937" s="255"/>
      <c r="C2937" s="256"/>
      <c r="D2937" s="246" t="s">
        <v>175</v>
      </c>
      <c r="E2937" s="257" t="s">
        <v>1</v>
      </c>
      <c r="F2937" s="258" t="s">
        <v>700</v>
      </c>
      <c r="G2937" s="256"/>
      <c r="H2937" s="259">
        <v>16.66</v>
      </c>
      <c r="I2937" s="260"/>
      <c r="J2937" s="256"/>
      <c r="K2937" s="256"/>
      <c r="L2937" s="261"/>
      <c r="M2937" s="262"/>
      <c r="N2937" s="263"/>
      <c r="O2937" s="263"/>
      <c r="P2937" s="263"/>
      <c r="Q2937" s="263"/>
      <c r="R2937" s="263"/>
      <c r="S2937" s="263"/>
      <c r="T2937" s="264"/>
      <c r="AT2937" s="265" t="s">
        <v>175</v>
      </c>
      <c r="AU2937" s="265" t="s">
        <v>107</v>
      </c>
      <c r="AV2937" s="13" t="s">
        <v>107</v>
      </c>
      <c r="AW2937" s="13" t="s">
        <v>31</v>
      </c>
      <c r="AX2937" s="13" t="s">
        <v>74</v>
      </c>
      <c r="AY2937" s="265" t="s">
        <v>165</v>
      </c>
    </row>
    <row r="2938" s="12" customFormat="1">
      <c r="B2938" s="244"/>
      <c r="C2938" s="245"/>
      <c r="D2938" s="246" t="s">
        <v>175</v>
      </c>
      <c r="E2938" s="247" t="s">
        <v>1</v>
      </c>
      <c r="F2938" s="248" t="s">
        <v>443</v>
      </c>
      <c r="G2938" s="245"/>
      <c r="H2938" s="247" t="s">
        <v>1</v>
      </c>
      <c r="I2938" s="249"/>
      <c r="J2938" s="245"/>
      <c r="K2938" s="245"/>
      <c r="L2938" s="250"/>
      <c r="M2938" s="251"/>
      <c r="N2938" s="252"/>
      <c r="O2938" s="252"/>
      <c r="P2938" s="252"/>
      <c r="Q2938" s="252"/>
      <c r="R2938" s="252"/>
      <c r="S2938" s="252"/>
      <c r="T2938" s="253"/>
      <c r="AT2938" s="254" t="s">
        <v>175</v>
      </c>
      <c r="AU2938" s="254" t="s">
        <v>107</v>
      </c>
      <c r="AV2938" s="12" t="s">
        <v>82</v>
      </c>
      <c r="AW2938" s="12" t="s">
        <v>31</v>
      </c>
      <c r="AX2938" s="12" t="s">
        <v>74</v>
      </c>
      <c r="AY2938" s="254" t="s">
        <v>165</v>
      </c>
    </row>
    <row r="2939" s="13" customFormat="1">
      <c r="B2939" s="255"/>
      <c r="C2939" s="256"/>
      <c r="D2939" s="246" t="s">
        <v>175</v>
      </c>
      <c r="E2939" s="257" t="s">
        <v>1</v>
      </c>
      <c r="F2939" s="258" t="s">
        <v>701</v>
      </c>
      <c r="G2939" s="256"/>
      <c r="H2939" s="259">
        <v>13.34</v>
      </c>
      <c r="I2939" s="260"/>
      <c r="J2939" s="256"/>
      <c r="K2939" s="256"/>
      <c r="L2939" s="261"/>
      <c r="M2939" s="262"/>
      <c r="N2939" s="263"/>
      <c r="O2939" s="263"/>
      <c r="P2939" s="263"/>
      <c r="Q2939" s="263"/>
      <c r="R2939" s="263"/>
      <c r="S2939" s="263"/>
      <c r="T2939" s="264"/>
      <c r="AT2939" s="265" t="s">
        <v>175</v>
      </c>
      <c r="AU2939" s="265" t="s">
        <v>107</v>
      </c>
      <c r="AV2939" s="13" t="s">
        <v>107</v>
      </c>
      <c r="AW2939" s="13" t="s">
        <v>31</v>
      </c>
      <c r="AX2939" s="13" t="s">
        <v>74</v>
      </c>
      <c r="AY2939" s="265" t="s">
        <v>165</v>
      </c>
    </row>
    <row r="2940" s="12" customFormat="1">
      <c r="B2940" s="244"/>
      <c r="C2940" s="245"/>
      <c r="D2940" s="246" t="s">
        <v>175</v>
      </c>
      <c r="E2940" s="247" t="s">
        <v>1</v>
      </c>
      <c r="F2940" s="248" t="s">
        <v>220</v>
      </c>
      <c r="G2940" s="245"/>
      <c r="H2940" s="247" t="s">
        <v>1</v>
      </c>
      <c r="I2940" s="249"/>
      <c r="J2940" s="245"/>
      <c r="K2940" s="245"/>
      <c r="L2940" s="250"/>
      <c r="M2940" s="251"/>
      <c r="N2940" s="252"/>
      <c r="O2940" s="252"/>
      <c r="P2940" s="252"/>
      <c r="Q2940" s="252"/>
      <c r="R2940" s="252"/>
      <c r="S2940" s="252"/>
      <c r="T2940" s="253"/>
      <c r="AT2940" s="254" t="s">
        <v>175</v>
      </c>
      <c r="AU2940" s="254" t="s">
        <v>107</v>
      </c>
      <c r="AV2940" s="12" t="s">
        <v>82</v>
      </c>
      <c r="AW2940" s="12" t="s">
        <v>31</v>
      </c>
      <c r="AX2940" s="12" t="s">
        <v>74</v>
      </c>
      <c r="AY2940" s="254" t="s">
        <v>165</v>
      </c>
    </row>
    <row r="2941" s="13" customFormat="1">
      <c r="B2941" s="255"/>
      <c r="C2941" s="256"/>
      <c r="D2941" s="246" t="s">
        <v>175</v>
      </c>
      <c r="E2941" s="257" t="s">
        <v>1</v>
      </c>
      <c r="F2941" s="258" t="s">
        <v>702</v>
      </c>
      <c r="G2941" s="256"/>
      <c r="H2941" s="259">
        <v>7.6200000000000001</v>
      </c>
      <c r="I2941" s="260"/>
      <c r="J2941" s="256"/>
      <c r="K2941" s="256"/>
      <c r="L2941" s="261"/>
      <c r="M2941" s="262"/>
      <c r="N2941" s="263"/>
      <c r="O2941" s="263"/>
      <c r="P2941" s="263"/>
      <c r="Q2941" s="263"/>
      <c r="R2941" s="263"/>
      <c r="S2941" s="263"/>
      <c r="T2941" s="264"/>
      <c r="AT2941" s="265" t="s">
        <v>175</v>
      </c>
      <c r="AU2941" s="265" t="s">
        <v>107</v>
      </c>
      <c r="AV2941" s="13" t="s">
        <v>107</v>
      </c>
      <c r="AW2941" s="13" t="s">
        <v>31</v>
      </c>
      <c r="AX2941" s="13" t="s">
        <v>74</v>
      </c>
      <c r="AY2941" s="265" t="s">
        <v>165</v>
      </c>
    </row>
    <row r="2942" s="12" customFormat="1">
      <c r="B2942" s="244"/>
      <c r="C2942" s="245"/>
      <c r="D2942" s="246" t="s">
        <v>175</v>
      </c>
      <c r="E2942" s="247" t="s">
        <v>1</v>
      </c>
      <c r="F2942" s="248" t="s">
        <v>439</v>
      </c>
      <c r="G2942" s="245"/>
      <c r="H2942" s="247" t="s">
        <v>1</v>
      </c>
      <c r="I2942" s="249"/>
      <c r="J2942" s="245"/>
      <c r="K2942" s="245"/>
      <c r="L2942" s="250"/>
      <c r="M2942" s="251"/>
      <c r="N2942" s="252"/>
      <c r="O2942" s="252"/>
      <c r="P2942" s="252"/>
      <c r="Q2942" s="252"/>
      <c r="R2942" s="252"/>
      <c r="S2942" s="252"/>
      <c r="T2942" s="253"/>
      <c r="AT2942" s="254" t="s">
        <v>175</v>
      </c>
      <c r="AU2942" s="254" t="s">
        <v>107</v>
      </c>
      <c r="AV2942" s="12" t="s">
        <v>82</v>
      </c>
      <c r="AW2942" s="12" t="s">
        <v>31</v>
      </c>
      <c r="AX2942" s="12" t="s">
        <v>74</v>
      </c>
      <c r="AY2942" s="254" t="s">
        <v>165</v>
      </c>
    </row>
    <row r="2943" s="13" customFormat="1">
      <c r="B2943" s="255"/>
      <c r="C2943" s="256"/>
      <c r="D2943" s="246" t="s">
        <v>175</v>
      </c>
      <c r="E2943" s="257" t="s">
        <v>1</v>
      </c>
      <c r="F2943" s="258" t="s">
        <v>703</v>
      </c>
      <c r="G2943" s="256"/>
      <c r="H2943" s="259">
        <v>3.5099999999999998</v>
      </c>
      <c r="I2943" s="260"/>
      <c r="J2943" s="256"/>
      <c r="K2943" s="256"/>
      <c r="L2943" s="261"/>
      <c r="M2943" s="262"/>
      <c r="N2943" s="263"/>
      <c r="O2943" s="263"/>
      <c r="P2943" s="263"/>
      <c r="Q2943" s="263"/>
      <c r="R2943" s="263"/>
      <c r="S2943" s="263"/>
      <c r="T2943" s="264"/>
      <c r="AT2943" s="265" t="s">
        <v>175</v>
      </c>
      <c r="AU2943" s="265" t="s">
        <v>107</v>
      </c>
      <c r="AV2943" s="13" t="s">
        <v>107</v>
      </c>
      <c r="AW2943" s="13" t="s">
        <v>31</v>
      </c>
      <c r="AX2943" s="13" t="s">
        <v>74</v>
      </c>
      <c r="AY2943" s="265" t="s">
        <v>165</v>
      </c>
    </row>
    <row r="2944" s="12" customFormat="1">
      <c r="B2944" s="244"/>
      <c r="C2944" s="245"/>
      <c r="D2944" s="246" t="s">
        <v>175</v>
      </c>
      <c r="E2944" s="247" t="s">
        <v>1</v>
      </c>
      <c r="F2944" s="248" t="s">
        <v>222</v>
      </c>
      <c r="G2944" s="245"/>
      <c r="H2944" s="247" t="s">
        <v>1</v>
      </c>
      <c r="I2944" s="249"/>
      <c r="J2944" s="245"/>
      <c r="K2944" s="245"/>
      <c r="L2944" s="250"/>
      <c r="M2944" s="251"/>
      <c r="N2944" s="252"/>
      <c r="O2944" s="252"/>
      <c r="P2944" s="252"/>
      <c r="Q2944" s="252"/>
      <c r="R2944" s="252"/>
      <c r="S2944" s="252"/>
      <c r="T2944" s="253"/>
      <c r="AT2944" s="254" t="s">
        <v>175</v>
      </c>
      <c r="AU2944" s="254" t="s">
        <v>107</v>
      </c>
      <c r="AV2944" s="12" t="s">
        <v>82</v>
      </c>
      <c r="AW2944" s="12" t="s">
        <v>31</v>
      </c>
      <c r="AX2944" s="12" t="s">
        <v>74</v>
      </c>
      <c r="AY2944" s="254" t="s">
        <v>165</v>
      </c>
    </row>
    <row r="2945" s="13" customFormat="1">
      <c r="B2945" s="255"/>
      <c r="C2945" s="256"/>
      <c r="D2945" s="246" t="s">
        <v>175</v>
      </c>
      <c r="E2945" s="257" t="s">
        <v>1</v>
      </c>
      <c r="F2945" s="258" t="s">
        <v>704</v>
      </c>
      <c r="G2945" s="256"/>
      <c r="H2945" s="259">
        <v>1.48</v>
      </c>
      <c r="I2945" s="260"/>
      <c r="J2945" s="256"/>
      <c r="K2945" s="256"/>
      <c r="L2945" s="261"/>
      <c r="M2945" s="262"/>
      <c r="N2945" s="263"/>
      <c r="O2945" s="263"/>
      <c r="P2945" s="263"/>
      <c r="Q2945" s="263"/>
      <c r="R2945" s="263"/>
      <c r="S2945" s="263"/>
      <c r="T2945" s="264"/>
      <c r="AT2945" s="265" t="s">
        <v>175</v>
      </c>
      <c r="AU2945" s="265" t="s">
        <v>107</v>
      </c>
      <c r="AV2945" s="13" t="s">
        <v>107</v>
      </c>
      <c r="AW2945" s="13" t="s">
        <v>31</v>
      </c>
      <c r="AX2945" s="13" t="s">
        <v>74</v>
      </c>
      <c r="AY2945" s="265" t="s">
        <v>165</v>
      </c>
    </row>
    <row r="2946" s="12" customFormat="1">
      <c r="B2946" s="244"/>
      <c r="C2946" s="245"/>
      <c r="D2946" s="246" t="s">
        <v>175</v>
      </c>
      <c r="E2946" s="247" t="s">
        <v>1</v>
      </c>
      <c r="F2946" s="248" t="s">
        <v>181</v>
      </c>
      <c r="G2946" s="245"/>
      <c r="H2946" s="247" t="s">
        <v>1</v>
      </c>
      <c r="I2946" s="249"/>
      <c r="J2946" s="245"/>
      <c r="K2946" s="245"/>
      <c r="L2946" s="250"/>
      <c r="M2946" s="251"/>
      <c r="N2946" s="252"/>
      <c r="O2946" s="252"/>
      <c r="P2946" s="252"/>
      <c r="Q2946" s="252"/>
      <c r="R2946" s="252"/>
      <c r="S2946" s="252"/>
      <c r="T2946" s="253"/>
      <c r="AT2946" s="254" t="s">
        <v>175</v>
      </c>
      <c r="AU2946" s="254" t="s">
        <v>107</v>
      </c>
      <c r="AV2946" s="12" t="s">
        <v>82</v>
      </c>
      <c r="AW2946" s="12" t="s">
        <v>31</v>
      </c>
      <c r="AX2946" s="12" t="s">
        <v>74</v>
      </c>
      <c r="AY2946" s="254" t="s">
        <v>165</v>
      </c>
    </row>
    <row r="2947" s="13" customFormat="1">
      <c r="B2947" s="255"/>
      <c r="C2947" s="256"/>
      <c r="D2947" s="246" t="s">
        <v>175</v>
      </c>
      <c r="E2947" s="257" t="s">
        <v>1</v>
      </c>
      <c r="F2947" s="258" t="s">
        <v>705</v>
      </c>
      <c r="G2947" s="256"/>
      <c r="H2947" s="259">
        <v>14.199999999999999</v>
      </c>
      <c r="I2947" s="260"/>
      <c r="J2947" s="256"/>
      <c r="K2947" s="256"/>
      <c r="L2947" s="261"/>
      <c r="M2947" s="262"/>
      <c r="N2947" s="263"/>
      <c r="O2947" s="263"/>
      <c r="P2947" s="263"/>
      <c r="Q2947" s="263"/>
      <c r="R2947" s="263"/>
      <c r="S2947" s="263"/>
      <c r="T2947" s="264"/>
      <c r="AT2947" s="265" t="s">
        <v>175</v>
      </c>
      <c r="AU2947" s="265" t="s">
        <v>107</v>
      </c>
      <c r="AV2947" s="13" t="s">
        <v>107</v>
      </c>
      <c r="AW2947" s="13" t="s">
        <v>31</v>
      </c>
      <c r="AX2947" s="13" t="s">
        <v>74</v>
      </c>
      <c r="AY2947" s="265" t="s">
        <v>165</v>
      </c>
    </row>
    <row r="2948" s="12" customFormat="1">
      <c r="B2948" s="244"/>
      <c r="C2948" s="245"/>
      <c r="D2948" s="246" t="s">
        <v>175</v>
      </c>
      <c r="E2948" s="247" t="s">
        <v>1</v>
      </c>
      <c r="F2948" s="248" t="s">
        <v>219</v>
      </c>
      <c r="G2948" s="245"/>
      <c r="H2948" s="247" t="s">
        <v>1</v>
      </c>
      <c r="I2948" s="249"/>
      <c r="J2948" s="245"/>
      <c r="K2948" s="245"/>
      <c r="L2948" s="250"/>
      <c r="M2948" s="251"/>
      <c r="N2948" s="252"/>
      <c r="O2948" s="252"/>
      <c r="P2948" s="252"/>
      <c r="Q2948" s="252"/>
      <c r="R2948" s="252"/>
      <c r="S2948" s="252"/>
      <c r="T2948" s="253"/>
      <c r="AT2948" s="254" t="s">
        <v>175</v>
      </c>
      <c r="AU2948" s="254" t="s">
        <v>107</v>
      </c>
      <c r="AV2948" s="12" t="s">
        <v>82</v>
      </c>
      <c r="AW2948" s="12" t="s">
        <v>31</v>
      </c>
      <c r="AX2948" s="12" t="s">
        <v>74</v>
      </c>
      <c r="AY2948" s="254" t="s">
        <v>165</v>
      </c>
    </row>
    <row r="2949" s="13" customFormat="1">
      <c r="B2949" s="255"/>
      <c r="C2949" s="256"/>
      <c r="D2949" s="246" t="s">
        <v>175</v>
      </c>
      <c r="E2949" s="257" t="s">
        <v>1</v>
      </c>
      <c r="F2949" s="258" t="s">
        <v>706</v>
      </c>
      <c r="G2949" s="256"/>
      <c r="H2949" s="259">
        <v>20.809999999999999</v>
      </c>
      <c r="I2949" s="260"/>
      <c r="J2949" s="256"/>
      <c r="K2949" s="256"/>
      <c r="L2949" s="261"/>
      <c r="M2949" s="262"/>
      <c r="N2949" s="263"/>
      <c r="O2949" s="263"/>
      <c r="P2949" s="263"/>
      <c r="Q2949" s="263"/>
      <c r="R2949" s="263"/>
      <c r="S2949" s="263"/>
      <c r="T2949" s="264"/>
      <c r="AT2949" s="265" t="s">
        <v>175</v>
      </c>
      <c r="AU2949" s="265" t="s">
        <v>107</v>
      </c>
      <c r="AV2949" s="13" t="s">
        <v>107</v>
      </c>
      <c r="AW2949" s="13" t="s">
        <v>31</v>
      </c>
      <c r="AX2949" s="13" t="s">
        <v>74</v>
      </c>
      <c r="AY2949" s="265" t="s">
        <v>165</v>
      </c>
    </row>
    <row r="2950" s="12" customFormat="1">
      <c r="B2950" s="244"/>
      <c r="C2950" s="245"/>
      <c r="D2950" s="246" t="s">
        <v>175</v>
      </c>
      <c r="E2950" s="247" t="s">
        <v>1</v>
      </c>
      <c r="F2950" s="248" t="s">
        <v>436</v>
      </c>
      <c r="G2950" s="245"/>
      <c r="H2950" s="247" t="s">
        <v>1</v>
      </c>
      <c r="I2950" s="249"/>
      <c r="J2950" s="245"/>
      <c r="K2950" s="245"/>
      <c r="L2950" s="250"/>
      <c r="M2950" s="251"/>
      <c r="N2950" s="252"/>
      <c r="O2950" s="252"/>
      <c r="P2950" s="252"/>
      <c r="Q2950" s="252"/>
      <c r="R2950" s="252"/>
      <c r="S2950" s="252"/>
      <c r="T2950" s="253"/>
      <c r="AT2950" s="254" t="s">
        <v>175</v>
      </c>
      <c r="AU2950" s="254" t="s">
        <v>107</v>
      </c>
      <c r="AV2950" s="12" t="s">
        <v>82</v>
      </c>
      <c r="AW2950" s="12" t="s">
        <v>31</v>
      </c>
      <c r="AX2950" s="12" t="s">
        <v>74</v>
      </c>
      <c r="AY2950" s="254" t="s">
        <v>165</v>
      </c>
    </row>
    <row r="2951" s="13" customFormat="1">
      <c r="B2951" s="255"/>
      <c r="C2951" s="256"/>
      <c r="D2951" s="246" t="s">
        <v>175</v>
      </c>
      <c r="E2951" s="257" t="s">
        <v>1</v>
      </c>
      <c r="F2951" s="258" t="s">
        <v>707</v>
      </c>
      <c r="G2951" s="256"/>
      <c r="H2951" s="259">
        <v>19.25</v>
      </c>
      <c r="I2951" s="260"/>
      <c r="J2951" s="256"/>
      <c r="K2951" s="256"/>
      <c r="L2951" s="261"/>
      <c r="M2951" s="262"/>
      <c r="N2951" s="263"/>
      <c r="O2951" s="263"/>
      <c r="P2951" s="263"/>
      <c r="Q2951" s="263"/>
      <c r="R2951" s="263"/>
      <c r="S2951" s="263"/>
      <c r="T2951" s="264"/>
      <c r="AT2951" s="265" t="s">
        <v>175</v>
      </c>
      <c r="AU2951" s="265" t="s">
        <v>107</v>
      </c>
      <c r="AV2951" s="13" t="s">
        <v>107</v>
      </c>
      <c r="AW2951" s="13" t="s">
        <v>31</v>
      </c>
      <c r="AX2951" s="13" t="s">
        <v>74</v>
      </c>
      <c r="AY2951" s="265" t="s">
        <v>165</v>
      </c>
    </row>
    <row r="2952" s="14" customFormat="1">
      <c r="B2952" s="266"/>
      <c r="C2952" s="267"/>
      <c r="D2952" s="246" t="s">
        <v>175</v>
      </c>
      <c r="E2952" s="268" t="s">
        <v>1</v>
      </c>
      <c r="F2952" s="269" t="s">
        <v>179</v>
      </c>
      <c r="G2952" s="267"/>
      <c r="H2952" s="270">
        <v>172.62000000000001</v>
      </c>
      <c r="I2952" s="271"/>
      <c r="J2952" s="267"/>
      <c r="K2952" s="267"/>
      <c r="L2952" s="272"/>
      <c r="M2952" s="273"/>
      <c r="N2952" s="274"/>
      <c r="O2952" s="274"/>
      <c r="P2952" s="274"/>
      <c r="Q2952" s="274"/>
      <c r="R2952" s="274"/>
      <c r="S2952" s="274"/>
      <c r="T2952" s="275"/>
      <c r="AT2952" s="276" t="s">
        <v>175</v>
      </c>
      <c r="AU2952" s="276" t="s">
        <v>107</v>
      </c>
      <c r="AV2952" s="14" t="s">
        <v>166</v>
      </c>
      <c r="AW2952" s="14" t="s">
        <v>31</v>
      </c>
      <c r="AX2952" s="14" t="s">
        <v>74</v>
      </c>
      <c r="AY2952" s="276" t="s">
        <v>165</v>
      </c>
    </row>
    <row r="2953" s="12" customFormat="1">
      <c r="B2953" s="244"/>
      <c r="C2953" s="245"/>
      <c r="D2953" s="246" t="s">
        <v>175</v>
      </c>
      <c r="E2953" s="247" t="s">
        <v>1</v>
      </c>
      <c r="F2953" s="248" t="s">
        <v>207</v>
      </c>
      <c r="G2953" s="245"/>
      <c r="H2953" s="247" t="s">
        <v>1</v>
      </c>
      <c r="I2953" s="249"/>
      <c r="J2953" s="245"/>
      <c r="K2953" s="245"/>
      <c r="L2953" s="250"/>
      <c r="M2953" s="251"/>
      <c r="N2953" s="252"/>
      <c r="O2953" s="252"/>
      <c r="P2953" s="252"/>
      <c r="Q2953" s="252"/>
      <c r="R2953" s="252"/>
      <c r="S2953" s="252"/>
      <c r="T2953" s="253"/>
      <c r="AT2953" s="254" t="s">
        <v>175</v>
      </c>
      <c r="AU2953" s="254" t="s">
        <v>107</v>
      </c>
      <c r="AV2953" s="12" t="s">
        <v>82</v>
      </c>
      <c r="AW2953" s="12" t="s">
        <v>31</v>
      </c>
      <c r="AX2953" s="12" t="s">
        <v>74</v>
      </c>
      <c r="AY2953" s="254" t="s">
        <v>165</v>
      </c>
    </row>
    <row r="2954" s="12" customFormat="1">
      <c r="B2954" s="244"/>
      <c r="C2954" s="245"/>
      <c r="D2954" s="246" t="s">
        <v>175</v>
      </c>
      <c r="E2954" s="247" t="s">
        <v>1</v>
      </c>
      <c r="F2954" s="248" t="s">
        <v>480</v>
      </c>
      <c r="G2954" s="245"/>
      <c r="H2954" s="247" t="s">
        <v>1</v>
      </c>
      <c r="I2954" s="249"/>
      <c r="J2954" s="245"/>
      <c r="K2954" s="245"/>
      <c r="L2954" s="250"/>
      <c r="M2954" s="251"/>
      <c r="N2954" s="252"/>
      <c r="O2954" s="252"/>
      <c r="P2954" s="252"/>
      <c r="Q2954" s="252"/>
      <c r="R2954" s="252"/>
      <c r="S2954" s="252"/>
      <c r="T2954" s="253"/>
      <c r="AT2954" s="254" t="s">
        <v>175</v>
      </c>
      <c r="AU2954" s="254" t="s">
        <v>107</v>
      </c>
      <c r="AV2954" s="12" t="s">
        <v>82</v>
      </c>
      <c r="AW2954" s="12" t="s">
        <v>31</v>
      </c>
      <c r="AX2954" s="12" t="s">
        <v>74</v>
      </c>
      <c r="AY2954" s="254" t="s">
        <v>165</v>
      </c>
    </row>
    <row r="2955" s="13" customFormat="1">
      <c r="B2955" s="255"/>
      <c r="C2955" s="256"/>
      <c r="D2955" s="246" t="s">
        <v>175</v>
      </c>
      <c r="E2955" s="257" t="s">
        <v>1</v>
      </c>
      <c r="F2955" s="258" t="s">
        <v>711</v>
      </c>
      <c r="G2955" s="256"/>
      <c r="H2955" s="259">
        <v>8.6400000000000006</v>
      </c>
      <c r="I2955" s="260"/>
      <c r="J2955" s="256"/>
      <c r="K2955" s="256"/>
      <c r="L2955" s="261"/>
      <c r="M2955" s="262"/>
      <c r="N2955" s="263"/>
      <c r="O2955" s="263"/>
      <c r="P2955" s="263"/>
      <c r="Q2955" s="263"/>
      <c r="R2955" s="263"/>
      <c r="S2955" s="263"/>
      <c r="T2955" s="264"/>
      <c r="AT2955" s="265" t="s">
        <v>175</v>
      </c>
      <c r="AU2955" s="265" t="s">
        <v>107</v>
      </c>
      <c r="AV2955" s="13" t="s">
        <v>107</v>
      </c>
      <c r="AW2955" s="13" t="s">
        <v>31</v>
      </c>
      <c r="AX2955" s="13" t="s">
        <v>74</v>
      </c>
      <c r="AY2955" s="265" t="s">
        <v>165</v>
      </c>
    </row>
    <row r="2956" s="12" customFormat="1">
      <c r="B2956" s="244"/>
      <c r="C2956" s="245"/>
      <c r="D2956" s="246" t="s">
        <v>175</v>
      </c>
      <c r="E2956" s="247" t="s">
        <v>1</v>
      </c>
      <c r="F2956" s="248" t="s">
        <v>488</v>
      </c>
      <c r="G2956" s="245"/>
      <c r="H2956" s="247" t="s">
        <v>1</v>
      </c>
      <c r="I2956" s="249"/>
      <c r="J2956" s="245"/>
      <c r="K2956" s="245"/>
      <c r="L2956" s="250"/>
      <c r="M2956" s="251"/>
      <c r="N2956" s="252"/>
      <c r="O2956" s="252"/>
      <c r="P2956" s="252"/>
      <c r="Q2956" s="252"/>
      <c r="R2956" s="252"/>
      <c r="S2956" s="252"/>
      <c r="T2956" s="253"/>
      <c r="AT2956" s="254" t="s">
        <v>175</v>
      </c>
      <c r="AU2956" s="254" t="s">
        <v>107</v>
      </c>
      <c r="AV2956" s="12" t="s">
        <v>82</v>
      </c>
      <c r="AW2956" s="12" t="s">
        <v>31</v>
      </c>
      <c r="AX2956" s="12" t="s">
        <v>74</v>
      </c>
      <c r="AY2956" s="254" t="s">
        <v>165</v>
      </c>
    </row>
    <row r="2957" s="13" customFormat="1">
      <c r="B2957" s="255"/>
      <c r="C2957" s="256"/>
      <c r="D2957" s="246" t="s">
        <v>175</v>
      </c>
      <c r="E2957" s="257" t="s">
        <v>1</v>
      </c>
      <c r="F2957" s="258" t="s">
        <v>712</v>
      </c>
      <c r="G2957" s="256"/>
      <c r="H2957" s="259">
        <v>4.75</v>
      </c>
      <c r="I2957" s="260"/>
      <c r="J2957" s="256"/>
      <c r="K2957" s="256"/>
      <c r="L2957" s="261"/>
      <c r="M2957" s="262"/>
      <c r="N2957" s="263"/>
      <c r="O2957" s="263"/>
      <c r="P2957" s="263"/>
      <c r="Q2957" s="263"/>
      <c r="R2957" s="263"/>
      <c r="S2957" s="263"/>
      <c r="T2957" s="264"/>
      <c r="AT2957" s="265" t="s">
        <v>175</v>
      </c>
      <c r="AU2957" s="265" t="s">
        <v>107</v>
      </c>
      <c r="AV2957" s="13" t="s">
        <v>107</v>
      </c>
      <c r="AW2957" s="13" t="s">
        <v>31</v>
      </c>
      <c r="AX2957" s="13" t="s">
        <v>74</v>
      </c>
      <c r="AY2957" s="265" t="s">
        <v>165</v>
      </c>
    </row>
    <row r="2958" s="12" customFormat="1">
      <c r="B2958" s="244"/>
      <c r="C2958" s="245"/>
      <c r="D2958" s="246" t="s">
        <v>175</v>
      </c>
      <c r="E2958" s="247" t="s">
        <v>1</v>
      </c>
      <c r="F2958" s="248" t="s">
        <v>483</v>
      </c>
      <c r="G2958" s="245"/>
      <c r="H2958" s="247" t="s">
        <v>1</v>
      </c>
      <c r="I2958" s="249"/>
      <c r="J2958" s="245"/>
      <c r="K2958" s="245"/>
      <c r="L2958" s="250"/>
      <c r="M2958" s="251"/>
      <c r="N2958" s="252"/>
      <c r="O2958" s="252"/>
      <c r="P2958" s="252"/>
      <c r="Q2958" s="252"/>
      <c r="R2958" s="252"/>
      <c r="S2958" s="252"/>
      <c r="T2958" s="253"/>
      <c r="AT2958" s="254" t="s">
        <v>175</v>
      </c>
      <c r="AU2958" s="254" t="s">
        <v>107</v>
      </c>
      <c r="AV2958" s="12" t="s">
        <v>82</v>
      </c>
      <c r="AW2958" s="12" t="s">
        <v>31</v>
      </c>
      <c r="AX2958" s="12" t="s">
        <v>74</v>
      </c>
      <c r="AY2958" s="254" t="s">
        <v>165</v>
      </c>
    </row>
    <row r="2959" s="13" customFormat="1">
      <c r="B2959" s="255"/>
      <c r="C2959" s="256"/>
      <c r="D2959" s="246" t="s">
        <v>175</v>
      </c>
      <c r="E2959" s="257" t="s">
        <v>1</v>
      </c>
      <c r="F2959" s="258" t="s">
        <v>713</v>
      </c>
      <c r="G2959" s="256"/>
      <c r="H2959" s="259">
        <v>3.5699999999999998</v>
      </c>
      <c r="I2959" s="260"/>
      <c r="J2959" s="256"/>
      <c r="K2959" s="256"/>
      <c r="L2959" s="261"/>
      <c r="M2959" s="262"/>
      <c r="N2959" s="263"/>
      <c r="O2959" s="263"/>
      <c r="P2959" s="263"/>
      <c r="Q2959" s="263"/>
      <c r="R2959" s="263"/>
      <c r="S2959" s="263"/>
      <c r="T2959" s="264"/>
      <c r="AT2959" s="265" t="s">
        <v>175</v>
      </c>
      <c r="AU2959" s="265" t="s">
        <v>107</v>
      </c>
      <c r="AV2959" s="13" t="s">
        <v>107</v>
      </c>
      <c r="AW2959" s="13" t="s">
        <v>31</v>
      </c>
      <c r="AX2959" s="13" t="s">
        <v>74</v>
      </c>
      <c r="AY2959" s="265" t="s">
        <v>165</v>
      </c>
    </row>
    <row r="2960" s="12" customFormat="1">
      <c r="B2960" s="244"/>
      <c r="C2960" s="245"/>
      <c r="D2960" s="246" t="s">
        <v>175</v>
      </c>
      <c r="E2960" s="247" t="s">
        <v>1</v>
      </c>
      <c r="F2960" s="248" t="s">
        <v>476</v>
      </c>
      <c r="G2960" s="245"/>
      <c r="H2960" s="247" t="s">
        <v>1</v>
      </c>
      <c r="I2960" s="249"/>
      <c r="J2960" s="245"/>
      <c r="K2960" s="245"/>
      <c r="L2960" s="250"/>
      <c r="M2960" s="251"/>
      <c r="N2960" s="252"/>
      <c r="O2960" s="252"/>
      <c r="P2960" s="252"/>
      <c r="Q2960" s="252"/>
      <c r="R2960" s="252"/>
      <c r="S2960" s="252"/>
      <c r="T2960" s="253"/>
      <c r="AT2960" s="254" t="s">
        <v>175</v>
      </c>
      <c r="AU2960" s="254" t="s">
        <v>107</v>
      </c>
      <c r="AV2960" s="12" t="s">
        <v>82</v>
      </c>
      <c r="AW2960" s="12" t="s">
        <v>31</v>
      </c>
      <c r="AX2960" s="12" t="s">
        <v>74</v>
      </c>
      <c r="AY2960" s="254" t="s">
        <v>165</v>
      </c>
    </row>
    <row r="2961" s="13" customFormat="1">
      <c r="B2961" s="255"/>
      <c r="C2961" s="256"/>
      <c r="D2961" s="246" t="s">
        <v>175</v>
      </c>
      <c r="E2961" s="257" t="s">
        <v>1</v>
      </c>
      <c r="F2961" s="258" t="s">
        <v>714</v>
      </c>
      <c r="G2961" s="256"/>
      <c r="H2961" s="259">
        <v>20.25</v>
      </c>
      <c r="I2961" s="260"/>
      <c r="J2961" s="256"/>
      <c r="K2961" s="256"/>
      <c r="L2961" s="261"/>
      <c r="M2961" s="262"/>
      <c r="N2961" s="263"/>
      <c r="O2961" s="263"/>
      <c r="P2961" s="263"/>
      <c r="Q2961" s="263"/>
      <c r="R2961" s="263"/>
      <c r="S2961" s="263"/>
      <c r="T2961" s="264"/>
      <c r="AT2961" s="265" t="s">
        <v>175</v>
      </c>
      <c r="AU2961" s="265" t="s">
        <v>107</v>
      </c>
      <c r="AV2961" s="13" t="s">
        <v>107</v>
      </c>
      <c r="AW2961" s="13" t="s">
        <v>31</v>
      </c>
      <c r="AX2961" s="13" t="s">
        <v>74</v>
      </c>
      <c r="AY2961" s="265" t="s">
        <v>165</v>
      </c>
    </row>
    <row r="2962" s="12" customFormat="1">
      <c r="B2962" s="244"/>
      <c r="C2962" s="245"/>
      <c r="D2962" s="246" t="s">
        <v>175</v>
      </c>
      <c r="E2962" s="247" t="s">
        <v>1</v>
      </c>
      <c r="F2962" s="248" t="s">
        <v>474</v>
      </c>
      <c r="G2962" s="245"/>
      <c r="H2962" s="247" t="s">
        <v>1</v>
      </c>
      <c r="I2962" s="249"/>
      <c r="J2962" s="245"/>
      <c r="K2962" s="245"/>
      <c r="L2962" s="250"/>
      <c r="M2962" s="251"/>
      <c r="N2962" s="252"/>
      <c r="O2962" s="252"/>
      <c r="P2962" s="252"/>
      <c r="Q2962" s="252"/>
      <c r="R2962" s="252"/>
      <c r="S2962" s="252"/>
      <c r="T2962" s="253"/>
      <c r="AT2962" s="254" t="s">
        <v>175</v>
      </c>
      <c r="AU2962" s="254" t="s">
        <v>107</v>
      </c>
      <c r="AV2962" s="12" t="s">
        <v>82</v>
      </c>
      <c r="AW2962" s="12" t="s">
        <v>31</v>
      </c>
      <c r="AX2962" s="12" t="s">
        <v>74</v>
      </c>
      <c r="AY2962" s="254" t="s">
        <v>165</v>
      </c>
    </row>
    <row r="2963" s="13" customFormat="1">
      <c r="B2963" s="255"/>
      <c r="C2963" s="256"/>
      <c r="D2963" s="246" t="s">
        <v>175</v>
      </c>
      <c r="E2963" s="257" t="s">
        <v>1</v>
      </c>
      <c r="F2963" s="258" t="s">
        <v>715</v>
      </c>
      <c r="G2963" s="256"/>
      <c r="H2963" s="259">
        <v>22.48</v>
      </c>
      <c r="I2963" s="260"/>
      <c r="J2963" s="256"/>
      <c r="K2963" s="256"/>
      <c r="L2963" s="261"/>
      <c r="M2963" s="262"/>
      <c r="N2963" s="263"/>
      <c r="O2963" s="263"/>
      <c r="P2963" s="263"/>
      <c r="Q2963" s="263"/>
      <c r="R2963" s="263"/>
      <c r="S2963" s="263"/>
      <c r="T2963" s="264"/>
      <c r="AT2963" s="265" t="s">
        <v>175</v>
      </c>
      <c r="AU2963" s="265" t="s">
        <v>107</v>
      </c>
      <c r="AV2963" s="13" t="s">
        <v>107</v>
      </c>
      <c r="AW2963" s="13" t="s">
        <v>31</v>
      </c>
      <c r="AX2963" s="13" t="s">
        <v>74</v>
      </c>
      <c r="AY2963" s="265" t="s">
        <v>165</v>
      </c>
    </row>
    <row r="2964" s="12" customFormat="1">
      <c r="B2964" s="244"/>
      <c r="C2964" s="245"/>
      <c r="D2964" s="246" t="s">
        <v>175</v>
      </c>
      <c r="E2964" s="247" t="s">
        <v>1</v>
      </c>
      <c r="F2964" s="248" t="s">
        <v>210</v>
      </c>
      <c r="G2964" s="245"/>
      <c r="H2964" s="247" t="s">
        <v>1</v>
      </c>
      <c r="I2964" s="249"/>
      <c r="J2964" s="245"/>
      <c r="K2964" s="245"/>
      <c r="L2964" s="250"/>
      <c r="M2964" s="251"/>
      <c r="N2964" s="252"/>
      <c r="O2964" s="252"/>
      <c r="P2964" s="252"/>
      <c r="Q2964" s="252"/>
      <c r="R2964" s="252"/>
      <c r="S2964" s="252"/>
      <c r="T2964" s="253"/>
      <c r="AT2964" s="254" t="s">
        <v>175</v>
      </c>
      <c r="AU2964" s="254" t="s">
        <v>107</v>
      </c>
      <c r="AV2964" s="12" t="s">
        <v>82</v>
      </c>
      <c r="AW2964" s="12" t="s">
        <v>31</v>
      </c>
      <c r="AX2964" s="12" t="s">
        <v>74</v>
      </c>
      <c r="AY2964" s="254" t="s">
        <v>165</v>
      </c>
    </row>
    <row r="2965" s="13" customFormat="1">
      <c r="B2965" s="255"/>
      <c r="C2965" s="256"/>
      <c r="D2965" s="246" t="s">
        <v>175</v>
      </c>
      <c r="E2965" s="257" t="s">
        <v>1</v>
      </c>
      <c r="F2965" s="258" t="s">
        <v>716</v>
      </c>
      <c r="G2965" s="256"/>
      <c r="H2965" s="259">
        <v>6.1900000000000004</v>
      </c>
      <c r="I2965" s="260"/>
      <c r="J2965" s="256"/>
      <c r="K2965" s="256"/>
      <c r="L2965" s="261"/>
      <c r="M2965" s="262"/>
      <c r="N2965" s="263"/>
      <c r="O2965" s="263"/>
      <c r="P2965" s="263"/>
      <c r="Q2965" s="263"/>
      <c r="R2965" s="263"/>
      <c r="S2965" s="263"/>
      <c r="T2965" s="264"/>
      <c r="AT2965" s="265" t="s">
        <v>175</v>
      </c>
      <c r="AU2965" s="265" t="s">
        <v>107</v>
      </c>
      <c r="AV2965" s="13" t="s">
        <v>107</v>
      </c>
      <c r="AW2965" s="13" t="s">
        <v>31</v>
      </c>
      <c r="AX2965" s="13" t="s">
        <v>74</v>
      </c>
      <c r="AY2965" s="265" t="s">
        <v>165</v>
      </c>
    </row>
    <row r="2966" s="12" customFormat="1">
      <c r="B2966" s="244"/>
      <c r="C2966" s="245"/>
      <c r="D2966" s="246" t="s">
        <v>175</v>
      </c>
      <c r="E2966" s="247" t="s">
        <v>1</v>
      </c>
      <c r="F2966" s="248" t="s">
        <v>208</v>
      </c>
      <c r="G2966" s="245"/>
      <c r="H2966" s="247" t="s">
        <v>1</v>
      </c>
      <c r="I2966" s="249"/>
      <c r="J2966" s="245"/>
      <c r="K2966" s="245"/>
      <c r="L2966" s="250"/>
      <c r="M2966" s="251"/>
      <c r="N2966" s="252"/>
      <c r="O2966" s="252"/>
      <c r="P2966" s="252"/>
      <c r="Q2966" s="252"/>
      <c r="R2966" s="252"/>
      <c r="S2966" s="252"/>
      <c r="T2966" s="253"/>
      <c r="AT2966" s="254" t="s">
        <v>175</v>
      </c>
      <c r="AU2966" s="254" t="s">
        <v>107</v>
      </c>
      <c r="AV2966" s="12" t="s">
        <v>82</v>
      </c>
      <c r="AW2966" s="12" t="s">
        <v>31</v>
      </c>
      <c r="AX2966" s="12" t="s">
        <v>74</v>
      </c>
      <c r="AY2966" s="254" t="s">
        <v>165</v>
      </c>
    </row>
    <row r="2967" s="13" customFormat="1">
      <c r="B2967" s="255"/>
      <c r="C2967" s="256"/>
      <c r="D2967" s="246" t="s">
        <v>175</v>
      </c>
      <c r="E2967" s="257" t="s">
        <v>1</v>
      </c>
      <c r="F2967" s="258" t="s">
        <v>698</v>
      </c>
      <c r="G2967" s="256"/>
      <c r="H2967" s="259">
        <v>1.44</v>
      </c>
      <c r="I2967" s="260"/>
      <c r="J2967" s="256"/>
      <c r="K2967" s="256"/>
      <c r="L2967" s="261"/>
      <c r="M2967" s="262"/>
      <c r="N2967" s="263"/>
      <c r="O2967" s="263"/>
      <c r="P2967" s="263"/>
      <c r="Q2967" s="263"/>
      <c r="R2967" s="263"/>
      <c r="S2967" s="263"/>
      <c r="T2967" s="264"/>
      <c r="AT2967" s="265" t="s">
        <v>175</v>
      </c>
      <c r="AU2967" s="265" t="s">
        <v>107</v>
      </c>
      <c r="AV2967" s="13" t="s">
        <v>107</v>
      </c>
      <c r="AW2967" s="13" t="s">
        <v>31</v>
      </c>
      <c r="AX2967" s="13" t="s">
        <v>74</v>
      </c>
      <c r="AY2967" s="265" t="s">
        <v>165</v>
      </c>
    </row>
    <row r="2968" s="12" customFormat="1">
      <c r="B2968" s="244"/>
      <c r="C2968" s="245"/>
      <c r="D2968" s="246" t="s">
        <v>175</v>
      </c>
      <c r="E2968" s="247" t="s">
        <v>1</v>
      </c>
      <c r="F2968" s="248" t="s">
        <v>507</v>
      </c>
      <c r="G2968" s="245"/>
      <c r="H2968" s="247" t="s">
        <v>1</v>
      </c>
      <c r="I2968" s="249"/>
      <c r="J2968" s="245"/>
      <c r="K2968" s="245"/>
      <c r="L2968" s="250"/>
      <c r="M2968" s="251"/>
      <c r="N2968" s="252"/>
      <c r="O2968" s="252"/>
      <c r="P2968" s="252"/>
      <c r="Q2968" s="252"/>
      <c r="R2968" s="252"/>
      <c r="S2968" s="252"/>
      <c r="T2968" s="253"/>
      <c r="AT2968" s="254" t="s">
        <v>175</v>
      </c>
      <c r="AU2968" s="254" t="s">
        <v>107</v>
      </c>
      <c r="AV2968" s="12" t="s">
        <v>82</v>
      </c>
      <c r="AW2968" s="12" t="s">
        <v>31</v>
      </c>
      <c r="AX2968" s="12" t="s">
        <v>74</v>
      </c>
      <c r="AY2968" s="254" t="s">
        <v>165</v>
      </c>
    </row>
    <row r="2969" s="13" customFormat="1">
      <c r="B2969" s="255"/>
      <c r="C2969" s="256"/>
      <c r="D2969" s="246" t="s">
        <v>175</v>
      </c>
      <c r="E2969" s="257" t="s">
        <v>1</v>
      </c>
      <c r="F2969" s="258" t="s">
        <v>717</v>
      </c>
      <c r="G2969" s="256"/>
      <c r="H2969" s="259">
        <v>3.6299999999999999</v>
      </c>
      <c r="I2969" s="260"/>
      <c r="J2969" s="256"/>
      <c r="K2969" s="256"/>
      <c r="L2969" s="261"/>
      <c r="M2969" s="262"/>
      <c r="N2969" s="263"/>
      <c r="O2969" s="263"/>
      <c r="P2969" s="263"/>
      <c r="Q2969" s="263"/>
      <c r="R2969" s="263"/>
      <c r="S2969" s="263"/>
      <c r="T2969" s="264"/>
      <c r="AT2969" s="265" t="s">
        <v>175</v>
      </c>
      <c r="AU2969" s="265" t="s">
        <v>107</v>
      </c>
      <c r="AV2969" s="13" t="s">
        <v>107</v>
      </c>
      <c r="AW2969" s="13" t="s">
        <v>31</v>
      </c>
      <c r="AX2969" s="13" t="s">
        <v>74</v>
      </c>
      <c r="AY2969" s="265" t="s">
        <v>165</v>
      </c>
    </row>
    <row r="2970" s="12" customFormat="1">
      <c r="B2970" s="244"/>
      <c r="C2970" s="245"/>
      <c r="D2970" s="246" t="s">
        <v>175</v>
      </c>
      <c r="E2970" s="247" t="s">
        <v>1</v>
      </c>
      <c r="F2970" s="248" t="s">
        <v>505</v>
      </c>
      <c r="G2970" s="245"/>
      <c r="H2970" s="247" t="s">
        <v>1</v>
      </c>
      <c r="I2970" s="249"/>
      <c r="J2970" s="245"/>
      <c r="K2970" s="245"/>
      <c r="L2970" s="250"/>
      <c r="M2970" s="251"/>
      <c r="N2970" s="252"/>
      <c r="O2970" s="252"/>
      <c r="P2970" s="252"/>
      <c r="Q2970" s="252"/>
      <c r="R2970" s="252"/>
      <c r="S2970" s="252"/>
      <c r="T2970" s="253"/>
      <c r="AT2970" s="254" t="s">
        <v>175</v>
      </c>
      <c r="AU2970" s="254" t="s">
        <v>107</v>
      </c>
      <c r="AV2970" s="12" t="s">
        <v>82</v>
      </c>
      <c r="AW2970" s="12" t="s">
        <v>31</v>
      </c>
      <c r="AX2970" s="12" t="s">
        <v>74</v>
      </c>
      <c r="AY2970" s="254" t="s">
        <v>165</v>
      </c>
    </row>
    <row r="2971" s="13" customFormat="1">
      <c r="B2971" s="255"/>
      <c r="C2971" s="256"/>
      <c r="D2971" s="246" t="s">
        <v>175</v>
      </c>
      <c r="E2971" s="257" t="s">
        <v>1</v>
      </c>
      <c r="F2971" s="258" t="s">
        <v>718</v>
      </c>
      <c r="G2971" s="256"/>
      <c r="H2971" s="259">
        <v>15.93</v>
      </c>
      <c r="I2971" s="260"/>
      <c r="J2971" s="256"/>
      <c r="K2971" s="256"/>
      <c r="L2971" s="261"/>
      <c r="M2971" s="262"/>
      <c r="N2971" s="263"/>
      <c r="O2971" s="263"/>
      <c r="P2971" s="263"/>
      <c r="Q2971" s="263"/>
      <c r="R2971" s="263"/>
      <c r="S2971" s="263"/>
      <c r="T2971" s="264"/>
      <c r="AT2971" s="265" t="s">
        <v>175</v>
      </c>
      <c r="AU2971" s="265" t="s">
        <v>107</v>
      </c>
      <c r="AV2971" s="13" t="s">
        <v>107</v>
      </c>
      <c r="AW2971" s="13" t="s">
        <v>31</v>
      </c>
      <c r="AX2971" s="13" t="s">
        <v>74</v>
      </c>
      <c r="AY2971" s="265" t="s">
        <v>165</v>
      </c>
    </row>
    <row r="2972" s="12" customFormat="1">
      <c r="B2972" s="244"/>
      <c r="C2972" s="245"/>
      <c r="D2972" s="246" t="s">
        <v>175</v>
      </c>
      <c r="E2972" s="247" t="s">
        <v>1</v>
      </c>
      <c r="F2972" s="248" t="s">
        <v>512</v>
      </c>
      <c r="G2972" s="245"/>
      <c r="H2972" s="247" t="s">
        <v>1</v>
      </c>
      <c r="I2972" s="249"/>
      <c r="J2972" s="245"/>
      <c r="K2972" s="245"/>
      <c r="L2972" s="250"/>
      <c r="M2972" s="251"/>
      <c r="N2972" s="252"/>
      <c r="O2972" s="252"/>
      <c r="P2972" s="252"/>
      <c r="Q2972" s="252"/>
      <c r="R2972" s="252"/>
      <c r="S2972" s="252"/>
      <c r="T2972" s="253"/>
      <c r="AT2972" s="254" t="s">
        <v>175</v>
      </c>
      <c r="AU2972" s="254" t="s">
        <v>107</v>
      </c>
      <c r="AV2972" s="12" t="s">
        <v>82</v>
      </c>
      <c r="AW2972" s="12" t="s">
        <v>31</v>
      </c>
      <c r="AX2972" s="12" t="s">
        <v>74</v>
      </c>
      <c r="AY2972" s="254" t="s">
        <v>165</v>
      </c>
    </row>
    <row r="2973" s="13" customFormat="1">
      <c r="B2973" s="255"/>
      <c r="C2973" s="256"/>
      <c r="D2973" s="246" t="s">
        <v>175</v>
      </c>
      <c r="E2973" s="257" t="s">
        <v>1</v>
      </c>
      <c r="F2973" s="258" t="s">
        <v>719</v>
      </c>
      <c r="G2973" s="256"/>
      <c r="H2973" s="259">
        <v>22.23</v>
      </c>
      <c r="I2973" s="260"/>
      <c r="J2973" s="256"/>
      <c r="K2973" s="256"/>
      <c r="L2973" s="261"/>
      <c r="M2973" s="262"/>
      <c r="N2973" s="263"/>
      <c r="O2973" s="263"/>
      <c r="P2973" s="263"/>
      <c r="Q2973" s="263"/>
      <c r="R2973" s="263"/>
      <c r="S2973" s="263"/>
      <c r="T2973" s="264"/>
      <c r="AT2973" s="265" t="s">
        <v>175</v>
      </c>
      <c r="AU2973" s="265" t="s">
        <v>107</v>
      </c>
      <c r="AV2973" s="13" t="s">
        <v>107</v>
      </c>
      <c r="AW2973" s="13" t="s">
        <v>31</v>
      </c>
      <c r="AX2973" s="13" t="s">
        <v>74</v>
      </c>
      <c r="AY2973" s="265" t="s">
        <v>165</v>
      </c>
    </row>
    <row r="2974" s="14" customFormat="1">
      <c r="B2974" s="266"/>
      <c r="C2974" s="267"/>
      <c r="D2974" s="246" t="s">
        <v>175</v>
      </c>
      <c r="E2974" s="268" t="s">
        <v>1</v>
      </c>
      <c r="F2974" s="269" t="s">
        <v>179</v>
      </c>
      <c r="G2974" s="267"/>
      <c r="H2974" s="270">
        <v>109.11</v>
      </c>
      <c r="I2974" s="271"/>
      <c r="J2974" s="267"/>
      <c r="K2974" s="267"/>
      <c r="L2974" s="272"/>
      <c r="M2974" s="273"/>
      <c r="N2974" s="274"/>
      <c r="O2974" s="274"/>
      <c r="P2974" s="274"/>
      <c r="Q2974" s="274"/>
      <c r="R2974" s="274"/>
      <c r="S2974" s="274"/>
      <c r="T2974" s="275"/>
      <c r="AT2974" s="276" t="s">
        <v>175</v>
      </c>
      <c r="AU2974" s="276" t="s">
        <v>107</v>
      </c>
      <c r="AV2974" s="14" t="s">
        <v>166</v>
      </c>
      <c r="AW2974" s="14" t="s">
        <v>31</v>
      </c>
      <c r="AX2974" s="14" t="s">
        <v>74</v>
      </c>
      <c r="AY2974" s="276" t="s">
        <v>165</v>
      </c>
    </row>
    <row r="2975" s="15" customFormat="1">
      <c r="B2975" s="277"/>
      <c r="C2975" s="278"/>
      <c r="D2975" s="246" t="s">
        <v>175</v>
      </c>
      <c r="E2975" s="279" t="s">
        <v>1</v>
      </c>
      <c r="F2975" s="280" t="s">
        <v>186</v>
      </c>
      <c r="G2975" s="278"/>
      <c r="H2975" s="281">
        <v>453.38</v>
      </c>
      <c r="I2975" s="282"/>
      <c r="J2975" s="278"/>
      <c r="K2975" s="278"/>
      <c r="L2975" s="283"/>
      <c r="M2975" s="284"/>
      <c r="N2975" s="285"/>
      <c r="O2975" s="285"/>
      <c r="P2975" s="285"/>
      <c r="Q2975" s="285"/>
      <c r="R2975" s="285"/>
      <c r="S2975" s="285"/>
      <c r="T2975" s="286"/>
      <c r="AT2975" s="287" t="s">
        <v>175</v>
      </c>
      <c r="AU2975" s="287" t="s">
        <v>107</v>
      </c>
      <c r="AV2975" s="15" t="s">
        <v>173</v>
      </c>
      <c r="AW2975" s="15" t="s">
        <v>31</v>
      </c>
      <c r="AX2975" s="15" t="s">
        <v>82</v>
      </c>
      <c r="AY2975" s="287" t="s">
        <v>165</v>
      </c>
    </row>
    <row r="2976" s="1" customFormat="1" ht="24" customHeight="1">
      <c r="B2976" s="38"/>
      <c r="C2976" s="288" t="s">
        <v>1104</v>
      </c>
      <c r="D2976" s="288" t="s">
        <v>223</v>
      </c>
      <c r="E2976" s="289" t="s">
        <v>1105</v>
      </c>
      <c r="F2976" s="290" t="s">
        <v>1106</v>
      </c>
      <c r="G2976" s="291" t="s">
        <v>296</v>
      </c>
      <c r="H2976" s="292">
        <v>498.71800000000002</v>
      </c>
      <c r="I2976" s="293"/>
      <c r="J2976" s="294">
        <f>ROUND(I2976*H2976,2)</f>
        <v>0</v>
      </c>
      <c r="K2976" s="290" t="s">
        <v>172</v>
      </c>
      <c r="L2976" s="295"/>
      <c r="M2976" s="296" t="s">
        <v>1</v>
      </c>
      <c r="N2976" s="297" t="s">
        <v>40</v>
      </c>
      <c r="O2976" s="86"/>
      <c r="P2976" s="240">
        <f>O2976*H2976</f>
        <v>0</v>
      </c>
      <c r="Q2976" s="240">
        <v>0.00011</v>
      </c>
      <c r="R2976" s="240">
        <f>Q2976*H2976</f>
        <v>0.054858980000000002</v>
      </c>
      <c r="S2976" s="240">
        <v>0</v>
      </c>
      <c r="T2976" s="241">
        <f>S2976*H2976</f>
        <v>0</v>
      </c>
      <c r="AR2976" s="242" t="s">
        <v>616</v>
      </c>
      <c r="AT2976" s="242" t="s">
        <v>223</v>
      </c>
      <c r="AU2976" s="242" t="s">
        <v>107</v>
      </c>
      <c r="AY2976" s="17" t="s">
        <v>165</v>
      </c>
      <c r="BE2976" s="243">
        <f>IF(N2976="základní",J2976,0)</f>
        <v>0</v>
      </c>
      <c r="BF2976" s="243">
        <f>IF(N2976="snížená",J2976,0)</f>
        <v>0</v>
      </c>
      <c r="BG2976" s="243">
        <f>IF(N2976="zákl. přenesená",J2976,0)</f>
        <v>0</v>
      </c>
      <c r="BH2976" s="243">
        <f>IF(N2976="sníž. přenesená",J2976,0)</f>
        <v>0</v>
      </c>
      <c r="BI2976" s="243">
        <f>IF(N2976="nulová",J2976,0)</f>
        <v>0</v>
      </c>
      <c r="BJ2976" s="17" t="s">
        <v>107</v>
      </c>
      <c r="BK2976" s="243">
        <f>ROUND(I2976*H2976,2)</f>
        <v>0</v>
      </c>
      <c r="BL2976" s="17" t="s">
        <v>315</v>
      </c>
      <c r="BM2976" s="242" t="s">
        <v>1107</v>
      </c>
    </row>
    <row r="2977" s="13" customFormat="1">
      <c r="B2977" s="255"/>
      <c r="C2977" s="256"/>
      <c r="D2977" s="246" t="s">
        <v>175</v>
      </c>
      <c r="E2977" s="256"/>
      <c r="F2977" s="258" t="s">
        <v>1108</v>
      </c>
      <c r="G2977" s="256"/>
      <c r="H2977" s="259">
        <v>498.71800000000002</v>
      </c>
      <c r="I2977" s="260"/>
      <c r="J2977" s="256"/>
      <c r="K2977" s="256"/>
      <c r="L2977" s="261"/>
      <c r="M2977" s="262"/>
      <c r="N2977" s="263"/>
      <c r="O2977" s="263"/>
      <c r="P2977" s="263"/>
      <c r="Q2977" s="263"/>
      <c r="R2977" s="263"/>
      <c r="S2977" s="263"/>
      <c r="T2977" s="264"/>
      <c r="AT2977" s="265" t="s">
        <v>175</v>
      </c>
      <c r="AU2977" s="265" t="s">
        <v>107</v>
      </c>
      <c r="AV2977" s="13" t="s">
        <v>107</v>
      </c>
      <c r="AW2977" s="13" t="s">
        <v>4</v>
      </c>
      <c r="AX2977" s="13" t="s">
        <v>82</v>
      </c>
      <c r="AY2977" s="265" t="s">
        <v>165</v>
      </c>
    </row>
    <row r="2978" s="1" customFormat="1" ht="16.5" customHeight="1">
      <c r="B2978" s="38"/>
      <c r="C2978" s="231" t="s">
        <v>1109</v>
      </c>
      <c r="D2978" s="231" t="s">
        <v>168</v>
      </c>
      <c r="E2978" s="232" t="s">
        <v>1110</v>
      </c>
      <c r="F2978" s="233" t="s">
        <v>1111</v>
      </c>
      <c r="G2978" s="234" t="s">
        <v>296</v>
      </c>
      <c r="H2978" s="235">
        <v>3.4500000000000002</v>
      </c>
      <c r="I2978" s="236"/>
      <c r="J2978" s="237">
        <f>ROUND(I2978*H2978,2)</f>
        <v>0</v>
      </c>
      <c r="K2978" s="233" t="s">
        <v>172</v>
      </c>
      <c r="L2978" s="43"/>
      <c r="M2978" s="238" t="s">
        <v>1</v>
      </c>
      <c r="N2978" s="239" t="s">
        <v>40</v>
      </c>
      <c r="O2978" s="86"/>
      <c r="P2978" s="240">
        <f>O2978*H2978</f>
        <v>0</v>
      </c>
      <c r="Q2978" s="240">
        <v>0</v>
      </c>
      <c r="R2978" s="240">
        <f>Q2978*H2978</f>
        <v>0</v>
      </c>
      <c r="S2978" s="240">
        <v>0</v>
      </c>
      <c r="T2978" s="241">
        <f>S2978*H2978</f>
        <v>0</v>
      </c>
      <c r="AR2978" s="242" t="s">
        <v>315</v>
      </c>
      <c r="AT2978" s="242" t="s">
        <v>168</v>
      </c>
      <c r="AU2978" s="242" t="s">
        <v>107</v>
      </c>
      <c r="AY2978" s="17" t="s">
        <v>165</v>
      </c>
      <c r="BE2978" s="243">
        <f>IF(N2978="základní",J2978,0)</f>
        <v>0</v>
      </c>
      <c r="BF2978" s="243">
        <f>IF(N2978="snížená",J2978,0)</f>
        <v>0</v>
      </c>
      <c r="BG2978" s="243">
        <f>IF(N2978="zákl. přenesená",J2978,0)</f>
        <v>0</v>
      </c>
      <c r="BH2978" s="243">
        <f>IF(N2978="sníž. přenesená",J2978,0)</f>
        <v>0</v>
      </c>
      <c r="BI2978" s="243">
        <f>IF(N2978="nulová",J2978,0)</f>
        <v>0</v>
      </c>
      <c r="BJ2978" s="17" t="s">
        <v>107</v>
      </c>
      <c r="BK2978" s="243">
        <f>ROUND(I2978*H2978,2)</f>
        <v>0</v>
      </c>
      <c r="BL2978" s="17" t="s">
        <v>315</v>
      </c>
      <c r="BM2978" s="242" t="s">
        <v>1112</v>
      </c>
    </row>
    <row r="2979" s="12" customFormat="1">
      <c r="B2979" s="244"/>
      <c r="C2979" s="245"/>
      <c r="D2979" s="246" t="s">
        <v>175</v>
      </c>
      <c r="E2979" s="247" t="s">
        <v>1</v>
      </c>
      <c r="F2979" s="248" t="s">
        <v>207</v>
      </c>
      <c r="G2979" s="245"/>
      <c r="H2979" s="247" t="s">
        <v>1</v>
      </c>
      <c r="I2979" s="249"/>
      <c r="J2979" s="245"/>
      <c r="K2979" s="245"/>
      <c r="L2979" s="250"/>
      <c r="M2979" s="251"/>
      <c r="N2979" s="252"/>
      <c r="O2979" s="252"/>
      <c r="P2979" s="252"/>
      <c r="Q2979" s="252"/>
      <c r="R2979" s="252"/>
      <c r="S2979" s="252"/>
      <c r="T2979" s="253"/>
      <c r="AT2979" s="254" t="s">
        <v>175</v>
      </c>
      <c r="AU2979" s="254" t="s">
        <v>107</v>
      </c>
      <c r="AV2979" s="12" t="s">
        <v>82</v>
      </c>
      <c r="AW2979" s="12" t="s">
        <v>31</v>
      </c>
      <c r="AX2979" s="12" t="s">
        <v>74</v>
      </c>
      <c r="AY2979" s="254" t="s">
        <v>165</v>
      </c>
    </row>
    <row r="2980" s="12" customFormat="1">
      <c r="B2980" s="244"/>
      <c r="C2980" s="245"/>
      <c r="D2980" s="246" t="s">
        <v>175</v>
      </c>
      <c r="E2980" s="247" t="s">
        <v>1</v>
      </c>
      <c r="F2980" s="248" t="s">
        <v>208</v>
      </c>
      <c r="G2980" s="245"/>
      <c r="H2980" s="247" t="s">
        <v>1</v>
      </c>
      <c r="I2980" s="249"/>
      <c r="J2980" s="245"/>
      <c r="K2980" s="245"/>
      <c r="L2980" s="250"/>
      <c r="M2980" s="251"/>
      <c r="N2980" s="252"/>
      <c r="O2980" s="252"/>
      <c r="P2980" s="252"/>
      <c r="Q2980" s="252"/>
      <c r="R2980" s="252"/>
      <c r="S2980" s="252"/>
      <c r="T2980" s="253"/>
      <c r="AT2980" s="254" t="s">
        <v>175</v>
      </c>
      <c r="AU2980" s="254" t="s">
        <v>107</v>
      </c>
      <c r="AV2980" s="12" t="s">
        <v>82</v>
      </c>
      <c r="AW2980" s="12" t="s">
        <v>31</v>
      </c>
      <c r="AX2980" s="12" t="s">
        <v>74</v>
      </c>
      <c r="AY2980" s="254" t="s">
        <v>165</v>
      </c>
    </row>
    <row r="2981" s="13" customFormat="1">
      <c r="B2981" s="255"/>
      <c r="C2981" s="256"/>
      <c r="D2981" s="246" t="s">
        <v>175</v>
      </c>
      <c r="E2981" s="257" t="s">
        <v>1</v>
      </c>
      <c r="F2981" s="258" t="s">
        <v>1113</v>
      </c>
      <c r="G2981" s="256"/>
      <c r="H2981" s="259">
        <v>3.4500000000000002</v>
      </c>
      <c r="I2981" s="260"/>
      <c r="J2981" s="256"/>
      <c r="K2981" s="256"/>
      <c r="L2981" s="261"/>
      <c r="M2981" s="262"/>
      <c r="N2981" s="263"/>
      <c r="O2981" s="263"/>
      <c r="P2981" s="263"/>
      <c r="Q2981" s="263"/>
      <c r="R2981" s="263"/>
      <c r="S2981" s="263"/>
      <c r="T2981" s="264"/>
      <c r="AT2981" s="265" t="s">
        <v>175</v>
      </c>
      <c r="AU2981" s="265" t="s">
        <v>107</v>
      </c>
      <c r="AV2981" s="13" t="s">
        <v>107</v>
      </c>
      <c r="AW2981" s="13" t="s">
        <v>31</v>
      </c>
      <c r="AX2981" s="13" t="s">
        <v>74</v>
      </c>
      <c r="AY2981" s="265" t="s">
        <v>165</v>
      </c>
    </row>
    <row r="2982" s="15" customFormat="1">
      <c r="B2982" s="277"/>
      <c r="C2982" s="278"/>
      <c r="D2982" s="246" t="s">
        <v>175</v>
      </c>
      <c r="E2982" s="279" t="s">
        <v>1</v>
      </c>
      <c r="F2982" s="280" t="s">
        <v>186</v>
      </c>
      <c r="G2982" s="278"/>
      <c r="H2982" s="281">
        <v>3.4500000000000002</v>
      </c>
      <c r="I2982" s="282"/>
      <c r="J2982" s="278"/>
      <c r="K2982" s="278"/>
      <c r="L2982" s="283"/>
      <c r="M2982" s="284"/>
      <c r="N2982" s="285"/>
      <c r="O2982" s="285"/>
      <c r="P2982" s="285"/>
      <c r="Q2982" s="285"/>
      <c r="R2982" s="285"/>
      <c r="S2982" s="285"/>
      <c r="T2982" s="286"/>
      <c r="AT2982" s="287" t="s">
        <v>175</v>
      </c>
      <c r="AU2982" s="287" t="s">
        <v>107</v>
      </c>
      <c r="AV2982" s="15" t="s">
        <v>173</v>
      </c>
      <c r="AW2982" s="15" t="s">
        <v>31</v>
      </c>
      <c r="AX2982" s="15" t="s">
        <v>82</v>
      </c>
      <c r="AY2982" s="287" t="s">
        <v>165</v>
      </c>
    </row>
    <row r="2983" s="1" customFormat="1" ht="16.5" customHeight="1">
      <c r="B2983" s="38"/>
      <c r="C2983" s="288" t="s">
        <v>1114</v>
      </c>
      <c r="D2983" s="288" t="s">
        <v>223</v>
      </c>
      <c r="E2983" s="289" t="s">
        <v>1115</v>
      </c>
      <c r="F2983" s="290" t="s">
        <v>1116</v>
      </c>
      <c r="G2983" s="291" t="s">
        <v>296</v>
      </c>
      <c r="H2983" s="292">
        <v>3.5190000000000001</v>
      </c>
      <c r="I2983" s="293"/>
      <c r="J2983" s="294">
        <f>ROUND(I2983*H2983,2)</f>
        <v>0</v>
      </c>
      <c r="K2983" s="290" t="s">
        <v>172</v>
      </c>
      <c r="L2983" s="295"/>
      <c r="M2983" s="296" t="s">
        <v>1</v>
      </c>
      <c r="N2983" s="297" t="s">
        <v>40</v>
      </c>
      <c r="O2983" s="86"/>
      <c r="P2983" s="240">
        <f>O2983*H2983</f>
        <v>0</v>
      </c>
      <c r="Q2983" s="240">
        <v>0.0044000000000000003</v>
      </c>
      <c r="R2983" s="240">
        <f>Q2983*H2983</f>
        <v>0.015483600000000002</v>
      </c>
      <c r="S2983" s="240">
        <v>0</v>
      </c>
      <c r="T2983" s="241">
        <f>S2983*H2983</f>
        <v>0</v>
      </c>
      <c r="AR2983" s="242" t="s">
        <v>616</v>
      </c>
      <c r="AT2983" s="242" t="s">
        <v>223</v>
      </c>
      <c r="AU2983" s="242" t="s">
        <v>107</v>
      </c>
      <c r="AY2983" s="17" t="s">
        <v>165</v>
      </c>
      <c r="BE2983" s="243">
        <f>IF(N2983="základní",J2983,0)</f>
        <v>0</v>
      </c>
      <c r="BF2983" s="243">
        <f>IF(N2983="snížená",J2983,0)</f>
        <v>0</v>
      </c>
      <c r="BG2983" s="243">
        <f>IF(N2983="zákl. přenesená",J2983,0)</f>
        <v>0</v>
      </c>
      <c r="BH2983" s="243">
        <f>IF(N2983="sníž. přenesená",J2983,0)</f>
        <v>0</v>
      </c>
      <c r="BI2983" s="243">
        <f>IF(N2983="nulová",J2983,0)</f>
        <v>0</v>
      </c>
      <c r="BJ2983" s="17" t="s">
        <v>107</v>
      </c>
      <c r="BK2983" s="243">
        <f>ROUND(I2983*H2983,2)</f>
        <v>0</v>
      </c>
      <c r="BL2983" s="17" t="s">
        <v>315</v>
      </c>
      <c r="BM2983" s="242" t="s">
        <v>1117</v>
      </c>
    </row>
    <row r="2984" s="13" customFormat="1">
      <c r="B2984" s="255"/>
      <c r="C2984" s="256"/>
      <c r="D2984" s="246" t="s">
        <v>175</v>
      </c>
      <c r="E2984" s="256"/>
      <c r="F2984" s="258" t="s">
        <v>1118</v>
      </c>
      <c r="G2984" s="256"/>
      <c r="H2984" s="259">
        <v>3.5190000000000001</v>
      </c>
      <c r="I2984" s="260"/>
      <c r="J2984" s="256"/>
      <c r="K2984" s="256"/>
      <c r="L2984" s="261"/>
      <c r="M2984" s="262"/>
      <c r="N2984" s="263"/>
      <c r="O2984" s="263"/>
      <c r="P2984" s="263"/>
      <c r="Q2984" s="263"/>
      <c r="R2984" s="263"/>
      <c r="S2984" s="263"/>
      <c r="T2984" s="264"/>
      <c r="AT2984" s="265" t="s">
        <v>175</v>
      </c>
      <c r="AU2984" s="265" t="s">
        <v>107</v>
      </c>
      <c r="AV2984" s="13" t="s">
        <v>107</v>
      </c>
      <c r="AW2984" s="13" t="s">
        <v>4</v>
      </c>
      <c r="AX2984" s="13" t="s">
        <v>82</v>
      </c>
      <c r="AY2984" s="265" t="s">
        <v>165</v>
      </c>
    </row>
    <row r="2985" s="1" customFormat="1" ht="24" customHeight="1">
      <c r="B2985" s="38"/>
      <c r="C2985" s="231" t="s">
        <v>1119</v>
      </c>
      <c r="D2985" s="231" t="s">
        <v>168</v>
      </c>
      <c r="E2985" s="232" t="s">
        <v>1120</v>
      </c>
      <c r="F2985" s="233" t="s">
        <v>1121</v>
      </c>
      <c r="G2985" s="234" t="s">
        <v>296</v>
      </c>
      <c r="H2985" s="235">
        <v>40.060000000000002</v>
      </c>
      <c r="I2985" s="236"/>
      <c r="J2985" s="237">
        <f>ROUND(I2985*H2985,2)</f>
        <v>0</v>
      </c>
      <c r="K2985" s="233" t="s">
        <v>1</v>
      </c>
      <c r="L2985" s="43"/>
      <c r="M2985" s="238" t="s">
        <v>1</v>
      </c>
      <c r="N2985" s="239" t="s">
        <v>40</v>
      </c>
      <c r="O2985" s="86"/>
      <c r="P2985" s="240">
        <f>O2985*H2985</f>
        <v>0</v>
      </c>
      <c r="Q2985" s="240">
        <v>0.036810000000000002</v>
      </c>
      <c r="R2985" s="240">
        <f>Q2985*H2985</f>
        <v>1.4746086000000003</v>
      </c>
      <c r="S2985" s="240">
        <v>0</v>
      </c>
      <c r="T2985" s="241">
        <f>S2985*H2985</f>
        <v>0</v>
      </c>
      <c r="AR2985" s="242" t="s">
        <v>315</v>
      </c>
      <c r="AT2985" s="242" t="s">
        <v>168</v>
      </c>
      <c r="AU2985" s="242" t="s">
        <v>107</v>
      </c>
      <c r="AY2985" s="17" t="s">
        <v>165</v>
      </c>
      <c r="BE2985" s="243">
        <f>IF(N2985="základní",J2985,0)</f>
        <v>0</v>
      </c>
      <c r="BF2985" s="243">
        <f>IF(N2985="snížená",J2985,0)</f>
        <v>0</v>
      </c>
      <c r="BG2985" s="243">
        <f>IF(N2985="zákl. přenesená",J2985,0)</f>
        <v>0</v>
      </c>
      <c r="BH2985" s="243">
        <f>IF(N2985="sníž. přenesená",J2985,0)</f>
        <v>0</v>
      </c>
      <c r="BI2985" s="243">
        <f>IF(N2985="nulová",J2985,0)</f>
        <v>0</v>
      </c>
      <c r="BJ2985" s="17" t="s">
        <v>107</v>
      </c>
      <c r="BK2985" s="243">
        <f>ROUND(I2985*H2985,2)</f>
        <v>0</v>
      </c>
      <c r="BL2985" s="17" t="s">
        <v>315</v>
      </c>
      <c r="BM2985" s="242" t="s">
        <v>1122</v>
      </c>
    </row>
    <row r="2986" s="12" customFormat="1">
      <c r="B2986" s="244"/>
      <c r="C2986" s="245"/>
      <c r="D2986" s="246" t="s">
        <v>175</v>
      </c>
      <c r="E2986" s="247" t="s">
        <v>1</v>
      </c>
      <c r="F2986" s="248" t="s">
        <v>180</v>
      </c>
      <c r="G2986" s="245"/>
      <c r="H2986" s="247" t="s">
        <v>1</v>
      </c>
      <c r="I2986" s="249"/>
      <c r="J2986" s="245"/>
      <c r="K2986" s="245"/>
      <c r="L2986" s="250"/>
      <c r="M2986" s="251"/>
      <c r="N2986" s="252"/>
      <c r="O2986" s="252"/>
      <c r="P2986" s="252"/>
      <c r="Q2986" s="252"/>
      <c r="R2986" s="252"/>
      <c r="S2986" s="252"/>
      <c r="T2986" s="253"/>
      <c r="AT2986" s="254" t="s">
        <v>175</v>
      </c>
      <c r="AU2986" s="254" t="s">
        <v>107</v>
      </c>
      <c r="AV2986" s="12" t="s">
        <v>82</v>
      </c>
      <c r="AW2986" s="12" t="s">
        <v>31</v>
      </c>
      <c r="AX2986" s="12" t="s">
        <v>74</v>
      </c>
      <c r="AY2986" s="254" t="s">
        <v>165</v>
      </c>
    </row>
    <row r="2987" s="12" customFormat="1">
      <c r="B2987" s="244"/>
      <c r="C2987" s="245"/>
      <c r="D2987" s="246" t="s">
        <v>175</v>
      </c>
      <c r="E2987" s="247" t="s">
        <v>1</v>
      </c>
      <c r="F2987" s="248" t="s">
        <v>219</v>
      </c>
      <c r="G2987" s="245"/>
      <c r="H2987" s="247" t="s">
        <v>1</v>
      </c>
      <c r="I2987" s="249"/>
      <c r="J2987" s="245"/>
      <c r="K2987" s="245"/>
      <c r="L2987" s="250"/>
      <c r="M2987" s="251"/>
      <c r="N2987" s="252"/>
      <c r="O2987" s="252"/>
      <c r="P2987" s="252"/>
      <c r="Q2987" s="252"/>
      <c r="R2987" s="252"/>
      <c r="S2987" s="252"/>
      <c r="T2987" s="253"/>
      <c r="AT2987" s="254" t="s">
        <v>175</v>
      </c>
      <c r="AU2987" s="254" t="s">
        <v>107</v>
      </c>
      <c r="AV2987" s="12" t="s">
        <v>82</v>
      </c>
      <c r="AW2987" s="12" t="s">
        <v>31</v>
      </c>
      <c r="AX2987" s="12" t="s">
        <v>74</v>
      </c>
      <c r="AY2987" s="254" t="s">
        <v>165</v>
      </c>
    </row>
    <row r="2988" s="13" customFormat="1">
      <c r="B2988" s="255"/>
      <c r="C2988" s="256"/>
      <c r="D2988" s="246" t="s">
        <v>175</v>
      </c>
      <c r="E2988" s="257" t="s">
        <v>1</v>
      </c>
      <c r="F2988" s="258" t="s">
        <v>706</v>
      </c>
      <c r="G2988" s="256"/>
      <c r="H2988" s="259">
        <v>20.809999999999999</v>
      </c>
      <c r="I2988" s="260"/>
      <c r="J2988" s="256"/>
      <c r="K2988" s="256"/>
      <c r="L2988" s="261"/>
      <c r="M2988" s="262"/>
      <c r="N2988" s="263"/>
      <c r="O2988" s="263"/>
      <c r="P2988" s="263"/>
      <c r="Q2988" s="263"/>
      <c r="R2988" s="263"/>
      <c r="S2988" s="263"/>
      <c r="T2988" s="264"/>
      <c r="AT2988" s="265" t="s">
        <v>175</v>
      </c>
      <c r="AU2988" s="265" t="s">
        <v>107</v>
      </c>
      <c r="AV2988" s="13" t="s">
        <v>107</v>
      </c>
      <c r="AW2988" s="13" t="s">
        <v>31</v>
      </c>
      <c r="AX2988" s="13" t="s">
        <v>74</v>
      </c>
      <c r="AY2988" s="265" t="s">
        <v>165</v>
      </c>
    </row>
    <row r="2989" s="12" customFormat="1">
      <c r="B2989" s="244"/>
      <c r="C2989" s="245"/>
      <c r="D2989" s="246" t="s">
        <v>175</v>
      </c>
      <c r="E2989" s="247" t="s">
        <v>1</v>
      </c>
      <c r="F2989" s="248" t="s">
        <v>436</v>
      </c>
      <c r="G2989" s="245"/>
      <c r="H2989" s="247" t="s">
        <v>1</v>
      </c>
      <c r="I2989" s="249"/>
      <c r="J2989" s="245"/>
      <c r="K2989" s="245"/>
      <c r="L2989" s="250"/>
      <c r="M2989" s="251"/>
      <c r="N2989" s="252"/>
      <c r="O2989" s="252"/>
      <c r="P2989" s="252"/>
      <c r="Q2989" s="252"/>
      <c r="R2989" s="252"/>
      <c r="S2989" s="252"/>
      <c r="T2989" s="253"/>
      <c r="AT2989" s="254" t="s">
        <v>175</v>
      </c>
      <c r="AU2989" s="254" t="s">
        <v>107</v>
      </c>
      <c r="AV2989" s="12" t="s">
        <v>82</v>
      </c>
      <c r="AW2989" s="12" t="s">
        <v>31</v>
      </c>
      <c r="AX2989" s="12" t="s">
        <v>74</v>
      </c>
      <c r="AY2989" s="254" t="s">
        <v>165</v>
      </c>
    </row>
    <row r="2990" s="13" customFormat="1">
      <c r="B2990" s="255"/>
      <c r="C2990" s="256"/>
      <c r="D2990" s="246" t="s">
        <v>175</v>
      </c>
      <c r="E2990" s="257" t="s">
        <v>1</v>
      </c>
      <c r="F2990" s="258" t="s">
        <v>707</v>
      </c>
      <c r="G2990" s="256"/>
      <c r="H2990" s="259">
        <v>19.25</v>
      </c>
      <c r="I2990" s="260"/>
      <c r="J2990" s="256"/>
      <c r="K2990" s="256"/>
      <c r="L2990" s="261"/>
      <c r="M2990" s="262"/>
      <c r="N2990" s="263"/>
      <c r="O2990" s="263"/>
      <c r="P2990" s="263"/>
      <c r="Q2990" s="263"/>
      <c r="R2990" s="263"/>
      <c r="S2990" s="263"/>
      <c r="T2990" s="264"/>
      <c r="AT2990" s="265" t="s">
        <v>175</v>
      </c>
      <c r="AU2990" s="265" t="s">
        <v>107</v>
      </c>
      <c r="AV2990" s="13" t="s">
        <v>107</v>
      </c>
      <c r="AW2990" s="13" t="s">
        <v>31</v>
      </c>
      <c r="AX2990" s="13" t="s">
        <v>74</v>
      </c>
      <c r="AY2990" s="265" t="s">
        <v>165</v>
      </c>
    </row>
    <row r="2991" s="15" customFormat="1">
      <c r="B2991" s="277"/>
      <c r="C2991" s="278"/>
      <c r="D2991" s="246" t="s">
        <v>175</v>
      </c>
      <c r="E2991" s="279" t="s">
        <v>1</v>
      </c>
      <c r="F2991" s="280" t="s">
        <v>186</v>
      </c>
      <c r="G2991" s="278"/>
      <c r="H2991" s="281">
        <v>40.060000000000002</v>
      </c>
      <c r="I2991" s="282"/>
      <c r="J2991" s="278"/>
      <c r="K2991" s="278"/>
      <c r="L2991" s="283"/>
      <c r="M2991" s="284"/>
      <c r="N2991" s="285"/>
      <c r="O2991" s="285"/>
      <c r="P2991" s="285"/>
      <c r="Q2991" s="285"/>
      <c r="R2991" s="285"/>
      <c r="S2991" s="285"/>
      <c r="T2991" s="286"/>
      <c r="AT2991" s="287" t="s">
        <v>175</v>
      </c>
      <c r="AU2991" s="287" t="s">
        <v>107</v>
      </c>
      <c r="AV2991" s="15" t="s">
        <v>173</v>
      </c>
      <c r="AW2991" s="15" t="s">
        <v>31</v>
      </c>
      <c r="AX2991" s="15" t="s">
        <v>82</v>
      </c>
      <c r="AY2991" s="287" t="s">
        <v>165</v>
      </c>
    </row>
    <row r="2992" s="1" customFormat="1" ht="16.5" customHeight="1">
      <c r="B2992" s="38"/>
      <c r="C2992" s="231" t="s">
        <v>1123</v>
      </c>
      <c r="D2992" s="231" t="s">
        <v>168</v>
      </c>
      <c r="E2992" s="232" t="s">
        <v>1124</v>
      </c>
      <c r="F2992" s="233" t="s">
        <v>1125</v>
      </c>
      <c r="G2992" s="234" t="s">
        <v>296</v>
      </c>
      <c r="H2992" s="235">
        <v>40.060000000000002</v>
      </c>
      <c r="I2992" s="236"/>
      <c r="J2992" s="237">
        <f>ROUND(I2992*H2992,2)</f>
        <v>0</v>
      </c>
      <c r="K2992" s="233" t="s">
        <v>1</v>
      </c>
      <c r="L2992" s="43"/>
      <c r="M2992" s="238" t="s">
        <v>1</v>
      </c>
      <c r="N2992" s="239" t="s">
        <v>40</v>
      </c>
      <c r="O2992" s="86"/>
      <c r="P2992" s="240">
        <f>O2992*H2992</f>
        <v>0</v>
      </c>
      <c r="Q2992" s="240">
        <v>0.0022000000000000001</v>
      </c>
      <c r="R2992" s="240">
        <f>Q2992*H2992</f>
        <v>0.088132000000000016</v>
      </c>
      <c r="S2992" s="240">
        <v>0</v>
      </c>
      <c r="T2992" s="241">
        <f>S2992*H2992</f>
        <v>0</v>
      </c>
      <c r="AR2992" s="242" t="s">
        <v>315</v>
      </c>
      <c r="AT2992" s="242" t="s">
        <v>168</v>
      </c>
      <c r="AU2992" s="242" t="s">
        <v>107</v>
      </c>
      <c r="AY2992" s="17" t="s">
        <v>165</v>
      </c>
      <c r="BE2992" s="243">
        <f>IF(N2992="základní",J2992,0)</f>
        <v>0</v>
      </c>
      <c r="BF2992" s="243">
        <f>IF(N2992="snížená",J2992,0)</f>
        <v>0</v>
      </c>
      <c r="BG2992" s="243">
        <f>IF(N2992="zákl. přenesená",J2992,0)</f>
        <v>0</v>
      </c>
      <c r="BH2992" s="243">
        <f>IF(N2992="sníž. přenesená",J2992,0)</f>
        <v>0</v>
      </c>
      <c r="BI2992" s="243">
        <f>IF(N2992="nulová",J2992,0)</f>
        <v>0</v>
      </c>
      <c r="BJ2992" s="17" t="s">
        <v>107</v>
      </c>
      <c r="BK2992" s="243">
        <f>ROUND(I2992*H2992,2)</f>
        <v>0</v>
      </c>
      <c r="BL2992" s="17" t="s">
        <v>315</v>
      </c>
      <c r="BM2992" s="242" t="s">
        <v>1126</v>
      </c>
    </row>
    <row r="2993" s="12" customFormat="1">
      <c r="B2993" s="244"/>
      <c r="C2993" s="245"/>
      <c r="D2993" s="246" t="s">
        <v>175</v>
      </c>
      <c r="E2993" s="247" t="s">
        <v>1</v>
      </c>
      <c r="F2993" s="248" t="s">
        <v>180</v>
      </c>
      <c r="G2993" s="245"/>
      <c r="H2993" s="247" t="s">
        <v>1</v>
      </c>
      <c r="I2993" s="249"/>
      <c r="J2993" s="245"/>
      <c r="K2993" s="245"/>
      <c r="L2993" s="250"/>
      <c r="M2993" s="251"/>
      <c r="N2993" s="252"/>
      <c r="O2993" s="252"/>
      <c r="P2993" s="252"/>
      <c r="Q2993" s="252"/>
      <c r="R2993" s="252"/>
      <c r="S2993" s="252"/>
      <c r="T2993" s="253"/>
      <c r="AT2993" s="254" t="s">
        <v>175</v>
      </c>
      <c r="AU2993" s="254" t="s">
        <v>107</v>
      </c>
      <c r="AV2993" s="12" t="s">
        <v>82</v>
      </c>
      <c r="AW2993" s="12" t="s">
        <v>31</v>
      </c>
      <c r="AX2993" s="12" t="s">
        <v>74</v>
      </c>
      <c r="AY2993" s="254" t="s">
        <v>165</v>
      </c>
    </row>
    <row r="2994" s="12" customFormat="1">
      <c r="B2994" s="244"/>
      <c r="C2994" s="245"/>
      <c r="D2994" s="246" t="s">
        <v>175</v>
      </c>
      <c r="E2994" s="247" t="s">
        <v>1</v>
      </c>
      <c r="F2994" s="248" t="s">
        <v>219</v>
      </c>
      <c r="G2994" s="245"/>
      <c r="H2994" s="247" t="s">
        <v>1</v>
      </c>
      <c r="I2994" s="249"/>
      <c r="J2994" s="245"/>
      <c r="K2994" s="245"/>
      <c r="L2994" s="250"/>
      <c r="M2994" s="251"/>
      <c r="N2994" s="252"/>
      <c r="O2994" s="252"/>
      <c r="P2994" s="252"/>
      <c r="Q2994" s="252"/>
      <c r="R2994" s="252"/>
      <c r="S2994" s="252"/>
      <c r="T2994" s="253"/>
      <c r="AT2994" s="254" t="s">
        <v>175</v>
      </c>
      <c r="AU2994" s="254" t="s">
        <v>107</v>
      </c>
      <c r="AV2994" s="12" t="s">
        <v>82</v>
      </c>
      <c r="AW2994" s="12" t="s">
        <v>31</v>
      </c>
      <c r="AX2994" s="12" t="s">
        <v>74</v>
      </c>
      <c r="AY2994" s="254" t="s">
        <v>165</v>
      </c>
    </row>
    <row r="2995" s="13" customFormat="1">
      <c r="B2995" s="255"/>
      <c r="C2995" s="256"/>
      <c r="D2995" s="246" t="s">
        <v>175</v>
      </c>
      <c r="E2995" s="257" t="s">
        <v>1</v>
      </c>
      <c r="F2995" s="258" t="s">
        <v>706</v>
      </c>
      <c r="G2995" s="256"/>
      <c r="H2995" s="259">
        <v>20.809999999999999</v>
      </c>
      <c r="I2995" s="260"/>
      <c r="J2995" s="256"/>
      <c r="K2995" s="256"/>
      <c r="L2995" s="261"/>
      <c r="M2995" s="262"/>
      <c r="N2995" s="263"/>
      <c r="O2995" s="263"/>
      <c r="P2995" s="263"/>
      <c r="Q2995" s="263"/>
      <c r="R2995" s="263"/>
      <c r="S2995" s="263"/>
      <c r="T2995" s="264"/>
      <c r="AT2995" s="265" t="s">
        <v>175</v>
      </c>
      <c r="AU2995" s="265" t="s">
        <v>107</v>
      </c>
      <c r="AV2995" s="13" t="s">
        <v>107</v>
      </c>
      <c r="AW2995" s="13" t="s">
        <v>31</v>
      </c>
      <c r="AX2995" s="13" t="s">
        <v>74</v>
      </c>
      <c r="AY2995" s="265" t="s">
        <v>165</v>
      </c>
    </row>
    <row r="2996" s="12" customFormat="1">
      <c r="B2996" s="244"/>
      <c r="C2996" s="245"/>
      <c r="D2996" s="246" t="s">
        <v>175</v>
      </c>
      <c r="E2996" s="247" t="s">
        <v>1</v>
      </c>
      <c r="F2996" s="248" t="s">
        <v>436</v>
      </c>
      <c r="G2996" s="245"/>
      <c r="H2996" s="247" t="s">
        <v>1</v>
      </c>
      <c r="I2996" s="249"/>
      <c r="J2996" s="245"/>
      <c r="K2996" s="245"/>
      <c r="L2996" s="250"/>
      <c r="M2996" s="251"/>
      <c r="N2996" s="252"/>
      <c r="O2996" s="252"/>
      <c r="P2996" s="252"/>
      <c r="Q2996" s="252"/>
      <c r="R2996" s="252"/>
      <c r="S2996" s="252"/>
      <c r="T2996" s="253"/>
      <c r="AT2996" s="254" t="s">
        <v>175</v>
      </c>
      <c r="AU2996" s="254" t="s">
        <v>107</v>
      </c>
      <c r="AV2996" s="12" t="s">
        <v>82</v>
      </c>
      <c r="AW2996" s="12" t="s">
        <v>31</v>
      </c>
      <c r="AX2996" s="12" t="s">
        <v>74</v>
      </c>
      <c r="AY2996" s="254" t="s">
        <v>165</v>
      </c>
    </row>
    <row r="2997" s="13" customFormat="1">
      <c r="B2997" s="255"/>
      <c r="C2997" s="256"/>
      <c r="D2997" s="246" t="s">
        <v>175</v>
      </c>
      <c r="E2997" s="257" t="s">
        <v>1</v>
      </c>
      <c r="F2997" s="258" t="s">
        <v>707</v>
      </c>
      <c r="G2997" s="256"/>
      <c r="H2997" s="259">
        <v>19.25</v>
      </c>
      <c r="I2997" s="260"/>
      <c r="J2997" s="256"/>
      <c r="K2997" s="256"/>
      <c r="L2997" s="261"/>
      <c r="M2997" s="262"/>
      <c r="N2997" s="263"/>
      <c r="O2997" s="263"/>
      <c r="P2997" s="263"/>
      <c r="Q2997" s="263"/>
      <c r="R2997" s="263"/>
      <c r="S2997" s="263"/>
      <c r="T2997" s="264"/>
      <c r="AT2997" s="265" t="s">
        <v>175</v>
      </c>
      <c r="AU2997" s="265" t="s">
        <v>107</v>
      </c>
      <c r="AV2997" s="13" t="s">
        <v>107</v>
      </c>
      <c r="AW2997" s="13" t="s">
        <v>31</v>
      </c>
      <c r="AX2997" s="13" t="s">
        <v>74</v>
      </c>
      <c r="AY2997" s="265" t="s">
        <v>165</v>
      </c>
    </row>
    <row r="2998" s="15" customFormat="1">
      <c r="B2998" s="277"/>
      <c r="C2998" s="278"/>
      <c r="D2998" s="246" t="s">
        <v>175</v>
      </c>
      <c r="E2998" s="279" t="s">
        <v>1</v>
      </c>
      <c r="F2998" s="280" t="s">
        <v>186</v>
      </c>
      <c r="G2998" s="278"/>
      <c r="H2998" s="281">
        <v>40.060000000000002</v>
      </c>
      <c r="I2998" s="282"/>
      <c r="J2998" s="278"/>
      <c r="K2998" s="278"/>
      <c r="L2998" s="283"/>
      <c r="M2998" s="284"/>
      <c r="N2998" s="285"/>
      <c r="O2998" s="285"/>
      <c r="P2998" s="285"/>
      <c r="Q2998" s="285"/>
      <c r="R2998" s="285"/>
      <c r="S2998" s="285"/>
      <c r="T2998" s="286"/>
      <c r="AT2998" s="287" t="s">
        <v>175</v>
      </c>
      <c r="AU2998" s="287" t="s">
        <v>107</v>
      </c>
      <c r="AV2998" s="15" t="s">
        <v>173</v>
      </c>
      <c r="AW2998" s="15" t="s">
        <v>31</v>
      </c>
      <c r="AX2998" s="15" t="s">
        <v>82</v>
      </c>
      <c r="AY2998" s="287" t="s">
        <v>165</v>
      </c>
    </row>
    <row r="2999" s="1" customFormat="1" ht="24" customHeight="1">
      <c r="B2999" s="38"/>
      <c r="C2999" s="231" t="s">
        <v>1127</v>
      </c>
      <c r="D2999" s="231" t="s">
        <v>168</v>
      </c>
      <c r="E2999" s="232" t="s">
        <v>1128</v>
      </c>
      <c r="F2999" s="233" t="s">
        <v>1129</v>
      </c>
      <c r="G2999" s="234" t="s">
        <v>296</v>
      </c>
      <c r="H2999" s="235">
        <v>43.93</v>
      </c>
      <c r="I2999" s="236"/>
      <c r="J2999" s="237">
        <f>ROUND(I2999*H2999,2)</f>
        <v>0</v>
      </c>
      <c r="K2999" s="233" t="s">
        <v>172</v>
      </c>
      <c r="L2999" s="43"/>
      <c r="M2999" s="238" t="s">
        <v>1</v>
      </c>
      <c r="N2999" s="239" t="s">
        <v>40</v>
      </c>
      <c r="O2999" s="86"/>
      <c r="P2999" s="240">
        <f>O2999*H2999</f>
        <v>0</v>
      </c>
      <c r="Q2999" s="240">
        <v>0</v>
      </c>
      <c r="R2999" s="240">
        <f>Q2999*H2999</f>
        <v>0</v>
      </c>
      <c r="S2999" s="240">
        <v>0.017229999999999999</v>
      </c>
      <c r="T2999" s="241">
        <f>S2999*H2999</f>
        <v>0.75691389999999992</v>
      </c>
      <c r="AR2999" s="242" t="s">
        <v>315</v>
      </c>
      <c r="AT2999" s="242" t="s">
        <v>168</v>
      </c>
      <c r="AU2999" s="242" t="s">
        <v>107</v>
      </c>
      <c r="AY2999" s="17" t="s">
        <v>165</v>
      </c>
      <c r="BE2999" s="243">
        <f>IF(N2999="základní",J2999,0)</f>
        <v>0</v>
      </c>
      <c r="BF2999" s="243">
        <f>IF(N2999="snížená",J2999,0)</f>
        <v>0</v>
      </c>
      <c r="BG2999" s="243">
        <f>IF(N2999="zákl. přenesená",J2999,0)</f>
        <v>0</v>
      </c>
      <c r="BH2999" s="243">
        <f>IF(N2999="sníž. přenesená",J2999,0)</f>
        <v>0</v>
      </c>
      <c r="BI2999" s="243">
        <f>IF(N2999="nulová",J2999,0)</f>
        <v>0</v>
      </c>
      <c r="BJ2999" s="17" t="s">
        <v>107</v>
      </c>
      <c r="BK2999" s="243">
        <f>ROUND(I2999*H2999,2)</f>
        <v>0</v>
      </c>
      <c r="BL2999" s="17" t="s">
        <v>315</v>
      </c>
      <c r="BM2999" s="242" t="s">
        <v>1130</v>
      </c>
    </row>
    <row r="3000" s="12" customFormat="1">
      <c r="B3000" s="244"/>
      <c r="C3000" s="245"/>
      <c r="D3000" s="246" t="s">
        <v>175</v>
      </c>
      <c r="E3000" s="247" t="s">
        <v>1</v>
      </c>
      <c r="F3000" s="248" t="s">
        <v>176</v>
      </c>
      <c r="G3000" s="245"/>
      <c r="H3000" s="247" t="s">
        <v>1</v>
      </c>
      <c r="I3000" s="249"/>
      <c r="J3000" s="245"/>
      <c r="K3000" s="245"/>
      <c r="L3000" s="250"/>
      <c r="M3000" s="251"/>
      <c r="N3000" s="252"/>
      <c r="O3000" s="252"/>
      <c r="P3000" s="252"/>
      <c r="Q3000" s="252"/>
      <c r="R3000" s="252"/>
      <c r="S3000" s="252"/>
      <c r="T3000" s="253"/>
      <c r="AT3000" s="254" t="s">
        <v>175</v>
      </c>
      <c r="AU3000" s="254" t="s">
        <v>107</v>
      </c>
      <c r="AV3000" s="12" t="s">
        <v>82</v>
      </c>
      <c r="AW3000" s="12" t="s">
        <v>31</v>
      </c>
      <c r="AX3000" s="12" t="s">
        <v>74</v>
      </c>
      <c r="AY3000" s="254" t="s">
        <v>165</v>
      </c>
    </row>
    <row r="3001" s="12" customFormat="1">
      <c r="B3001" s="244"/>
      <c r="C3001" s="245"/>
      <c r="D3001" s="246" t="s">
        <v>175</v>
      </c>
      <c r="E3001" s="247" t="s">
        <v>1</v>
      </c>
      <c r="F3001" s="248" t="s">
        <v>416</v>
      </c>
      <c r="G3001" s="245"/>
      <c r="H3001" s="247" t="s">
        <v>1</v>
      </c>
      <c r="I3001" s="249"/>
      <c r="J3001" s="245"/>
      <c r="K3001" s="245"/>
      <c r="L3001" s="250"/>
      <c r="M3001" s="251"/>
      <c r="N3001" s="252"/>
      <c r="O3001" s="252"/>
      <c r="P3001" s="252"/>
      <c r="Q3001" s="252"/>
      <c r="R3001" s="252"/>
      <c r="S3001" s="252"/>
      <c r="T3001" s="253"/>
      <c r="AT3001" s="254" t="s">
        <v>175</v>
      </c>
      <c r="AU3001" s="254" t="s">
        <v>107</v>
      </c>
      <c r="AV3001" s="12" t="s">
        <v>82</v>
      </c>
      <c r="AW3001" s="12" t="s">
        <v>31</v>
      </c>
      <c r="AX3001" s="12" t="s">
        <v>74</v>
      </c>
      <c r="AY3001" s="254" t="s">
        <v>165</v>
      </c>
    </row>
    <row r="3002" s="13" customFormat="1">
      <c r="B3002" s="255"/>
      <c r="C3002" s="256"/>
      <c r="D3002" s="246" t="s">
        <v>175</v>
      </c>
      <c r="E3002" s="257" t="s">
        <v>1</v>
      </c>
      <c r="F3002" s="258" t="s">
        <v>1131</v>
      </c>
      <c r="G3002" s="256"/>
      <c r="H3002" s="259">
        <v>3.73</v>
      </c>
      <c r="I3002" s="260"/>
      <c r="J3002" s="256"/>
      <c r="K3002" s="256"/>
      <c r="L3002" s="261"/>
      <c r="M3002" s="262"/>
      <c r="N3002" s="263"/>
      <c r="O3002" s="263"/>
      <c r="P3002" s="263"/>
      <c r="Q3002" s="263"/>
      <c r="R3002" s="263"/>
      <c r="S3002" s="263"/>
      <c r="T3002" s="264"/>
      <c r="AT3002" s="265" t="s">
        <v>175</v>
      </c>
      <c r="AU3002" s="265" t="s">
        <v>107</v>
      </c>
      <c r="AV3002" s="13" t="s">
        <v>107</v>
      </c>
      <c r="AW3002" s="13" t="s">
        <v>31</v>
      </c>
      <c r="AX3002" s="13" t="s">
        <v>74</v>
      </c>
      <c r="AY3002" s="265" t="s">
        <v>165</v>
      </c>
    </row>
    <row r="3003" s="12" customFormat="1">
      <c r="B3003" s="244"/>
      <c r="C3003" s="245"/>
      <c r="D3003" s="246" t="s">
        <v>175</v>
      </c>
      <c r="E3003" s="247" t="s">
        <v>1</v>
      </c>
      <c r="F3003" s="248" t="s">
        <v>260</v>
      </c>
      <c r="G3003" s="245"/>
      <c r="H3003" s="247" t="s">
        <v>1</v>
      </c>
      <c r="I3003" s="249"/>
      <c r="J3003" s="245"/>
      <c r="K3003" s="245"/>
      <c r="L3003" s="250"/>
      <c r="M3003" s="251"/>
      <c r="N3003" s="252"/>
      <c r="O3003" s="252"/>
      <c r="P3003" s="252"/>
      <c r="Q3003" s="252"/>
      <c r="R3003" s="252"/>
      <c r="S3003" s="252"/>
      <c r="T3003" s="253"/>
      <c r="AT3003" s="254" t="s">
        <v>175</v>
      </c>
      <c r="AU3003" s="254" t="s">
        <v>107</v>
      </c>
      <c r="AV3003" s="12" t="s">
        <v>82</v>
      </c>
      <c r="AW3003" s="12" t="s">
        <v>31</v>
      </c>
      <c r="AX3003" s="12" t="s">
        <v>74</v>
      </c>
      <c r="AY3003" s="254" t="s">
        <v>165</v>
      </c>
    </row>
    <row r="3004" s="13" customFormat="1">
      <c r="B3004" s="255"/>
      <c r="C3004" s="256"/>
      <c r="D3004" s="246" t="s">
        <v>175</v>
      </c>
      <c r="E3004" s="257" t="s">
        <v>1</v>
      </c>
      <c r="F3004" s="258" t="s">
        <v>1132</v>
      </c>
      <c r="G3004" s="256"/>
      <c r="H3004" s="259">
        <v>2.3900000000000001</v>
      </c>
      <c r="I3004" s="260"/>
      <c r="J3004" s="256"/>
      <c r="K3004" s="256"/>
      <c r="L3004" s="261"/>
      <c r="M3004" s="262"/>
      <c r="N3004" s="263"/>
      <c r="O3004" s="263"/>
      <c r="P3004" s="263"/>
      <c r="Q3004" s="263"/>
      <c r="R3004" s="263"/>
      <c r="S3004" s="263"/>
      <c r="T3004" s="264"/>
      <c r="AT3004" s="265" t="s">
        <v>175</v>
      </c>
      <c r="AU3004" s="265" t="s">
        <v>107</v>
      </c>
      <c r="AV3004" s="13" t="s">
        <v>107</v>
      </c>
      <c r="AW3004" s="13" t="s">
        <v>31</v>
      </c>
      <c r="AX3004" s="13" t="s">
        <v>74</v>
      </c>
      <c r="AY3004" s="265" t="s">
        <v>165</v>
      </c>
    </row>
    <row r="3005" s="12" customFormat="1">
      <c r="B3005" s="244"/>
      <c r="C3005" s="245"/>
      <c r="D3005" s="246" t="s">
        <v>175</v>
      </c>
      <c r="E3005" s="247" t="s">
        <v>1</v>
      </c>
      <c r="F3005" s="248" t="s">
        <v>244</v>
      </c>
      <c r="G3005" s="245"/>
      <c r="H3005" s="247" t="s">
        <v>1</v>
      </c>
      <c r="I3005" s="249"/>
      <c r="J3005" s="245"/>
      <c r="K3005" s="245"/>
      <c r="L3005" s="250"/>
      <c r="M3005" s="251"/>
      <c r="N3005" s="252"/>
      <c r="O3005" s="252"/>
      <c r="P3005" s="252"/>
      <c r="Q3005" s="252"/>
      <c r="R3005" s="252"/>
      <c r="S3005" s="252"/>
      <c r="T3005" s="253"/>
      <c r="AT3005" s="254" t="s">
        <v>175</v>
      </c>
      <c r="AU3005" s="254" t="s">
        <v>107</v>
      </c>
      <c r="AV3005" s="12" t="s">
        <v>82</v>
      </c>
      <c r="AW3005" s="12" t="s">
        <v>31</v>
      </c>
      <c r="AX3005" s="12" t="s">
        <v>74</v>
      </c>
      <c r="AY3005" s="254" t="s">
        <v>165</v>
      </c>
    </row>
    <row r="3006" s="13" customFormat="1">
      <c r="B3006" s="255"/>
      <c r="C3006" s="256"/>
      <c r="D3006" s="246" t="s">
        <v>175</v>
      </c>
      <c r="E3006" s="257" t="s">
        <v>1</v>
      </c>
      <c r="F3006" s="258" t="s">
        <v>1133</v>
      </c>
      <c r="G3006" s="256"/>
      <c r="H3006" s="259">
        <v>8.3699999999999992</v>
      </c>
      <c r="I3006" s="260"/>
      <c r="J3006" s="256"/>
      <c r="K3006" s="256"/>
      <c r="L3006" s="261"/>
      <c r="M3006" s="262"/>
      <c r="N3006" s="263"/>
      <c r="O3006" s="263"/>
      <c r="P3006" s="263"/>
      <c r="Q3006" s="263"/>
      <c r="R3006" s="263"/>
      <c r="S3006" s="263"/>
      <c r="T3006" s="264"/>
      <c r="AT3006" s="265" t="s">
        <v>175</v>
      </c>
      <c r="AU3006" s="265" t="s">
        <v>107</v>
      </c>
      <c r="AV3006" s="13" t="s">
        <v>107</v>
      </c>
      <c r="AW3006" s="13" t="s">
        <v>31</v>
      </c>
      <c r="AX3006" s="13" t="s">
        <v>74</v>
      </c>
      <c r="AY3006" s="265" t="s">
        <v>165</v>
      </c>
    </row>
    <row r="3007" s="12" customFormat="1">
      <c r="B3007" s="244"/>
      <c r="C3007" s="245"/>
      <c r="D3007" s="246" t="s">
        <v>175</v>
      </c>
      <c r="E3007" s="247" t="s">
        <v>1</v>
      </c>
      <c r="F3007" s="248" t="s">
        <v>216</v>
      </c>
      <c r="G3007" s="245"/>
      <c r="H3007" s="247" t="s">
        <v>1</v>
      </c>
      <c r="I3007" s="249"/>
      <c r="J3007" s="245"/>
      <c r="K3007" s="245"/>
      <c r="L3007" s="250"/>
      <c r="M3007" s="251"/>
      <c r="N3007" s="252"/>
      <c r="O3007" s="252"/>
      <c r="P3007" s="252"/>
      <c r="Q3007" s="252"/>
      <c r="R3007" s="252"/>
      <c r="S3007" s="252"/>
      <c r="T3007" s="253"/>
      <c r="AT3007" s="254" t="s">
        <v>175</v>
      </c>
      <c r="AU3007" s="254" t="s">
        <v>107</v>
      </c>
      <c r="AV3007" s="12" t="s">
        <v>82</v>
      </c>
      <c r="AW3007" s="12" t="s">
        <v>31</v>
      </c>
      <c r="AX3007" s="12" t="s">
        <v>74</v>
      </c>
      <c r="AY3007" s="254" t="s">
        <v>165</v>
      </c>
    </row>
    <row r="3008" s="13" customFormat="1">
      <c r="B3008" s="255"/>
      <c r="C3008" s="256"/>
      <c r="D3008" s="246" t="s">
        <v>175</v>
      </c>
      <c r="E3008" s="257" t="s">
        <v>1</v>
      </c>
      <c r="F3008" s="258" t="s">
        <v>1134</v>
      </c>
      <c r="G3008" s="256"/>
      <c r="H3008" s="259">
        <v>1.69</v>
      </c>
      <c r="I3008" s="260"/>
      <c r="J3008" s="256"/>
      <c r="K3008" s="256"/>
      <c r="L3008" s="261"/>
      <c r="M3008" s="262"/>
      <c r="N3008" s="263"/>
      <c r="O3008" s="263"/>
      <c r="P3008" s="263"/>
      <c r="Q3008" s="263"/>
      <c r="R3008" s="263"/>
      <c r="S3008" s="263"/>
      <c r="T3008" s="264"/>
      <c r="AT3008" s="265" t="s">
        <v>175</v>
      </c>
      <c r="AU3008" s="265" t="s">
        <v>107</v>
      </c>
      <c r="AV3008" s="13" t="s">
        <v>107</v>
      </c>
      <c r="AW3008" s="13" t="s">
        <v>31</v>
      </c>
      <c r="AX3008" s="13" t="s">
        <v>74</v>
      </c>
      <c r="AY3008" s="265" t="s">
        <v>165</v>
      </c>
    </row>
    <row r="3009" s="12" customFormat="1">
      <c r="B3009" s="244"/>
      <c r="C3009" s="245"/>
      <c r="D3009" s="246" t="s">
        <v>175</v>
      </c>
      <c r="E3009" s="247" t="s">
        <v>1</v>
      </c>
      <c r="F3009" s="248" t="s">
        <v>242</v>
      </c>
      <c r="G3009" s="245"/>
      <c r="H3009" s="247" t="s">
        <v>1</v>
      </c>
      <c r="I3009" s="249"/>
      <c r="J3009" s="245"/>
      <c r="K3009" s="245"/>
      <c r="L3009" s="250"/>
      <c r="M3009" s="251"/>
      <c r="N3009" s="252"/>
      <c r="O3009" s="252"/>
      <c r="P3009" s="252"/>
      <c r="Q3009" s="252"/>
      <c r="R3009" s="252"/>
      <c r="S3009" s="252"/>
      <c r="T3009" s="253"/>
      <c r="AT3009" s="254" t="s">
        <v>175</v>
      </c>
      <c r="AU3009" s="254" t="s">
        <v>107</v>
      </c>
      <c r="AV3009" s="12" t="s">
        <v>82</v>
      </c>
      <c r="AW3009" s="12" t="s">
        <v>31</v>
      </c>
      <c r="AX3009" s="12" t="s">
        <v>74</v>
      </c>
      <c r="AY3009" s="254" t="s">
        <v>165</v>
      </c>
    </row>
    <row r="3010" s="13" customFormat="1">
      <c r="B3010" s="255"/>
      <c r="C3010" s="256"/>
      <c r="D3010" s="246" t="s">
        <v>175</v>
      </c>
      <c r="E3010" s="257" t="s">
        <v>1</v>
      </c>
      <c r="F3010" s="258" t="s">
        <v>342</v>
      </c>
      <c r="G3010" s="256"/>
      <c r="H3010" s="259">
        <v>1.5900000000000001</v>
      </c>
      <c r="I3010" s="260"/>
      <c r="J3010" s="256"/>
      <c r="K3010" s="256"/>
      <c r="L3010" s="261"/>
      <c r="M3010" s="262"/>
      <c r="N3010" s="263"/>
      <c r="O3010" s="263"/>
      <c r="P3010" s="263"/>
      <c r="Q3010" s="263"/>
      <c r="R3010" s="263"/>
      <c r="S3010" s="263"/>
      <c r="T3010" s="264"/>
      <c r="AT3010" s="265" t="s">
        <v>175</v>
      </c>
      <c r="AU3010" s="265" t="s">
        <v>107</v>
      </c>
      <c r="AV3010" s="13" t="s">
        <v>107</v>
      </c>
      <c r="AW3010" s="13" t="s">
        <v>31</v>
      </c>
      <c r="AX3010" s="13" t="s">
        <v>74</v>
      </c>
      <c r="AY3010" s="265" t="s">
        <v>165</v>
      </c>
    </row>
    <row r="3011" s="12" customFormat="1">
      <c r="B3011" s="244"/>
      <c r="C3011" s="245"/>
      <c r="D3011" s="246" t="s">
        <v>175</v>
      </c>
      <c r="E3011" s="247" t="s">
        <v>1</v>
      </c>
      <c r="F3011" s="248" t="s">
        <v>243</v>
      </c>
      <c r="G3011" s="245"/>
      <c r="H3011" s="247" t="s">
        <v>1</v>
      </c>
      <c r="I3011" s="249"/>
      <c r="J3011" s="245"/>
      <c r="K3011" s="245"/>
      <c r="L3011" s="250"/>
      <c r="M3011" s="251"/>
      <c r="N3011" s="252"/>
      <c r="O3011" s="252"/>
      <c r="P3011" s="252"/>
      <c r="Q3011" s="252"/>
      <c r="R3011" s="252"/>
      <c r="S3011" s="252"/>
      <c r="T3011" s="253"/>
      <c r="AT3011" s="254" t="s">
        <v>175</v>
      </c>
      <c r="AU3011" s="254" t="s">
        <v>107</v>
      </c>
      <c r="AV3011" s="12" t="s">
        <v>82</v>
      </c>
      <c r="AW3011" s="12" t="s">
        <v>31</v>
      </c>
      <c r="AX3011" s="12" t="s">
        <v>74</v>
      </c>
      <c r="AY3011" s="254" t="s">
        <v>165</v>
      </c>
    </row>
    <row r="3012" s="13" customFormat="1">
      <c r="B3012" s="255"/>
      <c r="C3012" s="256"/>
      <c r="D3012" s="246" t="s">
        <v>175</v>
      </c>
      <c r="E3012" s="257" t="s">
        <v>1</v>
      </c>
      <c r="F3012" s="258" t="s">
        <v>1135</v>
      </c>
      <c r="G3012" s="256"/>
      <c r="H3012" s="259">
        <v>5.7199999999999998</v>
      </c>
      <c r="I3012" s="260"/>
      <c r="J3012" s="256"/>
      <c r="K3012" s="256"/>
      <c r="L3012" s="261"/>
      <c r="M3012" s="262"/>
      <c r="N3012" s="263"/>
      <c r="O3012" s="263"/>
      <c r="P3012" s="263"/>
      <c r="Q3012" s="263"/>
      <c r="R3012" s="263"/>
      <c r="S3012" s="263"/>
      <c r="T3012" s="264"/>
      <c r="AT3012" s="265" t="s">
        <v>175</v>
      </c>
      <c r="AU3012" s="265" t="s">
        <v>107</v>
      </c>
      <c r="AV3012" s="13" t="s">
        <v>107</v>
      </c>
      <c r="AW3012" s="13" t="s">
        <v>31</v>
      </c>
      <c r="AX3012" s="13" t="s">
        <v>74</v>
      </c>
      <c r="AY3012" s="265" t="s">
        <v>165</v>
      </c>
    </row>
    <row r="3013" s="14" customFormat="1">
      <c r="B3013" s="266"/>
      <c r="C3013" s="267"/>
      <c r="D3013" s="246" t="s">
        <v>175</v>
      </c>
      <c r="E3013" s="268" t="s">
        <v>1</v>
      </c>
      <c r="F3013" s="269" t="s">
        <v>179</v>
      </c>
      <c r="G3013" s="267"/>
      <c r="H3013" s="270">
        <v>23.489999999999998</v>
      </c>
      <c r="I3013" s="271"/>
      <c r="J3013" s="267"/>
      <c r="K3013" s="267"/>
      <c r="L3013" s="272"/>
      <c r="M3013" s="273"/>
      <c r="N3013" s="274"/>
      <c r="O3013" s="274"/>
      <c r="P3013" s="274"/>
      <c r="Q3013" s="274"/>
      <c r="R3013" s="274"/>
      <c r="S3013" s="274"/>
      <c r="T3013" s="275"/>
      <c r="AT3013" s="276" t="s">
        <v>175</v>
      </c>
      <c r="AU3013" s="276" t="s">
        <v>107</v>
      </c>
      <c r="AV3013" s="14" t="s">
        <v>166</v>
      </c>
      <c r="AW3013" s="14" t="s">
        <v>31</v>
      </c>
      <c r="AX3013" s="14" t="s">
        <v>74</v>
      </c>
      <c r="AY3013" s="276" t="s">
        <v>165</v>
      </c>
    </row>
    <row r="3014" s="12" customFormat="1">
      <c r="B3014" s="244"/>
      <c r="C3014" s="245"/>
      <c r="D3014" s="246" t="s">
        <v>175</v>
      </c>
      <c r="E3014" s="247" t="s">
        <v>1</v>
      </c>
      <c r="F3014" s="248" t="s">
        <v>180</v>
      </c>
      <c r="G3014" s="245"/>
      <c r="H3014" s="247" t="s">
        <v>1</v>
      </c>
      <c r="I3014" s="249"/>
      <c r="J3014" s="245"/>
      <c r="K3014" s="245"/>
      <c r="L3014" s="250"/>
      <c r="M3014" s="251"/>
      <c r="N3014" s="252"/>
      <c r="O3014" s="252"/>
      <c r="P3014" s="252"/>
      <c r="Q3014" s="252"/>
      <c r="R3014" s="252"/>
      <c r="S3014" s="252"/>
      <c r="T3014" s="253"/>
      <c r="AT3014" s="254" t="s">
        <v>175</v>
      </c>
      <c r="AU3014" s="254" t="s">
        <v>107</v>
      </c>
      <c r="AV3014" s="12" t="s">
        <v>82</v>
      </c>
      <c r="AW3014" s="12" t="s">
        <v>31</v>
      </c>
      <c r="AX3014" s="12" t="s">
        <v>74</v>
      </c>
      <c r="AY3014" s="254" t="s">
        <v>165</v>
      </c>
    </row>
    <row r="3015" s="12" customFormat="1">
      <c r="B3015" s="244"/>
      <c r="C3015" s="245"/>
      <c r="D3015" s="246" t="s">
        <v>175</v>
      </c>
      <c r="E3015" s="247" t="s">
        <v>1</v>
      </c>
      <c r="F3015" s="248" t="s">
        <v>262</v>
      </c>
      <c r="G3015" s="245"/>
      <c r="H3015" s="247" t="s">
        <v>1</v>
      </c>
      <c r="I3015" s="249"/>
      <c r="J3015" s="245"/>
      <c r="K3015" s="245"/>
      <c r="L3015" s="250"/>
      <c r="M3015" s="251"/>
      <c r="N3015" s="252"/>
      <c r="O3015" s="252"/>
      <c r="P3015" s="252"/>
      <c r="Q3015" s="252"/>
      <c r="R3015" s="252"/>
      <c r="S3015" s="252"/>
      <c r="T3015" s="253"/>
      <c r="AT3015" s="254" t="s">
        <v>175</v>
      </c>
      <c r="AU3015" s="254" t="s">
        <v>107</v>
      </c>
      <c r="AV3015" s="12" t="s">
        <v>82</v>
      </c>
      <c r="AW3015" s="12" t="s">
        <v>31</v>
      </c>
      <c r="AX3015" s="12" t="s">
        <v>74</v>
      </c>
      <c r="AY3015" s="254" t="s">
        <v>165</v>
      </c>
    </row>
    <row r="3016" s="13" customFormat="1">
      <c r="B3016" s="255"/>
      <c r="C3016" s="256"/>
      <c r="D3016" s="246" t="s">
        <v>175</v>
      </c>
      <c r="E3016" s="257" t="s">
        <v>1</v>
      </c>
      <c r="F3016" s="258" t="s">
        <v>1136</v>
      </c>
      <c r="G3016" s="256"/>
      <c r="H3016" s="259">
        <v>3.4399999999999999</v>
      </c>
      <c r="I3016" s="260"/>
      <c r="J3016" s="256"/>
      <c r="K3016" s="256"/>
      <c r="L3016" s="261"/>
      <c r="M3016" s="262"/>
      <c r="N3016" s="263"/>
      <c r="O3016" s="263"/>
      <c r="P3016" s="263"/>
      <c r="Q3016" s="263"/>
      <c r="R3016" s="263"/>
      <c r="S3016" s="263"/>
      <c r="T3016" s="264"/>
      <c r="AT3016" s="265" t="s">
        <v>175</v>
      </c>
      <c r="AU3016" s="265" t="s">
        <v>107</v>
      </c>
      <c r="AV3016" s="13" t="s">
        <v>107</v>
      </c>
      <c r="AW3016" s="13" t="s">
        <v>31</v>
      </c>
      <c r="AX3016" s="13" t="s">
        <v>74</v>
      </c>
      <c r="AY3016" s="265" t="s">
        <v>165</v>
      </c>
    </row>
    <row r="3017" s="12" customFormat="1">
      <c r="B3017" s="244"/>
      <c r="C3017" s="245"/>
      <c r="D3017" s="246" t="s">
        <v>175</v>
      </c>
      <c r="E3017" s="247" t="s">
        <v>1</v>
      </c>
      <c r="F3017" s="248" t="s">
        <v>461</v>
      </c>
      <c r="G3017" s="245"/>
      <c r="H3017" s="247" t="s">
        <v>1</v>
      </c>
      <c r="I3017" s="249"/>
      <c r="J3017" s="245"/>
      <c r="K3017" s="245"/>
      <c r="L3017" s="250"/>
      <c r="M3017" s="251"/>
      <c r="N3017" s="252"/>
      <c r="O3017" s="252"/>
      <c r="P3017" s="252"/>
      <c r="Q3017" s="252"/>
      <c r="R3017" s="252"/>
      <c r="S3017" s="252"/>
      <c r="T3017" s="253"/>
      <c r="AT3017" s="254" t="s">
        <v>175</v>
      </c>
      <c r="AU3017" s="254" t="s">
        <v>107</v>
      </c>
      <c r="AV3017" s="12" t="s">
        <v>82</v>
      </c>
      <c r="AW3017" s="12" t="s">
        <v>31</v>
      </c>
      <c r="AX3017" s="12" t="s">
        <v>74</v>
      </c>
      <c r="AY3017" s="254" t="s">
        <v>165</v>
      </c>
    </row>
    <row r="3018" s="13" customFormat="1">
      <c r="B3018" s="255"/>
      <c r="C3018" s="256"/>
      <c r="D3018" s="246" t="s">
        <v>175</v>
      </c>
      <c r="E3018" s="257" t="s">
        <v>1</v>
      </c>
      <c r="F3018" s="258" t="s">
        <v>1137</v>
      </c>
      <c r="G3018" s="256"/>
      <c r="H3018" s="259">
        <v>1.3999999999999999</v>
      </c>
      <c r="I3018" s="260"/>
      <c r="J3018" s="256"/>
      <c r="K3018" s="256"/>
      <c r="L3018" s="261"/>
      <c r="M3018" s="262"/>
      <c r="N3018" s="263"/>
      <c r="O3018" s="263"/>
      <c r="P3018" s="263"/>
      <c r="Q3018" s="263"/>
      <c r="R3018" s="263"/>
      <c r="S3018" s="263"/>
      <c r="T3018" s="264"/>
      <c r="AT3018" s="265" t="s">
        <v>175</v>
      </c>
      <c r="AU3018" s="265" t="s">
        <v>107</v>
      </c>
      <c r="AV3018" s="13" t="s">
        <v>107</v>
      </c>
      <c r="AW3018" s="13" t="s">
        <v>31</v>
      </c>
      <c r="AX3018" s="13" t="s">
        <v>74</v>
      </c>
      <c r="AY3018" s="265" t="s">
        <v>165</v>
      </c>
    </row>
    <row r="3019" s="12" customFormat="1">
      <c r="B3019" s="244"/>
      <c r="C3019" s="245"/>
      <c r="D3019" s="246" t="s">
        <v>175</v>
      </c>
      <c r="E3019" s="247" t="s">
        <v>1</v>
      </c>
      <c r="F3019" s="248" t="s">
        <v>467</v>
      </c>
      <c r="G3019" s="245"/>
      <c r="H3019" s="247" t="s">
        <v>1</v>
      </c>
      <c r="I3019" s="249"/>
      <c r="J3019" s="245"/>
      <c r="K3019" s="245"/>
      <c r="L3019" s="250"/>
      <c r="M3019" s="251"/>
      <c r="N3019" s="252"/>
      <c r="O3019" s="252"/>
      <c r="P3019" s="252"/>
      <c r="Q3019" s="252"/>
      <c r="R3019" s="252"/>
      <c r="S3019" s="252"/>
      <c r="T3019" s="253"/>
      <c r="AT3019" s="254" t="s">
        <v>175</v>
      </c>
      <c r="AU3019" s="254" t="s">
        <v>107</v>
      </c>
      <c r="AV3019" s="12" t="s">
        <v>82</v>
      </c>
      <c r="AW3019" s="12" t="s">
        <v>31</v>
      </c>
      <c r="AX3019" s="12" t="s">
        <v>74</v>
      </c>
      <c r="AY3019" s="254" t="s">
        <v>165</v>
      </c>
    </row>
    <row r="3020" s="13" customFormat="1">
      <c r="B3020" s="255"/>
      <c r="C3020" s="256"/>
      <c r="D3020" s="246" t="s">
        <v>175</v>
      </c>
      <c r="E3020" s="257" t="s">
        <v>1</v>
      </c>
      <c r="F3020" s="258" t="s">
        <v>1138</v>
      </c>
      <c r="G3020" s="256"/>
      <c r="H3020" s="259">
        <v>1.3700000000000001</v>
      </c>
      <c r="I3020" s="260"/>
      <c r="J3020" s="256"/>
      <c r="K3020" s="256"/>
      <c r="L3020" s="261"/>
      <c r="M3020" s="262"/>
      <c r="N3020" s="263"/>
      <c r="O3020" s="263"/>
      <c r="P3020" s="263"/>
      <c r="Q3020" s="263"/>
      <c r="R3020" s="263"/>
      <c r="S3020" s="263"/>
      <c r="T3020" s="264"/>
      <c r="AT3020" s="265" t="s">
        <v>175</v>
      </c>
      <c r="AU3020" s="265" t="s">
        <v>107</v>
      </c>
      <c r="AV3020" s="13" t="s">
        <v>107</v>
      </c>
      <c r="AW3020" s="13" t="s">
        <v>31</v>
      </c>
      <c r="AX3020" s="13" t="s">
        <v>74</v>
      </c>
      <c r="AY3020" s="265" t="s">
        <v>165</v>
      </c>
    </row>
    <row r="3021" s="12" customFormat="1">
      <c r="B3021" s="244"/>
      <c r="C3021" s="245"/>
      <c r="D3021" s="246" t="s">
        <v>175</v>
      </c>
      <c r="E3021" s="247" t="s">
        <v>1</v>
      </c>
      <c r="F3021" s="248" t="s">
        <v>237</v>
      </c>
      <c r="G3021" s="245"/>
      <c r="H3021" s="247" t="s">
        <v>1</v>
      </c>
      <c r="I3021" s="249"/>
      <c r="J3021" s="245"/>
      <c r="K3021" s="245"/>
      <c r="L3021" s="250"/>
      <c r="M3021" s="251"/>
      <c r="N3021" s="252"/>
      <c r="O3021" s="252"/>
      <c r="P3021" s="252"/>
      <c r="Q3021" s="252"/>
      <c r="R3021" s="252"/>
      <c r="S3021" s="252"/>
      <c r="T3021" s="253"/>
      <c r="AT3021" s="254" t="s">
        <v>175</v>
      </c>
      <c r="AU3021" s="254" t="s">
        <v>107</v>
      </c>
      <c r="AV3021" s="12" t="s">
        <v>82</v>
      </c>
      <c r="AW3021" s="12" t="s">
        <v>31</v>
      </c>
      <c r="AX3021" s="12" t="s">
        <v>74</v>
      </c>
      <c r="AY3021" s="254" t="s">
        <v>165</v>
      </c>
    </row>
    <row r="3022" s="13" customFormat="1">
      <c r="B3022" s="255"/>
      <c r="C3022" s="256"/>
      <c r="D3022" s="246" t="s">
        <v>175</v>
      </c>
      <c r="E3022" s="257" t="s">
        <v>1</v>
      </c>
      <c r="F3022" s="258" t="s">
        <v>1139</v>
      </c>
      <c r="G3022" s="256"/>
      <c r="H3022" s="259">
        <v>7.3200000000000003</v>
      </c>
      <c r="I3022" s="260"/>
      <c r="J3022" s="256"/>
      <c r="K3022" s="256"/>
      <c r="L3022" s="261"/>
      <c r="M3022" s="262"/>
      <c r="N3022" s="263"/>
      <c r="O3022" s="263"/>
      <c r="P3022" s="263"/>
      <c r="Q3022" s="263"/>
      <c r="R3022" s="263"/>
      <c r="S3022" s="263"/>
      <c r="T3022" s="264"/>
      <c r="AT3022" s="265" t="s">
        <v>175</v>
      </c>
      <c r="AU3022" s="265" t="s">
        <v>107</v>
      </c>
      <c r="AV3022" s="13" t="s">
        <v>107</v>
      </c>
      <c r="AW3022" s="13" t="s">
        <v>31</v>
      </c>
      <c r="AX3022" s="13" t="s">
        <v>74</v>
      </c>
      <c r="AY3022" s="265" t="s">
        <v>165</v>
      </c>
    </row>
    <row r="3023" s="12" customFormat="1">
      <c r="B3023" s="244"/>
      <c r="C3023" s="245"/>
      <c r="D3023" s="246" t="s">
        <v>175</v>
      </c>
      <c r="E3023" s="247" t="s">
        <v>1</v>
      </c>
      <c r="F3023" s="248" t="s">
        <v>472</v>
      </c>
      <c r="G3023" s="245"/>
      <c r="H3023" s="247" t="s">
        <v>1</v>
      </c>
      <c r="I3023" s="249"/>
      <c r="J3023" s="245"/>
      <c r="K3023" s="245"/>
      <c r="L3023" s="250"/>
      <c r="M3023" s="251"/>
      <c r="N3023" s="252"/>
      <c r="O3023" s="252"/>
      <c r="P3023" s="252"/>
      <c r="Q3023" s="252"/>
      <c r="R3023" s="252"/>
      <c r="S3023" s="252"/>
      <c r="T3023" s="253"/>
      <c r="AT3023" s="254" t="s">
        <v>175</v>
      </c>
      <c r="AU3023" s="254" t="s">
        <v>107</v>
      </c>
      <c r="AV3023" s="12" t="s">
        <v>82</v>
      </c>
      <c r="AW3023" s="12" t="s">
        <v>31</v>
      </c>
      <c r="AX3023" s="12" t="s">
        <v>74</v>
      </c>
      <c r="AY3023" s="254" t="s">
        <v>165</v>
      </c>
    </row>
    <row r="3024" s="13" customFormat="1">
      <c r="B3024" s="255"/>
      <c r="C3024" s="256"/>
      <c r="D3024" s="246" t="s">
        <v>175</v>
      </c>
      <c r="E3024" s="257" t="s">
        <v>1</v>
      </c>
      <c r="F3024" s="258" t="s">
        <v>1140</v>
      </c>
      <c r="G3024" s="256"/>
      <c r="H3024" s="259">
        <v>1.72</v>
      </c>
      <c r="I3024" s="260"/>
      <c r="J3024" s="256"/>
      <c r="K3024" s="256"/>
      <c r="L3024" s="261"/>
      <c r="M3024" s="262"/>
      <c r="N3024" s="263"/>
      <c r="O3024" s="263"/>
      <c r="P3024" s="263"/>
      <c r="Q3024" s="263"/>
      <c r="R3024" s="263"/>
      <c r="S3024" s="263"/>
      <c r="T3024" s="264"/>
      <c r="AT3024" s="265" t="s">
        <v>175</v>
      </c>
      <c r="AU3024" s="265" t="s">
        <v>107</v>
      </c>
      <c r="AV3024" s="13" t="s">
        <v>107</v>
      </c>
      <c r="AW3024" s="13" t="s">
        <v>31</v>
      </c>
      <c r="AX3024" s="13" t="s">
        <v>74</v>
      </c>
      <c r="AY3024" s="265" t="s">
        <v>165</v>
      </c>
    </row>
    <row r="3025" s="12" customFormat="1">
      <c r="B3025" s="244"/>
      <c r="C3025" s="245"/>
      <c r="D3025" s="246" t="s">
        <v>175</v>
      </c>
      <c r="E3025" s="247" t="s">
        <v>1</v>
      </c>
      <c r="F3025" s="248" t="s">
        <v>182</v>
      </c>
      <c r="G3025" s="245"/>
      <c r="H3025" s="247" t="s">
        <v>1</v>
      </c>
      <c r="I3025" s="249"/>
      <c r="J3025" s="245"/>
      <c r="K3025" s="245"/>
      <c r="L3025" s="250"/>
      <c r="M3025" s="251"/>
      <c r="N3025" s="252"/>
      <c r="O3025" s="252"/>
      <c r="P3025" s="252"/>
      <c r="Q3025" s="252"/>
      <c r="R3025" s="252"/>
      <c r="S3025" s="252"/>
      <c r="T3025" s="253"/>
      <c r="AT3025" s="254" t="s">
        <v>175</v>
      </c>
      <c r="AU3025" s="254" t="s">
        <v>107</v>
      </c>
      <c r="AV3025" s="12" t="s">
        <v>82</v>
      </c>
      <c r="AW3025" s="12" t="s">
        <v>31</v>
      </c>
      <c r="AX3025" s="12" t="s">
        <v>74</v>
      </c>
      <c r="AY3025" s="254" t="s">
        <v>165</v>
      </c>
    </row>
    <row r="3026" s="13" customFormat="1">
      <c r="B3026" s="255"/>
      <c r="C3026" s="256"/>
      <c r="D3026" s="246" t="s">
        <v>175</v>
      </c>
      <c r="E3026" s="257" t="s">
        <v>1</v>
      </c>
      <c r="F3026" s="258" t="s">
        <v>1141</v>
      </c>
      <c r="G3026" s="256"/>
      <c r="H3026" s="259">
        <v>5.1900000000000004</v>
      </c>
      <c r="I3026" s="260"/>
      <c r="J3026" s="256"/>
      <c r="K3026" s="256"/>
      <c r="L3026" s="261"/>
      <c r="M3026" s="262"/>
      <c r="N3026" s="263"/>
      <c r="O3026" s="263"/>
      <c r="P3026" s="263"/>
      <c r="Q3026" s="263"/>
      <c r="R3026" s="263"/>
      <c r="S3026" s="263"/>
      <c r="T3026" s="264"/>
      <c r="AT3026" s="265" t="s">
        <v>175</v>
      </c>
      <c r="AU3026" s="265" t="s">
        <v>107</v>
      </c>
      <c r="AV3026" s="13" t="s">
        <v>107</v>
      </c>
      <c r="AW3026" s="13" t="s">
        <v>31</v>
      </c>
      <c r="AX3026" s="13" t="s">
        <v>74</v>
      </c>
      <c r="AY3026" s="265" t="s">
        <v>165</v>
      </c>
    </row>
    <row r="3027" s="14" customFormat="1">
      <c r="B3027" s="266"/>
      <c r="C3027" s="267"/>
      <c r="D3027" s="246" t="s">
        <v>175</v>
      </c>
      <c r="E3027" s="268" t="s">
        <v>1</v>
      </c>
      <c r="F3027" s="269" t="s">
        <v>179</v>
      </c>
      <c r="G3027" s="267"/>
      <c r="H3027" s="270">
        <v>20.440000000000001</v>
      </c>
      <c r="I3027" s="271"/>
      <c r="J3027" s="267"/>
      <c r="K3027" s="267"/>
      <c r="L3027" s="272"/>
      <c r="M3027" s="273"/>
      <c r="N3027" s="274"/>
      <c r="O3027" s="274"/>
      <c r="P3027" s="274"/>
      <c r="Q3027" s="274"/>
      <c r="R3027" s="274"/>
      <c r="S3027" s="274"/>
      <c r="T3027" s="275"/>
      <c r="AT3027" s="276" t="s">
        <v>175</v>
      </c>
      <c r="AU3027" s="276" t="s">
        <v>107</v>
      </c>
      <c r="AV3027" s="14" t="s">
        <v>166</v>
      </c>
      <c r="AW3027" s="14" t="s">
        <v>31</v>
      </c>
      <c r="AX3027" s="14" t="s">
        <v>74</v>
      </c>
      <c r="AY3027" s="276" t="s">
        <v>165</v>
      </c>
    </row>
    <row r="3028" s="15" customFormat="1">
      <c r="B3028" s="277"/>
      <c r="C3028" s="278"/>
      <c r="D3028" s="246" t="s">
        <v>175</v>
      </c>
      <c r="E3028" s="279" t="s">
        <v>1</v>
      </c>
      <c r="F3028" s="280" t="s">
        <v>186</v>
      </c>
      <c r="G3028" s="278"/>
      <c r="H3028" s="281">
        <v>43.929999999999993</v>
      </c>
      <c r="I3028" s="282"/>
      <c r="J3028" s="278"/>
      <c r="K3028" s="278"/>
      <c r="L3028" s="283"/>
      <c r="M3028" s="284"/>
      <c r="N3028" s="285"/>
      <c r="O3028" s="285"/>
      <c r="P3028" s="285"/>
      <c r="Q3028" s="285"/>
      <c r="R3028" s="285"/>
      <c r="S3028" s="285"/>
      <c r="T3028" s="286"/>
      <c r="AT3028" s="287" t="s">
        <v>175</v>
      </c>
      <c r="AU3028" s="287" t="s">
        <v>107</v>
      </c>
      <c r="AV3028" s="15" t="s">
        <v>173</v>
      </c>
      <c r="AW3028" s="15" t="s">
        <v>31</v>
      </c>
      <c r="AX3028" s="15" t="s">
        <v>82</v>
      </c>
      <c r="AY3028" s="287" t="s">
        <v>165</v>
      </c>
    </row>
    <row r="3029" s="1" customFormat="1" ht="24" customHeight="1">
      <c r="B3029" s="38"/>
      <c r="C3029" s="231" t="s">
        <v>1142</v>
      </c>
      <c r="D3029" s="231" t="s">
        <v>168</v>
      </c>
      <c r="E3029" s="232" t="s">
        <v>1143</v>
      </c>
      <c r="F3029" s="233" t="s">
        <v>1144</v>
      </c>
      <c r="G3029" s="234" t="s">
        <v>214</v>
      </c>
      <c r="H3029" s="235">
        <v>9</v>
      </c>
      <c r="I3029" s="236"/>
      <c r="J3029" s="237">
        <f>ROUND(I3029*H3029,2)</f>
        <v>0</v>
      </c>
      <c r="K3029" s="233" t="s">
        <v>172</v>
      </c>
      <c r="L3029" s="43"/>
      <c r="M3029" s="238" t="s">
        <v>1</v>
      </c>
      <c r="N3029" s="239" t="s">
        <v>40</v>
      </c>
      <c r="O3029" s="86"/>
      <c r="P3029" s="240">
        <f>O3029*H3029</f>
        <v>0</v>
      </c>
      <c r="Q3029" s="240">
        <v>0.00022000000000000001</v>
      </c>
      <c r="R3029" s="240">
        <f>Q3029*H3029</f>
        <v>0.00198</v>
      </c>
      <c r="S3029" s="240">
        <v>0</v>
      </c>
      <c r="T3029" s="241">
        <f>S3029*H3029</f>
        <v>0</v>
      </c>
      <c r="AR3029" s="242" t="s">
        <v>315</v>
      </c>
      <c r="AT3029" s="242" t="s">
        <v>168</v>
      </c>
      <c r="AU3029" s="242" t="s">
        <v>107</v>
      </c>
      <c r="AY3029" s="17" t="s">
        <v>165</v>
      </c>
      <c r="BE3029" s="243">
        <f>IF(N3029="základní",J3029,0)</f>
        <v>0</v>
      </c>
      <c r="BF3029" s="243">
        <f>IF(N3029="snížená",J3029,0)</f>
        <v>0</v>
      </c>
      <c r="BG3029" s="243">
        <f>IF(N3029="zákl. přenesená",J3029,0)</f>
        <v>0</v>
      </c>
      <c r="BH3029" s="243">
        <f>IF(N3029="sníž. přenesená",J3029,0)</f>
        <v>0</v>
      </c>
      <c r="BI3029" s="243">
        <f>IF(N3029="nulová",J3029,0)</f>
        <v>0</v>
      </c>
      <c r="BJ3029" s="17" t="s">
        <v>107</v>
      </c>
      <c r="BK3029" s="243">
        <f>ROUND(I3029*H3029,2)</f>
        <v>0</v>
      </c>
      <c r="BL3029" s="17" t="s">
        <v>315</v>
      </c>
      <c r="BM3029" s="242" t="s">
        <v>1145</v>
      </c>
    </row>
    <row r="3030" s="12" customFormat="1">
      <c r="B3030" s="244"/>
      <c r="C3030" s="245"/>
      <c r="D3030" s="246" t="s">
        <v>175</v>
      </c>
      <c r="E3030" s="247" t="s">
        <v>1</v>
      </c>
      <c r="F3030" s="248" t="s">
        <v>180</v>
      </c>
      <c r="G3030" s="245"/>
      <c r="H3030" s="247" t="s">
        <v>1</v>
      </c>
      <c r="I3030" s="249"/>
      <c r="J3030" s="245"/>
      <c r="K3030" s="245"/>
      <c r="L3030" s="250"/>
      <c r="M3030" s="251"/>
      <c r="N3030" s="252"/>
      <c r="O3030" s="252"/>
      <c r="P3030" s="252"/>
      <c r="Q3030" s="252"/>
      <c r="R3030" s="252"/>
      <c r="S3030" s="252"/>
      <c r="T3030" s="253"/>
      <c r="AT3030" s="254" t="s">
        <v>175</v>
      </c>
      <c r="AU3030" s="254" t="s">
        <v>107</v>
      </c>
      <c r="AV3030" s="12" t="s">
        <v>82</v>
      </c>
      <c r="AW3030" s="12" t="s">
        <v>31</v>
      </c>
      <c r="AX3030" s="12" t="s">
        <v>74</v>
      </c>
      <c r="AY3030" s="254" t="s">
        <v>165</v>
      </c>
    </row>
    <row r="3031" s="12" customFormat="1">
      <c r="B3031" s="244"/>
      <c r="C3031" s="245"/>
      <c r="D3031" s="246" t="s">
        <v>175</v>
      </c>
      <c r="E3031" s="247" t="s">
        <v>1</v>
      </c>
      <c r="F3031" s="248" t="s">
        <v>443</v>
      </c>
      <c r="G3031" s="245"/>
      <c r="H3031" s="247" t="s">
        <v>1</v>
      </c>
      <c r="I3031" s="249"/>
      <c r="J3031" s="245"/>
      <c r="K3031" s="245"/>
      <c r="L3031" s="250"/>
      <c r="M3031" s="251"/>
      <c r="N3031" s="252"/>
      <c r="O3031" s="252"/>
      <c r="P3031" s="252"/>
      <c r="Q3031" s="252"/>
      <c r="R3031" s="252"/>
      <c r="S3031" s="252"/>
      <c r="T3031" s="253"/>
      <c r="AT3031" s="254" t="s">
        <v>175</v>
      </c>
      <c r="AU3031" s="254" t="s">
        <v>107</v>
      </c>
      <c r="AV3031" s="12" t="s">
        <v>82</v>
      </c>
      <c r="AW3031" s="12" t="s">
        <v>31</v>
      </c>
      <c r="AX3031" s="12" t="s">
        <v>74</v>
      </c>
      <c r="AY3031" s="254" t="s">
        <v>165</v>
      </c>
    </row>
    <row r="3032" s="13" customFormat="1">
      <c r="B3032" s="255"/>
      <c r="C3032" s="256"/>
      <c r="D3032" s="246" t="s">
        <v>175</v>
      </c>
      <c r="E3032" s="257" t="s">
        <v>1</v>
      </c>
      <c r="F3032" s="258" t="s">
        <v>82</v>
      </c>
      <c r="G3032" s="256"/>
      <c r="H3032" s="259">
        <v>1</v>
      </c>
      <c r="I3032" s="260"/>
      <c r="J3032" s="256"/>
      <c r="K3032" s="256"/>
      <c r="L3032" s="261"/>
      <c r="M3032" s="262"/>
      <c r="N3032" s="263"/>
      <c r="O3032" s="263"/>
      <c r="P3032" s="263"/>
      <c r="Q3032" s="263"/>
      <c r="R3032" s="263"/>
      <c r="S3032" s="263"/>
      <c r="T3032" s="264"/>
      <c r="AT3032" s="265" t="s">
        <v>175</v>
      </c>
      <c r="AU3032" s="265" t="s">
        <v>107</v>
      </c>
      <c r="AV3032" s="13" t="s">
        <v>107</v>
      </c>
      <c r="AW3032" s="13" t="s">
        <v>31</v>
      </c>
      <c r="AX3032" s="13" t="s">
        <v>74</v>
      </c>
      <c r="AY3032" s="265" t="s">
        <v>165</v>
      </c>
    </row>
    <row r="3033" s="12" customFormat="1">
      <c r="B3033" s="244"/>
      <c r="C3033" s="245"/>
      <c r="D3033" s="246" t="s">
        <v>175</v>
      </c>
      <c r="E3033" s="247" t="s">
        <v>1</v>
      </c>
      <c r="F3033" s="248" t="s">
        <v>203</v>
      </c>
      <c r="G3033" s="245"/>
      <c r="H3033" s="247" t="s">
        <v>1</v>
      </c>
      <c r="I3033" s="249"/>
      <c r="J3033" s="245"/>
      <c r="K3033" s="245"/>
      <c r="L3033" s="250"/>
      <c r="M3033" s="251"/>
      <c r="N3033" s="252"/>
      <c r="O3033" s="252"/>
      <c r="P3033" s="252"/>
      <c r="Q3033" s="252"/>
      <c r="R3033" s="252"/>
      <c r="S3033" s="252"/>
      <c r="T3033" s="253"/>
      <c r="AT3033" s="254" t="s">
        <v>175</v>
      </c>
      <c r="AU3033" s="254" t="s">
        <v>107</v>
      </c>
      <c r="AV3033" s="12" t="s">
        <v>82</v>
      </c>
      <c r="AW3033" s="12" t="s">
        <v>31</v>
      </c>
      <c r="AX3033" s="12" t="s">
        <v>74</v>
      </c>
      <c r="AY3033" s="254" t="s">
        <v>165</v>
      </c>
    </row>
    <row r="3034" s="13" customFormat="1">
      <c r="B3034" s="255"/>
      <c r="C3034" s="256"/>
      <c r="D3034" s="246" t="s">
        <v>175</v>
      </c>
      <c r="E3034" s="257" t="s">
        <v>1</v>
      </c>
      <c r="F3034" s="258" t="s">
        <v>82</v>
      </c>
      <c r="G3034" s="256"/>
      <c r="H3034" s="259">
        <v>1</v>
      </c>
      <c r="I3034" s="260"/>
      <c r="J3034" s="256"/>
      <c r="K3034" s="256"/>
      <c r="L3034" s="261"/>
      <c r="M3034" s="262"/>
      <c r="N3034" s="263"/>
      <c r="O3034" s="263"/>
      <c r="P3034" s="263"/>
      <c r="Q3034" s="263"/>
      <c r="R3034" s="263"/>
      <c r="S3034" s="263"/>
      <c r="T3034" s="264"/>
      <c r="AT3034" s="265" t="s">
        <v>175</v>
      </c>
      <c r="AU3034" s="265" t="s">
        <v>107</v>
      </c>
      <c r="AV3034" s="13" t="s">
        <v>107</v>
      </c>
      <c r="AW3034" s="13" t="s">
        <v>31</v>
      </c>
      <c r="AX3034" s="13" t="s">
        <v>74</v>
      </c>
      <c r="AY3034" s="265" t="s">
        <v>165</v>
      </c>
    </row>
    <row r="3035" s="12" customFormat="1">
      <c r="B3035" s="244"/>
      <c r="C3035" s="245"/>
      <c r="D3035" s="246" t="s">
        <v>175</v>
      </c>
      <c r="E3035" s="247" t="s">
        <v>1</v>
      </c>
      <c r="F3035" s="248" t="s">
        <v>697</v>
      </c>
      <c r="G3035" s="245"/>
      <c r="H3035" s="247" t="s">
        <v>1</v>
      </c>
      <c r="I3035" s="249"/>
      <c r="J3035" s="245"/>
      <c r="K3035" s="245"/>
      <c r="L3035" s="250"/>
      <c r="M3035" s="251"/>
      <c r="N3035" s="252"/>
      <c r="O3035" s="252"/>
      <c r="P3035" s="252"/>
      <c r="Q3035" s="252"/>
      <c r="R3035" s="252"/>
      <c r="S3035" s="252"/>
      <c r="T3035" s="253"/>
      <c r="AT3035" s="254" t="s">
        <v>175</v>
      </c>
      <c r="AU3035" s="254" t="s">
        <v>107</v>
      </c>
      <c r="AV3035" s="12" t="s">
        <v>82</v>
      </c>
      <c r="AW3035" s="12" t="s">
        <v>31</v>
      </c>
      <c r="AX3035" s="12" t="s">
        <v>74</v>
      </c>
      <c r="AY3035" s="254" t="s">
        <v>165</v>
      </c>
    </row>
    <row r="3036" s="13" customFormat="1">
      <c r="B3036" s="255"/>
      <c r="C3036" s="256"/>
      <c r="D3036" s="246" t="s">
        <v>175</v>
      </c>
      <c r="E3036" s="257" t="s">
        <v>1</v>
      </c>
      <c r="F3036" s="258" t="s">
        <v>82</v>
      </c>
      <c r="G3036" s="256"/>
      <c r="H3036" s="259">
        <v>1</v>
      </c>
      <c r="I3036" s="260"/>
      <c r="J3036" s="256"/>
      <c r="K3036" s="256"/>
      <c r="L3036" s="261"/>
      <c r="M3036" s="262"/>
      <c r="N3036" s="263"/>
      <c r="O3036" s="263"/>
      <c r="P3036" s="263"/>
      <c r="Q3036" s="263"/>
      <c r="R3036" s="263"/>
      <c r="S3036" s="263"/>
      <c r="T3036" s="264"/>
      <c r="AT3036" s="265" t="s">
        <v>175</v>
      </c>
      <c r="AU3036" s="265" t="s">
        <v>107</v>
      </c>
      <c r="AV3036" s="13" t="s">
        <v>107</v>
      </c>
      <c r="AW3036" s="13" t="s">
        <v>31</v>
      </c>
      <c r="AX3036" s="13" t="s">
        <v>74</v>
      </c>
      <c r="AY3036" s="265" t="s">
        <v>165</v>
      </c>
    </row>
    <row r="3037" s="12" customFormat="1">
      <c r="B3037" s="244"/>
      <c r="C3037" s="245"/>
      <c r="D3037" s="246" t="s">
        <v>175</v>
      </c>
      <c r="E3037" s="247" t="s">
        <v>1</v>
      </c>
      <c r="F3037" s="248" t="s">
        <v>453</v>
      </c>
      <c r="G3037" s="245"/>
      <c r="H3037" s="247" t="s">
        <v>1</v>
      </c>
      <c r="I3037" s="249"/>
      <c r="J3037" s="245"/>
      <c r="K3037" s="245"/>
      <c r="L3037" s="250"/>
      <c r="M3037" s="251"/>
      <c r="N3037" s="252"/>
      <c r="O3037" s="252"/>
      <c r="P3037" s="252"/>
      <c r="Q3037" s="252"/>
      <c r="R3037" s="252"/>
      <c r="S3037" s="252"/>
      <c r="T3037" s="253"/>
      <c r="AT3037" s="254" t="s">
        <v>175</v>
      </c>
      <c r="AU3037" s="254" t="s">
        <v>107</v>
      </c>
      <c r="AV3037" s="12" t="s">
        <v>82</v>
      </c>
      <c r="AW3037" s="12" t="s">
        <v>31</v>
      </c>
      <c r="AX3037" s="12" t="s">
        <v>74</v>
      </c>
      <c r="AY3037" s="254" t="s">
        <v>165</v>
      </c>
    </row>
    <row r="3038" s="13" customFormat="1">
      <c r="B3038" s="255"/>
      <c r="C3038" s="256"/>
      <c r="D3038" s="246" t="s">
        <v>175</v>
      </c>
      <c r="E3038" s="257" t="s">
        <v>1</v>
      </c>
      <c r="F3038" s="258" t="s">
        <v>82</v>
      </c>
      <c r="G3038" s="256"/>
      <c r="H3038" s="259">
        <v>1</v>
      </c>
      <c r="I3038" s="260"/>
      <c r="J3038" s="256"/>
      <c r="K3038" s="256"/>
      <c r="L3038" s="261"/>
      <c r="M3038" s="262"/>
      <c r="N3038" s="263"/>
      <c r="O3038" s="263"/>
      <c r="P3038" s="263"/>
      <c r="Q3038" s="263"/>
      <c r="R3038" s="263"/>
      <c r="S3038" s="263"/>
      <c r="T3038" s="264"/>
      <c r="AT3038" s="265" t="s">
        <v>175</v>
      </c>
      <c r="AU3038" s="265" t="s">
        <v>107</v>
      </c>
      <c r="AV3038" s="13" t="s">
        <v>107</v>
      </c>
      <c r="AW3038" s="13" t="s">
        <v>31</v>
      </c>
      <c r="AX3038" s="13" t="s">
        <v>74</v>
      </c>
      <c r="AY3038" s="265" t="s">
        <v>165</v>
      </c>
    </row>
    <row r="3039" s="12" customFormat="1">
      <c r="B3039" s="244"/>
      <c r="C3039" s="245"/>
      <c r="D3039" s="246" t="s">
        <v>175</v>
      </c>
      <c r="E3039" s="247" t="s">
        <v>1</v>
      </c>
      <c r="F3039" s="248" t="s">
        <v>205</v>
      </c>
      <c r="G3039" s="245"/>
      <c r="H3039" s="247" t="s">
        <v>1</v>
      </c>
      <c r="I3039" s="249"/>
      <c r="J3039" s="245"/>
      <c r="K3039" s="245"/>
      <c r="L3039" s="250"/>
      <c r="M3039" s="251"/>
      <c r="N3039" s="252"/>
      <c r="O3039" s="252"/>
      <c r="P3039" s="252"/>
      <c r="Q3039" s="252"/>
      <c r="R3039" s="252"/>
      <c r="S3039" s="252"/>
      <c r="T3039" s="253"/>
      <c r="AT3039" s="254" t="s">
        <v>175</v>
      </c>
      <c r="AU3039" s="254" t="s">
        <v>107</v>
      </c>
      <c r="AV3039" s="12" t="s">
        <v>82</v>
      </c>
      <c r="AW3039" s="12" t="s">
        <v>31</v>
      </c>
      <c r="AX3039" s="12" t="s">
        <v>74</v>
      </c>
      <c r="AY3039" s="254" t="s">
        <v>165</v>
      </c>
    </row>
    <row r="3040" s="13" customFormat="1">
      <c r="B3040" s="255"/>
      <c r="C3040" s="256"/>
      <c r="D3040" s="246" t="s">
        <v>175</v>
      </c>
      <c r="E3040" s="257" t="s">
        <v>1</v>
      </c>
      <c r="F3040" s="258" t="s">
        <v>82</v>
      </c>
      <c r="G3040" s="256"/>
      <c r="H3040" s="259">
        <v>1</v>
      </c>
      <c r="I3040" s="260"/>
      <c r="J3040" s="256"/>
      <c r="K3040" s="256"/>
      <c r="L3040" s="261"/>
      <c r="M3040" s="262"/>
      <c r="N3040" s="263"/>
      <c r="O3040" s="263"/>
      <c r="P3040" s="263"/>
      <c r="Q3040" s="263"/>
      <c r="R3040" s="263"/>
      <c r="S3040" s="263"/>
      <c r="T3040" s="264"/>
      <c r="AT3040" s="265" t="s">
        <v>175</v>
      </c>
      <c r="AU3040" s="265" t="s">
        <v>107</v>
      </c>
      <c r="AV3040" s="13" t="s">
        <v>107</v>
      </c>
      <c r="AW3040" s="13" t="s">
        <v>31</v>
      </c>
      <c r="AX3040" s="13" t="s">
        <v>74</v>
      </c>
      <c r="AY3040" s="265" t="s">
        <v>165</v>
      </c>
    </row>
    <row r="3041" s="12" customFormat="1">
      <c r="B3041" s="244"/>
      <c r="C3041" s="245"/>
      <c r="D3041" s="246" t="s">
        <v>175</v>
      </c>
      <c r="E3041" s="247" t="s">
        <v>1</v>
      </c>
      <c r="F3041" s="248" t="s">
        <v>461</v>
      </c>
      <c r="G3041" s="245"/>
      <c r="H3041" s="247" t="s">
        <v>1</v>
      </c>
      <c r="I3041" s="249"/>
      <c r="J3041" s="245"/>
      <c r="K3041" s="245"/>
      <c r="L3041" s="250"/>
      <c r="M3041" s="251"/>
      <c r="N3041" s="252"/>
      <c r="O3041" s="252"/>
      <c r="P3041" s="252"/>
      <c r="Q3041" s="252"/>
      <c r="R3041" s="252"/>
      <c r="S3041" s="252"/>
      <c r="T3041" s="253"/>
      <c r="AT3041" s="254" t="s">
        <v>175</v>
      </c>
      <c r="AU3041" s="254" t="s">
        <v>107</v>
      </c>
      <c r="AV3041" s="12" t="s">
        <v>82</v>
      </c>
      <c r="AW3041" s="12" t="s">
        <v>31</v>
      </c>
      <c r="AX3041" s="12" t="s">
        <v>74</v>
      </c>
      <c r="AY3041" s="254" t="s">
        <v>165</v>
      </c>
    </row>
    <row r="3042" s="13" customFormat="1">
      <c r="B3042" s="255"/>
      <c r="C3042" s="256"/>
      <c r="D3042" s="246" t="s">
        <v>175</v>
      </c>
      <c r="E3042" s="257" t="s">
        <v>1</v>
      </c>
      <c r="F3042" s="258" t="s">
        <v>82</v>
      </c>
      <c r="G3042" s="256"/>
      <c r="H3042" s="259">
        <v>1</v>
      </c>
      <c r="I3042" s="260"/>
      <c r="J3042" s="256"/>
      <c r="K3042" s="256"/>
      <c r="L3042" s="261"/>
      <c r="M3042" s="262"/>
      <c r="N3042" s="263"/>
      <c r="O3042" s="263"/>
      <c r="P3042" s="263"/>
      <c r="Q3042" s="263"/>
      <c r="R3042" s="263"/>
      <c r="S3042" s="263"/>
      <c r="T3042" s="264"/>
      <c r="AT3042" s="265" t="s">
        <v>175</v>
      </c>
      <c r="AU3042" s="265" t="s">
        <v>107</v>
      </c>
      <c r="AV3042" s="13" t="s">
        <v>107</v>
      </c>
      <c r="AW3042" s="13" t="s">
        <v>31</v>
      </c>
      <c r="AX3042" s="13" t="s">
        <v>74</v>
      </c>
      <c r="AY3042" s="265" t="s">
        <v>165</v>
      </c>
    </row>
    <row r="3043" s="12" customFormat="1">
      <c r="B3043" s="244"/>
      <c r="C3043" s="245"/>
      <c r="D3043" s="246" t="s">
        <v>175</v>
      </c>
      <c r="E3043" s="247" t="s">
        <v>1</v>
      </c>
      <c r="F3043" s="248" t="s">
        <v>467</v>
      </c>
      <c r="G3043" s="245"/>
      <c r="H3043" s="247" t="s">
        <v>1</v>
      </c>
      <c r="I3043" s="249"/>
      <c r="J3043" s="245"/>
      <c r="K3043" s="245"/>
      <c r="L3043" s="250"/>
      <c r="M3043" s="251"/>
      <c r="N3043" s="252"/>
      <c r="O3043" s="252"/>
      <c r="P3043" s="252"/>
      <c r="Q3043" s="252"/>
      <c r="R3043" s="252"/>
      <c r="S3043" s="252"/>
      <c r="T3043" s="253"/>
      <c r="AT3043" s="254" t="s">
        <v>175</v>
      </c>
      <c r="AU3043" s="254" t="s">
        <v>107</v>
      </c>
      <c r="AV3043" s="12" t="s">
        <v>82</v>
      </c>
      <c r="AW3043" s="12" t="s">
        <v>31</v>
      </c>
      <c r="AX3043" s="12" t="s">
        <v>74</v>
      </c>
      <c r="AY3043" s="254" t="s">
        <v>165</v>
      </c>
    </row>
    <row r="3044" s="13" customFormat="1">
      <c r="B3044" s="255"/>
      <c r="C3044" s="256"/>
      <c r="D3044" s="246" t="s">
        <v>175</v>
      </c>
      <c r="E3044" s="257" t="s">
        <v>1</v>
      </c>
      <c r="F3044" s="258" t="s">
        <v>82</v>
      </c>
      <c r="G3044" s="256"/>
      <c r="H3044" s="259">
        <v>1</v>
      </c>
      <c r="I3044" s="260"/>
      <c r="J3044" s="256"/>
      <c r="K3044" s="256"/>
      <c r="L3044" s="261"/>
      <c r="M3044" s="262"/>
      <c r="N3044" s="263"/>
      <c r="O3044" s="263"/>
      <c r="P3044" s="263"/>
      <c r="Q3044" s="263"/>
      <c r="R3044" s="263"/>
      <c r="S3044" s="263"/>
      <c r="T3044" s="264"/>
      <c r="AT3044" s="265" t="s">
        <v>175</v>
      </c>
      <c r="AU3044" s="265" t="s">
        <v>107</v>
      </c>
      <c r="AV3044" s="13" t="s">
        <v>107</v>
      </c>
      <c r="AW3044" s="13" t="s">
        <v>31</v>
      </c>
      <c r="AX3044" s="13" t="s">
        <v>74</v>
      </c>
      <c r="AY3044" s="265" t="s">
        <v>165</v>
      </c>
    </row>
    <row r="3045" s="14" customFormat="1">
      <c r="B3045" s="266"/>
      <c r="C3045" s="267"/>
      <c r="D3045" s="246" t="s">
        <v>175</v>
      </c>
      <c r="E3045" s="268" t="s">
        <v>1</v>
      </c>
      <c r="F3045" s="269" t="s">
        <v>179</v>
      </c>
      <c r="G3045" s="267"/>
      <c r="H3045" s="270">
        <v>7</v>
      </c>
      <c r="I3045" s="271"/>
      <c r="J3045" s="267"/>
      <c r="K3045" s="267"/>
      <c r="L3045" s="272"/>
      <c r="M3045" s="273"/>
      <c r="N3045" s="274"/>
      <c r="O3045" s="274"/>
      <c r="P3045" s="274"/>
      <c r="Q3045" s="274"/>
      <c r="R3045" s="274"/>
      <c r="S3045" s="274"/>
      <c r="T3045" s="275"/>
      <c r="AT3045" s="276" t="s">
        <v>175</v>
      </c>
      <c r="AU3045" s="276" t="s">
        <v>107</v>
      </c>
      <c r="AV3045" s="14" t="s">
        <v>166</v>
      </c>
      <c r="AW3045" s="14" t="s">
        <v>31</v>
      </c>
      <c r="AX3045" s="14" t="s">
        <v>74</v>
      </c>
      <c r="AY3045" s="276" t="s">
        <v>165</v>
      </c>
    </row>
    <row r="3046" s="12" customFormat="1">
      <c r="B3046" s="244"/>
      <c r="C3046" s="245"/>
      <c r="D3046" s="246" t="s">
        <v>175</v>
      </c>
      <c r="E3046" s="247" t="s">
        <v>1</v>
      </c>
      <c r="F3046" s="248" t="s">
        <v>207</v>
      </c>
      <c r="G3046" s="245"/>
      <c r="H3046" s="247" t="s">
        <v>1</v>
      </c>
      <c r="I3046" s="249"/>
      <c r="J3046" s="245"/>
      <c r="K3046" s="245"/>
      <c r="L3046" s="250"/>
      <c r="M3046" s="251"/>
      <c r="N3046" s="252"/>
      <c r="O3046" s="252"/>
      <c r="P3046" s="252"/>
      <c r="Q3046" s="252"/>
      <c r="R3046" s="252"/>
      <c r="S3046" s="252"/>
      <c r="T3046" s="253"/>
      <c r="AT3046" s="254" t="s">
        <v>175</v>
      </c>
      <c r="AU3046" s="254" t="s">
        <v>107</v>
      </c>
      <c r="AV3046" s="12" t="s">
        <v>82</v>
      </c>
      <c r="AW3046" s="12" t="s">
        <v>31</v>
      </c>
      <c r="AX3046" s="12" t="s">
        <v>74</v>
      </c>
      <c r="AY3046" s="254" t="s">
        <v>165</v>
      </c>
    </row>
    <row r="3047" s="12" customFormat="1">
      <c r="B3047" s="244"/>
      <c r="C3047" s="245"/>
      <c r="D3047" s="246" t="s">
        <v>175</v>
      </c>
      <c r="E3047" s="247" t="s">
        <v>1</v>
      </c>
      <c r="F3047" s="248" t="s">
        <v>480</v>
      </c>
      <c r="G3047" s="245"/>
      <c r="H3047" s="247" t="s">
        <v>1</v>
      </c>
      <c r="I3047" s="249"/>
      <c r="J3047" s="245"/>
      <c r="K3047" s="245"/>
      <c r="L3047" s="250"/>
      <c r="M3047" s="251"/>
      <c r="N3047" s="252"/>
      <c r="O3047" s="252"/>
      <c r="P3047" s="252"/>
      <c r="Q3047" s="252"/>
      <c r="R3047" s="252"/>
      <c r="S3047" s="252"/>
      <c r="T3047" s="253"/>
      <c r="AT3047" s="254" t="s">
        <v>175</v>
      </c>
      <c r="AU3047" s="254" t="s">
        <v>107</v>
      </c>
      <c r="AV3047" s="12" t="s">
        <v>82</v>
      </c>
      <c r="AW3047" s="12" t="s">
        <v>31</v>
      </c>
      <c r="AX3047" s="12" t="s">
        <v>74</v>
      </c>
      <c r="AY3047" s="254" t="s">
        <v>165</v>
      </c>
    </row>
    <row r="3048" s="13" customFormat="1">
      <c r="B3048" s="255"/>
      <c r="C3048" s="256"/>
      <c r="D3048" s="246" t="s">
        <v>175</v>
      </c>
      <c r="E3048" s="257" t="s">
        <v>1</v>
      </c>
      <c r="F3048" s="258" t="s">
        <v>82</v>
      </c>
      <c r="G3048" s="256"/>
      <c r="H3048" s="259">
        <v>1</v>
      </c>
      <c r="I3048" s="260"/>
      <c r="J3048" s="256"/>
      <c r="K3048" s="256"/>
      <c r="L3048" s="261"/>
      <c r="M3048" s="262"/>
      <c r="N3048" s="263"/>
      <c r="O3048" s="263"/>
      <c r="P3048" s="263"/>
      <c r="Q3048" s="263"/>
      <c r="R3048" s="263"/>
      <c r="S3048" s="263"/>
      <c r="T3048" s="264"/>
      <c r="AT3048" s="265" t="s">
        <v>175</v>
      </c>
      <c r="AU3048" s="265" t="s">
        <v>107</v>
      </c>
      <c r="AV3048" s="13" t="s">
        <v>107</v>
      </c>
      <c r="AW3048" s="13" t="s">
        <v>31</v>
      </c>
      <c r="AX3048" s="13" t="s">
        <v>74</v>
      </c>
      <c r="AY3048" s="265" t="s">
        <v>165</v>
      </c>
    </row>
    <row r="3049" s="12" customFormat="1">
      <c r="B3049" s="244"/>
      <c r="C3049" s="245"/>
      <c r="D3049" s="246" t="s">
        <v>175</v>
      </c>
      <c r="E3049" s="247" t="s">
        <v>1</v>
      </c>
      <c r="F3049" s="248" t="s">
        <v>210</v>
      </c>
      <c r="G3049" s="245"/>
      <c r="H3049" s="247" t="s">
        <v>1</v>
      </c>
      <c r="I3049" s="249"/>
      <c r="J3049" s="245"/>
      <c r="K3049" s="245"/>
      <c r="L3049" s="250"/>
      <c r="M3049" s="251"/>
      <c r="N3049" s="252"/>
      <c r="O3049" s="252"/>
      <c r="P3049" s="252"/>
      <c r="Q3049" s="252"/>
      <c r="R3049" s="252"/>
      <c r="S3049" s="252"/>
      <c r="T3049" s="253"/>
      <c r="AT3049" s="254" t="s">
        <v>175</v>
      </c>
      <c r="AU3049" s="254" t="s">
        <v>107</v>
      </c>
      <c r="AV3049" s="12" t="s">
        <v>82</v>
      </c>
      <c r="AW3049" s="12" t="s">
        <v>31</v>
      </c>
      <c r="AX3049" s="12" t="s">
        <v>74</v>
      </c>
      <c r="AY3049" s="254" t="s">
        <v>165</v>
      </c>
    </row>
    <row r="3050" s="13" customFormat="1">
      <c r="B3050" s="255"/>
      <c r="C3050" s="256"/>
      <c r="D3050" s="246" t="s">
        <v>175</v>
      </c>
      <c r="E3050" s="257" t="s">
        <v>1</v>
      </c>
      <c r="F3050" s="258" t="s">
        <v>82</v>
      </c>
      <c r="G3050" s="256"/>
      <c r="H3050" s="259">
        <v>1</v>
      </c>
      <c r="I3050" s="260"/>
      <c r="J3050" s="256"/>
      <c r="K3050" s="256"/>
      <c r="L3050" s="261"/>
      <c r="M3050" s="262"/>
      <c r="N3050" s="263"/>
      <c r="O3050" s="263"/>
      <c r="P3050" s="263"/>
      <c r="Q3050" s="263"/>
      <c r="R3050" s="263"/>
      <c r="S3050" s="263"/>
      <c r="T3050" s="264"/>
      <c r="AT3050" s="265" t="s">
        <v>175</v>
      </c>
      <c r="AU3050" s="265" t="s">
        <v>107</v>
      </c>
      <c r="AV3050" s="13" t="s">
        <v>107</v>
      </c>
      <c r="AW3050" s="13" t="s">
        <v>31</v>
      </c>
      <c r="AX3050" s="13" t="s">
        <v>74</v>
      </c>
      <c r="AY3050" s="265" t="s">
        <v>165</v>
      </c>
    </row>
    <row r="3051" s="14" customFormat="1">
      <c r="B3051" s="266"/>
      <c r="C3051" s="267"/>
      <c r="D3051" s="246" t="s">
        <v>175</v>
      </c>
      <c r="E3051" s="268" t="s">
        <v>1</v>
      </c>
      <c r="F3051" s="269" t="s">
        <v>179</v>
      </c>
      <c r="G3051" s="267"/>
      <c r="H3051" s="270">
        <v>2</v>
      </c>
      <c r="I3051" s="271"/>
      <c r="J3051" s="267"/>
      <c r="K3051" s="267"/>
      <c r="L3051" s="272"/>
      <c r="M3051" s="273"/>
      <c r="N3051" s="274"/>
      <c r="O3051" s="274"/>
      <c r="P3051" s="274"/>
      <c r="Q3051" s="274"/>
      <c r="R3051" s="274"/>
      <c r="S3051" s="274"/>
      <c r="T3051" s="275"/>
      <c r="AT3051" s="276" t="s">
        <v>175</v>
      </c>
      <c r="AU3051" s="276" t="s">
        <v>107</v>
      </c>
      <c r="AV3051" s="14" t="s">
        <v>166</v>
      </c>
      <c r="AW3051" s="14" t="s">
        <v>31</v>
      </c>
      <c r="AX3051" s="14" t="s">
        <v>74</v>
      </c>
      <c r="AY3051" s="276" t="s">
        <v>165</v>
      </c>
    </row>
    <row r="3052" s="15" customFormat="1">
      <c r="B3052" s="277"/>
      <c r="C3052" s="278"/>
      <c r="D3052" s="246" t="s">
        <v>175</v>
      </c>
      <c r="E3052" s="279" t="s">
        <v>1</v>
      </c>
      <c r="F3052" s="280" t="s">
        <v>186</v>
      </c>
      <c r="G3052" s="278"/>
      <c r="H3052" s="281">
        <v>9</v>
      </c>
      <c r="I3052" s="282"/>
      <c r="J3052" s="278"/>
      <c r="K3052" s="278"/>
      <c r="L3052" s="283"/>
      <c r="M3052" s="284"/>
      <c r="N3052" s="285"/>
      <c r="O3052" s="285"/>
      <c r="P3052" s="285"/>
      <c r="Q3052" s="285"/>
      <c r="R3052" s="285"/>
      <c r="S3052" s="285"/>
      <c r="T3052" s="286"/>
      <c r="AT3052" s="287" t="s">
        <v>175</v>
      </c>
      <c r="AU3052" s="287" t="s">
        <v>107</v>
      </c>
      <c r="AV3052" s="15" t="s">
        <v>173</v>
      </c>
      <c r="AW3052" s="15" t="s">
        <v>31</v>
      </c>
      <c r="AX3052" s="15" t="s">
        <v>82</v>
      </c>
      <c r="AY3052" s="287" t="s">
        <v>165</v>
      </c>
    </row>
    <row r="3053" s="1" customFormat="1" ht="16.5" customHeight="1">
      <c r="B3053" s="38"/>
      <c r="C3053" s="288" t="s">
        <v>1146</v>
      </c>
      <c r="D3053" s="288" t="s">
        <v>223</v>
      </c>
      <c r="E3053" s="289" t="s">
        <v>1147</v>
      </c>
      <c r="F3053" s="290" t="s">
        <v>1148</v>
      </c>
      <c r="G3053" s="291" t="s">
        <v>214</v>
      </c>
      <c r="H3053" s="292">
        <v>4</v>
      </c>
      <c r="I3053" s="293"/>
      <c r="J3053" s="294">
        <f>ROUND(I3053*H3053,2)</f>
        <v>0</v>
      </c>
      <c r="K3053" s="290" t="s">
        <v>172</v>
      </c>
      <c r="L3053" s="295"/>
      <c r="M3053" s="296" t="s">
        <v>1</v>
      </c>
      <c r="N3053" s="297" t="s">
        <v>40</v>
      </c>
      <c r="O3053" s="86"/>
      <c r="P3053" s="240">
        <f>O3053*H3053</f>
        <v>0</v>
      </c>
      <c r="Q3053" s="240">
        <v>0.024049999999999998</v>
      </c>
      <c r="R3053" s="240">
        <f>Q3053*H3053</f>
        <v>0.096199999999999994</v>
      </c>
      <c r="S3053" s="240">
        <v>0</v>
      </c>
      <c r="T3053" s="241">
        <f>S3053*H3053</f>
        <v>0</v>
      </c>
      <c r="AR3053" s="242" t="s">
        <v>616</v>
      </c>
      <c r="AT3053" s="242" t="s">
        <v>223</v>
      </c>
      <c r="AU3053" s="242" t="s">
        <v>107</v>
      </c>
      <c r="AY3053" s="17" t="s">
        <v>165</v>
      </c>
      <c r="BE3053" s="243">
        <f>IF(N3053="základní",J3053,0)</f>
        <v>0</v>
      </c>
      <c r="BF3053" s="243">
        <f>IF(N3053="snížená",J3053,0)</f>
        <v>0</v>
      </c>
      <c r="BG3053" s="243">
        <f>IF(N3053="zákl. přenesená",J3053,0)</f>
        <v>0</v>
      </c>
      <c r="BH3053" s="243">
        <f>IF(N3053="sníž. přenesená",J3053,0)</f>
        <v>0</v>
      </c>
      <c r="BI3053" s="243">
        <f>IF(N3053="nulová",J3053,0)</f>
        <v>0</v>
      </c>
      <c r="BJ3053" s="17" t="s">
        <v>107</v>
      </c>
      <c r="BK3053" s="243">
        <f>ROUND(I3053*H3053,2)</f>
        <v>0</v>
      </c>
      <c r="BL3053" s="17" t="s">
        <v>315</v>
      </c>
      <c r="BM3053" s="242" t="s">
        <v>1149</v>
      </c>
    </row>
    <row r="3054" s="12" customFormat="1">
      <c r="B3054" s="244"/>
      <c r="C3054" s="245"/>
      <c r="D3054" s="246" t="s">
        <v>175</v>
      </c>
      <c r="E3054" s="247" t="s">
        <v>1</v>
      </c>
      <c r="F3054" s="248" t="s">
        <v>180</v>
      </c>
      <c r="G3054" s="245"/>
      <c r="H3054" s="247" t="s">
        <v>1</v>
      </c>
      <c r="I3054" s="249"/>
      <c r="J3054" s="245"/>
      <c r="K3054" s="245"/>
      <c r="L3054" s="250"/>
      <c r="M3054" s="251"/>
      <c r="N3054" s="252"/>
      <c r="O3054" s="252"/>
      <c r="P3054" s="252"/>
      <c r="Q3054" s="252"/>
      <c r="R3054" s="252"/>
      <c r="S3054" s="252"/>
      <c r="T3054" s="253"/>
      <c r="AT3054" s="254" t="s">
        <v>175</v>
      </c>
      <c r="AU3054" s="254" t="s">
        <v>107</v>
      </c>
      <c r="AV3054" s="12" t="s">
        <v>82</v>
      </c>
      <c r="AW3054" s="12" t="s">
        <v>31</v>
      </c>
      <c r="AX3054" s="12" t="s">
        <v>74</v>
      </c>
      <c r="AY3054" s="254" t="s">
        <v>165</v>
      </c>
    </row>
    <row r="3055" s="12" customFormat="1">
      <c r="B3055" s="244"/>
      <c r="C3055" s="245"/>
      <c r="D3055" s="246" t="s">
        <v>175</v>
      </c>
      <c r="E3055" s="247" t="s">
        <v>1</v>
      </c>
      <c r="F3055" s="248" t="s">
        <v>203</v>
      </c>
      <c r="G3055" s="245"/>
      <c r="H3055" s="247" t="s">
        <v>1</v>
      </c>
      <c r="I3055" s="249"/>
      <c r="J3055" s="245"/>
      <c r="K3055" s="245"/>
      <c r="L3055" s="250"/>
      <c r="M3055" s="251"/>
      <c r="N3055" s="252"/>
      <c r="O3055" s="252"/>
      <c r="P3055" s="252"/>
      <c r="Q3055" s="252"/>
      <c r="R3055" s="252"/>
      <c r="S3055" s="252"/>
      <c r="T3055" s="253"/>
      <c r="AT3055" s="254" t="s">
        <v>175</v>
      </c>
      <c r="AU3055" s="254" t="s">
        <v>107</v>
      </c>
      <c r="AV3055" s="12" t="s">
        <v>82</v>
      </c>
      <c r="AW3055" s="12" t="s">
        <v>31</v>
      </c>
      <c r="AX3055" s="12" t="s">
        <v>74</v>
      </c>
      <c r="AY3055" s="254" t="s">
        <v>165</v>
      </c>
    </row>
    <row r="3056" s="13" customFormat="1">
      <c r="B3056" s="255"/>
      <c r="C3056" s="256"/>
      <c r="D3056" s="246" t="s">
        <v>175</v>
      </c>
      <c r="E3056" s="257" t="s">
        <v>1</v>
      </c>
      <c r="F3056" s="258" t="s">
        <v>82</v>
      </c>
      <c r="G3056" s="256"/>
      <c r="H3056" s="259">
        <v>1</v>
      </c>
      <c r="I3056" s="260"/>
      <c r="J3056" s="256"/>
      <c r="K3056" s="256"/>
      <c r="L3056" s="261"/>
      <c r="M3056" s="262"/>
      <c r="N3056" s="263"/>
      <c r="O3056" s="263"/>
      <c r="P3056" s="263"/>
      <c r="Q3056" s="263"/>
      <c r="R3056" s="263"/>
      <c r="S3056" s="263"/>
      <c r="T3056" s="264"/>
      <c r="AT3056" s="265" t="s">
        <v>175</v>
      </c>
      <c r="AU3056" s="265" t="s">
        <v>107</v>
      </c>
      <c r="AV3056" s="13" t="s">
        <v>107</v>
      </c>
      <c r="AW3056" s="13" t="s">
        <v>31</v>
      </c>
      <c r="AX3056" s="13" t="s">
        <v>74</v>
      </c>
      <c r="AY3056" s="265" t="s">
        <v>165</v>
      </c>
    </row>
    <row r="3057" s="12" customFormat="1">
      <c r="B3057" s="244"/>
      <c r="C3057" s="245"/>
      <c r="D3057" s="246" t="s">
        <v>175</v>
      </c>
      <c r="E3057" s="247" t="s">
        <v>1</v>
      </c>
      <c r="F3057" s="248" t="s">
        <v>697</v>
      </c>
      <c r="G3057" s="245"/>
      <c r="H3057" s="247" t="s">
        <v>1</v>
      </c>
      <c r="I3057" s="249"/>
      <c r="J3057" s="245"/>
      <c r="K3057" s="245"/>
      <c r="L3057" s="250"/>
      <c r="M3057" s="251"/>
      <c r="N3057" s="252"/>
      <c r="O3057" s="252"/>
      <c r="P3057" s="252"/>
      <c r="Q3057" s="252"/>
      <c r="R3057" s="252"/>
      <c r="S3057" s="252"/>
      <c r="T3057" s="253"/>
      <c r="AT3057" s="254" t="s">
        <v>175</v>
      </c>
      <c r="AU3057" s="254" t="s">
        <v>107</v>
      </c>
      <c r="AV3057" s="12" t="s">
        <v>82</v>
      </c>
      <c r="AW3057" s="12" t="s">
        <v>31</v>
      </c>
      <c r="AX3057" s="12" t="s">
        <v>74</v>
      </c>
      <c r="AY3057" s="254" t="s">
        <v>165</v>
      </c>
    </row>
    <row r="3058" s="13" customFormat="1">
      <c r="B3058" s="255"/>
      <c r="C3058" s="256"/>
      <c r="D3058" s="246" t="s">
        <v>175</v>
      </c>
      <c r="E3058" s="257" t="s">
        <v>1</v>
      </c>
      <c r="F3058" s="258" t="s">
        <v>82</v>
      </c>
      <c r="G3058" s="256"/>
      <c r="H3058" s="259">
        <v>1</v>
      </c>
      <c r="I3058" s="260"/>
      <c r="J3058" s="256"/>
      <c r="K3058" s="256"/>
      <c r="L3058" s="261"/>
      <c r="M3058" s="262"/>
      <c r="N3058" s="263"/>
      <c r="O3058" s="263"/>
      <c r="P3058" s="263"/>
      <c r="Q3058" s="263"/>
      <c r="R3058" s="263"/>
      <c r="S3058" s="263"/>
      <c r="T3058" s="264"/>
      <c r="AT3058" s="265" t="s">
        <v>175</v>
      </c>
      <c r="AU3058" s="265" t="s">
        <v>107</v>
      </c>
      <c r="AV3058" s="13" t="s">
        <v>107</v>
      </c>
      <c r="AW3058" s="13" t="s">
        <v>31</v>
      </c>
      <c r="AX3058" s="13" t="s">
        <v>74</v>
      </c>
      <c r="AY3058" s="265" t="s">
        <v>165</v>
      </c>
    </row>
    <row r="3059" s="12" customFormat="1">
      <c r="B3059" s="244"/>
      <c r="C3059" s="245"/>
      <c r="D3059" s="246" t="s">
        <v>175</v>
      </c>
      <c r="E3059" s="247" t="s">
        <v>1</v>
      </c>
      <c r="F3059" s="248" t="s">
        <v>461</v>
      </c>
      <c r="G3059" s="245"/>
      <c r="H3059" s="247" t="s">
        <v>1</v>
      </c>
      <c r="I3059" s="249"/>
      <c r="J3059" s="245"/>
      <c r="K3059" s="245"/>
      <c r="L3059" s="250"/>
      <c r="M3059" s="251"/>
      <c r="N3059" s="252"/>
      <c r="O3059" s="252"/>
      <c r="P3059" s="252"/>
      <c r="Q3059" s="252"/>
      <c r="R3059" s="252"/>
      <c r="S3059" s="252"/>
      <c r="T3059" s="253"/>
      <c r="AT3059" s="254" t="s">
        <v>175</v>
      </c>
      <c r="AU3059" s="254" t="s">
        <v>107</v>
      </c>
      <c r="AV3059" s="12" t="s">
        <v>82</v>
      </c>
      <c r="AW3059" s="12" t="s">
        <v>31</v>
      </c>
      <c r="AX3059" s="12" t="s">
        <v>74</v>
      </c>
      <c r="AY3059" s="254" t="s">
        <v>165</v>
      </c>
    </row>
    <row r="3060" s="13" customFormat="1">
      <c r="B3060" s="255"/>
      <c r="C3060" s="256"/>
      <c r="D3060" s="246" t="s">
        <v>175</v>
      </c>
      <c r="E3060" s="257" t="s">
        <v>1</v>
      </c>
      <c r="F3060" s="258" t="s">
        <v>82</v>
      </c>
      <c r="G3060" s="256"/>
      <c r="H3060" s="259">
        <v>1</v>
      </c>
      <c r="I3060" s="260"/>
      <c r="J3060" s="256"/>
      <c r="K3060" s="256"/>
      <c r="L3060" s="261"/>
      <c r="M3060" s="262"/>
      <c r="N3060" s="263"/>
      <c r="O3060" s="263"/>
      <c r="P3060" s="263"/>
      <c r="Q3060" s="263"/>
      <c r="R3060" s="263"/>
      <c r="S3060" s="263"/>
      <c r="T3060" s="264"/>
      <c r="AT3060" s="265" t="s">
        <v>175</v>
      </c>
      <c r="AU3060" s="265" t="s">
        <v>107</v>
      </c>
      <c r="AV3060" s="13" t="s">
        <v>107</v>
      </c>
      <c r="AW3060" s="13" t="s">
        <v>31</v>
      </c>
      <c r="AX3060" s="13" t="s">
        <v>74</v>
      </c>
      <c r="AY3060" s="265" t="s">
        <v>165</v>
      </c>
    </row>
    <row r="3061" s="12" customFormat="1">
      <c r="B3061" s="244"/>
      <c r="C3061" s="245"/>
      <c r="D3061" s="246" t="s">
        <v>175</v>
      </c>
      <c r="E3061" s="247" t="s">
        <v>1</v>
      </c>
      <c r="F3061" s="248" t="s">
        <v>467</v>
      </c>
      <c r="G3061" s="245"/>
      <c r="H3061" s="247" t="s">
        <v>1</v>
      </c>
      <c r="I3061" s="249"/>
      <c r="J3061" s="245"/>
      <c r="K3061" s="245"/>
      <c r="L3061" s="250"/>
      <c r="M3061" s="251"/>
      <c r="N3061" s="252"/>
      <c r="O3061" s="252"/>
      <c r="P3061" s="252"/>
      <c r="Q3061" s="252"/>
      <c r="R3061" s="252"/>
      <c r="S3061" s="252"/>
      <c r="T3061" s="253"/>
      <c r="AT3061" s="254" t="s">
        <v>175</v>
      </c>
      <c r="AU3061" s="254" t="s">
        <v>107</v>
      </c>
      <c r="AV3061" s="12" t="s">
        <v>82</v>
      </c>
      <c r="AW3061" s="12" t="s">
        <v>31</v>
      </c>
      <c r="AX3061" s="12" t="s">
        <v>74</v>
      </c>
      <c r="AY3061" s="254" t="s">
        <v>165</v>
      </c>
    </row>
    <row r="3062" s="13" customFormat="1">
      <c r="B3062" s="255"/>
      <c r="C3062" s="256"/>
      <c r="D3062" s="246" t="s">
        <v>175</v>
      </c>
      <c r="E3062" s="257" t="s">
        <v>1</v>
      </c>
      <c r="F3062" s="258" t="s">
        <v>82</v>
      </c>
      <c r="G3062" s="256"/>
      <c r="H3062" s="259">
        <v>1</v>
      </c>
      <c r="I3062" s="260"/>
      <c r="J3062" s="256"/>
      <c r="K3062" s="256"/>
      <c r="L3062" s="261"/>
      <c r="M3062" s="262"/>
      <c r="N3062" s="263"/>
      <c r="O3062" s="263"/>
      <c r="P3062" s="263"/>
      <c r="Q3062" s="263"/>
      <c r="R3062" s="263"/>
      <c r="S3062" s="263"/>
      <c r="T3062" s="264"/>
      <c r="AT3062" s="265" t="s">
        <v>175</v>
      </c>
      <c r="AU3062" s="265" t="s">
        <v>107</v>
      </c>
      <c r="AV3062" s="13" t="s">
        <v>107</v>
      </c>
      <c r="AW3062" s="13" t="s">
        <v>31</v>
      </c>
      <c r="AX3062" s="13" t="s">
        <v>74</v>
      </c>
      <c r="AY3062" s="265" t="s">
        <v>165</v>
      </c>
    </row>
    <row r="3063" s="15" customFormat="1">
      <c r="B3063" s="277"/>
      <c r="C3063" s="278"/>
      <c r="D3063" s="246" t="s">
        <v>175</v>
      </c>
      <c r="E3063" s="279" t="s">
        <v>1</v>
      </c>
      <c r="F3063" s="280" t="s">
        <v>186</v>
      </c>
      <c r="G3063" s="278"/>
      <c r="H3063" s="281">
        <v>4</v>
      </c>
      <c r="I3063" s="282"/>
      <c r="J3063" s="278"/>
      <c r="K3063" s="278"/>
      <c r="L3063" s="283"/>
      <c r="M3063" s="284"/>
      <c r="N3063" s="285"/>
      <c r="O3063" s="285"/>
      <c r="P3063" s="285"/>
      <c r="Q3063" s="285"/>
      <c r="R3063" s="285"/>
      <c r="S3063" s="285"/>
      <c r="T3063" s="286"/>
      <c r="AT3063" s="287" t="s">
        <v>175</v>
      </c>
      <c r="AU3063" s="287" t="s">
        <v>107</v>
      </c>
      <c r="AV3063" s="15" t="s">
        <v>173</v>
      </c>
      <c r="AW3063" s="15" t="s">
        <v>31</v>
      </c>
      <c r="AX3063" s="15" t="s">
        <v>82</v>
      </c>
      <c r="AY3063" s="287" t="s">
        <v>165</v>
      </c>
    </row>
    <row r="3064" s="1" customFormat="1" ht="16.5" customHeight="1">
      <c r="B3064" s="38"/>
      <c r="C3064" s="288" t="s">
        <v>1150</v>
      </c>
      <c r="D3064" s="288" t="s">
        <v>223</v>
      </c>
      <c r="E3064" s="289" t="s">
        <v>1151</v>
      </c>
      <c r="F3064" s="290" t="s">
        <v>1152</v>
      </c>
      <c r="G3064" s="291" t="s">
        <v>214</v>
      </c>
      <c r="H3064" s="292">
        <v>2</v>
      </c>
      <c r="I3064" s="293"/>
      <c r="J3064" s="294">
        <f>ROUND(I3064*H3064,2)</f>
        <v>0</v>
      </c>
      <c r="K3064" s="290" t="s">
        <v>172</v>
      </c>
      <c r="L3064" s="295"/>
      <c r="M3064" s="296" t="s">
        <v>1</v>
      </c>
      <c r="N3064" s="297" t="s">
        <v>40</v>
      </c>
      <c r="O3064" s="86"/>
      <c r="P3064" s="240">
        <f>O3064*H3064</f>
        <v>0</v>
      </c>
      <c r="Q3064" s="240">
        <v>0.024740000000000002</v>
      </c>
      <c r="R3064" s="240">
        <f>Q3064*H3064</f>
        <v>0.049480000000000003</v>
      </c>
      <c r="S3064" s="240">
        <v>0</v>
      </c>
      <c r="T3064" s="241">
        <f>S3064*H3064</f>
        <v>0</v>
      </c>
      <c r="AR3064" s="242" t="s">
        <v>616</v>
      </c>
      <c r="AT3064" s="242" t="s">
        <v>223</v>
      </c>
      <c r="AU3064" s="242" t="s">
        <v>107</v>
      </c>
      <c r="AY3064" s="17" t="s">
        <v>165</v>
      </c>
      <c r="BE3064" s="243">
        <f>IF(N3064="základní",J3064,0)</f>
        <v>0</v>
      </c>
      <c r="BF3064" s="243">
        <f>IF(N3064="snížená",J3064,0)</f>
        <v>0</v>
      </c>
      <c r="BG3064" s="243">
        <f>IF(N3064="zákl. přenesená",J3064,0)</f>
        <v>0</v>
      </c>
      <c r="BH3064" s="243">
        <f>IF(N3064="sníž. přenesená",J3064,0)</f>
        <v>0</v>
      </c>
      <c r="BI3064" s="243">
        <f>IF(N3064="nulová",J3064,0)</f>
        <v>0</v>
      </c>
      <c r="BJ3064" s="17" t="s">
        <v>107</v>
      </c>
      <c r="BK3064" s="243">
        <f>ROUND(I3064*H3064,2)</f>
        <v>0</v>
      </c>
      <c r="BL3064" s="17" t="s">
        <v>315</v>
      </c>
      <c r="BM3064" s="242" t="s">
        <v>1153</v>
      </c>
    </row>
    <row r="3065" s="12" customFormat="1">
      <c r="B3065" s="244"/>
      <c r="C3065" s="245"/>
      <c r="D3065" s="246" t="s">
        <v>175</v>
      </c>
      <c r="E3065" s="247" t="s">
        <v>1</v>
      </c>
      <c r="F3065" s="248" t="s">
        <v>180</v>
      </c>
      <c r="G3065" s="245"/>
      <c r="H3065" s="247" t="s">
        <v>1</v>
      </c>
      <c r="I3065" s="249"/>
      <c r="J3065" s="245"/>
      <c r="K3065" s="245"/>
      <c r="L3065" s="250"/>
      <c r="M3065" s="251"/>
      <c r="N3065" s="252"/>
      <c r="O3065" s="252"/>
      <c r="P3065" s="252"/>
      <c r="Q3065" s="252"/>
      <c r="R3065" s="252"/>
      <c r="S3065" s="252"/>
      <c r="T3065" s="253"/>
      <c r="AT3065" s="254" t="s">
        <v>175</v>
      </c>
      <c r="AU3065" s="254" t="s">
        <v>107</v>
      </c>
      <c r="AV3065" s="12" t="s">
        <v>82</v>
      </c>
      <c r="AW3065" s="12" t="s">
        <v>31</v>
      </c>
      <c r="AX3065" s="12" t="s">
        <v>74</v>
      </c>
      <c r="AY3065" s="254" t="s">
        <v>165</v>
      </c>
    </row>
    <row r="3066" s="12" customFormat="1">
      <c r="B3066" s="244"/>
      <c r="C3066" s="245"/>
      <c r="D3066" s="246" t="s">
        <v>175</v>
      </c>
      <c r="E3066" s="247" t="s">
        <v>1</v>
      </c>
      <c r="F3066" s="248" t="s">
        <v>443</v>
      </c>
      <c r="G3066" s="245"/>
      <c r="H3066" s="247" t="s">
        <v>1</v>
      </c>
      <c r="I3066" s="249"/>
      <c r="J3066" s="245"/>
      <c r="K3066" s="245"/>
      <c r="L3066" s="250"/>
      <c r="M3066" s="251"/>
      <c r="N3066" s="252"/>
      <c r="O3066" s="252"/>
      <c r="P3066" s="252"/>
      <c r="Q3066" s="252"/>
      <c r="R3066" s="252"/>
      <c r="S3066" s="252"/>
      <c r="T3066" s="253"/>
      <c r="AT3066" s="254" t="s">
        <v>175</v>
      </c>
      <c r="AU3066" s="254" t="s">
        <v>107</v>
      </c>
      <c r="AV3066" s="12" t="s">
        <v>82</v>
      </c>
      <c r="AW3066" s="12" t="s">
        <v>31</v>
      </c>
      <c r="AX3066" s="12" t="s">
        <v>74</v>
      </c>
      <c r="AY3066" s="254" t="s">
        <v>165</v>
      </c>
    </row>
    <row r="3067" s="13" customFormat="1">
      <c r="B3067" s="255"/>
      <c r="C3067" s="256"/>
      <c r="D3067" s="246" t="s">
        <v>175</v>
      </c>
      <c r="E3067" s="257" t="s">
        <v>1</v>
      </c>
      <c r="F3067" s="258" t="s">
        <v>82</v>
      </c>
      <c r="G3067" s="256"/>
      <c r="H3067" s="259">
        <v>1</v>
      </c>
      <c r="I3067" s="260"/>
      <c r="J3067" s="256"/>
      <c r="K3067" s="256"/>
      <c r="L3067" s="261"/>
      <c r="M3067" s="262"/>
      <c r="N3067" s="263"/>
      <c r="O3067" s="263"/>
      <c r="P3067" s="263"/>
      <c r="Q3067" s="263"/>
      <c r="R3067" s="263"/>
      <c r="S3067" s="263"/>
      <c r="T3067" s="264"/>
      <c r="AT3067" s="265" t="s">
        <v>175</v>
      </c>
      <c r="AU3067" s="265" t="s">
        <v>107</v>
      </c>
      <c r="AV3067" s="13" t="s">
        <v>107</v>
      </c>
      <c r="AW3067" s="13" t="s">
        <v>31</v>
      </c>
      <c r="AX3067" s="13" t="s">
        <v>74</v>
      </c>
      <c r="AY3067" s="265" t="s">
        <v>165</v>
      </c>
    </row>
    <row r="3068" s="12" customFormat="1">
      <c r="B3068" s="244"/>
      <c r="C3068" s="245"/>
      <c r="D3068" s="246" t="s">
        <v>175</v>
      </c>
      <c r="E3068" s="247" t="s">
        <v>1</v>
      </c>
      <c r="F3068" s="248" t="s">
        <v>205</v>
      </c>
      <c r="G3068" s="245"/>
      <c r="H3068" s="247" t="s">
        <v>1</v>
      </c>
      <c r="I3068" s="249"/>
      <c r="J3068" s="245"/>
      <c r="K3068" s="245"/>
      <c r="L3068" s="250"/>
      <c r="M3068" s="251"/>
      <c r="N3068" s="252"/>
      <c r="O3068" s="252"/>
      <c r="P3068" s="252"/>
      <c r="Q3068" s="252"/>
      <c r="R3068" s="252"/>
      <c r="S3068" s="252"/>
      <c r="T3068" s="253"/>
      <c r="AT3068" s="254" t="s">
        <v>175</v>
      </c>
      <c r="AU3068" s="254" t="s">
        <v>107</v>
      </c>
      <c r="AV3068" s="12" t="s">
        <v>82</v>
      </c>
      <c r="AW3068" s="12" t="s">
        <v>31</v>
      </c>
      <c r="AX3068" s="12" t="s">
        <v>74</v>
      </c>
      <c r="AY3068" s="254" t="s">
        <v>165</v>
      </c>
    </row>
    <row r="3069" s="13" customFormat="1">
      <c r="B3069" s="255"/>
      <c r="C3069" s="256"/>
      <c r="D3069" s="246" t="s">
        <v>175</v>
      </c>
      <c r="E3069" s="257" t="s">
        <v>1</v>
      </c>
      <c r="F3069" s="258" t="s">
        <v>82</v>
      </c>
      <c r="G3069" s="256"/>
      <c r="H3069" s="259">
        <v>1</v>
      </c>
      <c r="I3069" s="260"/>
      <c r="J3069" s="256"/>
      <c r="K3069" s="256"/>
      <c r="L3069" s="261"/>
      <c r="M3069" s="262"/>
      <c r="N3069" s="263"/>
      <c r="O3069" s="263"/>
      <c r="P3069" s="263"/>
      <c r="Q3069" s="263"/>
      <c r="R3069" s="263"/>
      <c r="S3069" s="263"/>
      <c r="T3069" s="264"/>
      <c r="AT3069" s="265" t="s">
        <v>175</v>
      </c>
      <c r="AU3069" s="265" t="s">
        <v>107</v>
      </c>
      <c r="AV3069" s="13" t="s">
        <v>107</v>
      </c>
      <c r="AW3069" s="13" t="s">
        <v>31</v>
      </c>
      <c r="AX3069" s="13" t="s">
        <v>74</v>
      </c>
      <c r="AY3069" s="265" t="s">
        <v>165</v>
      </c>
    </row>
    <row r="3070" s="15" customFormat="1">
      <c r="B3070" s="277"/>
      <c r="C3070" s="278"/>
      <c r="D3070" s="246" t="s">
        <v>175</v>
      </c>
      <c r="E3070" s="279" t="s">
        <v>1</v>
      </c>
      <c r="F3070" s="280" t="s">
        <v>186</v>
      </c>
      <c r="G3070" s="278"/>
      <c r="H3070" s="281">
        <v>2</v>
      </c>
      <c r="I3070" s="282"/>
      <c r="J3070" s="278"/>
      <c r="K3070" s="278"/>
      <c r="L3070" s="283"/>
      <c r="M3070" s="284"/>
      <c r="N3070" s="285"/>
      <c r="O3070" s="285"/>
      <c r="P3070" s="285"/>
      <c r="Q3070" s="285"/>
      <c r="R3070" s="285"/>
      <c r="S3070" s="285"/>
      <c r="T3070" s="286"/>
      <c r="AT3070" s="287" t="s">
        <v>175</v>
      </c>
      <c r="AU3070" s="287" t="s">
        <v>107</v>
      </c>
      <c r="AV3070" s="15" t="s">
        <v>173</v>
      </c>
      <c r="AW3070" s="15" t="s">
        <v>31</v>
      </c>
      <c r="AX3070" s="15" t="s">
        <v>82</v>
      </c>
      <c r="AY3070" s="287" t="s">
        <v>165</v>
      </c>
    </row>
    <row r="3071" s="1" customFormat="1" ht="16.5" customHeight="1">
      <c r="B3071" s="38"/>
      <c r="C3071" s="288" t="s">
        <v>1154</v>
      </c>
      <c r="D3071" s="288" t="s">
        <v>223</v>
      </c>
      <c r="E3071" s="289" t="s">
        <v>1155</v>
      </c>
      <c r="F3071" s="290" t="s">
        <v>1156</v>
      </c>
      <c r="G3071" s="291" t="s">
        <v>214</v>
      </c>
      <c r="H3071" s="292">
        <v>2</v>
      </c>
      <c r="I3071" s="293"/>
      <c r="J3071" s="294">
        <f>ROUND(I3071*H3071,2)</f>
        <v>0</v>
      </c>
      <c r="K3071" s="290" t="s">
        <v>172</v>
      </c>
      <c r="L3071" s="295"/>
      <c r="M3071" s="296" t="s">
        <v>1</v>
      </c>
      <c r="N3071" s="297" t="s">
        <v>40</v>
      </c>
      <c r="O3071" s="86"/>
      <c r="P3071" s="240">
        <f>O3071*H3071</f>
        <v>0</v>
      </c>
      <c r="Q3071" s="240">
        <v>0.025420000000000002</v>
      </c>
      <c r="R3071" s="240">
        <f>Q3071*H3071</f>
        <v>0.050840000000000003</v>
      </c>
      <c r="S3071" s="240">
        <v>0</v>
      </c>
      <c r="T3071" s="241">
        <f>S3071*H3071</f>
        <v>0</v>
      </c>
      <c r="AR3071" s="242" t="s">
        <v>616</v>
      </c>
      <c r="AT3071" s="242" t="s">
        <v>223</v>
      </c>
      <c r="AU3071" s="242" t="s">
        <v>107</v>
      </c>
      <c r="AY3071" s="17" t="s">
        <v>165</v>
      </c>
      <c r="BE3071" s="243">
        <f>IF(N3071="základní",J3071,0)</f>
        <v>0</v>
      </c>
      <c r="BF3071" s="243">
        <f>IF(N3071="snížená",J3071,0)</f>
        <v>0</v>
      </c>
      <c r="BG3071" s="243">
        <f>IF(N3071="zákl. přenesená",J3071,0)</f>
        <v>0</v>
      </c>
      <c r="BH3071" s="243">
        <f>IF(N3071="sníž. přenesená",J3071,0)</f>
        <v>0</v>
      </c>
      <c r="BI3071" s="243">
        <f>IF(N3071="nulová",J3071,0)</f>
        <v>0</v>
      </c>
      <c r="BJ3071" s="17" t="s">
        <v>107</v>
      </c>
      <c r="BK3071" s="243">
        <f>ROUND(I3071*H3071,2)</f>
        <v>0</v>
      </c>
      <c r="BL3071" s="17" t="s">
        <v>315</v>
      </c>
      <c r="BM3071" s="242" t="s">
        <v>1157</v>
      </c>
    </row>
    <row r="3072" s="12" customFormat="1">
      <c r="B3072" s="244"/>
      <c r="C3072" s="245"/>
      <c r="D3072" s="246" t="s">
        <v>175</v>
      </c>
      <c r="E3072" s="247" t="s">
        <v>1</v>
      </c>
      <c r="F3072" s="248" t="s">
        <v>207</v>
      </c>
      <c r="G3072" s="245"/>
      <c r="H3072" s="247" t="s">
        <v>1</v>
      </c>
      <c r="I3072" s="249"/>
      <c r="J3072" s="245"/>
      <c r="K3072" s="245"/>
      <c r="L3072" s="250"/>
      <c r="M3072" s="251"/>
      <c r="N3072" s="252"/>
      <c r="O3072" s="252"/>
      <c r="P3072" s="252"/>
      <c r="Q3072" s="252"/>
      <c r="R3072" s="252"/>
      <c r="S3072" s="252"/>
      <c r="T3072" s="253"/>
      <c r="AT3072" s="254" t="s">
        <v>175</v>
      </c>
      <c r="AU3072" s="254" t="s">
        <v>107</v>
      </c>
      <c r="AV3072" s="12" t="s">
        <v>82</v>
      </c>
      <c r="AW3072" s="12" t="s">
        <v>31</v>
      </c>
      <c r="AX3072" s="12" t="s">
        <v>74</v>
      </c>
      <c r="AY3072" s="254" t="s">
        <v>165</v>
      </c>
    </row>
    <row r="3073" s="12" customFormat="1">
      <c r="B3073" s="244"/>
      <c r="C3073" s="245"/>
      <c r="D3073" s="246" t="s">
        <v>175</v>
      </c>
      <c r="E3073" s="247" t="s">
        <v>1</v>
      </c>
      <c r="F3073" s="248" t="s">
        <v>480</v>
      </c>
      <c r="G3073" s="245"/>
      <c r="H3073" s="247" t="s">
        <v>1</v>
      </c>
      <c r="I3073" s="249"/>
      <c r="J3073" s="245"/>
      <c r="K3073" s="245"/>
      <c r="L3073" s="250"/>
      <c r="M3073" s="251"/>
      <c r="N3073" s="252"/>
      <c r="O3073" s="252"/>
      <c r="P3073" s="252"/>
      <c r="Q3073" s="252"/>
      <c r="R3073" s="252"/>
      <c r="S3073" s="252"/>
      <c r="T3073" s="253"/>
      <c r="AT3073" s="254" t="s">
        <v>175</v>
      </c>
      <c r="AU3073" s="254" t="s">
        <v>107</v>
      </c>
      <c r="AV3073" s="12" t="s">
        <v>82</v>
      </c>
      <c r="AW3073" s="12" t="s">
        <v>31</v>
      </c>
      <c r="AX3073" s="12" t="s">
        <v>74</v>
      </c>
      <c r="AY3073" s="254" t="s">
        <v>165</v>
      </c>
    </row>
    <row r="3074" s="13" customFormat="1">
      <c r="B3074" s="255"/>
      <c r="C3074" s="256"/>
      <c r="D3074" s="246" t="s">
        <v>175</v>
      </c>
      <c r="E3074" s="257" t="s">
        <v>1</v>
      </c>
      <c r="F3074" s="258" t="s">
        <v>82</v>
      </c>
      <c r="G3074" s="256"/>
      <c r="H3074" s="259">
        <v>1</v>
      </c>
      <c r="I3074" s="260"/>
      <c r="J3074" s="256"/>
      <c r="K3074" s="256"/>
      <c r="L3074" s="261"/>
      <c r="M3074" s="262"/>
      <c r="N3074" s="263"/>
      <c r="O3074" s="263"/>
      <c r="P3074" s="263"/>
      <c r="Q3074" s="263"/>
      <c r="R3074" s="263"/>
      <c r="S3074" s="263"/>
      <c r="T3074" s="264"/>
      <c r="AT3074" s="265" t="s">
        <v>175</v>
      </c>
      <c r="AU3074" s="265" t="s">
        <v>107</v>
      </c>
      <c r="AV3074" s="13" t="s">
        <v>107</v>
      </c>
      <c r="AW3074" s="13" t="s">
        <v>31</v>
      </c>
      <c r="AX3074" s="13" t="s">
        <v>74</v>
      </c>
      <c r="AY3074" s="265" t="s">
        <v>165</v>
      </c>
    </row>
    <row r="3075" s="12" customFormat="1">
      <c r="B3075" s="244"/>
      <c r="C3075" s="245"/>
      <c r="D3075" s="246" t="s">
        <v>175</v>
      </c>
      <c r="E3075" s="247" t="s">
        <v>1</v>
      </c>
      <c r="F3075" s="248" t="s">
        <v>210</v>
      </c>
      <c r="G3075" s="245"/>
      <c r="H3075" s="247" t="s">
        <v>1</v>
      </c>
      <c r="I3075" s="249"/>
      <c r="J3075" s="245"/>
      <c r="K3075" s="245"/>
      <c r="L3075" s="250"/>
      <c r="M3075" s="251"/>
      <c r="N3075" s="252"/>
      <c r="O3075" s="252"/>
      <c r="P3075" s="252"/>
      <c r="Q3075" s="252"/>
      <c r="R3075" s="252"/>
      <c r="S3075" s="252"/>
      <c r="T3075" s="253"/>
      <c r="AT3075" s="254" t="s">
        <v>175</v>
      </c>
      <c r="AU3075" s="254" t="s">
        <v>107</v>
      </c>
      <c r="AV3075" s="12" t="s">
        <v>82</v>
      </c>
      <c r="AW3075" s="12" t="s">
        <v>31</v>
      </c>
      <c r="AX3075" s="12" t="s">
        <v>74</v>
      </c>
      <c r="AY3075" s="254" t="s">
        <v>165</v>
      </c>
    </row>
    <row r="3076" s="13" customFormat="1">
      <c r="B3076" s="255"/>
      <c r="C3076" s="256"/>
      <c r="D3076" s="246" t="s">
        <v>175</v>
      </c>
      <c r="E3076" s="257" t="s">
        <v>1</v>
      </c>
      <c r="F3076" s="258" t="s">
        <v>82</v>
      </c>
      <c r="G3076" s="256"/>
      <c r="H3076" s="259">
        <v>1</v>
      </c>
      <c r="I3076" s="260"/>
      <c r="J3076" s="256"/>
      <c r="K3076" s="256"/>
      <c r="L3076" s="261"/>
      <c r="M3076" s="262"/>
      <c r="N3076" s="263"/>
      <c r="O3076" s="263"/>
      <c r="P3076" s="263"/>
      <c r="Q3076" s="263"/>
      <c r="R3076" s="263"/>
      <c r="S3076" s="263"/>
      <c r="T3076" s="264"/>
      <c r="AT3076" s="265" t="s">
        <v>175</v>
      </c>
      <c r="AU3076" s="265" t="s">
        <v>107</v>
      </c>
      <c r="AV3076" s="13" t="s">
        <v>107</v>
      </c>
      <c r="AW3076" s="13" t="s">
        <v>31</v>
      </c>
      <c r="AX3076" s="13" t="s">
        <v>74</v>
      </c>
      <c r="AY3076" s="265" t="s">
        <v>165</v>
      </c>
    </row>
    <row r="3077" s="15" customFormat="1">
      <c r="B3077" s="277"/>
      <c r="C3077" s="278"/>
      <c r="D3077" s="246" t="s">
        <v>175</v>
      </c>
      <c r="E3077" s="279" t="s">
        <v>1</v>
      </c>
      <c r="F3077" s="280" t="s">
        <v>186</v>
      </c>
      <c r="G3077" s="278"/>
      <c r="H3077" s="281">
        <v>2</v>
      </c>
      <c r="I3077" s="282"/>
      <c r="J3077" s="278"/>
      <c r="K3077" s="278"/>
      <c r="L3077" s="283"/>
      <c r="M3077" s="284"/>
      <c r="N3077" s="285"/>
      <c r="O3077" s="285"/>
      <c r="P3077" s="285"/>
      <c r="Q3077" s="285"/>
      <c r="R3077" s="285"/>
      <c r="S3077" s="285"/>
      <c r="T3077" s="286"/>
      <c r="AT3077" s="287" t="s">
        <v>175</v>
      </c>
      <c r="AU3077" s="287" t="s">
        <v>107</v>
      </c>
      <c r="AV3077" s="15" t="s">
        <v>173</v>
      </c>
      <c r="AW3077" s="15" t="s">
        <v>31</v>
      </c>
      <c r="AX3077" s="15" t="s">
        <v>82</v>
      </c>
      <c r="AY3077" s="287" t="s">
        <v>165</v>
      </c>
    </row>
    <row r="3078" s="1" customFormat="1" ht="24" customHeight="1">
      <c r="B3078" s="38"/>
      <c r="C3078" s="231" t="s">
        <v>1158</v>
      </c>
      <c r="D3078" s="231" t="s">
        <v>168</v>
      </c>
      <c r="E3078" s="232" t="s">
        <v>1159</v>
      </c>
      <c r="F3078" s="233" t="s">
        <v>1160</v>
      </c>
      <c r="G3078" s="234" t="s">
        <v>285</v>
      </c>
      <c r="H3078" s="235">
        <v>10.800000000000001</v>
      </c>
      <c r="I3078" s="236"/>
      <c r="J3078" s="237">
        <f>ROUND(I3078*H3078,2)</f>
        <v>0</v>
      </c>
      <c r="K3078" s="233" t="s">
        <v>172</v>
      </c>
      <c r="L3078" s="43"/>
      <c r="M3078" s="238" t="s">
        <v>1</v>
      </c>
      <c r="N3078" s="239" t="s">
        <v>40</v>
      </c>
      <c r="O3078" s="86"/>
      <c r="P3078" s="240">
        <f>O3078*H3078</f>
        <v>0</v>
      </c>
      <c r="Q3078" s="240">
        <v>0</v>
      </c>
      <c r="R3078" s="240">
        <f>Q3078*H3078</f>
        <v>0</v>
      </c>
      <c r="S3078" s="240">
        <v>0</v>
      </c>
      <c r="T3078" s="241">
        <f>S3078*H3078</f>
        <v>0</v>
      </c>
      <c r="AR3078" s="242" t="s">
        <v>315</v>
      </c>
      <c r="AT3078" s="242" t="s">
        <v>168</v>
      </c>
      <c r="AU3078" s="242" t="s">
        <v>107</v>
      </c>
      <c r="AY3078" s="17" t="s">
        <v>165</v>
      </c>
      <c r="BE3078" s="243">
        <f>IF(N3078="základní",J3078,0)</f>
        <v>0</v>
      </c>
      <c r="BF3078" s="243">
        <f>IF(N3078="snížená",J3078,0)</f>
        <v>0</v>
      </c>
      <c r="BG3078" s="243">
        <f>IF(N3078="zákl. přenesená",J3078,0)</f>
        <v>0</v>
      </c>
      <c r="BH3078" s="243">
        <f>IF(N3078="sníž. přenesená",J3078,0)</f>
        <v>0</v>
      </c>
      <c r="BI3078" s="243">
        <f>IF(N3078="nulová",J3078,0)</f>
        <v>0</v>
      </c>
      <c r="BJ3078" s="17" t="s">
        <v>107</v>
      </c>
      <c r="BK3078" s="243">
        <f>ROUND(I3078*H3078,2)</f>
        <v>0</v>
      </c>
      <c r="BL3078" s="17" t="s">
        <v>315</v>
      </c>
      <c r="BM3078" s="242" t="s">
        <v>1161</v>
      </c>
    </row>
    <row r="3079" s="11" customFormat="1" ht="22.8" customHeight="1">
      <c r="B3079" s="215"/>
      <c r="C3079" s="216"/>
      <c r="D3079" s="217" t="s">
        <v>73</v>
      </c>
      <c r="E3079" s="229" t="s">
        <v>1162</v>
      </c>
      <c r="F3079" s="229" t="s">
        <v>1163</v>
      </c>
      <c r="G3079" s="216"/>
      <c r="H3079" s="216"/>
      <c r="I3079" s="219"/>
      <c r="J3079" s="230">
        <f>BK3079</f>
        <v>0</v>
      </c>
      <c r="K3079" s="216"/>
      <c r="L3079" s="221"/>
      <c r="M3079" s="222"/>
      <c r="N3079" s="223"/>
      <c r="O3079" s="223"/>
      <c r="P3079" s="224">
        <f>SUM(P3080:P3504)</f>
        <v>0</v>
      </c>
      <c r="Q3079" s="223"/>
      <c r="R3079" s="224">
        <f>SUM(R3080:R3504)</f>
        <v>3.2091159999999999</v>
      </c>
      <c r="S3079" s="223"/>
      <c r="T3079" s="225">
        <f>SUM(T3080:T3504)</f>
        <v>1.8489</v>
      </c>
      <c r="AR3079" s="226" t="s">
        <v>107</v>
      </c>
      <c r="AT3079" s="227" t="s">
        <v>73</v>
      </c>
      <c r="AU3079" s="227" t="s">
        <v>82</v>
      </c>
      <c r="AY3079" s="226" t="s">
        <v>165</v>
      </c>
      <c r="BK3079" s="228">
        <f>SUM(BK3080:BK3504)</f>
        <v>0</v>
      </c>
    </row>
    <row r="3080" s="1" customFormat="1" ht="24" customHeight="1">
      <c r="B3080" s="38"/>
      <c r="C3080" s="231" t="s">
        <v>1164</v>
      </c>
      <c r="D3080" s="231" t="s">
        <v>168</v>
      </c>
      <c r="E3080" s="232" t="s">
        <v>1165</v>
      </c>
      <c r="F3080" s="233" t="s">
        <v>1166</v>
      </c>
      <c r="G3080" s="234" t="s">
        <v>214</v>
      </c>
      <c r="H3080" s="235">
        <v>9</v>
      </c>
      <c r="I3080" s="236"/>
      <c r="J3080" s="237">
        <f>ROUND(I3080*H3080,2)</f>
        <v>0</v>
      </c>
      <c r="K3080" s="233" t="s">
        <v>172</v>
      </c>
      <c r="L3080" s="43"/>
      <c r="M3080" s="238" t="s">
        <v>1</v>
      </c>
      <c r="N3080" s="239" t="s">
        <v>40</v>
      </c>
      <c r="O3080" s="86"/>
      <c r="P3080" s="240">
        <f>O3080*H3080</f>
        <v>0</v>
      </c>
      <c r="Q3080" s="240">
        <v>0</v>
      </c>
      <c r="R3080" s="240">
        <f>Q3080*H3080</f>
        <v>0</v>
      </c>
      <c r="S3080" s="240">
        <v>0.0030000000000000001</v>
      </c>
      <c r="T3080" s="241">
        <f>S3080*H3080</f>
        <v>0.027</v>
      </c>
      <c r="AR3080" s="242" t="s">
        <v>315</v>
      </c>
      <c r="AT3080" s="242" t="s">
        <v>168</v>
      </c>
      <c r="AU3080" s="242" t="s">
        <v>107</v>
      </c>
      <c r="AY3080" s="17" t="s">
        <v>165</v>
      </c>
      <c r="BE3080" s="243">
        <f>IF(N3080="základní",J3080,0)</f>
        <v>0</v>
      </c>
      <c r="BF3080" s="243">
        <f>IF(N3080="snížená",J3080,0)</f>
        <v>0</v>
      </c>
      <c r="BG3080" s="243">
        <f>IF(N3080="zákl. přenesená",J3080,0)</f>
        <v>0</v>
      </c>
      <c r="BH3080" s="243">
        <f>IF(N3080="sníž. přenesená",J3080,0)</f>
        <v>0</v>
      </c>
      <c r="BI3080" s="243">
        <f>IF(N3080="nulová",J3080,0)</f>
        <v>0</v>
      </c>
      <c r="BJ3080" s="17" t="s">
        <v>107</v>
      </c>
      <c r="BK3080" s="243">
        <f>ROUND(I3080*H3080,2)</f>
        <v>0</v>
      </c>
      <c r="BL3080" s="17" t="s">
        <v>315</v>
      </c>
      <c r="BM3080" s="242" t="s">
        <v>1167</v>
      </c>
    </row>
    <row r="3081" s="12" customFormat="1">
      <c r="B3081" s="244"/>
      <c r="C3081" s="245"/>
      <c r="D3081" s="246" t="s">
        <v>175</v>
      </c>
      <c r="E3081" s="247" t="s">
        <v>1</v>
      </c>
      <c r="F3081" s="248" t="s">
        <v>176</v>
      </c>
      <c r="G3081" s="245"/>
      <c r="H3081" s="247" t="s">
        <v>1</v>
      </c>
      <c r="I3081" s="249"/>
      <c r="J3081" s="245"/>
      <c r="K3081" s="245"/>
      <c r="L3081" s="250"/>
      <c r="M3081" s="251"/>
      <c r="N3081" s="252"/>
      <c r="O3081" s="252"/>
      <c r="P3081" s="252"/>
      <c r="Q3081" s="252"/>
      <c r="R3081" s="252"/>
      <c r="S3081" s="252"/>
      <c r="T3081" s="253"/>
      <c r="AT3081" s="254" t="s">
        <v>175</v>
      </c>
      <c r="AU3081" s="254" t="s">
        <v>107</v>
      </c>
      <c r="AV3081" s="12" t="s">
        <v>82</v>
      </c>
      <c r="AW3081" s="12" t="s">
        <v>31</v>
      </c>
      <c r="AX3081" s="12" t="s">
        <v>74</v>
      </c>
      <c r="AY3081" s="254" t="s">
        <v>165</v>
      </c>
    </row>
    <row r="3082" s="12" customFormat="1">
      <c r="B3082" s="244"/>
      <c r="C3082" s="245"/>
      <c r="D3082" s="246" t="s">
        <v>175</v>
      </c>
      <c r="E3082" s="247" t="s">
        <v>1</v>
      </c>
      <c r="F3082" s="248" t="s">
        <v>416</v>
      </c>
      <c r="G3082" s="245"/>
      <c r="H3082" s="247" t="s">
        <v>1</v>
      </c>
      <c r="I3082" s="249"/>
      <c r="J3082" s="245"/>
      <c r="K3082" s="245"/>
      <c r="L3082" s="250"/>
      <c r="M3082" s="251"/>
      <c r="N3082" s="252"/>
      <c r="O3082" s="252"/>
      <c r="P3082" s="252"/>
      <c r="Q3082" s="252"/>
      <c r="R3082" s="252"/>
      <c r="S3082" s="252"/>
      <c r="T3082" s="253"/>
      <c r="AT3082" s="254" t="s">
        <v>175</v>
      </c>
      <c r="AU3082" s="254" t="s">
        <v>107</v>
      </c>
      <c r="AV3082" s="12" t="s">
        <v>82</v>
      </c>
      <c r="AW3082" s="12" t="s">
        <v>31</v>
      </c>
      <c r="AX3082" s="12" t="s">
        <v>74</v>
      </c>
      <c r="AY3082" s="254" t="s">
        <v>165</v>
      </c>
    </row>
    <row r="3083" s="13" customFormat="1">
      <c r="B3083" s="255"/>
      <c r="C3083" s="256"/>
      <c r="D3083" s="246" t="s">
        <v>175</v>
      </c>
      <c r="E3083" s="257" t="s">
        <v>1</v>
      </c>
      <c r="F3083" s="258" t="s">
        <v>107</v>
      </c>
      <c r="G3083" s="256"/>
      <c r="H3083" s="259">
        <v>2</v>
      </c>
      <c r="I3083" s="260"/>
      <c r="J3083" s="256"/>
      <c r="K3083" s="256"/>
      <c r="L3083" s="261"/>
      <c r="M3083" s="262"/>
      <c r="N3083" s="263"/>
      <c r="O3083" s="263"/>
      <c r="P3083" s="263"/>
      <c r="Q3083" s="263"/>
      <c r="R3083" s="263"/>
      <c r="S3083" s="263"/>
      <c r="T3083" s="264"/>
      <c r="AT3083" s="265" t="s">
        <v>175</v>
      </c>
      <c r="AU3083" s="265" t="s">
        <v>107</v>
      </c>
      <c r="AV3083" s="13" t="s">
        <v>107</v>
      </c>
      <c r="AW3083" s="13" t="s">
        <v>31</v>
      </c>
      <c r="AX3083" s="13" t="s">
        <v>74</v>
      </c>
      <c r="AY3083" s="265" t="s">
        <v>165</v>
      </c>
    </row>
    <row r="3084" s="12" customFormat="1">
      <c r="B3084" s="244"/>
      <c r="C3084" s="245"/>
      <c r="D3084" s="246" t="s">
        <v>175</v>
      </c>
      <c r="E3084" s="247" t="s">
        <v>1</v>
      </c>
      <c r="F3084" s="248" t="s">
        <v>242</v>
      </c>
      <c r="G3084" s="245"/>
      <c r="H3084" s="247" t="s">
        <v>1</v>
      </c>
      <c r="I3084" s="249"/>
      <c r="J3084" s="245"/>
      <c r="K3084" s="245"/>
      <c r="L3084" s="250"/>
      <c r="M3084" s="251"/>
      <c r="N3084" s="252"/>
      <c r="O3084" s="252"/>
      <c r="P3084" s="252"/>
      <c r="Q3084" s="252"/>
      <c r="R3084" s="252"/>
      <c r="S3084" s="252"/>
      <c r="T3084" s="253"/>
      <c r="AT3084" s="254" t="s">
        <v>175</v>
      </c>
      <c r="AU3084" s="254" t="s">
        <v>107</v>
      </c>
      <c r="AV3084" s="12" t="s">
        <v>82</v>
      </c>
      <c r="AW3084" s="12" t="s">
        <v>31</v>
      </c>
      <c r="AX3084" s="12" t="s">
        <v>74</v>
      </c>
      <c r="AY3084" s="254" t="s">
        <v>165</v>
      </c>
    </row>
    <row r="3085" s="13" customFormat="1">
      <c r="B3085" s="255"/>
      <c r="C3085" s="256"/>
      <c r="D3085" s="246" t="s">
        <v>175</v>
      </c>
      <c r="E3085" s="257" t="s">
        <v>1</v>
      </c>
      <c r="F3085" s="258" t="s">
        <v>82</v>
      </c>
      <c r="G3085" s="256"/>
      <c r="H3085" s="259">
        <v>1</v>
      </c>
      <c r="I3085" s="260"/>
      <c r="J3085" s="256"/>
      <c r="K3085" s="256"/>
      <c r="L3085" s="261"/>
      <c r="M3085" s="262"/>
      <c r="N3085" s="263"/>
      <c r="O3085" s="263"/>
      <c r="P3085" s="263"/>
      <c r="Q3085" s="263"/>
      <c r="R3085" s="263"/>
      <c r="S3085" s="263"/>
      <c r="T3085" s="264"/>
      <c r="AT3085" s="265" t="s">
        <v>175</v>
      </c>
      <c r="AU3085" s="265" t="s">
        <v>107</v>
      </c>
      <c r="AV3085" s="13" t="s">
        <v>107</v>
      </c>
      <c r="AW3085" s="13" t="s">
        <v>31</v>
      </c>
      <c r="AX3085" s="13" t="s">
        <v>74</v>
      </c>
      <c r="AY3085" s="265" t="s">
        <v>165</v>
      </c>
    </row>
    <row r="3086" s="12" customFormat="1">
      <c r="B3086" s="244"/>
      <c r="C3086" s="245"/>
      <c r="D3086" s="246" t="s">
        <v>175</v>
      </c>
      <c r="E3086" s="247" t="s">
        <v>1</v>
      </c>
      <c r="F3086" s="248" t="s">
        <v>1168</v>
      </c>
      <c r="G3086" s="245"/>
      <c r="H3086" s="247" t="s">
        <v>1</v>
      </c>
      <c r="I3086" s="249"/>
      <c r="J3086" s="245"/>
      <c r="K3086" s="245"/>
      <c r="L3086" s="250"/>
      <c r="M3086" s="251"/>
      <c r="N3086" s="252"/>
      <c r="O3086" s="252"/>
      <c r="P3086" s="252"/>
      <c r="Q3086" s="252"/>
      <c r="R3086" s="252"/>
      <c r="S3086" s="252"/>
      <c r="T3086" s="253"/>
      <c r="AT3086" s="254" t="s">
        <v>175</v>
      </c>
      <c r="AU3086" s="254" t="s">
        <v>107</v>
      </c>
      <c r="AV3086" s="12" t="s">
        <v>82</v>
      </c>
      <c r="AW3086" s="12" t="s">
        <v>31</v>
      </c>
      <c r="AX3086" s="12" t="s">
        <v>74</v>
      </c>
      <c r="AY3086" s="254" t="s">
        <v>165</v>
      </c>
    </row>
    <row r="3087" s="13" customFormat="1">
      <c r="B3087" s="255"/>
      <c r="C3087" s="256"/>
      <c r="D3087" s="246" t="s">
        <v>175</v>
      </c>
      <c r="E3087" s="257" t="s">
        <v>1</v>
      </c>
      <c r="F3087" s="258" t="s">
        <v>107</v>
      </c>
      <c r="G3087" s="256"/>
      <c r="H3087" s="259">
        <v>2</v>
      </c>
      <c r="I3087" s="260"/>
      <c r="J3087" s="256"/>
      <c r="K3087" s="256"/>
      <c r="L3087" s="261"/>
      <c r="M3087" s="262"/>
      <c r="N3087" s="263"/>
      <c r="O3087" s="263"/>
      <c r="P3087" s="263"/>
      <c r="Q3087" s="263"/>
      <c r="R3087" s="263"/>
      <c r="S3087" s="263"/>
      <c r="T3087" s="264"/>
      <c r="AT3087" s="265" t="s">
        <v>175</v>
      </c>
      <c r="AU3087" s="265" t="s">
        <v>107</v>
      </c>
      <c r="AV3087" s="13" t="s">
        <v>107</v>
      </c>
      <c r="AW3087" s="13" t="s">
        <v>31</v>
      </c>
      <c r="AX3087" s="13" t="s">
        <v>74</v>
      </c>
      <c r="AY3087" s="265" t="s">
        <v>165</v>
      </c>
    </row>
    <row r="3088" s="14" customFormat="1">
      <c r="B3088" s="266"/>
      <c r="C3088" s="267"/>
      <c r="D3088" s="246" t="s">
        <v>175</v>
      </c>
      <c r="E3088" s="268" t="s">
        <v>1</v>
      </c>
      <c r="F3088" s="269" t="s">
        <v>179</v>
      </c>
      <c r="G3088" s="267"/>
      <c r="H3088" s="270">
        <v>5</v>
      </c>
      <c r="I3088" s="271"/>
      <c r="J3088" s="267"/>
      <c r="K3088" s="267"/>
      <c r="L3088" s="272"/>
      <c r="M3088" s="273"/>
      <c r="N3088" s="274"/>
      <c r="O3088" s="274"/>
      <c r="P3088" s="274"/>
      <c r="Q3088" s="274"/>
      <c r="R3088" s="274"/>
      <c r="S3088" s="274"/>
      <c r="T3088" s="275"/>
      <c r="AT3088" s="276" t="s">
        <v>175</v>
      </c>
      <c r="AU3088" s="276" t="s">
        <v>107</v>
      </c>
      <c r="AV3088" s="14" t="s">
        <v>166</v>
      </c>
      <c r="AW3088" s="14" t="s">
        <v>31</v>
      </c>
      <c r="AX3088" s="14" t="s">
        <v>74</v>
      </c>
      <c r="AY3088" s="276" t="s">
        <v>165</v>
      </c>
    </row>
    <row r="3089" s="12" customFormat="1">
      <c r="B3089" s="244"/>
      <c r="C3089" s="245"/>
      <c r="D3089" s="246" t="s">
        <v>175</v>
      </c>
      <c r="E3089" s="247" t="s">
        <v>1</v>
      </c>
      <c r="F3089" s="248" t="s">
        <v>1169</v>
      </c>
      <c r="G3089" s="245"/>
      <c r="H3089" s="247" t="s">
        <v>1</v>
      </c>
      <c r="I3089" s="249"/>
      <c r="J3089" s="245"/>
      <c r="K3089" s="245"/>
      <c r="L3089" s="250"/>
      <c r="M3089" s="251"/>
      <c r="N3089" s="252"/>
      <c r="O3089" s="252"/>
      <c r="P3089" s="252"/>
      <c r="Q3089" s="252"/>
      <c r="R3089" s="252"/>
      <c r="S3089" s="252"/>
      <c r="T3089" s="253"/>
      <c r="AT3089" s="254" t="s">
        <v>175</v>
      </c>
      <c r="AU3089" s="254" t="s">
        <v>107</v>
      </c>
      <c r="AV3089" s="12" t="s">
        <v>82</v>
      </c>
      <c r="AW3089" s="12" t="s">
        <v>31</v>
      </c>
      <c r="AX3089" s="12" t="s">
        <v>74</v>
      </c>
      <c r="AY3089" s="254" t="s">
        <v>165</v>
      </c>
    </row>
    <row r="3090" s="12" customFormat="1">
      <c r="B3090" s="244"/>
      <c r="C3090" s="245"/>
      <c r="D3090" s="246" t="s">
        <v>175</v>
      </c>
      <c r="E3090" s="247" t="s">
        <v>1</v>
      </c>
      <c r="F3090" s="248" t="s">
        <v>181</v>
      </c>
      <c r="G3090" s="245"/>
      <c r="H3090" s="247" t="s">
        <v>1</v>
      </c>
      <c r="I3090" s="249"/>
      <c r="J3090" s="245"/>
      <c r="K3090" s="245"/>
      <c r="L3090" s="250"/>
      <c r="M3090" s="251"/>
      <c r="N3090" s="252"/>
      <c r="O3090" s="252"/>
      <c r="P3090" s="252"/>
      <c r="Q3090" s="252"/>
      <c r="R3090" s="252"/>
      <c r="S3090" s="252"/>
      <c r="T3090" s="253"/>
      <c r="AT3090" s="254" t="s">
        <v>175</v>
      </c>
      <c r="AU3090" s="254" t="s">
        <v>107</v>
      </c>
      <c r="AV3090" s="12" t="s">
        <v>82</v>
      </c>
      <c r="AW3090" s="12" t="s">
        <v>31</v>
      </c>
      <c r="AX3090" s="12" t="s">
        <v>74</v>
      </c>
      <c r="AY3090" s="254" t="s">
        <v>165</v>
      </c>
    </row>
    <row r="3091" s="13" customFormat="1">
      <c r="B3091" s="255"/>
      <c r="C3091" s="256"/>
      <c r="D3091" s="246" t="s">
        <v>175</v>
      </c>
      <c r="E3091" s="257" t="s">
        <v>1</v>
      </c>
      <c r="F3091" s="258" t="s">
        <v>107</v>
      </c>
      <c r="G3091" s="256"/>
      <c r="H3091" s="259">
        <v>2</v>
      </c>
      <c r="I3091" s="260"/>
      <c r="J3091" s="256"/>
      <c r="K3091" s="256"/>
      <c r="L3091" s="261"/>
      <c r="M3091" s="262"/>
      <c r="N3091" s="263"/>
      <c r="O3091" s="263"/>
      <c r="P3091" s="263"/>
      <c r="Q3091" s="263"/>
      <c r="R3091" s="263"/>
      <c r="S3091" s="263"/>
      <c r="T3091" s="264"/>
      <c r="AT3091" s="265" t="s">
        <v>175</v>
      </c>
      <c r="AU3091" s="265" t="s">
        <v>107</v>
      </c>
      <c r="AV3091" s="13" t="s">
        <v>107</v>
      </c>
      <c r="AW3091" s="13" t="s">
        <v>31</v>
      </c>
      <c r="AX3091" s="13" t="s">
        <v>74</v>
      </c>
      <c r="AY3091" s="265" t="s">
        <v>165</v>
      </c>
    </row>
    <row r="3092" s="14" customFormat="1">
      <c r="B3092" s="266"/>
      <c r="C3092" s="267"/>
      <c r="D3092" s="246" t="s">
        <v>175</v>
      </c>
      <c r="E3092" s="268" t="s">
        <v>1</v>
      </c>
      <c r="F3092" s="269" t="s">
        <v>179</v>
      </c>
      <c r="G3092" s="267"/>
      <c r="H3092" s="270">
        <v>2</v>
      </c>
      <c r="I3092" s="271"/>
      <c r="J3092" s="267"/>
      <c r="K3092" s="267"/>
      <c r="L3092" s="272"/>
      <c r="M3092" s="273"/>
      <c r="N3092" s="274"/>
      <c r="O3092" s="274"/>
      <c r="P3092" s="274"/>
      <c r="Q3092" s="274"/>
      <c r="R3092" s="274"/>
      <c r="S3092" s="274"/>
      <c r="T3092" s="275"/>
      <c r="AT3092" s="276" t="s">
        <v>175</v>
      </c>
      <c r="AU3092" s="276" t="s">
        <v>107</v>
      </c>
      <c r="AV3092" s="14" t="s">
        <v>166</v>
      </c>
      <c r="AW3092" s="14" t="s">
        <v>31</v>
      </c>
      <c r="AX3092" s="14" t="s">
        <v>74</v>
      </c>
      <c r="AY3092" s="276" t="s">
        <v>165</v>
      </c>
    </row>
    <row r="3093" s="12" customFormat="1">
      <c r="B3093" s="244"/>
      <c r="C3093" s="245"/>
      <c r="D3093" s="246" t="s">
        <v>175</v>
      </c>
      <c r="E3093" s="247" t="s">
        <v>1</v>
      </c>
      <c r="F3093" s="248" t="s">
        <v>207</v>
      </c>
      <c r="G3093" s="245"/>
      <c r="H3093" s="247" t="s">
        <v>1</v>
      </c>
      <c r="I3093" s="249"/>
      <c r="J3093" s="245"/>
      <c r="K3093" s="245"/>
      <c r="L3093" s="250"/>
      <c r="M3093" s="251"/>
      <c r="N3093" s="252"/>
      <c r="O3093" s="252"/>
      <c r="P3093" s="252"/>
      <c r="Q3093" s="252"/>
      <c r="R3093" s="252"/>
      <c r="S3093" s="252"/>
      <c r="T3093" s="253"/>
      <c r="AT3093" s="254" t="s">
        <v>175</v>
      </c>
      <c r="AU3093" s="254" t="s">
        <v>107</v>
      </c>
      <c r="AV3093" s="12" t="s">
        <v>82</v>
      </c>
      <c r="AW3093" s="12" t="s">
        <v>31</v>
      </c>
      <c r="AX3093" s="12" t="s">
        <v>74</v>
      </c>
      <c r="AY3093" s="254" t="s">
        <v>165</v>
      </c>
    </row>
    <row r="3094" s="12" customFormat="1">
      <c r="B3094" s="244"/>
      <c r="C3094" s="245"/>
      <c r="D3094" s="246" t="s">
        <v>175</v>
      </c>
      <c r="E3094" s="247" t="s">
        <v>1</v>
      </c>
      <c r="F3094" s="248" t="s">
        <v>501</v>
      </c>
      <c r="G3094" s="245"/>
      <c r="H3094" s="247" t="s">
        <v>1</v>
      </c>
      <c r="I3094" s="249"/>
      <c r="J3094" s="245"/>
      <c r="K3094" s="245"/>
      <c r="L3094" s="250"/>
      <c r="M3094" s="251"/>
      <c r="N3094" s="252"/>
      <c r="O3094" s="252"/>
      <c r="P3094" s="252"/>
      <c r="Q3094" s="252"/>
      <c r="R3094" s="252"/>
      <c r="S3094" s="252"/>
      <c r="T3094" s="253"/>
      <c r="AT3094" s="254" t="s">
        <v>175</v>
      </c>
      <c r="AU3094" s="254" t="s">
        <v>107</v>
      </c>
      <c r="AV3094" s="12" t="s">
        <v>82</v>
      </c>
      <c r="AW3094" s="12" t="s">
        <v>31</v>
      </c>
      <c r="AX3094" s="12" t="s">
        <v>74</v>
      </c>
      <c r="AY3094" s="254" t="s">
        <v>165</v>
      </c>
    </row>
    <row r="3095" s="13" customFormat="1">
      <c r="B3095" s="255"/>
      <c r="C3095" s="256"/>
      <c r="D3095" s="246" t="s">
        <v>175</v>
      </c>
      <c r="E3095" s="257" t="s">
        <v>1</v>
      </c>
      <c r="F3095" s="258" t="s">
        <v>82</v>
      </c>
      <c r="G3095" s="256"/>
      <c r="H3095" s="259">
        <v>1</v>
      </c>
      <c r="I3095" s="260"/>
      <c r="J3095" s="256"/>
      <c r="K3095" s="256"/>
      <c r="L3095" s="261"/>
      <c r="M3095" s="262"/>
      <c r="N3095" s="263"/>
      <c r="O3095" s="263"/>
      <c r="P3095" s="263"/>
      <c r="Q3095" s="263"/>
      <c r="R3095" s="263"/>
      <c r="S3095" s="263"/>
      <c r="T3095" s="264"/>
      <c r="AT3095" s="265" t="s">
        <v>175</v>
      </c>
      <c r="AU3095" s="265" t="s">
        <v>107</v>
      </c>
      <c r="AV3095" s="13" t="s">
        <v>107</v>
      </c>
      <c r="AW3095" s="13" t="s">
        <v>31</v>
      </c>
      <c r="AX3095" s="13" t="s">
        <v>74</v>
      </c>
      <c r="AY3095" s="265" t="s">
        <v>165</v>
      </c>
    </row>
    <row r="3096" s="12" customFormat="1">
      <c r="B3096" s="244"/>
      <c r="C3096" s="245"/>
      <c r="D3096" s="246" t="s">
        <v>175</v>
      </c>
      <c r="E3096" s="247" t="s">
        <v>1</v>
      </c>
      <c r="F3096" s="248" t="s">
        <v>495</v>
      </c>
      <c r="G3096" s="245"/>
      <c r="H3096" s="247" t="s">
        <v>1</v>
      </c>
      <c r="I3096" s="249"/>
      <c r="J3096" s="245"/>
      <c r="K3096" s="245"/>
      <c r="L3096" s="250"/>
      <c r="M3096" s="251"/>
      <c r="N3096" s="252"/>
      <c r="O3096" s="252"/>
      <c r="P3096" s="252"/>
      <c r="Q3096" s="252"/>
      <c r="R3096" s="252"/>
      <c r="S3096" s="252"/>
      <c r="T3096" s="253"/>
      <c r="AT3096" s="254" t="s">
        <v>175</v>
      </c>
      <c r="AU3096" s="254" t="s">
        <v>107</v>
      </c>
      <c r="AV3096" s="12" t="s">
        <v>82</v>
      </c>
      <c r="AW3096" s="12" t="s">
        <v>31</v>
      </c>
      <c r="AX3096" s="12" t="s">
        <v>74</v>
      </c>
      <c r="AY3096" s="254" t="s">
        <v>165</v>
      </c>
    </row>
    <row r="3097" s="13" customFormat="1">
      <c r="B3097" s="255"/>
      <c r="C3097" s="256"/>
      <c r="D3097" s="246" t="s">
        <v>175</v>
      </c>
      <c r="E3097" s="257" t="s">
        <v>1</v>
      </c>
      <c r="F3097" s="258" t="s">
        <v>82</v>
      </c>
      <c r="G3097" s="256"/>
      <c r="H3097" s="259">
        <v>1</v>
      </c>
      <c r="I3097" s="260"/>
      <c r="J3097" s="256"/>
      <c r="K3097" s="256"/>
      <c r="L3097" s="261"/>
      <c r="M3097" s="262"/>
      <c r="N3097" s="263"/>
      <c r="O3097" s="263"/>
      <c r="P3097" s="263"/>
      <c r="Q3097" s="263"/>
      <c r="R3097" s="263"/>
      <c r="S3097" s="263"/>
      <c r="T3097" s="264"/>
      <c r="AT3097" s="265" t="s">
        <v>175</v>
      </c>
      <c r="AU3097" s="265" t="s">
        <v>107</v>
      </c>
      <c r="AV3097" s="13" t="s">
        <v>107</v>
      </c>
      <c r="AW3097" s="13" t="s">
        <v>31</v>
      </c>
      <c r="AX3097" s="13" t="s">
        <v>74</v>
      </c>
      <c r="AY3097" s="265" t="s">
        <v>165</v>
      </c>
    </row>
    <row r="3098" s="14" customFormat="1">
      <c r="B3098" s="266"/>
      <c r="C3098" s="267"/>
      <c r="D3098" s="246" t="s">
        <v>175</v>
      </c>
      <c r="E3098" s="268" t="s">
        <v>1</v>
      </c>
      <c r="F3098" s="269" t="s">
        <v>179</v>
      </c>
      <c r="G3098" s="267"/>
      <c r="H3098" s="270">
        <v>2</v>
      </c>
      <c r="I3098" s="271"/>
      <c r="J3098" s="267"/>
      <c r="K3098" s="267"/>
      <c r="L3098" s="272"/>
      <c r="M3098" s="273"/>
      <c r="N3098" s="274"/>
      <c r="O3098" s="274"/>
      <c r="P3098" s="274"/>
      <c r="Q3098" s="274"/>
      <c r="R3098" s="274"/>
      <c r="S3098" s="274"/>
      <c r="T3098" s="275"/>
      <c r="AT3098" s="276" t="s">
        <v>175</v>
      </c>
      <c r="AU3098" s="276" t="s">
        <v>107</v>
      </c>
      <c r="AV3098" s="14" t="s">
        <v>166</v>
      </c>
      <c r="AW3098" s="14" t="s">
        <v>31</v>
      </c>
      <c r="AX3098" s="14" t="s">
        <v>74</v>
      </c>
      <c r="AY3098" s="276" t="s">
        <v>165</v>
      </c>
    </row>
    <row r="3099" s="15" customFormat="1">
      <c r="B3099" s="277"/>
      <c r="C3099" s="278"/>
      <c r="D3099" s="246" t="s">
        <v>175</v>
      </c>
      <c r="E3099" s="279" t="s">
        <v>1</v>
      </c>
      <c r="F3099" s="280" t="s">
        <v>186</v>
      </c>
      <c r="G3099" s="278"/>
      <c r="H3099" s="281">
        <v>9</v>
      </c>
      <c r="I3099" s="282"/>
      <c r="J3099" s="278"/>
      <c r="K3099" s="278"/>
      <c r="L3099" s="283"/>
      <c r="M3099" s="284"/>
      <c r="N3099" s="285"/>
      <c r="O3099" s="285"/>
      <c r="P3099" s="285"/>
      <c r="Q3099" s="285"/>
      <c r="R3099" s="285"/>
      <c r="S3099" s="285"/>
      <c r="T3099" s="286"/>
      <c r="AT3099" s="287" t="s">
        <v>175</v>
      </c>
      <c r="AU3099" s="287" t="s">
        <v>107</v>
      </c>
      <c r="AV3099" s="15" t="s">
        <v>173</v>
      </c>
      <c r="AW3099" s="15" t="s">
        <v>31</v>
      </c>
      <c r="AX3099" s="15" t="s">
        <v>82</v>
      </c>
      <c r="AY3099" s="287" t="s">
        <v>165</v>
      </c>
    </row>
    <row r="3100" s="1" customFormat="1" ht="24" customHeight="1">
      <c r="B3100" s="38"/>
      <c r="C3100" s="231" t="s">
        <v>1170</v>
      </c>
      <c r="D3100" s="231" t="s">
        <v>168</v>
      </c>
      <c r="E3100" s="232" t="s">
        <v>1171</v>
      </c>
      <c r="F3100" s="233" t="s">
        <v>1172</v>
      </c>
      <c r="G3100" s="234" t="s">
        <v>1173</v>
      </c>
      <c r="H3100" s="235">
        <v>2</v>
      </c>
      <c r="I3100" s="236"/>
      <c r="J3100" s="237">
        <f>ROUND(I3100*H3100,2)</f>
        <v>0</v>
      </c>
      <c r="K3100" s="233" t="s">
        <v>1</v>
      </c>
      <c r="L3100" s="43"/>
      <c r="M3100" s="238" t="s">
        <v>1</v>
      </c>
      <c r="N3100" s="239" t="s">
        <v>40</v>
      </c>
      <c r="O3100" s="86"/>
      <c r="P3100" s="240">
        <f>O3100*H3100</f>
        <v>0</v>
      </c>
      <c r="Q3100" s="240">
        <v>0.075999999999999998</v>
      </c>
      <c r="R3100" s="240">
        <f>Q3100*H3100</f>
        <v>0.152</v>
      </c>
      <c r="S3100" s="240">
        <v>0</v>
      </c>
      <c r="T3100" s="241">
        <f>S3100*H3100</f>
        <v>0</v>
      </c>
      <c r="AR3100" s="242" t="s">
        <v>173</v>
      </c>
      <c r="AT3100" s="242" t="s">
        <v>168</v>
      </c>
      <c r="AU3100" s="242" t="s">
        <v>107</v>
      </c>
      <c r="AY3100" s="17" t="s">
        <v>165</v>
      </c>
      <c r="BE3100" s="243">
        <f>IF(N3100="základní",J3100,0)</f>
        <v>0</v>
      </c>
      <c r="BF3100" s="243">
        <f>IF(N3100="snížená",J3100,0)</f>
        <v>0</v>
      </c>
      <c r="BG3100" s="243">
        <f>IF(N3100="zákl. přenesená",J3100,0)</f>
        <v>0</v>
      </c>
      <c r="BH3100" s="243">
        <f>IF(N3100="sníž. přenesená",J3100,0)</f>
        <v>0</v>
      </c>
      <c r="BI3100" s="243">
        <f>IF(N3100="nulová",J3100,0)</f>
        <v>0</v>
      </c>
      <c r="BJ3100" s="17" t="s">
        <v>107</v>
      </c>
      <c r="BK3100" s="243">
        <f>ROUND(I3100*H3100,2)</f>
        <v>0</v>
      </c>
      <c r="BL3100" s="17" t="s">
        <v>173</v>
      </c>
      <c r="BM3100" s="242" t="s">
        <v>1174</v>
      </c>
    </row>
    <row r="3101" s="12" customFormat="1">
      <c r="B3101" s="244"/>
      <c r="C3101" s="245"/>
      <c r="D3101" s="246" t="s">
        <v>175</v>
      </c>
      <c r="E3101" s="247" t="s">
        <v>1</v>
      </c>
      <c r="F3101" s="248" t="s">
        <v>207</v>
      </c>
      <c r="G3101" s="245"/>
      <c r="H3101" s="247" t="s">
        <v>1</v>
      </c>
      <c r="I3101" s="249"/>
      <c r="J3101" s="245"/>
      <c r="K3101" s="245"/>
      <c r="L3101" s="250"/>
      <c r="M3101" s="251"/>
      <c r="N3101" s="252"/>
      <c r="O3101" s="252"/>
      <c r="P3101" s="252"/>
      <c r="Q3101" s="252"/>
      <c r="R3101" s="252"/>
      <c r="S3101" s="252"/>
      <c r="T3101" s="253"/>
      <c r="AT3101" s="254" t="s">
        <v>175</v>
      </c>
      <c r="AU3101" s="254" t="s">
        <v>107</v>
      </c>
      <c r="AV3101" s="12" t="s">
        <v>82</v>
      </c>
      <c r="AW3101" s="12" t="s">
        <v>31</v>
      </c>
      <c r="AX3101" s="12" t="s">
        <v>74</v>
      </c>
      <c r="AY3101" s="254" t="s">
        <v>165</v>
      </c>
    </row>
    <row r="3102" s="13" customFormat="1">
      <c r="B3102" s="255"/>
      <c r="C3102" s="256"/>
      <c r="D3102" s="246" t="s">
        <v>175</v>
      </c>
      <c r="E3102" s="257" t="s">
        <v>1</v>
      </c>
      <c r="F3102" s="258" t="s">
        <v>82</v>
      </c>
      <c r="G3102" s="256"/>
      <c r="H3102" s="259">
        <v>1</v>
      </c>
      <c r="I3102" s="260"/>
      <c r="J3102" s="256"/>
      <c r="K3102" s="256"/>
      <c r="L3102" s="261"/>
      <c r="M3102" s="262"/>
      <c r="N3102" s="263"/>
      <c r="O3102" s="263"/>
      <c r="P3102" s="263"/>
      <c r="Q3102" s="263"/>
      <c r="R3102" s="263"/>
      <c r="S3102" s="263"/>
      <c r="T3102" s="264"/>
      <c r="AT3102" s="265" t="s">
        <v>175</v>
      </c>
      <c r="AU3102" s="265" t="s">
        <v>107</v>
      </c>
      <c r="AV3102" s="13" t="s">
        <v>107</v>
      </c>
      <c r="AW3102" s="13" t="s">
        <v>31</v>
      </c>
      <c r="AX3102" s="13" t="s">
        <v>74</v>
      </c>
      <c r="AY3102" s="265" t="s">
        <v>165</v>
      </c>
    </row>
    <row r="3103" s="12" customFormat="1">
      <c r="B3103" s="244"/>
      <c r="C3103" s="245"/>
      <c r="D3103" s="246" t="s">
        <v>175</v>
      </c>
      <c r="E3103" s="247" t="s">
        <v>1</v>
      </c>
      <c r="F3103" s="248" t="s">
        <v>1175</v>
      </c>
      <c r="G3103" s="245"/>
      <c r="H3103" s="247" t="s">
        <v>1</v>
      </c>
      <c r="I3103" s="249"/>
      <c r="J3103" s="245"/>
      <c r="K3103" s="245"/>
      <c r="L3103" s="250"/>
      <c r="M3103" s="251"/>
      <c r="N3103" s="252"/>
      <c r="O3103" s="252"/>
      <c r="P3103" s="252"/>
      <c r="Q3103" s="252"/>
      <c r="R3103" s="252"/>
      <c r="S3103" s="252"/>
      <c r="T3103" s="253"/>
      <c r="AT3103" s="254" t="s">
        <v>175</v>
      </c>
      <c r="AU3103" s="254" t="s">
        <v>107</v>
      </c>
      <c r="AV3103" s="12" t="s">
        <v>82</v>
      </c>
      <c r="AW3103" s="12" t="s">
        <v>31</v>
      </c>
      <c r="AX3103" s="12" t="s">
        <v>74</v>
      </c>
      <c r="AY3103" s="254" t="s">
        <v>165</v>
      </c>
    </row>
    <row r="3104" s="13" customFormat="1">
      <c r="B3104" s="255"/>
      <c r="C3104" s="256"/>
      <c r="D3104" s="246" t="s">
        <v>175</v>
      </c>
      <c r="E3104" s="257" t="s">
        <v>1</v>
      </c>
      <c r="F3104" s="258" t="s">
        <v>82</v>
      </c>
      <c r="G3104" s="256"/>
      <c r="H3104" s="259">
        <v>1</v>
      </c>
      <c r="I3104" s="260"/>
      <c r="J3104" s="256"/>
      <c r="K3104" s="256"/>
      <c r="L3104" s="261"/>
      <c r="M3104" s="262"/>
      <c r="N3104" s="263"/>
      <c r="O3104" s="263"/>
      <c r="P3104" s="263"/>
      <c r="Q3104" s="263"/>
      <c r="R3104" s="263"/>
      <c r="S3104" s="263"/>
      <c r="T3104" s="264"/>
      <c r="AT3104" s="265" t="s">
        <v>175</v>
      </c>
      <c r="AU3104" s="265" t="s">
        <v>107</v>
      </c>
      <c r="AV3104" s="13" t="s">
        <v>107</v>
      </c>
      <c r="AW3104" s="13" t="s">
        <v>31</v>
      </c>
      <c r="AX3104" s="13" t="s">
        <v>74</v>
      </c>
      <c r="AY3104" s="265" t="s">
        <v>165</v>
      </c>
    </row>
    <row r="3105" s="15" customFormat="1">
      <c r="B3105" s="277"/>
      <c r="C3105" s="278"/>
      <c r="D3105" s="246" t="s">
        <v>175</v>
      </c>
      <c r="E3105" s="279" t="s">
        <v>1</v>
      </c>
      <c r="F3105" s="280" t="s">
        <v>186</v>
      </c>
      <c r="G3105" s="278"/>
      <c r="H3105" s="281">
        <v>2</v>
      </c>
      <c r="I3105" s="282"/>
      <c r="J3105" s="278"/>
      <c r="K3105" s="278"/>
      <c r="L3105" s="283"/>
      <c r="M3105" s="284"/>
      <c r="N3105" s="285"/>
      <c r="O3105" s="285"/>
      <c r="P3105" s="285"/>
      <c r="Q3105" s="285"/>
      <c r="R3105" s="285"/>
      <c r="S3105" s="285"/>
      <c r="T3105" s="286"/>
      <c r="AT3105" s="287" t="s">
        <v>175</v>
      </c>
      <c r="AU3105" s="287" t="s">
        <v>107</v>
      </c>
      <c r="AV3105" s="15" t="s">
        <v>173</v>
      </c>
      <c r="AW3105" s="15" t="s">
        <v>31</v>
      </c>
      <c r="AX3105" s="15" t="s">
        <v>82</v>
      </c>
      <c r="AY3105" s="287" t="s">
        <v>165</v>
      </c>
    </row>
    <row r="3106" s="1" customFormat="1" ht="24" customHeight="1">
      <c r="B3106" s="38"/>
      <c r="C3106" s="231" t="s">
        <v>1176</v>
      </c>
      <c r="D3106" s="231" t="s">
        <v>168</v>
      </c>
      <c r="E3106" s="232" t="s">
        <v>1177</v>
      </c>
      <c r="F3106" s="233" t="s">
        <v>1178</v>
      </c>
      <c r="G3106" s="234" t="s">
        <v>1173</v>
      </c>
      <c r="H3106" s="235">
        <v>1</v>
      </c>
      <c r="I3106" s="236"/>
      <c r="J3106" s="237">
        <f>ROUND(I3106*H3106,2)</f>
        <v>0</v>
      </c>
      <c r="K3106" s="233" t="s">
        <v>1</v>
      </c>
      <c r="L3106" s="43"/>
      <c r="M3106" s="238" t="s">
        <v>1</v>
      </c>
      <c r="N3106" s="239" t="s">
        <v>40</v>
      </c>
      <c r="O3106" s="86"/>
      <c r="P3106" s="240">
        <f>O3106*H3106</f>
        <v>0</v>
      </c>
      <c r="Q3106" s="240">
        <v>0.058999999999999997</v>
      </c>
      <c r="R3106" s="240">
        <f>Q3106*H3106</f>
        <v>0.058999999999999997</v>
      </c>
      <c r="S3106" s="240">
        <v>0</v>
      </c>
      <c r="T3106" s="241">
        <f>S3106*H3106</f>
        <v>0</v>
      </c>
      <c r="AR3106" s="242" t="s">
        <v>173</v>
      </c>
      <c r="AT3106" s="242" t="s">
        <v>168</v>
      </c>
      <c r="AU3106" s="242" t="s">
        <v>107</v>
      </c>
      <c r="AY3106" s="17" t="s">
        <v>165</v>
      </c>
      <c r="BE3106" s="243">
        <f>IF(N3106="základní",J3106,0)</f>
        <v>0</v>
      </c>
      <c r="BF3106" s="243">
        <f>IF(N3106="snížená",J3106,0)</f>
        <v>0</v>
      </c>
      <c r="BG3106" s="243">
        <f>IF(N3106="zákl. přenesená",J3106,0)</f>
        <v>0</v>
      </c>
      <c r="BH3106" s="243">
        <f>IF(N3106="sníž. přenesená",J3106,0)</f>
        <v>0</v>
      </c>
      <c r="BI3106" s="243">
        <f>IF(N3106="nulová",J3106,0)</f>
        <v>0</v>
      </c>
      <c r="BJ3106" s="17" t="s">
        <v>107</v>
      </c>
      <c r="BK3106" s="243">
        <f>ROUND(I3106*H3106,2)</f>
        <v>0</v>
      </c>
      <c r="BL3106" s="17" t="s">
        <v>173</v>
      </c>
      <c r="BM3106" s="242" t="s">
        <v>1179</v>
      </c>
    </row>
    <row r="3107" s="12" customFormat="1">
      <c r="B3107" s="244"/>
      <c r="C3107" s="245"/>
      <c r="D3107" s="246" t="s">
        <v>175</v>
      </c>
      <c r="E3107" s="247" t="s">
        <v>1</v>
      </c>
      <c r="F3107" s="248" t="s">
        <v>207</v>
      </c>
      <c r="G3107" s="245"/>
      <c r="H3107" s="247" t="s">
        <v>1</v>
      </c>
      <c r="I3107" s="249"/>
      <c r="J3107" s="245"/>
      <c r="K3107" s="245"/>
      <c r="L3107" s="250"/>
      <c r="M3107" s="251"/>
      <c r="N3107" s="252"/>
      <c r="O3107" s="252"/>
      <c r="P3107" s="252"/>
      <c r="Q3107" s="252"/>
      <c r="R3107" s="252"/>
      <c r="S3107" s="252"/>
      <c r="T3107" s="253"/>
      <c r="AT3107" s="254" t="s">
        <v>175</v>
      </c>
      <c r="AU3107" s="254" t="s">
        <v>107</v>
      </c>
      <c r="AV3107" s="12" t="s">
        <v>82</v>
      </c>
      <c r="AW3107" s="12" t="s">
        <v>31</v>
      </c>
      <c r="AX3107" s="12" t="s">
        <v>74</v>
      </c>
      <c r="AY3107" s="254" t="s">
        <v>165</v>
      </c>
    </row>
    <row r="3108" s="13" customFormat="1">
      <c r="B3108" s="255"/>
      <c r="C3108" s="256"/>
      <c r="D3108" s="246" t="s">
        <v>175</v>
      </c>
      <c r="E3108" s="257" t="s">
        <v>1</v>
      </c>
      <c r="F3108" s="258" t="s">
        <v>82</v>
      </c>
      <c r="G3108" s="256"/>
      <c r="H3108" s="259">
        <v>1</v>
      </c>
      <c r="I3108" s="260"/>
      <c r="J3108" s="256"/>
      <c r="K3108" s="256"/>
      <c r="L3108" s="261"/>
      <c r="M3108" s="262"/>
      <c r="N3108" s="263"/>
      <c r="O3108" s="263"/>
      <c r="P3108" s="263"/>
      <c r="Q3108" s="263"/>
      <c r="R3108" s="263"/>
      <c r="S3108" s="263"/>
      <c r="T3108" s="264"/>
      <c r="AT3108" s="265" t="s">
        <v>175</v>
      </c>
      <c r="AU3108" s="265" t="s">
        <v>107</v>
      </c>
      <c r="AV3108" s="13" t="s">
        <v>107</v>
      </c>
      <c r="AW3108" s="13" t="s">
        <v>31</v>
      </c>
      <c r="AX3108" s="13" t="s">
        <v>74</v>
      </c>
      <c r="AY3108" s="265" t="s">
        <v>165</v>
      </c>
    </row>
    <row r="3109" s="15" customFormat="1">
      <c r="B3109" s="277"/>
      <c r="C3109" s="278"/>
      <c r="D3109" s="246" t="s">
        <v>175</v>
      </c>
      <c r="E3109" s="279" t="s">
        <v>1</v>
      </c>
      <c r="F3109" s="280" t="s">
        <v>186</v>
      </c>
      <c r="G3109" s="278"/>
      <c r="H3109" s="281">
        <v>1</v>
      </c>
      <c r="I3109" s="282"/>
      <c r="J3109" s="278"/>
      <c r="K3109" s="278"/>
      <c r="L3109" s="283"/>
      <c r="M3109" s="284"/>
      <c r="N3109" s="285"/>
      <c r="O3109" s="285"/>
      <c r="P3109" s="285"/>
      <c r="Q3109" s="285"/>
      <c r="R3109" s="285"/>
      <c r="S3109" s="285"/>
      <c r="T3109" s="286"/>
      <c r="AT3109" s="287" t="s">
        <v>175</v>
      </c>
      <c r="AU3109" s="287" t="s">
        <v>107</v>
      </c>
      <c r="AV3109" s="15" t="s">
        <v>173</v>
      </c>
      <c r="AW3109" s="15" t="s">
        <v>31</v>
      </c>
      <c r="AX3109" s="15" t="s">
        <v>82</v>
      </c>
      <c r="AY3109" s="287" t="s">
        <v>165</v>
      </c>
    </row>
    <row r="3110" s="1" customFormat="1" ht="36" customHeight="1">
      <c r="B3110" s="38"/>
      <c r="C3110" s="231" t="s">
        <v>1180</v>
      </c>
      <c r="D3110" s="231" t="s">
        <v>168</v>
      </c>
      <c r="E3110" s="232" t="s">
        <v>1181</v>
      </c>
      <c r="F3110" s="233" t="s">
        <v>1182</v>
      </c>
      <c r="G3110" s="234" t="s">
        <v>1173</v>
      </c>
      <c r="H3110" s="235">
        <v>1</v>
      </c>
      <c r="I3110" s="236"/>
      <c r="J3110" s="237">
        <f>ROUND(I3110*H3110,2)</f>
        <v>0</v>
      </c>
      <c r="K3110" s="233" t="s">
        <v>1</v>
      </c>
      <c r="L3110" s="43"/>
      <c r="M3110" s="238" t="s">
        <v>1</v>
      </c>
      <c r="N3110" s="239" t="s">
        <v>40</v>
      </c>
      <c r="O3110" s="86"/>
      <c r="P3110" s="240">
        <f>O3110*H3110</f>
        <v>0</v>
      </c>
      <c r="Q3110" s="240">
        <v>0.086999999999999994</v>
      </c>
      <c r="R3110" s="240">
        <f>Q3110*H3110</f>
        <v>0.086999999999999994</v>
      </c>
      <c r="S3110" s="240">
        <v>0</v>
      </c>
      <c r="T3110" s="241">
        <f>S3110*H3110</f>
        <v>0</v>
      </c>
      <c r="AR3110" s="242" t="s">
        <v>173</v>
      </c>
      <c r="AT3110" s="242" t="s">
        <v>168</v>
      </c>
      <c r="AU3110" s="242" t="s">
        <v>107</v>
      </c>
      <c r="AY3110" s="17" t="s">
        <v>165</v>
      </c>
      <c r="BE3110" s="243">
        <f>IF(N3110="základní",J3110,0)</f>
        <v>0</v>
      </c>
      <c r="BF3110" s="243">
        <f>IF(N3110="snížená",J3110,0)</f>
        <v>0</v>
      </c>
      <c r="BG3110" s="243">
        <f>IF(N3110="zákl. přenesená",J3110,0)</f>
        <v>0</v>
      </c>
      <c r="BH3110" s="243">
        <f>IF(N3110="sníž. přenesená",J3110,0)</f>
        <v>0</v>
      </c>
      <c r="BI3110" s="243">
        <f>IF(N3110="nulová",J3110,0)</f>
        <v>0</v>
      </c>
      <c r="BJ3110" s="17" t="s">
        <v>107</v>
      </c>
      <c r="BK3110" s="243">
        <f>ROUND(I3110*H3110,2)</f>
        <v>0</v>
      </c>
      <c r="BL3110" s="17" t="s">
        <v>173</v>
      </c>
      <c r="BM3110" s="242" t="s">
        <v>1183</v>
      </c>
    </row>
    <row r="3111" s="12" customFormat="1">
      <c r="B3111" s="244"/>
      <c r="C3111" s="245"/>
      <c r="D3111" s="246" t="s">
        <v>175</v>
      </c>
      <c r="E3111" s="247" t="s">
        <v>1</v>
      </c>
      <c r="F3111" s="248" t="s">
        <v>180</v>
      </c>
      <c r="G3111" s="245"/>
      <c r="H3111" s="247" t="s">
        <v>1</v>
      </c>
      <c r="I3111" s="249"/>
      <c r="J3111" s="245"/>
      <c r="K3111" s="245"/>
      <c r="L3111" s="250"/>
      <c r="M3111" s="251"/>
      <c r="N3111" s="252"/>
      <c r="O3111" s="252"/>
      <c r="P3111" s="252"/>
      <c r="Q3111" s="252"/>
      <c r="R3111" s="252"/>
      <c r="S3111" s="252"/>
      <c r="T3111" s="253"/>
      <c r="AT3111" s="254" t="s">
        <v>175</v>
      </c>
      <c r="AU3111" s="254" t="s">
        <v>107</v>
      </c>
      <c r="AV3111" s="12" t="s">
        <v>82</v>
      </c>
      <c r="AW3111" s="12" t="s">
        <v>31</v>
      </c>
      <c r="AX3111" s="12" t="s">
        <v>74</v>
      </c>
      <c r="AY3111" s="254" t="s">
        <v>165</v>
      </c>
    </row>
    <row r="3112" s="13" customFormat="1">
      <c r="B3112" s="255"/>
      <c r="C3112" s="256"/>
      <c r="D3112" s="246" t="s">
        <v>175</v>
      </c>
      <c r="E3112" s="257" t="s">
        <v>1</v>
      </c>
      <c r="F3112" s="258" t="s">
        <v>82</v>
      </c>
      <c r="G3112" s="256"/>
      <c r="H3112" s="259">
        <v>1</v>
      </c>
      <c r="I3112" s="260"/>
      <c r="J3112" s="256"/>
      <c r="K3112" s="256"/>
      <c r="L3112" s="261"/>
      <c r="M3112" s="262"/>
      <c r="N3112" s="263"/>
      <c r="O3112" s="263"/>
      <c r="P3112" s="263"/>
      <c r="Q3112" s="263"/>
      <c r="R3112" s="263"/>
      <c r="S3112" s="263"/>
      <c r="T3112" s="264"/>
      <c r="AT3112" s="265" t="s">
        <v>175</v>
      </c>
      <c r="AU3112" s="265" t="s">
        <v>107</v>
      </c>
      <c r="AV3112" s="13" t="s">
        <v>107</v>
      </c>
      <c r="AW3112" s="13" t="s">
        <v>31</v>
      </c>
      <c r="AX3112" s="13" t="s">
        <v>74</v>
      </c>
      <c r="AY3112" s="265" t="s">
        <v>165</v>
      </c>
    </row>
    <row r="3113" s="15" customFormat="1">
      <c r="B3113" s="277"/>
      <c r="C3113" s="278"/>
      <c r="D3113" s="246" t="s">
        <v>175</v>
      </c>
      <c r="E3113" s="279" t="s">
        <v>1</v>
      </c>
      <c r="F3113" s="280" t="s">
        <v>186</v>
      </c>
      <c r="G3113" s="278"/>
      <c r="H3113" s="281">
        <v>1</v>
      </c>
      <c r="I3113" s="282"/>
      <c r="J3113" s="278"/>
      <c r="K3113" s="278"/>
      <c r="L3113" s="283"/>
      <c r="M3113" s="284"/>
      <c r="N3113" s="285"/>
      <c r="O3113" s="285"/>
      <c r="P3113" s="285"/>
      <c r="Q3113" s="285"/>
      <c r="R3113" s="285"/>
      <c r="S3113" s="285"/>
      <c r="T3113" s="286"/>
      <c r="AT3113" s="287" t="s">
        <v>175</v>
      </c>
      <c r="AU3113" s="287" t="s">
        <v>107</v>
      </c>
      <c r="AV3113" s="15" t="s">
        <v>173</v>
      </c>
      <c r="AW3113" s="15" t="s">
        <v>31</v>
      </c>
      <c r="AX3113" s="15" t="s">
        <v>82</v>
      </c>
      <c r="AY3113" s="287" t="s">
        <v>165</v>
      </c>
    </row>
    <row r="3114" s="1" customFormat="1" ht="36" customHeight="1">
      <c r="B3114" s="38"/>
      <c r="C3114" s="231" t="s">
        <v>1184</v>
      </c>
      <c r="D3114" s="231" t="s">
        <v>168</v>
      </c>
      <c r="E3114" s="232" t="s">
        <v>1185</v>
      </c>
      <c r="F3114" s="233" t="s">
        <v>1186</v>
      </c>
      <c r="G3114" s="234" t="s">
        <v>1173</v>
      </c>
      <c r="H3114" s="235">
        <v>2</v>
      </c>
      <c r="I3114" s="236"/>
      <c r="J3114" s="237">
        <f>ROUND(I3114*H3114,2)</f>
        <v>0</v>
      </c>
      <c r="K3114" s="233" t="s">
        <v>1</v>
      </c>
      <c r="L3114" s="43"/>
      <c r="M3114" s="238" t="s">
        <v>1</v>
      </c>
      <c r="N3114" s="239" t="s">
        <v>40</v>
      </c>
      <c r="O3114" s="86"/>
      <c r="P3114" s="240">
        <f>O3114*H3114</f>
        <v>0</v>
      </c>
      <c r="Q3114" s="240">
        <v>0.091999999999999998</v>
      </c>
      <c r="R3114" s="240">
        <f>Q3114*H3114</f>
        <v>0.184</v>
      </c>
      <c r="S3114" s="240">
        <v>0</v>
      </c>
      <c r="T3114" s="241">
        <f>S3114*H3114</f>
        <v>0</v>
      </c>
      <c r="AR3114" s="242" t="s">
        <v>173</v>
      </c>
      <c r="AT3114" s="242" t="s">
        <v>168</v>
      </c>
      <c r="AU3114" s="242" t="s">
        <v>107</v>
      </c>
      <c r="AY3114" s="17" t="s">
        <v>165</v>
      </c>
      <c r="BE3114" s="243">
        <f>IF(N3114="základní",J3114,0)</f>
        <v>0</v>
      </c>
      <c r="BF3114" s="243">
        <f>IF(N3114="snížená",J3114,0)</f>
        <v>0</v>
      </c>
      <c r="BG3114" s="243">
        <f>IF(N3114="zákl. přenesená",J3114,0)</f>
        <v>0</v>
      </c>
      <c r="BH3114" s="243">
        <f>IF(N3114="sníž. přenesená",J3114,0)</f>
        <v>0</v>
      </c>
      <c r="BI3114" s="243">
        <f>IF(N3114="nulová",J3114,0)</f>
        <v>0</v>
      </c>
      <c r="BJ3114" s="17" t="s">
        <v>107</v>
      </c>
      <c r="BK3114" s="243">
        <f>ROUND(I3114*H3114,2)</f>
        <v>0</v>
      </c>
      <c r="BL3114" s="17" t="s">
        <v>173</v>
      </c>
      <c r="BM3114" s="242" t="s">
        <v>1187</v>
      </c>
    </row>
    <row r="3115" s="12" customFormat="1">
      <c r="B3115" s="244"/>
      <c r="C3115" s="245"/>
      <c r="D3115" s="246" t="s">
        <v>175</v>
      </c>
      <c r="E3115" s="247" t="s">
        <v>1</v>
      </c>
      <c r="F3115" s="248" t="s">
        <v>176</v>
      </c>
      <c r="G3115" s="245"/>
      <c r="H3115" s="247" t="s">
        <v>1</v>
      </c>
      <c r="I3115" s="249"/>
      <c r="J3115" s="245"/>
      <c r="K3115" s="245"/>
      <c r="L3115" s="250"/>
      <c r="M3115" s="251"/>
      <c r="N3115" s="252"/>
      <c r="O3115" s="252"/>
      <c r="P3115" s="252"/>
      <c r="Q3115" s="252"/>
      <c r="R3115" s="252"/>
      <c r="S3115" s="252"/>
      <c r="T3115" s="253"/>
      <c r="AT3115" s="254" t="s">
        <v>175</v>
      </c>
      <c r="AU3115" s="254" t="s">
        <v>107</v>
      </c>
      <c r="AV3115" s="12" t="s">
        <v>82</v>
      </c>
      <c r="AW3115" s="12" t="s">
        <v>31</v>
      </c>
      <c r="AX3115" s="12" t="s">
        <v>74</v>
      </c>
      <c r="AY3115" s="254" t="s">
        <v>165</v>
      </c>
    </row>
    <row r="3116" s="13" customFormat="1">
      <c r="B3116" s="255"/>
      <c r="C3116" s="256"/>
      <c r="D3116" s="246" t="s">
        <v>175</v>
      </c>
      <c r="E3116" s="257" t="s">
        <v>1</v>
      </c>
      <c r="F3116" s="258" t="s">
        <v>82</v>
      </c>
      <c r="G3116" s="256"/>
      <c r="H3116" s="259">
        <v>1</v>
      </c>
      <c r="I3116" s="260"/>
      <c r="J3116" s="256"/>
      <c r="K3116" s="256"/>
      <c r="L3116" s="261"/>
      <c r="M3116" s="262"/>
      <c r="N3116" s="263"/>
      <c r="O3116" s="263"/>
      <c r="P3116" s="263"/>
      <c r="Q3116" s="263"/>
      <c r="R3116" s="263"/>
      <c r="S3116" s="263"/>
      <c r="T3116" s="264"/>
      <c r="AT3116" s="265" t="s">
        <v>175</v>
      </c>
      <c r="AU3116" s="265" t="s">
        <v>107</v>
      </c>
      <c r="AV3116" s="13" t="s">
        <v>107</v>
      </c>
      <c r="AW3116" s="13" t="s">
        <v>31</v>
      </c>
      <c r="AX3116" s="13" t="s">
        <v>74</v>
      </c>
      <c r="AY3116" s="265" t="s">
        <v>165</v>
      </c>
    </row>
    <row r="3117" s="12" customFormat="1">
      <c r="B3117" s="244"/>
      <c r="C3117" s="245"/>
      <c r="D3117" s="246" t="s">
        <v>175</v>
      </c>
      <c r="E3117" s="247" t="s">
        <v>1</v>
      </c>
      <c r="F3117" s="248" t="s">
        <v>180</v>
      </c>
      <c r="G3117" s="245"/>
      <c r="H3117" s="247" t="s">
        <v>1</v>
      </c>
      <c r="I3117" s="249"/>
      <c r="J3117" s="245"/>
      <c r="K3117" s="245"/>
      <c r="L3117" s="250"/>
      <c r="M3117" s="251"/>
      <c r="N3117" s="252"/>
      <c r="O3117" s="252"/>
      <c r="P3117" s="252"/>
      <c r="Q3117" s="252"/>
      <c r="R3117" s="252"/>
      <c r="S3117" s="252"/>
      <c r="T3117" s="253"/>
      <c r="AT3117" s="254" t="s">
        <v>175</v>
      </c>
      <c r="AU3117" s="254" t="s">
        <v>107</v>
      </c>
      <c r="AV3117" s="12" t="s">
        <v>82</v>
      </c>
      <c r="AW3117" s="12" t="s">
        <v>31</v>
      </c>
      <c r="AX3117" s="12" t="s">
        <v>74</v>
      </c>
      <c r="AY3117" s="254" t="s">
        <v>165</v>
      </c>
    </row>
    <row r="3118" s="13" customFormat="1">
      <c r="B3118" s="255"/>
      <c r="C3118" s="256"/>
      <c r="D3118" s="246" t="s">
        <v>175</v>
      </c>
      <c r="E3118" s="257" t="s">
        <v>1</v>
      </c>
      <c r="F3118" s="258" t="s">
        <v>82</v>
      </c>
      <c r="G3118" s="256"/>
      <c r="H3118" s="259">
        <v>1</v>
      </c>
      <c r="I3118" s="260"/>
      <c r="J3118" s="256"/>
      <c r="K3118" s="256"/>
      <c r="L3118" s="261"/>
      <c r="M3118" s="262"/>
      <c r="N3118" s="263"/>
      <c r="O3118" s="263"/>
      <c r="P3118" s="263"/>
      <c r="Q3118" s="263"/>
      <c r="R3118" s="263"/>
      <c r="S3118" s="263"/>
      <c r="T3118" s="264"/>
      <c r="AT3118" s="265" t="s">
        <v>175</v>
      </c>
      <c r="AU3118" s="265" t="s">
        <v>107</v>
      </c>
      <c r="AV3118" s="13" t="s">
        <v>107</v>
      </c>
      <c r="AW3118" s="13" t="s">
        <v>31</v>
      </c>
      <c r="AX3118" s="13" t="s">
        <v>74</v>
      </c>
      <c r="AY3118" s="265" t="s">
        <v>165</v>
      </c>
    </row>
    <row r="3119" s="15" customFormat="1">
      <c r="B3119" s="277"/>
      <c r="C3119" s="278"/>
      <c r="D3119" s="246" t="s">
        <v>175</v>
      </c>
      <c r="E3119" s="279" t="s">
        <v>1</v>
      </c>
      <c r="F3119" s="280" t="s">
        <v>186</v>
      </c>
      <c r="G3119" s="278"/>
      <c r="H3119" s="281">
        <v>2</v>
      </c>
      <c r="I3119" s="282"/>
      <c r="J3119" s="278"/>
      <c r="K3119" s="278"/>
      <c r="L3119" s="283"/>
      <c r="M3119" s="284"/>
      <c r="N3119" s="285"/>
      <c r="O3119" s="285"/>
      <c r="P3119" s="285"/>
      <c r="Q3119" s="285"/>
      <c r="R3119" s="285"/>
      <c r="S3119" s="285"/>
      <c r="T3119" s="286"/>
      <c r="AT3119" s="287" t="s">
        <v>175</v>
      </c>
      <c r="AU3119" s="287" t="s">
        <v>107</v>
      </c>
      <c r="AV3119" s="15" t="s">
        <v>173</v>
      </c>
      <c r="AW3119" s="15" t="s">
        <v>31</v>
      </c>
      <c r="AX3119" s="15" t="s">
        <v>82</v>
      </c>
      <c r="AY3119" s="287" t="s">
        <v>165</v>
      </c>
    </row>
    <row r="3120" s="1" customFormat="1" ht="24" customHeight="1">
      <c r="B3120" s="38"/>
      <c r="C3120" s="231" t="s">
        <v>1188</v>
      </c>
      <c r="D3120" s="231" t="s">
        <v>168</v>
      </c>
      <c r="E3120" s="232" t="s">
        <v>1189</v>
      </c>
      <c r="F3120" s="233" t="s">
        <v>1190</v>
      </c>
      <c r="G3120" s="234" t="s">
        <v>214</v>
      </c>
      <c r="H3120" s="235">
        <v>43</v>
      </c>
      <c r="I3120" s="236"/>
      <c r="J3120" s="237">
        <f>ROUND(I3120*H3120,2)</f>
        <v>0</v>
      </c>
      <c r="K3120" s="233" t="s">
        <v>172</v>
      </c>
      <c r="L3120" s="43"/>
      <c r="M3120" s="238" t="s">
        <v>1</v>
      </c>
      <c r="N3120" s="239" t="s">
        <v>40</v>
      </c>
      <c r="O3120" s="86"/>
      <c r="P3120" s="240">
        <f>O3120*H3120</f>
        <v>0</v>
      </c>
      <c r="Q3120" s="240">
        <v>0</v>
      </c>
      <c r="R3120" s="240">
        <f>Q3120*H3120</f>
        <v>0</v>
      </c>
      <c r="S3120" s="240">
        <v>0</v>
      </c>
      <c r="T3120" s="241">
        <f>S3120*H3120</f>
        <v>0</v>
      </c>
      <c r="AR3120" s="242" t="s">
        <v>315</v>
      </c>
      <c r="AT3120" s="242" t="s">
        <v>168</v>
      </c>
      <c r="AU3120" s="242" t="s">
        <v>107</v>
      </c>
      <c r="AY3120" s="17" t="s">
        <v>165</v>
      </c>
      <c r="BE3120" s="243">
        <f>IF(N3120="základní",J3120,0)</f>
        <v>0</v>
      </c>
      <c r="BF3120" s="243">
        <f>IF(N3120="snížená",J3120,0)</f>
        <v>0</v>
      </c>
      <c r="BG3120" s="243">
        <f>IF(N3120="zákl. přenesená",J3120,0)</f>
        <v>0</v>
      </c>
      <c r="BH3120" s="243">
        <f>IF(N3120="sníž. přenesená",J3120,0)</f>
        <v>0</v>
      </c>
      <c r="BI3120" s="243">
        <f>IF(N3120="nulová",J3120,0)</f>
        <v>0</v>
      </c>
      <c r="BJ3120" s="17" t="s">
        <v>107</v>
      </c>
      <c r="BK3120" s="243">
        <f>ROUND(I3120*H3120,2)</f>
        <v>0</v>
      </c>
      <c r="BL3120" s="17" t="s">
        <v>315</v>
      </c>
      <c r="BM3120" s="242" t="s">
        <v>1191</v>
      </c>
    </row>
    <row r="3121" s="12" customFormat="1">
      <c r="B3121" s="244"/>
      <c r="C3121" s="245"/>
      <c r="D3121" s="246" t="s">
        <v>175</v>
      </c>
      <c r="E3121" s="247" t="s">
        <v>1</v>
      </c>
      <c r="F3121" s="248" t="s">
        <v>176</v>
      </c>
      <c r="G3121" s="245"/>
      <c r="H3121" s="247" t="s">
        <v>1</v>
      </c>
      <c r="I3121" s="249"/>
      <c r="J3121" s="245"/>
      <c r="K3121" s="245"/>
      <c r="L3121" s="250"/>
      <c r="M3121" s="251"/>
      <c r="N3121" s="252"/>
      <c r="O3121" s="252"/>
      <c r="P3121" s="252"/>
      <c r="Q3121" s="252"/>
      <c r="R3121" s="252"/>
      <c r="S3121" s="252"/>
      <c r="T3121" s="253"/>
      <c r="AT3121" s="254" t="s">
        <v>175</v>
      </c>
      <c r="AU3121" s="254" t="s">
        <v>107</v>
      </c>
      <c r="AV3121" s="12" t="s">
        <v>82</v>
      </c>
      <c r="AW3121" s="12" t="s">
        <v>31</v>
      </c>
      <c r="AX3121" s="12" t="s">
        <v>74</v>
      </c>
      <c r="AY3121" s="254" t="s">
        <v>165</v>
      </c>
    </row>
    <row r="3122" s="13" customFormat="1">
      <c r="B3122" s="255"/>
      <c r="C3122" s="256"/>
      <c r="D3122" s="246" t="s">
        <v>175</v>
      </c>
      <c r="E3122" s="257" t="s">
        <v>1</v>
      </c>
      <c r="F3122" s="258" t="s">
        <v>1192</v>
      </c>
      <c r="G3122" s="256"/>
      <c r="H3122" s="259">
        <v>17</v>
      </c>
      <c r="I3122" s="260"/>
      <c r="J3122" s="256"/>
      <c r="K3122" s="256"/>
      <c r="L3122" s="261"/>
      <c r="M3122" s="262"/>
      <c r="N3122" s="263"/>
      <c r="O3122" s="263"/>
      <c r="P3122" s="263"/>
      <c r="Q3122" s="263"/>
      <c r="R3122" s="263"/>
      <c r="S3122" s="263"/>
      <c r="T3122" s="264"/>
      <c r="AT3122" s="265" t="s">
        <v>175</v>
      </c>
      <c r="AU3122" s="265" t="s">
        <v>107</v>
      </c>
      <c r="AV3122" s="13" t="s">
        <v>107</v>
      </c>
      <c r="AW3122" s="13" t="s">
        <v>31</v>
      </c>
      <c r="AX3122" s="13" t="s">
        <v>74</v>
      </c>
      <c r="AY3122" s="265" t="s">
        <v>165</v>
      </c>
    </row>
    <row r="3123" s="12" customFormat="1">
      <c r="B3123" s="244"/>
      <c r="C3123" s="245"/>
      <c r="D3123" s="246" t="s">
        <v>175</v>
      </c>
      <c r="E3123" s="247" t="s">
        <v>1</v>
      </c>
      <c r="F3123" s="248" t="s">
        <v>180</v>
      </c>
      <c r="G3123" s="245"/>
      <c r="H3123" s="247" t="s">
        <v>1</v>
      </c>
      <c r="I3123" s="249"/>
      <c r="J3123" s="245"/>
      <c r="K3123" s="245"/>
      <c r="L3123" s="250"/>
      <c r="M3123" s="251"/>
      <c r="N3123" s="252"/>
      <c r="O3123" s="252"/>
      <c r="P3123" s="252"/>
      <c r="Q3123" s="252"/>
      <c r="R3123" s="252"/>
      <c r="S3123" s="252"/>
      <c r="T3123" s="253"/>
      <c r="AT3123" s="254" t="s">
        <v>175</v>
      </c>
      <c r="AU3123" s="254" t="s">
        <v>107</v>
      </c>
      <c r="AV3123" s="12" t="s">
        <v>82</v>
      </c>
      <c r="AW3123" s="12" t="s">
        <v>31</v>
      </c>
      <c r="AX3123" s="12" t="s">
        <v>74</v>
      </c>
      <c r="AY3123" s="254" t="s">
        <v>165</v>
      </c>
    </row>
    <row r="3124" s="13" customFormat="1">
      <c r="B3124" s="255"/>
      <c r="C3124" s="256"/>
      <c r="D3124" s="246" t="s">
        <v>175</v>
      </c>
      <c r="E3124" s="257" t="s">
        <v>1</v>
      </c>
      <c r="F3124" s="258" t="s">
        <v>1193</v>
      </c>
      <c r="G3124" s="256"/>
      <c r="H3124" s="259">
        <v>15</v>
      </c>
      <c r="I3124" s="260"/>
      <c r="J3124" s="256"/>
      <c r="K3124" s="256"/>
      <c r="L3124" s="261"/>
      <c r="M3124" s="262"/>
      <c r="N3124" s="263"/>
      <c r="O3124" s="263"/>
      <c r="P3124" s="263"/>
      <c r="Q3124" s="263"/>
      <c r="R3124" s="263"/>
      <c r="S3124" s="263"/>
      <c r="T3124" s="264"/>
      <c r="AT3124" s="265" t="s">
        <v>175</v>
      </c>
      <c r="AU3124" s="265" t="s">
        <v>107</v>
      </c>
      <c r="AV3124" s="13" t="s">
        <v>107</v>
      </c>
      <c r="AW3124" s="13" t="s">
        <v>31</v>
      </c>
      <c r="AX3124" s="13" t="s">
        <v>74</v>
      </c>
      <c r="AY3124" s="265" t="s">
        <v>165</v>
      </c>
    </row>
    <row r="3125" s="12" customFormat="1">
      <c r="B3125" s="244"/>
      <c r="C3125" s="245"/>
      <c r="D3125" s="246" t="s">
        <v>175</v>
      </c>
      <c r="E3125" s="247" t="s">
        <v>1</v>
      </c>
      <c r="F3125" s="248" t="s">
        <v>207</v>
      </c>
      <c r="G3125" s="245"/>
      <c r="H3125" s="247" t="s">
        <v>1</v>
      </c>
      <c r="I3125" s="249"/>
      <c r="J3125" s="245"/>
      <c r="K3125" s="245"/>
      <c r="L3125" s="250"/>
      <c r="M3125" s="251"/>
      <c r="N3125" s="252"/>
      <c r="O3125" s="252"/>
      <c r="P3125" s="252"/>
      <c r="Q3125" s="252"/>
      <c r="R3125" s="252"/>
      <c r="S3125" s="252"/>
      <c r="T3125" s="253"/>
      <c r="AT3125" s="254" t="s">
        <v>175</v>
      </c>
      <c r="AU3125" s="254" t="s">
        <v>107</v>
      </c>
      <c r="AV3125" s="12" t="s">
        <v>82</v>
      </c>
      <c r="AW3125" s="12" t="s">
        <v>31</v>
      </c>
      <c r="AX3125" s="12" t="s">
        <v>74</v>
      </c>
      <c r="AY3125" s="254" t="s">
        <v>165</v>
      </c>
    </row>
    <row r="3126" s="13" customFormat="1">
      <c r="B3126" s="255"/>
      <c r="C3126" s="256"/>
      <c r="D3126" s="246" t="s">
        <v>175</v>
      </c>
      <c r="E3126" s="257" t="s">
        <v>1</v>
      </c>
      <c r="F3126" s="258" t="s">
        <v>1194</v>
      </c>
      <c r="G3126" s="256"/>
      <c r="H3126" s="259">
        <v>11</v>
      </c>
      <c r="I3126" s="260"/>
      <c r="J3126" s="256"/>
      <c r="K3126" s="256"/>
      <c r="L3126" s="261"/>
      <c r="M3126" s="262"/>
      <c r="N3126" s="263"/>
      <c r="O3126" s="263"/>
      <c r="P3126" s="263"/>
      <c r="Q3126" s="263"/>
      <c r="R3126" s="263"/>
      <c r="S3126" s="263"/>
      <c r="T3126" s="264"/>
      <c r="AT3126" s="265" t="s">
        <v>175</v>
      </c>
      <c r="AU3126" s="265" t="s">
        <v>107</v>
      </c>
      <c r="AV3126" s="13" t="s">
        <v>107</v>
      </c>
      <c r="AW3126" s="13" t="s">
        <v>31</v>
      </c>
      <c r="AX3126" s="13" t="s">
        <v>74</v>
      </c>
      <c r="AY3126" s="265" t="s">
        <v>165</v>
      </c>
    </row>
    <row r="3127" s="15" customFormat="1">
      <c r="B3127" s="277"/>
      <c r="C3127" s="278"/>
      <c r="D3127" s="246" t="s">
        <v>175</v>
      </c>
      <c r="E3127" s="279" t="s">
        <v>1</v>
      </c>
      <c r="F3127" s="280" t="s">
        <v>186</v>
      </c>
      <c r="G3127" s="278"/>
      <c r="H3127" s="281">
        <v>43</v>
      </c>
      <c r="I3127" s="282"/>
      <c r="J3127" s="278"/>
      <c r="K3127" s="278"/>
      <c r="L3127" s="283"/>
      <c r="M3127" s="284"/>
      <c r="N3127" s="285"/>
      <c r="O3127" s="285"/>
      <c r="P3127" s="285"/>
      <c r="Q3127" s="285"/>
      <c r="R3127" s="285"/>
      <c r="S3127" s="285"/>
      <c r="T3127" s="286"/>
      <c r="AT3127" s="287" t="s">
        <v>175</v>
      </c>
      <c r="AU3127" s="287" t="s">
        <v>107</v>
      </c>
      <c r="AV3127" s="15" t="s">
        <v>173</v>
      </c>
      <c r="AW3127" s="15" t="s">
        <v>31</v>
      </c>
      <c r="AX3127" s="15" t="s">
        <v>82</v>
      </c>
      <c r="AY3127" s="287" t="s">
        <v>165</v>
      </c>
    </row>
    <row r="3128" s="1" customFormat="1" ht="24" customHeight="1">
      <c r="B3128" s="38"/>
      <c r="C3128" s="288" t="s">
        <v>1195</v>
      </c>
      <c r="D3128" s="288" t="s">
        <v>223</v>
      </c>
      <c r="E3128" s="289" t="s">
        <v>1196</v>
      </c>
      <c r="F3128" s="290" t="s">
        <v>1197</v>
      </c>
      <c r="G3128" s="291" t="s">
        <v>214</v>
      </c>
      <c r="H3128" s="292">
        <v>4</v>
      </c>
      <c r="I3128" s="293"/>
      <c r="J3128" s="294">
        <f>ROUND(I3128*H3128,2)</f>
        <v>0</v>
      </c>
      <c r="K3128" s="290" t="s">
        <v>172</v>
      </c>
      <c r="L3128" s="295"/>
      <c r="M3128" s="296" t="s">
        <v>1</v>
      </c>
      <c r="N3128" s="297" t="s">
        <v>40</v>
      </c>
      <c r="O3128" s="86"/>
      <c r="P3128" s="240">
        <f>O3128*H3128</f>
        <v>0</v>
      </c>
      <c r="Q3128" s="240">
        <v>0.012999999999999999</v>
      </c>
      <c r="R3128" s="240">
        <f>Q3128*H3128</f>
        <v>0.051999999999999998</v>
      </c>
      <c r="S3128" s="240">
        <v>0</v>
      </c>
      <c r="T3128" s="241">
        <f>S3128*H3128</f>
        <v>0</v>
      </c>
      <c r="AR3128" s="242" t="s">
        <v>616</v>
      </c>
      <c r="AT3128" s="242" t="s">
        <v>223</v>
      </c>
      <c r="AU3128" s="242" t="s">
        <v>107</v>
      </c>
      <c r="AY3128" s="17" t="s">
        <v>165</v>
      </c>
      <c r="BE3128" s="243">
        <f>IF(N3128="základní",J3128,0)</f>
        <v>0</v>
      </c>
      <c r="BF3128" s="243">
        <f>IF(N3128="snížená",J3128,0)</f>
        <v>0</v>
      </c>
      <c r="BG3128" s="243">
        <f>IF(N3128="zákl. přenesená",J3128,0)</f>
        <v>0</v>
      </c>
      <c r="BH3128" s="243">
        <f>IF(N3128="sníž. přenesená",J3128,0)</f>
        <v>0</v>
      </c>
      <c r="BI3128" s="243">
        <f>IF(N3128="nulová",J3128,0)</f>
        <v>0</v>
      </c>
      <c r="BJ3128" s="17" t="s">
        <v>107</v>
      </c>
      <c r="BK3128" s="243">
        <f>ROUND(I3128*H3128,2)</f>
        <v>0</v>
      </c>
      <c r="BL3128" s="17" t="s">
        <v>315</v>
      </c>
      <c r="BM3128" s="242" t="s">
        <v>1198</v>
      </c>
    </row>
    <row r="3129" s="12" customFormat="1">
      <c r="B3129" s="244"/>
      <c r="C3129" s="245"/>
      <c r="D3129" s="246" t="s">
        <v>175</v>
      </c>
      <c r="E3129" s="247" t="s">
        <v>1</v>
      </c>
      <c r="F3129" s="248" t="s">
        <v>207</v>
      </c>
      <c r="G3129" s="245"/>
      <c r="H3129" s="247" t="s">
        <v>1</v>
      </c>
      <c r="I3129" s="249"/>
      <c r="J3129" s="245"/>
      <c r="K3129" s="245"/>
      <c r="L3129" s="250"/>
      <c r="M3129" s="251"/>
      <c r="N3129" s="252"/>
      <c r="O3129" s="252"/>
      <c r="P3129" s="252"/>
      <c r="Q3129" s="252"/>
      <c r="R3129" s="252"/>
      <c r="S3129" s="252"/>
      <c r="T3129" s="253"/>
      <c r="AT3129" s="254" t="s">
        <v>175</v>
      </c>
      <c r="AU3129" s="254" t="s">
        <v>107</v>
      </c>
      <c r="AV3129" s="12" t="s">
        <v>82</v>
      </c>
      <c r="AW3129" s="12" t="s">
        <v>31</v>
      </c>
      <c r="AX3129" s="12" t="s">
        <v>74</v>
      </c>
      <c r="AY3129" s="254" t="s">
        <v>165</v>
      </c>
    </row>
    <row r="3130" s="13" customFormat="1">
      <c r="B3130" s="255"/>
      <c r="C3130" s="256"/>
      <c r="D3130" s="246" t="s">
        <v>175</v>
      </c>
      <c r="E3130" s="257" t="s">
        <v>1</v>
      </c>
      <c r="F3130" s="258" t="s">
        <v>1199</v>
      </c>
      <c r="G3130" s="256"/>
      <c r="H3130" s="259">
        <v>4</v>
      </c>
      <c r="I3130" s="260"/>
      <c r="J3130" s="256"/>
      <c r="K3130" s="256"/>
      <c r="L3130" s="261"/>
      <c r="M3130" s="262"/>
      <c r="N3130" s="263"/>
      <c r="O3130" s="263"/>
      <c r="P3130" s="263"/>
      <c r="Q3130" s="263"/>
      <c r="R3130" s="263"/>
      <c r="S3130" s="263"/>
      <c r="T3130" s="264"/>
      <c r="AT3130" s="265" t="s">
        <v>175</v>
      </c>
      <c r="AU3130" s="265" t="s">
        <v>107</v>
      </c>
      <c r="AV3130" s="13" t="s">
        <v>107</v>
      </c>
      <c r="AW3130" s="13" t="s">
        <v>31</v>
      </c>
      <c r="AX3130" s="13" t="s">
        <v>74</v>
      </c>
      <c r="AY3130" s="265" t="s">
        <v>165</v>
      </c>
    </row>
    <row r="3131" s="15" customFormat="1">
      <c r="B3131" s="277"/>
      <c r="C3131" s="278"/>
      <c r="D3131" s="246" t="s">
        <v>175</v>
      </c>
      <c r="E3131" s="279" t="s">
        <v>1</v>
      </c>
      <c r="F3131" s="280" t="s">
        <v>186</v>
      </c>
      <c r="G3131" s="278"/>
      <c r="H3131" s="281">
        <v>4</v>
      </c>
      <c r="I3131" s="282"/>
      <c r="J3131" s="278"/>
      <c r="K3131" s="278"/>
      <c r="L3131" s="283"/>
      <c r="M3131" s="284"/>
      <c r="N3131" s="285"/>
      <c r="O3131" s="285"/>
      <c r="P3131" s="285"/>
      <c r="Q3131" s="285"/>
      <c r="R3131" s="285"/>
      <c r="S3131" s="285"/>
      <c r="T3131" s="286"/>
      <c r="AT3131" s="287" t="s">
        <v>175</v>
      </c>
      <c r="AU3131" s="287" t="s">
        <v>107</v>
      </c>
      <c r="AV3131" s="15" t="s">
        <v>173</v>
      </c>
      <c r="AW3131" s="15" t="s">
        <v>31</v>
      </c>
      <c r="AX3131" s="15" t="s">
        <v>82</v>
      </c>
      <c r="AY3131" s="287" t="s">
        <v>165</v>
      </c>
    </row>
    <row r="3132" s="1" customFormat="1" ht="24" customHeight="1">
      <c r="B3132" s="38"/>
      <c r="C3132" s="288" t="s">
        <v>1200</v>
      </c>
      <c r="D3132" s="288" t="s">
        <v>223</v>
      </c>
      <c r="E3132" s="289" t="s">
        <v>1201</v>
      </c>
      <c r="F3132" s="290" t="s">
        <v>1202</v>
      </c>
      <c r="G3132" s="291" t="s">
        <v>214</v>
      </c>
      <c r="H3132" s="292">
        <v>14</v>
      </c>
      <c r="I3132" s="293"/>
      <c r="J3132" s="294">
        <f>ROUND(I3132*H3132,2)</f>
        <v>0</v>
      </c>
      <c r="K3132" s="290" t="s">
        <v>1</v>
      </c>
      <c r="L3132" s="295"/>
      <c r="M3132" s="296" t="s">
        <v>1</v>
      </c>
      <c r="N3132" s="297" t="s">
        <v>40</v>
      </c>
      <c r="O3132" s="86"/>
      <c r="P3132" s="240">
        <f>O3132*H3132</f>
        <v>0</v>
      </c>
      <c r="Q3132" s="240">
        <v>0.014500000000000001</v>
      </c>
      <c r="R3132" s="240">
        <f>Q3132*H3132</f>
        <v>0.20300000000000001</v>
      </c>
      <c r="S3132" s="240">
        <v>0</v>
      </c>
      <c r="T3132" s="241">
        <f>S3132*H3132</f>
        <v>0</v>
      </c>
      <c r="AR3132" s="242" t="s">
        <v>616</v>
      </c>
      <c r="AT3132" s="242" t="s">
        <v>223</v>
      </c>
      <c r="AU3132" s="242" t="s">
        <v>107</v>
      </c>
      <c r="AY3132" s="17" t="s">
        <v>165</v>
      </c>
      <c r="BE3132" s="243">
        <f>IF(N3132="základní",J3132,0)</f>
        <v>0</v>
      </c>
      <c r="BF3132" s="243">
        <f>IF(N3132="snížená",J3132,0)</f>
        <v>0</v>
      </c>
      <c r="BG3132" s="243">
        <f>IF(N3132="zákl. přenesená",J3132,0)</f>
        <v>0</v>
      </c>
      <c r="BH3132" s="243">
        <f>IF(N3132="sníž. přenesená",J3132,0)</f>
        <v>0</v>
      </c>
      <c r="BI3132" s="243">
        <f>IF(N3132="nulová",J3132,0)</f>
        <v>0</v>
      </c>
      <c r="BJ3132" s="17" t="s">
        <v>107</v>
      </c>
      <c r="BK3132" s="243">
        <f>ROUND(I3132*H3132,2)</f>
        <v>0</v>
      </c>
      <c r="BL3132" s="17" t="s">
        <v>315</v>
      </c>
      <c r="BM3132" s="242" t="s">
        <v>1203</v>
      </c>
    </row>
    <row r="3133" s="12" customFormat="1">
      <c r="B3133" s="244"/>
      <c r="C3133" s="245"/>
      <c r="D3133" s="246" t="s">
        <v>175</v>
      </c>
      <c r="E3133" s="247" t="s">
        <v>1</v>
      </c>
      <c r="F3133" s="248" t="s">
        <v>176</v>
      </c>
      <c r="G3133" s="245"/>
      <c r="H3133" s="247" t="s">
        <v>1</v>
      </c>
      <c r="I3133" s="249"/>
      <c r="J3133" s="245"/>
      <c r="K3133" s="245"/>
      <c r="L3133" s="250"/>
      <c r="M3133" s="251"/>
      <c r="N3133" s="252"/>
      <c r="O3133" s="252"/>
      <c r="P3133" s="252"/>
      <c r="Q3133" s="252"/>
      <c r="R3133" s="252"/>
      <c r="S3133" s="252"/>
      <c r="T3133" s="253"/>
      <c r="AT3133" s="254" t="s">
        <v>175</v>
      </c>
      <c r="AU3133" s="254" t="s">
        <v>107</v>
      </c>
      <c r="AV3133" s="12" t="s">
        <v>82</v>
      </c>
      <c r="AW3133" s="12" t="s">
        <v>31</v>
      </c>
      <c r="AX3133" s="12" t="s">
        <v>74</v>
      </c>
      <c r="AY3133" s="254" t="s">
        <v>165</v>
      </c>
    </row>
    <row r="3134" s="13" customFormat="1">
      <c r="B3134" s="255"/>
      <c r="C3134" s="256"/>
      <c r="D3134" s="246" t="s">
        <v>175</v>
      </c>
      <c r="E3134" s="257" t="s">
        <v>1</v>
      </c>
      <c r="F3134" s="258" t="s">
        <v>1204</v>
      </c>
      <c r="G3134" s="256"/>
      <c r="H3134" s="259">
        <v>5</v>
      </c>
      <c r="I3134" s="260"/>
      <c r="J3134" s="256"/>
      <c r="K3134" s="256"/>
      <c r="L3134" s="261"/>
      <c r="M3134" s="262"/>
      <c r="N3134" s="263"/>
      <c r="O3134" s="263"/>
      <c r="P3134" s="263"/>
      <c r="Q3134" s="263"/>
      <c r="R3134" s="263"/>
      <c r="S3134" s="263"/>
      <c r="T3134" s="264"/>
      <c r="AT3134" s="265" t="s">
        <v>175</v>
      </c>
      <c r="AU3134" s="265" t="s">
        <v>107</v>
      </c>
      <c r="AV3134" s="13" t="s">
        <v>107</v>
      </c>
      <c r="AW3134" s="13" t="s">
        <v>31</v>
      </c>
      <c r="AX3134" s="13" t="s">
        <v>74</v>
      </c>
      <c r="AY3134" s="265" t="s">
        <v>165</v>
      </c>
    </row>
    <row r="3135" s="12" customFormat="1">
      <c r="B3135" s="244"/>
      <c r="C3135" s="245"/>
      <c r="D3135" s="246" t="s">
        <v>175</v>
      </c>
      <c r="E3135" s="247" t="s">
        <v>1</v>
      </c>
      <c r="F3135" s="248" t="s">
        <v>180</v>
      </c>
      <c r="G3135" s="245"/>
      <c r="H3135" s="247" t="s">
        <v>1</v>
      </c>
      <c r="I3135" s="249"/>
      <c r="J3135" s="245"/>
      <c r="K3135" s="245"/>
      <c r="L3135" s="250"/>
      <c r="M3135" s="251"/>
      <c r="N3135" s="252"/>
      <c r="O3135" s="252"/>
      <c r="P3135" s="252"/>
      <c r="Q3135" s="252"/>
      <c r="R3135" s="252"/>
      <c r="S3135" s="252"/>
      <c r="T3135" s="253"/>
      <c r="AT3135" s="254" t="s">
        <v>175</v>
      </c>
      <c r="AU3135" s="254" t="s">
        <v>107</v>
      </c>
      <c r="AV3135" s="12" t="s">
        <v>82</v>
      </c>
      <c r="AW3135" s="12" t="s">
        <v>31</v>
      </c>
      <c r="AX3135" s="12" t="s">
        <v>74</v>
      </c>
      <c r="AY3135" s="254" t="s">
        <v>165</v>
      </c>
    </row>
    <row r="3136" s="13" customFormat="1">
      <c r="B3136" s="255"/>
      <c r="C3136" s="256"/>
      <c r="D3136" s="246" t="s">
        <v>175</v>
      </c>
      <c r="E3136" s="257" t="s">
        <v>1</v>
      </c>
      <c r="F3136" s="258" t="s">
        <v>1205</v>
      </c>
      <c r="G3136" s="256"/>
      <c r="H3136" s="259">
        <v>6</v>
      </c>
      <c r="I3136" s="260"/>
      <c r="J3136" s="256"/>
      <c r="K3136" s="256"/>
      <c r="L3136" s="261"/>
      <c r="M3136" s="262"/>
      <c r="N3136" s="263"/>
      <c r="O3136" s="263"/>
      <c r="P3136" s="263"/>
      <c r="Q3136" s="263"/>
      <c r="R3136" s="263"/>
      <c r="S3136" s="263"/>
      <c r="T3136" s="264"/>
      <c r="AT3136" s="265" t="s">
        <v>175</v>
      </c>
      <c r="AU3136" s="265" t="s">
        <v>107</v>
      </c>
      <c r="AV3136" s="13" t="s">
        <v>107</v>
      </c>
      <c r="AW3136" s="13" t="s">
        <v>31</v>
      </c>
      <c r="AX3136" s="13" t="s">
        <v>74</v>
      </c>
      <c r="AY3136" s="265" t="s">
        <v>165</v>
      </c>
    </row>
    <row r="3137" s="12" customFormat="1">
      <c r="B3137" s="244"/>
      <c r="C3137" s="245"/>
      <c r="D3137" s="246" t="s">
        <v>175</v>
      </c>
      <c r="E3137" s="247" t="s">
        <v>1</v>
      </c>
      <c r="F3137" s="248" t="s">
        <v>207</v>
      </c>
      <c r="G3137" s="245"/>
      <c r="H3137" s="247" t="s">
        <v>1</v>
      </c>
      <c r="I3137" s="249"/>
      <c r="J3137" s="245"/>
      <c r="K3137" s="245"/>
      <c r="L3137" s="250"/>
      <c r="M3137" s="251"/>
      <c r="N3137" s="252"/>
      <c r="O3137" s="252"/>
      <c r="P3137" s="252"/>
      <c r="Q3137" s="252"/>
      <c r="R3137" s="252"/>
      <c r="S3137" s="252"/>
      <c r="T3137" s="253"/>
      <c r="AT3137" s="254" t="s">
        <v>175</v>
      </c>
      <c r="AU3137" s="254" t="s">
        <v>107</v>
      </c>
      <c r="AV3137" s="12" t="s">
        <v>82</v>
      </c>
      <c r="AW3137" s="12" t="s">
        <v>31</v>
      </c>
      <c r="AX3137" s="12" t="s">
        <v>74</v>
      </c>
      <c r="AY3137" s="254" t="s">
        <v>165</v>
      </c>
    </row>
    <row r="3138" s="13" customFormat="1">
      <c r="B3138" s="255"/>
      <c r="C3138" s="256"/>
      <c r="D3138" s="246" t="s">
        <v>175</v>
      </c>
      <c r="E3138" s="257" t="s">
        <v>1</v>
      </c>
      <c r="F3138" s="258" t="s">
        <v>1206</v>
      </c>
      <c r="G3138" s="256"/>
      <c r="H3138" s="259">
        <v>3</v>
      </c>
      <c r="I3138" s="260"/>
      <c r="J3138" s="256"/>
      <c r="K3138" s="256"/>
      <c r="L3138" s="261"/>
      <c r="M3138" s="262"/>
      <c r="N3138" s="263"/>
      <c r="O3138" s="263"/>
      <c r="P3138" s="263"/>
      <c r="Q3138" s="263"/>
      <c r="R3138" s="263"/>
      <c r="S3138" s="263"/>
      <c r="T3138" s="264"/>
      <c r="AT3138" s="265" t="s">
        <v>175</v>
      </c>
      <c r="AU3138" s="265" t="s">
        <v>107</v>
      </c>
      <c r="AV3138" s="13" t="s">
        <v>107</v>
      </c>
      <c r="AW3138" s="13" t="s">
        <v>31</v>
      </c>
      <c r="AX3138" s="13" t="s">
        <v>74</v>
      </c>
      <c r="AY3138" s="265" t="s">
        <v>165</v>
      </c>
    </row>
    <row r="3139" s="15" customFormat="1">
      <c r="B3139" s="277"/>
      <c r="C3139" s="278"/>
      <c r="D3139" s="246" t="s">
        <v>175</v>
      </c>
      <c r="E3139" s="279" t="s">
        <v>1</v>
      </c>
      <c r="F3139" s="280" t="s">
        <v>186</v>
      </c>
      <c r="G3139" s="278"/>
      <c r="H3139" s="281">
        <v>14</v>
      </c>
      <c r="I3139" s="282"/>
      <c r="J3139" s="278"/>
      <c r="K3139" s="278"/>
      <c r="L3139" s="283"/>
      <c r="M3139" s="284"/>
      <c r="N3139" s="285"/>
      <c r="O3139" s="285"/>
      <c r="P3139" s="285"/>
      <c r="Q3139" s="285"/>
      <c r="R3139" s="285"/>
      <c r="S3139" s="285"/>
      <c r="T3139" s="286"/>
      <c r="AT3139" s="287" t="s">
        <v>175</v>
      </c>
      <c r="AU3139" s="287" t="s">
        <v>107</v>
      </c>
      <c r="AV3139" s="15" t="s">
        <v>173</v>
      </c>
      <c r="AW3139" s="15" t="s">
        <v>31</v>
      </c>
      <c r="AX3139" s="15" t="s">
        <v>82</v>
      </c>
      <c r="AY3139" s="287" t="s">
        <v>165</v>
      </c>
    </row>
    <row r="3140" s="1" customFormat="1" ht="24" customHeight="1">
      <c r="B3140" s="38"/>
      <c r="C3140" s="288" t="s">
        <v>1207</v>
      </c>
      <c r="D3140" s="288" t="s">
        <v>223</v>
      </c>
      <c r="E3140" s="289" t="s">
        <v>1208</v>
      </c>
      <c r="F3140" s="290" t="s">
        <v>1209</v>
      </c>
      <c r="G3140" s="291" t="s">
        <v>214</v>
      </c>
      <c r="H3140" s="292">
        <v>25</v>
      </c>
      <c r="I3140" s="293"/>
      <c r="J3140" s="294">
        <f>ROUND(I3140*H3140,2)</f>
        <v>0</v>
      </c>
      <c r="K3140" s="290" t="s">
        <v>172</v>
      </c>
      <c r="L3140" s="295"/>
      <c r="M3140" s="296" t="s">
        <v>1</v>
      </c>
      <c r="N3140" s="297" t="s">
        <v>40</v>
      </c>
      <c r="O3140" s="86"/>
      <c r="P3140" s="240">
        <f>O3140*H3140</f>
        <v>0</v>
      </c>
      <c r="Q3140" s="240">
        <v>0.016</v>
      </c>
      <c r="R3140" s="240">
        <f>Q3140*H3140</f>
        <v>0.40000000000000002</v>
      </c>
      <c r="S3140" s="240">
        <v>0</v>
      </c>
      <c r="T3140" s="241">
        <f>S3140*H3140</f>
        <v>0</v>
      </c>
      <c r="AR3140" s="242" t="s">
        <v>616</v>
      </c>
      <c r="AT3140" s="242" t="s">
        <v>223</v>
      </c>
      <c r="AU3140" s="242" t="s">
        <v>107</v>
      </c>
      <c r="AY3140" s="17" t="s">
        <v>165</v>
      </c>
      <c r="BE3140" s="243">
        <f>IF(N3140="základní",J3140,0)</f>
        <v>0</v>
      </c>
      <c r="BF3140" s="243">
        <f>IF(N3140="snížená",J3140,0)</f>
        <v>0</v>
      </c>
      <c r="BG3140" s="243">
        <f>IF(N3140="zákl. přenesená",J3140,0)</f>
        <v>0</v>
      </c>
      <c r="BH3140" s="243">
        <f>IF(N3140="sníž. přenesená",J3140,0)</f>
        <v>0</v>
      </c>
      <c r="BI3140" s="243">
        <f>IF(N3140="nulová",J3140,0)</f>
        <v>0</v>
      </c>
      <c r="BJ3140" s="17" t="s">
        <v>107</v>
      </c>
      <c r="BK3140" s="243">
        <f>ROUND(I3140*H3140,2)</f>
        <v>0</v>
      </c>
      <c r="BL3140" s="17" t="s">
        <v>315</v>
      </c>
      <c r="BM3140" s="242" t="s">
        <v>1210</v>
      </c>
    </row>
    <row r="3141" s="12" customFormat="1">
      <c r="B3141" s="244"/>
      <c r="C3141" s="245"/>
      <c r="D3141" s="246" t="s">
        <v>175</v>
      </c>
      <c r="E3141" s="247" t="s">
        <v>1</v>
      </c>
      <c r="F3141" s="248" t="s">
        <v>176</v>
      </c>
      <c r="G3141" s="245"/>
      <c r="H3141" s="247" t="s">
        <v>1</v>
      </c>
      <c r="I3141" s="249"/>
      <c r="J3141" s="245"/>
      <c r="K3141" s="245"/>
      <c r="L3141" s="250"/>
      <c r="M3141" s="251"/>
      <c r="N3141" s="252"/>
      <c r="O3141" s="252"/>
      <c r="P3141" s="252"/>
      <c r="Q3141" s="252"/>
      <c r="R3141" s="252"/>
      <c r="S3141" s="252"/>
      <c r="T3141" s="253"/>
      <c r="AT3141" s="254" t="s">
        <v>175</v>
      </c>
      <c r="AU3141" s="254" t="s">
        <v>107</v>
      </c>
      <c r="AV3141" s="12" t="s">
        <v>82</v>
      </c>
      <c r="AW3141" s="12" t="s">
        <v>31</v>
      </c>
      <c r="AX3141" s="12" t="s">
        <v>74</v>
      </c>
      <c r="AY3141" s="254" t="s">
        <v>165</v>
      </c>
    </row>
    <row r="3142" s="13" customFormat="1">
      <c r="B3142" s="255"/>
      <c r="C3142" s="256"/>
      <c r="D3142" s="246" t="s">
        <v>175</v>
      </c>
      <c r="E3142" s="257" t="s">
        <v>1</v>
      </c>
      <c r="F3142" s="258" t="s">
        <v>1211</v>
      </c>
      <c r="G3142" s="256"/>
      <c r="H3142" s="259">
        <v>12</v>
      </c>
      <c r="I3142" s="260"/>
      <c r="J3142" s="256"/>
      <c r="K3142" s="256"/>
      <c r="L3142" s="261"/>
      <c r="M3142" s="262"/>
      <c r="N3142" s="263"/>
      <c r="O3142" s="263"/>
      <c r="P3142" s="263"/>
      <c r="Q3142" s="263"/>
      <c r="R3142" s="263"/>
      <c r="S3142" s="263"/>
      <c r="T3142" s="264"/>
      <c r="AT3142" s="265" t="s">
        <v>175</v>
      </c>
      <c r="AU3142" s="265" t="s">
        <v>107</v>
      </c>
      <c r="AV3142" s="13" t="s">
        <v>107</v>
      </c>
      <c r="AW3142" s="13" t="s">
        <v>31</v>
      </c>
      <c r="AX3142" s="13" t="s">
        <v>74</v>
      </c>
      <c r="AY3142" s="265" t="s">
        <v>165</v>
      </c>
    </row>
    <row r="3143" s="12" customFormat="1">
      <c r="B3143" s="244"/>
      <c r="C3143" s="245"/>
      <c r="D3143" s="246" t="s">
        <v>175</v>
      </c>
      <c r="E3143" s="247" t="s">
        <v>1</v>
      </c>
      <c r="F3143" s="248" t="s">
        <v>180</v>
      </c>
      <c r="G3143" s="245"/>
      <c r="H3143" s="247" t="s">
        <v>1</v>
      </c>
      <c r="I3143" s="249"/>
      <c r="J3143" s="245"/>
      <c r="K3143" s="245"/>
      <c r="L3143" s="250"/>
      <c r="M3143" s="251"/>
      <c r="N3143" s="252"/>
      <c r="O3143" s="252"/>
      <c r="P3143" s="252"/>
      <c r="Q3143" s="252"/>
      <c r="R3143" s="252"/>
      <c r="S3143" s="252"/>
      <c r="T3143" s="253"/>
      <c r="AT3143" s="254" t="s">
        <v>175</v>
      </c>
      <c r="AU3143" s="254" t="s">
        <v>107</v>
      </c>
      <c r="AV3143" s="12" t="s">
        <v>82</v>
      </c>
      <c r="AW3143" s="12" t="s">
        <v>31</v>
      </c>
      <c r="AX3143" s="12" t="s">
        <v>74</v>
      </c>
      <c r="AY3143" s="254" t="s">
        <v>165</v>
      </c>
    </row>
    <row r="3144" s="13" customFormat="1">
      <c r="B3144" s="255"/>
      <c r="C3144" s="256"/>
      <c r="D3144" s="246" t="s">
        <v>175</v>
      </c>
      <c r="E3144" s="257" t="s">
        <v>1</v>
      </c>
      <c r="F3144" s="258" t="s">
        <v>1212</v>
      </c>
      <c r="G3144" s="256"/>
      <c r="H3144" s="259">
        <v>9</v>
      </c>
      <c r="I3144" s="260"/>
      <c r="J3144" s="256"/>
      <c r="K3144" s="256"/>
      <c r="L3144" s="261"/>
      <c r="M3144" s="262"/>
      <c r="N3144" s="263"/>
      <c r="O3144" s="263"/>
      <c r="P3144" s="263"/>
      <c r="Q3144" s="263"/>
      <c r="R3144" s="263"/>
      <c r="S3144" s="263"/>
      <c r="T3144" s="264"/>
      <c r="AT3144" s="265" t="s">
        <v>175</v>
      </c>
      <c r="AU3144" s="265" t="s">
        <v>107</v>
      </c>
      <c r="AV3144" s="13" t="s">
        <v>107</v>
      </c>
      <c r="AW3144" s="13" t="s">
        <v>31</v>
      </c>
      <c r="AX3144" s="13" t="s">
        <v>74</v>
      </c>
      <c r="AY3144" s="265" t="s">
        <v>165</v>
      </c>
    </row>
    <row r="3145" s="12" customFormat="1">
      <c r="B3145" s="244"/>
      <c r="C3145" s="245"/>
      <c r="D3145" s="246" t="s">
        <v>175</v>
      </c>
      <c r="E3145" s="247" t="s">
        <v>1</v>
      </c>
      <c r="F3145" s="248" t="s">
        <v>207</v>
      </c>
      <c r="G3145" s="245"/>
      <c r="H3145" s="247" t="s">
        <v>1</v>
      </c>
      <c r="I3145" s="249"/>
      <c r="J3145" s="245"/>
      <c r="K3145" s="245"/>
      <c r="L3145" s="250"/>
      <c r="M3145" s="251"/>
      <c r="N3145" s="252"/>
      <c r="O3145" s="252"/>
      <c r="P3145" s="252"/>
      <c r="Q3145" s="252"/>
      <c r="R3145" s="252"/>
      <c r="S3145" s="252"/>
      <c r="T3145" s="253"/>
      <c r="AT3145" s="254" t="s">
        <v>175</v>
      </c>
      <c r="AU3145" s="254" t="s">
        <v>107</v>
      </c>
      <c r="AV3145" s="12" t="s">
        <v>82</v>
      </c>
      <c r="AW3145" s="12" t="s">
        <v>31</v>
      </c>
      <c r="AX3145" s="12" t="s">
        <v>74</v>
      </c>
      <c r="AY3145" s="254" t="s">
        <v>165</v>
      </c>
    </row>
    <row r="3146" s="13" customFormat="1">
      <c r="B3146" s="255"/>
      <c r="C3146" s="256"/>
      <c r="D3146" s="246" t="s">
        <v>175</v>
      </c>
      <c r="E3146" s="257" t="s">
        <v>1</v>
      </c>
      <c r="F3146" s="258" t="s">
        <v>1213</v>
      </c>
      <c r="G3146" s="256"/>
      <c r="H3146" s="259">
        <v>4</v>
      </c>
      <c r="I3146" s="260"/>
      <c r="J3146" s="256"/>
      <c r="K3146" s="256"/>
      <c r="L3146" s="261"/>
      <c r="M3146" s="262"/>
      <c r="N3146" s="263"/>
      <c r="O3146" s="263"/>
      <c r="P3146" s="263"/>
      <c r="Q3146" s="263"/>
      <c r="R3146" s="263"/>
      <c r="S3146" s="263"/>
      <c r="T3146" s="264"/>
      <c r="AT3146" s="265" t="s">
        <v>175</v>
      </c>
      <c r="AU3146" s="265" t="s">
        <v>107</v>
      </c>
      <c r="AV3146" s="13" t="s">
        <v>107</v>
      </c>
      <c r="AW3146" s="13" t="s">
        <v>31</v>
      </c>
      <c r="AX3146" s="13" t="s">
        <v>74</v>
      </c>
      <c r="AY3146" s="265" t="s">
        <v>165</v>
      </c>
    </row>
    <row r="3147" s="15" customFormat="1">
      <c r="B3147" s="277"/>
      <c r="C3147" s="278"/>
      <c r="D3147" s="246" t="s">
        <v>175</v>
      </c>
      <c r="E3147" s="279" t="s">
        <v>1</v>
      </c>
      <c r="F3147" s="280" t="s">
        <v>186</v>
      </c>
      <c r="G3147" s="278"/>
      <c r="H3147" s="281">
        <v>25</v>
      </c>
      <c r="I3147" s="282"/>
      <c r="J3147" s="278"/>
      <c r="K3147" s="278"/>
      <c r="L3147" s="283"/>
      <c r="M3147" s="284"/>
      <c r="N3147" s="285"/>
      <c r="O3147" s="285"/>
      <c r="P3147" s="285"/>
      <c r="Q3147" s="285"/>
      <c r="R3147" s="285"/>
      <c r="S3147" s="285"/>
      <c r="T3147" s="286"/>
      <c r="AT3147" s="287" t="s">
        <v>175</v>
      </c>
      <c r="AU3147" s="287" t="s">
        <v>107</v>
      </c>
      <c r="AV3147" s="15" t="s">
        <v>173</v>
      </c>
      <c r="AW3147" s="15" t="s">
        <v>31</v>
      </c>
      <c r="AX3147" s="15" t="s">
        <v>82</v>
      </c>
      <c r="AY3147" s="287" t="s">
        <v>165</v>
      </c>
    </row>
    <row r="3148" s="1" customFormat="1" ht="24" customHeight="1">
      <c r="B3148" s="38"/>
      <c r="C3148" s="231" t="s">
        <v>1214</v>
      </c>
      <c r="D3148" s="231" t="s">
        <v>168</v>
      </c>
      <c r="E3148" s="232" t="s">
        <v>1215</v>
      </c>
      <c r="F3148" s="233" t="s">
        <v>1216</v>
      </c>
      <c r="G3148" s="234" t="s">
        <v>214</v>
      </c>
      <c r="H3148" s="235">
        <v>11</v>
      </c>
      <c r="I3148" s="236"/>
      <c r="J3148" s="237">
        <f>ROUND(I3148*H3148,2)</f>
        <v>0</v>
      </c>
      <c r="K3148" s="233" t="s">
        <v>172</v>
      </c>
      <c r="L3148" s="43"/>
      <c r="M3148" s="238" t="s">
        <v>1</v>
      </c>
      <c r="N3148" s="239" t="s">
        <v>40</v>
      </c>
      <c r="O3148" s="86"/>
      <c r="P3148" s="240">
        <f>O3148*H3148</f>
        <v>0</v>
      </c>
      <c r="Q3148" s="240">
        <v>0</v>
      </c>
      <c r="R3148" s="240">
        <f>Q3148*H3148</f>
        <v>0</v>
      </c>
      <c r="S3148" s="240">
        <v>0</v>
      </c>
      <c r="T3148" s="241">
        <f>S3148*H3148</f>
        <v>0</v>
      </c>
      <c r="AR3148" s="242" t="s">
        <v>315</v>
      </c>
      <c r="AT3148" s="242" t="s">
        <v>168</v>
      </c>
      <c r="AU3148" s="242" t="s">
        <v>107</v>
      </c>
      <c r="AY3148" s="17" t="s">
        <v>165</v>
      </c>
      <c r="BE3148" s="243">
        <f>IF(N3148="základní",J3148,0)</f>
        <v>0</v>
      </c>
      <c r="BF3148" s="243">
        <f>IF(N3148="snížená",J3148,0)</f>
        <v>0</v>
      </c>
      <c r="BG3148" s="243">
        <f>IF(N3148="zákl. přenesená",J3148,0)</f>
        <v>0</v>
      </c>
      <c r="BH3148" s="243">
        <f>IF(N3148="sníž. přenesená",J3148,0)</f>
        <v>0</v>
      </c>
      <c r="BI3148" s="243">
        <f>IF(N3148="nulová",J3148,0)</f>
        <v>0</v>
      </c>
      <c r="BJ3148" s="17" t="s">
        <v>107</v>
      </c>
      <c r="BK3148" s="243">
        <f>ROUND(I3148*H3148,2)</f>
        <v>0</v>
      </c>
      <c r="BL3148" s="17" t="s">
        <v>315</v>
      </c>
      <c r="BM3148" s="242" t="s">
        <v>1217</v>
      </c>
    </row>
    <row r="3149" s="12" customFormat="1">
      <c r="B3149" s="244"/>
      <c r="C3149" s="245"/>
      <c r="D3149" s="246" t="s">
        <v>175</v>
      </c>
      <c r="E3149" s="247" t="s">
        <v>1</v>
      </c>
      <c r="F3149" s="248" t="s">
        <v>176</v>
      </c>
      <c r="G3149" s="245"/>
      <c r="H3149" s="247" t="s">
        <v>1</v>
      </c>
      <c r="I3149" s="249"/>
      <c r="J3149" s="245"/>
      <c r="K3149" s="245"/>
      <c r="L3149" s="250"/>
      <c r="M3149" s="251"/>
      <c r="N3149" s="252"/>
      <c r="O3149" s="252"/>
      <c r="P3149" s="252"/>
      <c r="Q3149" s="252"/>
      <c r="R3149" s="252"/>
      <c r="S3149" s="252"/>
      <c r="T3149" s="253"/>
      <c r="AT3149" s="254" t="s">
        <v>175</v>
      </c>
      <c r="AU3149" s="254" t="s">
        <v>107</v>
      </c>
      <c r="AV3149" s="12" t="s">
        <v>82</v>
      </c>
      <c r="AW3149" s="12" t="s">
        <v>31</v>
      </c>
      <c r="AX3149" s="12" t="s">
        <v>74</v>
      </c>
      <c r="AY3149" s="254" t="s">
        <v>165</v>
      </c>
    </row>
    <row r="3150" s="13" customFormat="1">
      <c r="B3150" s="255"/>
      <c r="C3150" s="256"/>
      <c r="D3150" s="246" t="s">
        <v>175</v>
      </c>
      <c r="E3150" s="257" t="s">
        <v>1</v>
      </c>
      <c r="F3150" s="258" t="s">
        <v>1218</v>
      </c>
      <c r="G3150" s="256"/>
      <c r="H3150" s="259">
        <v>4</v>
      </c>
      <c r="I3150" s="260"/>
      <c r="J3150" s="256"/>
      <c r="K3150" s="256"/>
      <c r="L3150" s="261"/>
      <c r="M3150" s="262"/>
      <c r="N3150" s="263"/>
      <c r="O3150" s="263"/>
      <c r="P3150" s="263"/>
      <c r="Q3150" s="263"/>
      <c r="R3150" s="263"/>
      <c r="S3150" s="263"/>
      <c r="T3150" s="264"/>
      <c r="AT3150" s="265" t="s">
        <v>175</v>
      </c>
      <c r="AU3150" s="265" t="s">
        <v>107</v>
      </c>
      <c r="AV3150" s="13" t="s">
        <v>107</v>
      </c>
      <c r="AW3150" s="13" t="s">
        <v>31</v>
      </c>
      <c r="AX3150" s="13" t="s">
        <v>74</v>
      </c>
      <c r="AY3150" s="265" t="s">
        <v>165</v>
      </c>
    </row>
    <row r="3151" s="12" customFormat="1">
      <c r="B3151" s="244"/>
      <c r="C3151" s="245"/>
      <c r="D3151" s="246" t="s">
        <v>175</v>
      </c>
      <c r="E3151" s="247" t="s">
        <v>1</v>
      </c>
      <c r="F3151" s="248" t="s">
        <v>180</v>
      </c>
      <c r="G3151" s="245"/>
      <c r="H3151" s="247" t="s">
        <v>1</v>
      </c>
      <c r="I3151" s="249"/>
      <c r="J3151" s="245"/>
      <c r="K3151" s="245"/>
      <c r="L3151" s="250"/>
      <c r="M3151" s="251"/>
      <c r="N3151" s="252"/>
      <c r="O3151" s="252"/>
      <c r="P3151" s="252"/>
      <c r="Q3151" s="252"/>
      <c r="R3151" s="252"/>
      <c r="S3151" s="252"/>
      <c r="T3151" s="253"/>
      <c r="AT3151" s="254" t="s">
        <v>175</v>
      </c>
      <c r="AU3151" s="254" t="s">
        <v>107</v>
      </c>
      <c r="AV3151" s="12" t="s">
        <v>82</v>
      </c>
      <c r="AW3151" s="12" t="s">
        <v>31</v>
      </c>
      <c r="AX3151" s="12" t="s">
        <v>74</v>
      </c>
      <c r="AY3151" s="254" t="s">
        <v>165</v>
      </c>
    </row>
    <row r="3152" s="13" customFormat="1">
      <c r="B3152" s="255"/>
      <c r="C3152" s="256"/>
      <c r="D3152" s="246" t="s">
        <v>175</v>
      </c>
      <c r="E3152" s="257" t="s">
        <v>1</v>
      </c>
      <c r="F3152" s="258" t="s">
        <v>1219</v>
      </c>
      <c r="G3152" s="256"/>
      <c r="H3152" s="259">
        <v>4</v>
      </c>
      <c r="I3152" s="260"/>
      <c r="J3152" s="256"/>
      <c r="K3152" s="256"/>
      <c r="L3152" s="261"/>
      <c r="M3152" s="262"/>
      <c r="N3152" s="263"/>
      <c r="O3152" s="263"/>
      <c r="P3152" s="263"/>
      <c r="Q3152" s="263"/>
      <c r="R3152" s="263"/>
      <c r="S3152" s="263"/>
      <c r="T3152" s="264"/>
      <c r="AT3152" s="265" t="s">
        <v>175</v>
      </c>
      <c r="AU3152" s="265" t="s">
        <v>107</v>
      </c>
      <c r="AV3152" s="13" t="s">
        <v>107</v>
      </c>
      <c r="AW3152" s="13" t="s">
        <v>31</v>
      </c>
      <c r="AX3152" s="13" t="s">
        <v>74</v>
      </c>
      <c r="AY3152" s="265" t="s">
        <v>165</v>
      </c>
    </row>
    <row r="3153" s="12" customFormat="1">
      <c r="B3153" s="244"/>
      <c r="C3153" s="245"/>
      <c r="D3153" s="246" t="s">
        <v>175</v>
      </c>
      <c r="E3153" s="247" t="s">
        <v>1</v>
      </c>
      <c r="F3153" s="248" t="s">
        <v>207</v>
      </c>
      <c r="G3153" s="245"/>
      <c r="H3153" s="247" t="s">
        <v>1</v>
      </c>
      <c r="I3153" s="249"/>
      <c r="J3153" s="245"/>
      <c r="K3153" s="245"/>
      <c r="L3153" s="250"/>
      <c r="M3153" s="251"/>
      <c r="N3153" s="252"/>
      <c r="O3153" s="252"/>
      <c r="P3153" s="252"/>
      <c r="Q3153" s="252"/>
      <c r="R3153" s="252"/>
      <c r="S3153" s="252"/>
      <c r="T3153" s="253"/>
      <c r="AT3153" s="254" t="s">
        <v>175</v>
      </c>
      <c r="AU3153" s="254" t="s">
        <v>107</v>
      </c>
      <c r="AV3153" s="12" t="s">
        <v>82</v>
      </c>
      <c r="AW3153" s="12" t="s">
        <v>31</v>
      </c>
      <c r="AX3153" s="12" t="s">
        <v>74</v>
      </c>
      <c r="AY3153" s="254" t="s">
        <v>165</v>
      </c>
    </row>
    <row r="3154" s="13" customFormat="1">
      <c r="B3154" s="255"/>
      <c r="C3154" s="256"/>
      <c r="D3154" s="246" t="s">
        <v>175</v>
      </c>
      <c r="E3154" s="257" t="s">
        <v>1</v>
      </c>
      <c r="F3154" s="258" t="s">
        <v>1220</v>
      </c>
      <c r="G3154" s="256"/>
      <c r="H3154" s="259">
        <v>3</v>
      </c>
      <c r="I3154" s="260"/>
      <c r="J3154" s="256"/>
      <c r="K3154" s="256"/>
      <c r="L3154" s="261"/>
      <c r="M3154" s="262"/>
      <c r="N3154" s="263"/>
      <c r="O3154" s="263"/>
      <c r="P3154" s="263"/>
      <c r="Q3154" s="263"/>
      <c r="R3154" s="263"/>
      <c r="S3154" s="263"/>
      <c r="T3154" s="264"/>
      <c r="AT3154" s="265" t="s">
        <v>175</v>
      </c>
      <c r="AU3154" s="265" t="s">
        <v>107</v>
      </c>
      <c r="AV3154" s="13" t="s">
        <v>107</v>
      </c>
      <c r="AW3154" s="13" t="s">
        <v>31</v>
      </c>
      <c r="AX3154" s="13" t="s">
        <v>74</v>
      </c>
      <c r="AY3154" s="265" t="s">
        <v>165</v>
      </c>
    </row>
    <row r="3155" s="15" customFormat="1">
      <c r="B3155" s="277"/>
      <c r="C3155" s="278"/>
      <c r="D3155" s="246" t="s">
        <v>175</v>
      </c>
      <c r="E3155" s="279" t="s">
        <v>1</v>
      </c>
      <c r="F3155" s="280" t="s">
        <v>186</v>
      </c>
      <c r="G3155" s="278"/>
      <c r="H3155" s="281">
        <v>11</v>
      </c>
      <c r="I3155" s="282"/>
      <c r="J3155" s="278"/>
      <c r="K3155" s="278"/>
      <c r="L3155" s="283"/>
      <c r="M3155" s="284"/>
      <c r="N3155" s="285"/>
      <c r="O3155" s="285"/>
      <c r="P3155" s="285"/>
      <c r="Q3155" s="285"/>
      <c r="R3155" s="285"/>
      <c r="S3155" s="285"/>
      <c r="T3155" s="286"/>
      <c r="AT3155" s="287" t="s">
        <v>175</v>
      </c>
      <c r="AU3155" s="287" t="s">
        <v>107</v>
      </c>
      <c r="AV3155" s="15" t="s">
        <v>173</v>
      </c>
      <c r="AW3155" s="15" t="s">
        <v>31</v>
      </c>
      <c r="AX3155" s="15" t="s">
        <v>82</v>
      </c>
      <c r="AY3155" s="287" t="s">
        <v>165</v>
      </c>
    </row>
    <row r="3156" s="1" customFormat="1" ht="24" customHeight="1">
      <c r="B3156" s="38"/>
      <c r="C3156" s="288" t="s">
        <v>1221</v>
      </c>
      <c r="D3156" s="288" t="s">
        <v>223</v>
      </c>
      <c r="E3156" s="289" t="s">
        <v>1222</v>
      </c>
      <c r="F3156" s="290" t="s">
        <v>1223</v>
      </c>
      <c r="G3156" s="291" t="s">
        <v>214</v>
      </c>
      <c r="H3156" s="292">
        <v>9</v>
      </c>
      <c r="I3156" s="293"/>
      <c r="J3156" s="294">
        <f>ROUND(I3156*H3156,2)</f>
        <v>0</v>
      </c>
      <c r="K3156" s="290" t="s">
        <v>172</v>
      </c>
      <c r="L3156" s="295"/>
      <c r="M3156" s="296" t="s">
        <v>1</v>
      </c>
      <c r="N3156" s="297" t="s">
        <v>40</v>
      </c>
      <c r="O3156" s="86"/>
      <c r="P3156" s="240">
        <f>O3156*H3156</f>
        <v>0</v>
      </c>
      <c r="Q3156" s="240">
        <v>0.025000000000000001</v>
      </c>
      <c r="R3156" s="240">
        <f>Q3156*H3156</f>
        <v>0.22500000000000001</v>
      </c>
      <c r="S3156" s="240">
        <v>0</v>
      </c>
      <c r="T3156" s="241">
        <f>S3156*H3156</f>
        <v>0</v>
      </c>
      <c r="AR3156" s="242" t="s">
        <v>616</v>
      </c>
      <c r="AT3156" s="242" t="s">
        <v>223</v>
      </c>
      <c r="AU3156" s="242" t="s">
        <v>107</v>
      </c>
      <c r="AY3156" s="17" t="s">
        <v>165</v>
      </c>
      <c r="BE3156" s="243">
        <f>IF(N3156="základní",J3156,0)</f>
        <v>0</v>
      </c>
      <c r="BF3156" s="243">
        <f>IF(N3156="snížená",J3156,0)</f>
        <v>0</v>
      </c>
      <c r="BG3156" s="243">
        <f>IF(N3156="zákl. přenesená",J3156,0)</f>
        <v>0</v>
      </c>
      <c r="BH3156" s="243">
        <f>IF(N3156="sníž. přenesená",J3156,0)</f>
        <v>0</v>
      </c>
      <c r="BI3156" s="243">
        <f>IF(N3156="nulová",J3156,0)</f>
        <v>0</v>
      </c>
      <c r="BJ3156" s="17" t="s">
        <v>107</v>
      </c>
      <c r="BK3156" s="243">
        <f>ROUND(I3156*H3156,2)</f>
        <v>0</v>
      </c>
      <c r="BL3156" s="17" t="s">
        <v>315</v>
      </c>
      <c r="BM3156" s="242" t="s">
        <v>1224</v>
      </c>
    </row>
    <row r="3157" s="12" customFormat="1">
      <c r="B3157" s="244"/>
      <c r="C3157" s="245"/>
      <c r="D3157" s="246" t="s">
        <v>175</v>
      </c>
      <c r="E3157" s="247" t="s">
        <v>1</v>
      </c>
      <c r="F3157" s="248" t="s">
        <v>176</v>
      </c>
      <c r="G3157" s="245"/>
      <c r="H3157" s="247" t="s">
        <v>1</v>
      </c>
      <c r="I3157" s="249"/>
      <c r="J3157" s="245"/>
      <c r="K3157" s="245"/>
      <c r="L3157" s="250"/>
      <c r="M3157" s="251"/>
      <c r="N3157" s="252"/>
      <c r="O3157" s="252"/>
      <c r="P3157" s="252"/>
      <c r="Q3157" s="252"/>
      <c r="R3157" s="252"/>
      <c r="S3157" s="252"/>
      <c r="T3157" s="253"/>
      <c r="AT3157" s="254" t="s">
        <v>175</v>
      </c>
      <c r="AU3157" s="254" t="s">
        <v>107</v>
      </c>
      <c r="AV3157" s="12" t="s">
        <v>82</v>
      </c>
      <c r="AW3157" s="12" t="s">
        <v>31</v>
      </c>
      <c r="AX3157" s="12" t="s">
        <v>74</v>
      </c>
      <c r="AY3157" s="254" t="s">
        <v>165</v>
      </c>
    </row>
    <row r="3158" s="13" customFormat="1">
      <c r="B3158" s="255"/>
      <c r="C3158" s="256"/>
      <c r="D3158" s="246" t="s">
        <v>175</v>
      </c>
      <c r="E3158" s="257" t="s">
        <v>1</v>
      </c>
      <c r="F3158" s="258" t="s">
        <v>1218</v>
      </c>
      <c r="G3158" s="256"/>
      <c r="H3158" s="259">
        <v>4</v>
      </c>
      <c r="I3158" s="260"/>
      <c r="J3158" s="256"/>
      <c r="K3158" s="256"/>
      <c r="L3158" s="261"/>
      <c r="M3158" s="262"/>
      <c r="N3158" s="263"/>
      <c r="O3158" s="263"/>
      <c r="P3158" s="263"/>
      <c r="Q3158" s="263"/>
      <c r="R3158" s="263"/>
      <c r="S3158" s="263"/>
      <c r="T3158" s="264"/>
      <c r="AT3158" s="265" t="s">
        <v>175</v>
      </c>
      <c r="AU3158" s="265" t="s">
        <v>107</v>
      </c>
      <c r="AV3158" s="13" t="s">
        <v>107</v>
      </c>
      <c r="AW3158" s="13" t="s">
        <v>31</v>
      </c>
      <c r="AX3158" s="13" t="s">
        <v>74</v>
      </c>
      <c r="AY3158" s="265" t="s">
        <v>165</v>
      </c>
    </row>
    <row r="3159" s="12" customFormat="1">
      <c r="B3159" s="244"/>
      <c r="C3159" s="245"/>
      <c r="D3159" s="246" t="s">
        <v>175</v>
      </c>
      <c r="E3159" s="247" t="s">
        <v>1</v>
      </c>
      <c r="F3159" s="248" t="s">
        <v>180</v>
      </c>
      <c r="G3159" s="245"/>
      <c r="H3159" s="247" t="s">
        <v>1</v>
      </c>
      <c r="I3159" s="249"/>
      <c r="J3159" s="245"/>
      <c r="K3159" s="245"/>
      <c r="L3159" s="250"/>
      <c r="M3159" s="251"/>
      <c r="N3159" s="252"/>
      <c r="O3159" s="252"/>
      <c r="P3159" s="252"/>
      <c r="Q3159" s="252"/>
      <c r="R3159" s="252"/>
      <c r="S3159" s="252"/>
      <c r="T3159" s="253"/>
      <c r="AT3159" s="254" t="s">
        <v>175</v>
      </c>
      <c r="AU3159" s="254" t="s">
        <v>107</v>
      </c>
      <c r="AV3159" s="12" t="s">
        <v>82</v>
      </c>
      <c r="AW3159" s="12" t="s">
        <v>31</v>
      </c>
      <c r="AX3159" s="12" t="s">
        <v>74</v>
      </c>
      <c r="AY3159" s="254" t="s">
        <v>165</v>
      </c>
    </row>
    <row r="3160" s="13" customFormat="1">
      <c r="B3160" s="255"/>
      <c r="C3160" s="256"/>
      <c r="D3160" s="246" t="s">
        <v>175</v>
      </c>
      <c r="E3160" s="257" t="s">
        <v>1</v>
      </c>
      <c r="F3160" s="258" t="s">
        <v>1225</v>
      </c>
      <c r="G3160" s="256"/>
      <c r="H3160" s="259">
        <v>3</v>
      </c>
      <c r="I3160" s="260"/>
      <c r="J3160" s="256"/>
      <c r="K3160" s="256"/>
      <c r="L3160" s="261"/>
      <c r="M3160" s="262"/>
      <c r="N3160" s="263"/>
      <c r="O3160" s="263"/>
      <c r="P3160" s="263"/>
      <c r="Q3160" s="263"/>
      <c r="R3160" s="263"/>
      <c r="S3160" s="263"/>
      <c r="T3160" s="264"/>
      <c r="AT3160" s="265" t="s">
        <v>175</v>
      </c>
      <c r="AU3160" s="265" t="s">
        <v>107</v>
      </c>
      <c r="AV3160" s="13" t="s">
        <v>107</v>
      </c>
      <c r="AW3160" s="13" t="s">
        <v>31</v>
      </c>
      <c r="AX3160" s="13" t="s">
        <v>74</v>
      </c>
      <c r="AY3160" s="265" t="s">
        <v>165</v>
      </c>
    </row>
    <row r="3161" s="12" customFormat="1">
      <c r="B3161" s="244"/>
      <c r="C3161" s="245"/>
      <c r="D3161" s="246" t="s">
        <v>175</v>
      </c>
      <c r="E3161" s="247" t="s">
        <v>1</v>
      </c>
      <c r="F3161" s="248" t="s">
        <v>207</v>
      </c>
      <c r="G3161" s="245"/>
      <c r="H3161" s="247" t="s">
        <v>1</v>
      </c>
      <c r="I3161" s="249"/>
      <c r="J3161" s="245"/>
      <c r="K3161" s="245"/>
      <c r="L3161" s="250"/>
      <c r="M3161" s="251"/>
      <c r="N3161" s="252"/>
      <c r="O3161" s="252"/>
      <c r="P3161" s="252"/>
      <c r="Q3161" s="252"/>
      <c r="R3161" s="252"/>
      <c r="S3161" s="252"/>
      <c r="T3161" s="253"/>
      <c r="AT3161" s="254" t="s">
        <v>175</v>
      </c>
      <c r="AU3161" s="254" t="s">
        <v>107</v>
      </c>
      <c r="AV3161" s="12" t="s">
        <v>82</v>
      </c>
      <c r="AW3161" s="12" t="s">
        <v>31</v>
      </c>
      <c r="AX3161" s="12" t="s">
        <v>74</v>
      </c>
      <c r="AY3161" s="254" t="s">
        <v>165</v>
      </c>
    </row>
    <row r="3162" s="13" customFormat="1">
      <c r="B3162" s="255"/>
      <c r="C3162" s="256"/>
      <c r="D3162" s="246" t="s">
        <v>175</v>
      </c>
      <c r="E3162" s="257" t="s">
        <v>1</v>
      </c>
      <c r="F3162" s="258" t="s">
        <v>1226</v>
      </c>
      <c r="G3162" s="256"/>
      <c r="H3162" s="259">
        <v>2</v>
      </c>
      <c r="I3162" s="260"/>
      <c r="J3162" s="256"/>
      <c r="K3162" s="256"/>
      <c r="L3162" s="261"/>
      <c r="M3162" s="262"/>
      <c r="N3162" s="263"/>
      <c r="O3162" s="263"/>
      <c r="P3162" s="263"/>
      <c r="Q3162" s="263"/>
      <c r="R3162" s="263"/>
      <c r="S3162" s="263"/>
      <c r="T3162" s="264"/>
      <c r="AT3162" s="265" t="s">
        <v>175</v>
      </c>
      <c r="AU3162" s="265" t="s">
        <v>107</v>
      </c>
      <c r="AV3162" s="13" t="s">
        <v>107</v>
      </c>
      <c r="AW3162" s="13" t="s">
        <v>31</v>
      </c>
      <c r="AX3162" s="13" t="s">
        <v>74</v>
      </c>
      <c r="AY3162" s="265" t="s">
        <v>165</v>
      </c>
    </row>
    <row r="3163" s="15" customFormat="1">
      <c r="B3163" s="277"/>
      <c r="C3163" s="278"/>
      <c r="D3163" s="246" t="s">
        <v>175</v>
      </c>
      <c r="E3163" s="279" t="s">
        <v>1</v>
      </c>
      <c r="F3163" s="280" t="s">
        <v>186</v>
      </c>
      <c r="G3163" s="278"/>
      <c r="H3163" s="281">
        <v>9</v>
      </c>
      <c r="I3163" s="282"/>
      <c r="J3163" s="278"/>
      <c r="K3163" s="278"/>
      <c r="L3163" s="283"/>
      <c r="M3163" s="284"/>
      <c r="N3163" s="285"/>
      <c r="O3163" s="285"/>
      <c r="P3163" s="285"/>
      <c r="Q3163" s="285"/>
      <c r="R3163" s="285"/>
      <c r="S3163" s="285"/>
      <c r="T3163" s="286"/>
      <c r="AT3163" s="287" t="s">
        <v>175</v>
      </c>
      <c r="AU3163" s="287" t="s">
        <v>107</v>
      </c>
      <c r="AV3163" s="15" t="s">
        <v>173</v>
      </c>
      <c r="AW3163" s="15" t="s">
        <v>31</v>
      </c>
      <c r="AX3163" s="15" t="s">
        <v>82</v>
      </c>
      <c r="AY3163" s="287" t="s">
        <v>165</v>
      </c>
    </row>
    <row r="3164" s="1" customFormat="1" ht="24" customHeight="1">
      <c r="B3164" s="38"/>
      <c r="C3164" s="288" t="s">
        <v>1227</v>
      </c>
      <c r="D3164" s="288" t="s">
        <v>223</v>
      </c>
      <c r="E3164" s="289" t="s">
        <v>1228</v>
      </c>
      <c r="F3164" s="290" t="s">
        <v>1229</v>
      </c>
      <c r="G3164" s="291" t="s">
        <v>214</v>
      </c>
      <c r="H3164" s="292">
        <v>1</v>
      </c>
      <c r="I3164" s="293"/>
      <c r="J3164" s="294">
        <f>ROUND(I3164*H3164,2)</f>
        <v>0</v>
      </c>
      <c r="K3164" s="290" t="s">
        <v>172</v>
      </c>
      <c r="L3164" s="295"/>
      <c r="M3164" s="296" t="s">
        <v>1</v>
      </c>
      <c r="N3164" s="297" t="s">
        <v>40</v>
      </c>
      <c r="O3164" s="86"/>
      <c r="P3164" s="240">
        <f>O3164*H3164</f>
        <v>0</v>
      </c>
      <c r="Q3164" s="240">
        <v>0.025000000000000001</v>
      </c>
      <c r="R3164" s="240">
        <f>Q3164*H3164</f>
        <v>0.025000000000000001</v>
      </c>
      <c r="S3164" s="240">
        <v>0</v>
      </c>
      <c r="T3164" s="241">
        <f>S3164*H3164</f>
        <v>0</v>
      </c>
      <c r="AR3164" s="242" t="s">
        <v>616</v>
      </c>
      <c r="AT3164" s="242" t="s">
        <v>223</v>
      </c>
      <c r="AU3164" s="242" t="s">
        <v>107</v>
      </c>
      <c r="AY3164" s="17" t="s">
        <v>165</v>
      </c>
      <c r="BE3164" s="243">
        <f>IF(N3164="základní",J3164,0)</f>
        <v>0</v>
      </c>
      <c r="BF3164" s="243">
        <f>IF(N3164="snížená",J3164,0)</f>
        <v>0</v>
      </c>
      <c r="BG3164" s="243">
        <f>IF(N3164="zákl. přenesená",J3164,0)</f>
        <v>0</v>
      </c>
      <c r="BH3164" s="243">
        <f>IF(N3164="sníž. přenesená",J3164,0)</f>
        <v>0</v>
      </c>
      <c r="BI3164" s="243">
        <f>IF(N3164="nulová",J3164,0)</f>
        <v>0</v>
      </c>
      <c r="BJ3164" s="17" t="s">
        <v>107</v>
      </c>
      <c r="BK3164" s="243">
        <f>ROUND(I3164*H3164,2)</f>
        <v>0</v>
      </c>
      <c r="BL3164" s="17" t="s">
        <v>315</v>
      </c>
      <c r="BM3164" s="242" t="s">
        <v>1230</v>
      </c>
    </row>
    <row r="3165" s="12" customFormat="1">
      <c r="B3165" s="244"/>
      <c r="C3165" s="245"/>
      <c r="D3165" s="246" t="s">
        <v>175</v>
      </c>
      <c r="E3165" s="247" t="s">
        <v>1</v>
      </c>
      <c r="F3165" s="248" t="s">
        <v>180</v>
      </c>
      <c r="G3165" s="245"/>
      <c r="H3165" s="247" t="s">
        <v>1</v>
      </c>
      <c r="I3165" s="249"/>
      <c r="J3165" s="245"/>
      <c r="K3165" s="245"/>
      <c r="L3165" s="250"/>
      <c r="M3165" s="251"/>
      <c r="N3165" s="252"/>
      <c r="O3165" s="252"/>
      <c r="P3165" s="252"/>
      <c r="Q3165" s="252"/>
      <c r="R3165" s="252"/>
      <c r="S3165" s="252"/>
      <c r="T3165" s="253"/>
      <c r="AT3165" s="254" t="s">
        <v>175</v>
      </c>
      <c r="AU3165" s="254" t="s">
        <v>107</v>
      </c>
      <c r="AV3165" s="12" t="s">
        <v>82</v>
      </c>
      <c r="AW3165" s="12" t="s">
        <v>31</v>
      </c>
      <c r="AX3165" s="12" t="s">
        <v>74</v>
      </c>
      <c r="AY3165" s="254" t="s">
        <v>165</v>
      </c>
    </row>
    <row r="3166" s="13" customFormat="1">
      <c r="B3166" s="255"/>
      <c r="C3166" s="256"/>
      <c r="D3166" s="246" t="s">
        <v>175</v>
      </c>
      <c r="E3166" s="257" t="s">
        <v>1</v>
      </c>
      <c r="F3166" s="258" t="s">
        <v>82</v>
      </c>
      <c r="G3166" s="256"/>
      <c r="H3166" s="259">
        <v>1</v>
      </c>
      <c r="I3166" s="260"/>
      <c r="J3166" s="256"/>
      <c r="K3166" s="256"/>
      <c r="L3166" s="261"/>
      <c r="M3166" s="262"/>
      <c r="N3166" s="263"/>
      <c r="O3166" s="263"/>
      <c r="P3166" s="263"/>
      <c r="Q3166" s="263"/>
      <c r="R3166" s="263"/>
      <c r="S3166" s="263"/>
      <c r="T3166" s="264"/>
      <c r="AT3166" s="265" t="s">
        <v>175</v>
      </c>
      <c r="AU3166" s="265" t="s">
        <v>107</v>
      </c>
      <c r="AV3166" s="13" t="s">
        <v>107</v>
      </c>
      <c r="AW3166" s="13" t="s">
        <v>31</v>
      </c>
      <c r="AX3166" s="13" t="s">
        <v>74</v>
      </c>
      <c r="AY3166" s="265" t="s">
        <v>165</v>
      </c>
    </row>
    <row r="3167" s="15" customFormat="1">
      <c r="B3167" s="277"/>
      <c r="C3167" s="278"/>
      <c r="D3167" s="246" t="s">
        <v>175</v>
      </c>
      <c r="E3167" s="279" t="s">
        <v>1</v>
      </c>
      <c r="F3167" s="280" t="s">
        <v>186</v>
      </c>
      <c r="G3167" s="278"/>
      <c r="H3167" s="281">
        <v>1</v>
      </c>
      <c r="I3167" s="282"/>
      <c r="J3167" s="278"/>
      <c r="K3167" s="278"/>
      <c r="L3167" s="283"/>
      <c r="M3167" s="284"/>
      <c r="N3167" s="285"/>
      <c r="O3167" s="285"/>
      <c r="P3167" s="285"/>
      <c r="Q3167" s="285"/>
      <c r="R3167" s="285"/>
      <c r="S3167" s="285"/>
      <c r="T3167" s="286"/>
      <c r="AT3167" s="287" t="s">
        <v>175</v>
      </c>
      <c r="AU3167" s="287" t="s">
        <v>107</v>
      </c>
      <c r="AV3167" s="15" t="s">
        <v>173</v>
      </c>
      <c r="AW3167" s="15" t="s">
        <v>31</v>
      </c>
      <c r="AX3167" s="15" t="s">
        <v>82</v>
      </c>
      <c r="AY3167" s="287" t="s">
        <v>165</v>
      </c>
    </row>
    <row r="3168" s="1" customFormat="1" ht="24" customHeight="1">
      <c r="B3168" s="38"/>
      <c r="C3168" s="288" t="s">
        <v>1231</v>
      </c>
      <c r="D3168" s="288" t="s">
        <v>223</v>
      </c>
      <c r="E3168" s="289" t="s">
        <v>1232</v>
      </c>
      <c r="F3168" s="290" t="s">
        <v>1233</v>
      </c>
      <c r="G3168" s="291" t="s">
        <v>214</v>
      </c>
      <c r="H3168" s="292">
        <v>1</v>
      </c>
      <c r="I3168" s="293"/>
      <c r="J3168" s="294">
        <f>ROUND(I3168*H3168,2)</f>
        <v>0</v>
      </c>
      <c r="K3168" s="290" t="s">
        <v>172</v>
      </c>
      <c r="L3168" s="295"/>
      <c r="M3168" s="296" t="s">
        <v>1</v>
      </c>
      <c r="N3168" s="297" t="s">
        <v>40</v>
      </c>
      <c r="O3168" s="86"/>
      <c r="P3168" s="240">
        <f>O3168*H3168</f>
        <v>0</v>
      </c>
      <c r="Q3168" s="240">
        <v>0.023</v>
      </c>
      <c r="R3168" s="240">
        <f>Q3168*H3168</f>
        <v>0.023</v>
      </c>
      <c r="S3168" s="240">
        <v>0</v>
      </c>
      <c r="T3168" s="241">
        <f>S3168*H3168</f>
        <v>0</v>
      </c>
      <c r="AR3168" s="242" t="s">
        <v>616</v>
      </c>
      <c r="AT3168" s="242" t="s">
        <v>223</v>
      </c>
      <c r="AU3168" s="242" t="s">
        <v>107</v>
      </c>
      <c r="AY3168" s="17" t="s">
        <v>165</v>
      </c>
      <c r="BE3168" s="243">
        <f>IF(N3168="základní",J3168,0)</f>
        <v>0</v>
      </c>
      <c r="BF3168" s="243">
        <f>IF(N3168="snížená",J3168,0)</f>
        <v>0</v>
      </c>
      <c r="BG3168" s="243">
        <f>IF(N3168="zákl. přenesená",J3168,0)</f>
        <v>0</v>
      </c>
      <c r="BH3168" s="243">
        <f>IF(N3168="sníž. přenesená",J3168,0)</f>
        <v>0</v>
      </c>
      <c r="BI3168" s="243">
        <f>IF(N3168="nulová",J3168,0)</f>
        <v>0</v>
      </c>
      <c r="BJ3168" s="17" t="s">
        <v>107</v>
      </c>
      <c r="BK3168" s="243">
        <f>ROUND(I3168*H3168,2)</f>
        <v>0</v>
      </c>
      <c r="BL3168" s="17" t="s">
        <v>315</v>
      </c>
      <c r="BM3168" s="242" t="s">
        <v>1234</v>
      </c>
    </row>
    <row r="3169" s="12" customFormat="1">
      <c r="B3169" s="244"/>
      <c r="C3169" s="245"/>
      <c r="D3169" s="246" t="s">
        <v>175</v>
      </c>
      <c r="E3169" s="247" t="s">
        <v>1</v>
      </c>
      <c r="F3169" s="248" t="s">
        <v>207</v>
      </c>
      <c r="G3169" s="245"/>
      <c r="H3169" s="247" t="s">
        <v>1</v>
      </c>
      <c r="I3169" s="249"/>
      <c r="J3169" s="245"/>
      <c r="K3169" s="245"/>
      <c r="L3169" s="250"/>
      <c r="M3169" s="251"/>
      <c r="N3169" s="252"/>
      <c r="O3169" s="252"/>
      <c r="P3169" s="252"/>
      <c r="Q3169" s="252"/>
      <c r="R3169" s="252"/>
      <c r="S3169" s="252"/>
      <c r="T3169" s="253"/>
      <c r="AT3169" s="254" t="s">
        <v>175</v>
      </c>
      <c r="AU3169" s="254" t="s">
        <v>107</v>
      </c>
      <c r="AV3169" s="12" t="s">
        <v>82</v>
      </c>
      <c r="AW3169" s="12" t="s">
        <v>31</v>
      </c>
      <c r="AX3169" s="12" t="s">
        <v>74</v>
      </c>
      <c r="AY3169" s="254" t="s">
        <v>165</v>
      </c>
    </row>
    <row r="3170" s="13" customFormat="1">
      <c r="B3170" s="255"/>
      <c r="C3170" s="256"/>
      <c r="D3170" s="246" t="s">
        <v>175</v>
      </c>
      <c r="E3170" s="257" t="s">
        <v>1</v>
      </c>
      <c r="F3170" s="258" t="s">
        <v>82</v>
      </c>
      <c r="G3170" s="256"/>
      <c r="H3170" s="259">
        <v>1</v>
      </c>
      <c r="I3170" s="260"/>
      <c r="J3170" s="256"/>
      <c r="K3170" s="256"/>
      <c r="L3170" s="261"/>
      <c r="M3170" s="262"/>
      <c r="N3170" s="263"/>
      <c r="O3170" s="263"/>
      <c r="P3170" s="263"/>
      <c r="Q3170" s="263"/>
      <c r="R3170" s="263"/>
      <c r="S3170" s="263"/>
      <c r="T3170" s="264"/>
      <c r="AT3170" s="265" t="s">
        <v>175</v>
      </c>
      <c r="AU3170" s="265" t="s">
        <v>107</v>
      </c>
      <c r="AV3170" s="13" t="s">
        <v>107</v>
      </c>
      <c r="AW3170" s="13" t="s">
        <v>31</v>
      </c>
      <c r="AX3170" s="13" t="s">
        <v>74</v>
      </c>
      <c r="AY3170" s="265" t="s">
        <v>165</v>
      </c>
    </row>
    <row r="3171" s="15" customFormat="1">
      <c r="B3171" s="277"/>
      <c r="C3171" s="278"/>
      <c r="D3171" s="246" t="s">
        <v>175</v>
      </c>
      <c r="E3171" s="279" t="s">
        <v>1</v>
      </c>
      <c r="F3171" s="280" t="s">
        <v>186</v>
      </c>
      <c r="G3171" s="278"/>
      <c r="H3171" s="281">
        <v>1</v>
      </c>
      <c r="I3171" s="282"/>
      <c r="J3171" s="278"/>
      <c r="K3171" s="278"/>
      <c r="L3171" s="283"/>
      <c r="M3171" s="284"/>
      <c r="N3171" s="285"/>
      <c r="O3171" s="285"/>
      <c r="P3171" s="285"/>
      <c r="Q3171" s="285"/>
      <c r="R3171" s="285"/>
      <c r="S3171" s="285"/>
      <c r="T3171" s="286"/>
      <c r="AT3171" s="287" t="s">
        <v>175</v>
      </c>
      <c r="AU3171" s="287" t="s">
        <v>107</v>
      </c>
      <c r="AV3171" s="15" t="s">
        <v>173</v>
      </c>
      <c r="AW3171" s="15" t="s">
        <v>31</v>
      </c>
      <c r="AX3171" s="15" t="s">
        <v>82</v>
      </c>
      <c r="AY3171" s="287" t="s">
        <v>165</v>
      </c>
    </row>
    <row r="3172" s="1" customFormat="1" ht="24" customHeight="1">
      <c r="B3172" s="38"/>
      <c r="C3172" s="231" t="s">
        <v>1235</v>
      </c>
      <c r="D3172" s="231" t="s">
        <v>168</v>
      </c>
      <c r="E3172" s="232" t="s">
        <v>1236</v>
      </c>
      <c r="F3172" s="233" t="s">
        <v>1237</v>
      </c>
      <c r="G3172" s="234" t="s">
        <v>214</v>
      </c>
      <c r="H3172" s="235">
        <v>1</v>
      </c>
      <c r="I3172" s="236"/>
      <c r="J3172" s="237">
        <f>ROUND(I3172*H3172,2)</f>
        <v>0</v>
      </c>
      <c r="K3172" s="233" t="s">
        <v>1</v>
      </c>
      <c r="L3172" s="43"/>
      <c r="M3172" s="238" t="s">
        <v>1</v>
      </c>
      <c r="N3172" s="239" t="s">
        <v>40</v>
      </c>
      <c r="O3172" s="86"/>
      <c r="P3172" s="240">
        <f>O3172*H3172</f>
        <v>0</v>
      </c>
      <c r="Q3172" s="240">
        <v>0</v>
      </c>
      <c r="R3172" s="240">
        <f>Q3172*H3172</f>
        <v>0</v>
      </c>
      <c r="S3172" s="240">
        <v>0</v>
      </c>
      <c r="T3172" s="241">
        <f>S3172*H3172</f>
        <v>0</v>
      </c>
      <c r="AR3172" s="242" t="s">
        <v>315</v>
      </c>
      <c r="AT3172" s="242" t="s">
        <v>168</v>
      </c>
      <c r="AU3172" s="242" t="s">
        <v>107</v>
      </c>
      <c r="AY3172" s="17" t="s">
        <v>165</v>
      </c>
      <c r="BE3172" s="243">
        <f>IF(N3172="základní",J3172,0)</f>
        <v>0</v>
      </c>
      <c r="BF3172" s="243">
        <f>IF(N3172="snížená",J3172,0)</f>
        <v>0</v>
      </c>
      <c r="BG3172" s="243">
        <f>IF(N3172="zákl. přenesená",J3172,0)</f>
        <v>0</v>
      </c>
      <c r="BH3172" s="243">
        <f>IF(N3172="sníž. přenesená",J3172,0)</f>
        <v>0</v>
      </c>
      <c r="BI3172" s="243">
        <f>IF(N3172="nulová",J3172,0)</f>
        <v>0</v>
      </c>
      <c r="BJ3172" s="17" t="s">
        <v>107</v>
      </c>
      <c r="BK3172" s="243">
        <f>ROUND(I3172*H3172,2)</f>
        <v>0</v>
      </c>
      <c r="BL3172" s="17" t="s">
        <v>315</v>
      </c>
      <c r="BM3172" s="242" t="s">
        <v>1238</v>
      </c>
    </row>
    <row r="3173" s="12" customFormat="1">
      <c r="B3173" s="244"/>
      <c r="C3173" s="245"/>
      <c r="D3173" s="246" t="s">
        <v>175</v>
      </c>
      <c r="E3173" s="247" t="s">
        <v>1</v>
      </c>
      <c r="F3173" s="248" t="s">
        <v>176</v>
      </c>
      <c r="G3173" s="245"/>
      <c r="H3173" s="247" t="s">
        <v>1</v>
      </c>
      <c r="I3173" s="249"/>
      <c r="J3173" s="245"/>
      <c r="K3173" s="245"/>
      <c r="L3173" s="250"/>
      <c r="M3173" s="251"/>
      <c r="N3173" s="252"/>
      <c r="O3173" s="252"/>
      <c r="P3173" s="252"/>
      <c r="Q3173" s="252"/>
      <c r="R3173" s="252"/>
      <c r="S3173" s="252"/>
      <c r="T3173" s="253"/>
      <c r="AT3173" s="254" t="s">
        <v>175</v>
      </c>
      <c r="AU3173" s="254" t="s">
        <v>107</v>
      </c>
      <c r="AV3173" s="12" t="s">
        <v>82</v>
      </c>
      <c r="AW3173" s="12" t="s">
        <v>31</v>
      </c>
      <c r="AX3173" s="12" t="s">
        <v>74</v>
      </c>
      <c r="AY3173" s="254" t="s">
        <v>165</v>
      </c>
    </row>
    <row r="3174" s="12" customFormat="1">
      <c r="B3174" s="244"/>
      <c r="C3174" s="245"/>
      <c r="D3174" s="246" t="s">
        <v>175</v>
      </c>
      <c r="E3174" s="247" t="s">
        <v>1</v>
      </c>
      <c r="F3174" s="248" t="s">
        <v>244</v>
      </c>
      <c r="G3174" s="245"/>
      <c r="H3174" s="247" t="s">
        <v>1</v>
      </c>
      <c r="I3174" s="249"/>
      <c r="J3174" s="245"/>
      <c r="K3174" s="245"/>
      <c r="L3174" s="250"/>
      <c r="M3174" s="251"/>
      <c r="N3174" s="252"/>
      <c r="O3174" s="252"/>
      <c r="P3174" s="252"/>
      <c r="Q3174" s="252"/>
      <c r="R3174" s="252"/>
      <c r="S3174" s="252"/>
      <c r="T3174" s="253"/>
      <c r="AT3174" s="254" t="s">
        <v>175</v>
      </c>
      <c r="AU3174" s="254" t="s">
        <v>107</v>
      </c>
      <c r="AV3174" s="12" t="s">
        <v>82</v>
      </c>
      <c r="AW3174" s="12" t="s">
        <v>31</v>
      </c>
      <c r="AX3174" s="12" t="s">
        <v>74</v>
      </c>
      <c r="AY3174" s="254" t="s">
        <v>165</v>
      </c>
    </row>
    <row r="3175" s="13" customFormat="1">
      <c r="B3175" s="255"/>
      <c r="C3175" s="256"/>
      <c r="D3175" s="246" t="s">
        <v>175</v>
      </c>
      <c r="E3175" s="257" t="s">
        <v>1</v>
      </c>
      <c r="F3175" s="258" t="s">
        <v>82</v>
      </c>
      <c r="G3175" s="256"/>
      <c r="H3175" s="259">
        <v>1</v>
      </c>
      <c r="I3175" s="260"/>
      <c r="J3175" s="256"/>
      <c r="K3175" s="256"/>
      <c r="L3175" s="261"/>
      <c r="M3175" s="262"/>
      <c r="N3175" s="263"/>
      <c r="O3175" s="263"/>
      <c r="P3175" s="263"/>
      <c r="Q3175" s="263"/>
      <c r="R3175" s="263"/>
      <c r="S3175" s="263"/>
      <c r="T3175" s="264"/>
      <c r="AT3175" s="265" t="s">
        <v>175</v>
      </c>
      <c r="AU3175" s="265" t="s">
        <v>107</v>
      </c>
      <c r="AV3175" s="13" t="s">
        <v>107</v>
      </c>
      <c r="AW3175" s="13" t="s">
        <v>31</v>
      </c>
      <c r="AX3175" s="13" t="s">
        <v>74</v>
      </c>
      <c r="AY3175" s="265" t="s">
        <v>165</v>
      </c>
    </row>
    <row r="3176" s="15" customFormat="1">
      <c r="B3176" s="277"/>
      <c r="C3176" s="278"/>
      <c r="D3176" s="246" t="s">
        <v>175</v>
      </c>
      <c r="E3176" s="279" t="s">
        <v>1</v>
      </c>
      <c r="F3176" s="280" t="s">
        <v>186</v>
      </c>
      <c r="G3176" s="278"/>
      <c r="H3176" s="281">
        <v>1</v>
      </c>
      <c r="I3176" s="282"/>
      <c r="J3176" s="278"/>
      <c r="K3176" s="278"/>
      <c r="L3176" s="283"/>
      <c r="M3176" s="284"/>
      <c r="N3176" s="285"/>
      <c r="O3176" s="285"/>
      <c r="P3176" s="285"/>
      <c r="Q3176" s="285"/>
      <c r="R3176" s="285"/>
      <c r="S3176" s="285"/>
      <c r="T3176" s="286"/>
      <c r="AT3176" s="287" t="s">
        <v>175</v>
      </c>
      <c r="AU3176" s="287" t="s">
        <v>107</v>
      </c>
      <c r="AV3176" s="15" t="s">
        <v>173</v>
      </c>
      <c r="AW3176" s="15" t="s">
        <v>31</v>
      </c>
      <c r="AX3176" s="15" t="s">
        <v>82</v>
      </c>
      <c r="AY3176" s="287" t="s">
        <v>165</v>
      </c>
    </row>
    <row r="3177" s="1" customFormat="1" ht="16.5" customHeight="1">
      <c r="B3177" s="38"/>
      <c r="C3177" s="288" t="s">
        <v>1239</v>
      </c>
      <c r="D3177" s="288" t="s">
        <v>223</v>
      </c>
      <c r="E3177" s="289" t="s">
        <v>1240</v>
      </c>
      <c r="F3177" s="290" t="s">
        <v>1241</v>
      </c>
      <c r="G3177" s="291" t="s">
        <v>214</v>
      </c>
      <c r="H3177" s="292">
        <v>1</v>
      </c>
      <c r="I3177" s="293"/>
      <c r="J3177" s="294">
        <f>ROUND(I3177*H3177,2)</f>
        <v>0</v>
      </c>
      <c r="K3177" s="290" t="s">
        <v>1</v>
      </c>
      <c r="L3177" s="295"/>
      <c r="M3177" s="296" t="s">
        <v>1</v>
      </c>
      <c r="N3177" s="297" t="s">
        <v>40</v>
      </c>
      <c r="O3177" s="86"/>
      <c r="P3177" s="240">
        <f>O3177*H3177</f>
        <v>0</v>
      </c>
      <c r="Q3177" s="240">
        <v>0.0025000000000000001</v>
      </c>
      <c r="R3177" s="240">
        <f>Q3177*H3177</f>
        <v>0.0025000000000000001</v>
      </c>
      <c r="S3177" s="240">
        <v>0</v>
      </c>
      <c r="T3177" s="241">
        <f>S3177*H3177</f>
        <v>0</v>
      </c>
      <c r="AR3177" s="242" t="s">
        <v>616</v>
      </c>
      <c r="AT3177" s="242" t="s">
        <v>223</v>
      </c>
      <c r="AU3177" s="242" t="s">
        <v>107</v>
      </c>
      <c r="AY3177" s="17" t="s">
        <v>165</v>
      </c>
      <c r="BE3177" s="243">
        <f>IF(N3177="základní",J3177,0)</f>
        <v>0</v>
      </c>
      <c r="BF3177" s="243">
        <f>IF(N3177="snížená",J3177,0)</f>
        <v>0</v>
      </c>
      <c r="BG3177" s="243">
        <f>IF(N3177="zákl. přenesená",J3177,0)</f>
        <v>0</v>
      </c>
      <c r="BH3177" s="243">
        <f>IF(N3177="sníž. přenesená",J3177,0)</f>
        <v>0</v>
      </c>
      <c r="BI3177" s="243">
        <f>IF(N3177="nulová",J3177,0)</f>
        <v>0</v>
      </c>
      <c r="BJ3177" s="17" t="s">
        <v>107</v>
      </c>
      <c r="BK3177" s="243">
        <f>ROUND(I3177*H3177,2)</f>
        <v>0</v>
      </c>
      <c r="BL3177" s="17" t="s">
        <v>315</v>
      </c>
      <c r="BM3177" s="242" t="s">
        <v>1242</v>
      </c>
    </row>
    <row r="3178" s="1" customFormat="1" ht="24" customHeight="1">
      <c r="B3178" s="38"/>
      <c r="C3178" s="231" t="s">
        <v>1243</v>
      </c>
      <c r="D3178" s="231" t="s">
        <v>168</v>
      </c>
      <c r="E3178" s="232" t="s">
        <v>1244</v>
      </c>
      <c r="F3178" s="233" t="s">
        <v>1245</v>
      </c>
      <c r="G3178" s="234" t="s">
        <v>214</v>
      </c>
      <c r="H3178" s="235">
        <v>2</v>
      </c>
      <c r="I3178" s="236"/>
      <c r="J3178" s="237">
        <f>ROUND(I3178*H3178,2)</f>
        <v>0</v>
      </c>
      <c r="K3178" s="233" t="s">
        <v>172</v>
      </c>
      <c r="L3178" s="43"/>
      <c r="M3178" s="238" t="s">
        <v>1</v>
      </c>
      <c r="N3178" s="239" t="s">
        <v>40</v>
      </c>
      <c r="O3178" s="86"/>
      <c r="P3178" s="240">
        <f>O3178*H3178</f>
        <v>0</v>
      </c>
      <c r="Q3178" s="240">
        <v>0</v>
      </c>
      <c r="R3178" s="240">
        <f>Q3178*H3178</f>
        <v>0</v>
      </c>
      <c r="S3178" s="240">
        <v>0</v>
      </c>
      <c r="T3178" s="241">
        <f>S3178*H3178</f>
        <v>0</v>
      </c>
      <c r="AR3178" s="242" t="s">
        <v>315</v>
      </c>
      <c r="AT3178" s="242" t="s">
        <v>168</v>
      </c>
      <c r="AU3178" s="242" t="s">
        <v>107</v>
      </c>
      <c r="AY3178" s="17" t="s">
        <v>165</v>
      </c>
      <c r="BE3178" s="243">
        <f>IF(N3178="základní",J3178,0)</f>
        <v>0</v>
      </c>
      <c r="BF3178" s="243">
        <f>IF(N3178="snížená",J3178,0)</f>
        <v>0</v>
      </c>
      <c r="BG3178" s="243">
        <f>IF(N3178="zákl. přenesená",J3178,0)</f>
        <v>0</v>
      </c>
      <c r="BH3178" s="243">
        <f>IF(N3178="sníž. přenesená",J3178,0)</f>
        <v>0</v>
      </c>
      <c r="BI3178" s="243">
        <f>IF(N3178="nulová",J3178,0)</f>
        <v>0</v>
      </c>
      <c r="BJ3178" s="17" t="s">
        <v>107</v>
      </c>
      <c r="BK3178" s="243">
        <f>ROUND(I3178*H3178,2)</f>
        <v>0</v>
      </c>
      <c r="BL3178" s="17" t="s">
        <v>315</v>
      </c>
      <c r="BM3178" s="242" t="s">
        <v>1246</v>
      </c>
    </row>
    <row r="3179" s="12" customFormat="1">
      <c r="B3179" s="244"/>
      <c r="C3179" s="245"/>
      <c r="D3179" s="246" t="s">
        <v>175</v>
      </c>
      <c r="E3179" s="247" t="s">
        <v>1</v>
      </c>
      <c r="F3179" s="248" t="s">
        <v>180</v>
      </c>
      <c r="G3179" s="245"/>
      <c r="H3179" s="247" t="s">
        <v>1</v>
      </c>
      <c r="I3179" s="249"/>
      <c r="J3179" s="245"/>
      <c r="K3179" s="245"/>
      <c r="L3179" s="250"/>
      <c r="M3179" s="251"/>
      <c r="N3179" s="252"/>
      <c r="O3179" s="252"/>
      <c r="P3179" s="252"/>
      <c r="Q3179" s="252"/>
      <c r="R3179" s="252"/>
      <c r="S3179" s="252"/>
      <c r="T3179" s="253"/>
      <c r="AT3179" s="254" t="s">
        <v>175</v>
      </c>
      <c r="AU3179" s="254" t="s">
        <v>107</v>
      </c>
      <c r="AV3179" s="12" t="s">
        <v>82</v>
      </c>
      <c r="AW3179" s="12" t="s">
        <v>31</v>
      </c>
      <c r="AX3179" s="12" t="s">
        <v>74</v>
      </c>
      <c r="AY3179" s="254" t="s">
        <v>165</v>
      </c>
    </row>
    <row r="3180" s="13" customFormat="1">
      <c r="B3180" s="255"/>
      <c r="C3180" s="256"/>
      <c r="D3180" s="246" t="s">
        <v>175</v>
      </c>
      <c r="E3180" s="257" t="s">
        <v>1</v>
      </c>
      <c r="F3180" s="258" t="s">
        <v>82</v>
      </c>
      <c r="G3180" s="256"/>
      <c r="H3180" s="259">
        <v>1</v>
      </c>
      <c r="I3180" s="260"/>
      <c r="J3180" s="256"/>
      <c r="K3180" s="256"/>
      <c r="L3180" s="261"/>
      <c r="M3180" s="262"/>
      <c r="N3180" s="263"/>
      <c r="O3180" s="263"/>
      <c r="P3180" s="263"/>
      <c r="Q3180" s="263"/>
      <c r="R3180" s="263"/>
      <c r="S3180" s="263"/>
      <c r="T3180" s="264"/>
      <c r="AT3180" s="265" t="s">
        <v>175</v>
      </c>
      <c r="AU3180" s="265" t="s">
        <v>107</v>
      </c>
      <c r="AV3180" s="13" t="s">
        <v>107</v>
      </c>
      <c r="AW3180" s="13" t="s">
        <v>31</v>
      </c>
      <c r="AX3180" s="13" t="s">
        <v>74</v>
      </c>
      <c r="AY3180" s="265" t="s">
        <v>165</v>
      </c>
    </row>
    <row r="3181" s="12" customFormat="1">
      <c r="B3181" s="244"/>
      <c r="C3181" s="245"/>
      <c r="D3181" s="246" t="s">
        <v>175</v>
      </c>
      <c r="E3181" s="247" t="s">
        <v>1</v>
      </c>
      <c r="F3181" s="248" t="s">
        <v>207</v>
      </c>
      <c r="G3181" s="245"/>
      <c r="H3181" s="247" t="s">
        <v>1</v>
      </c>
      <c r="I3181" s="249"/>
      <c r="J3181" s="245"/>
      <c r="K3181" s="245"/>
      <c r="L3181" s="250"/>
      <c r="M3181" s="251"/>
      <c r="N3181" s="252"/>
      <c r="O3181" s="252"/>
      <c r="P3181" s="252"/>
      <c r="Q3181" s="252"/>
      <c r="R3181" s="252"/>
      <c r="S3181" s="252"/>
      <c r="T3181" s="253"/>
      <c r="AT3181" s="254" t="s">
        <v>175</v>
      </c>
      <c r="AU3181" s="254" t="s">
        <v>107</v>
      </c>
      <c r="AV3181" s="12" t="s">
        <v>82</v>
      </c>
      <c r="AW3181" s="12" t="s">
        <v>31</v>
      </c>
      <c r="AX3181" s="12" t="s">
        <v>74</v>
      </c>
      <c r="AY3181" s="254" t="s">
        <v>165</v>
      </c>
    </row>
    <row r="3182" s="13" customFormat="1">
      <c r="B3182" s="255"/>
      <c r="C3182" s="256"/>
      <c r="D3182" s="246" t="s">
        <v>175</v>
      </c>
      <c r="E3182" s="257" t="s">
        <v>1</v>
      </c>
      <c r="F3182" s="258" t="s">
        <v>82</v>
      </c>
      <c r="G3182" s="256"/>
      <c r="H3182" s="259">
        <v>1</v>
      </c>
      <c r="I3182" s="260"/>
      <c r="J3182" s="256"/>
      <c r="K3182" s="256"/>
      <c r="L3182" s="261"/>
      <c r="M3182" s="262"/>
      <c r="N3182" s="263"/>
      <c r="O3182" s="263"/>
      <c r="P3182" s="263"/>
      <c r="Q3182" s="263"/>
      <c r="R3182" s="263"/>
      <c r="S3182" s="263"/>
      <c r="T3182" s="264"/>
      <c r="AT3182" s="265" t="s">
        <v>175</v>
      </c>
      <c r="AU3182" s="265" t="s">
        <v>107</v>
      </c>
      <c r="AV3182" s="13" t="s">
        <v>107</v>
      </c>
      <c r="AW3182" s="13" t="s">
        <v>31</v>
      </c>
      <c r="AX3182" s="13" t="s">
        <v>74</v>
      </c>
      <c r="AY3182" s="265" t="s">
        <v>165</v>
      </c>
    </row>
    <row r="3183" s="15" customFormat="1">
      <c r="B3183" s="277"/>
      <c r="C3183" s="278"/>
      <c r="D3183" s="246" t="s">
        <v>175</v>
      </c>
      <c r="E3183" s="279" t="s">
        <v>1</v>
      </c>
      <c r="F3183" s="280" t="s">
        <v>186</v>
      </c>
      <c r="G3183" s="278"/>
      <c r="H3183" s="281">
        <v>2</v>
      </c>
      <c r="I3183" s="282"/>
      <c r="J3183" s="278"/>
      <c r="K3183" s="278"/>
      <c r="L3183" s="283"/>
      <c r="M3183" s="284"/>
      <c r="N3183" s="285"/>
      <c r="O3183" s="285"/>
      <c r="P3183" s="285"/>
      <c r="Q3183" s="285"/>
      <c r="R3183" s="285"/>
      <c r="S3183" s="285"/>
      <c r="T3183" s="286"/>
      <c r="AT3183" s="287" t="s">
        <v>175</v>
      </c>
      <c r="AU3183" s="287" t="s">
        <v>107</v>
      </c>
      <c r="AV3183" s="15" t="s">
        <v>173</v>
      </c>
      <c r="AW3183" s="15" t="s">
        <v>31</v>
      </c>
      <c r="AX3183" s="15" t="s">
        <v>82</v>
      </c>
      <c r="AY3183" s="287" t="s">
        <v>165</v>
      </c>
    </row>
    <row r="3184" s="1" customFormat="1" ht="16.5" customHeight="1">
      <c r="B3184" s="38"/>
      <c r="C3184" s="288" t="s">
        <v>1247</v>
      </c>
      <c r="D3184" s="288" t="s">
        <v>223</v>
      </c>
      <c r="E3184" s="289" t="s">
        <v>1248</v>
      </c>
      <c r="F3184" s="290" t="s">
        <v>1249</v>
      </c>
      <c r="G3184" s="291" t="s">
        <v>214</v>
      </c>
      <c r="H3184" s="292">
        <v>2</v>
      </c>
      <c r="I3184" s="293"/>
      <c r="J3184" s="294">
        <f>ROUND(I3184*H3184,2)</f>
        <v>0</v>
      </c>
      <c r="K3184" s="290" t="s">
        <v>172</v>
      </c>
      <c r="L3184" s="295"/>
      <c r="M3184" s="296" t="s">
        <v>1</v>
      </c>
      <c r="N3184" s="297" t="s">
        <v>40</v>
      </c>
      <c r="O3184" s="86"/>
      <c r="P3184" s="240">
        <f>O3184*H3184</f>
        <v>0</v>
      </c>
      <c r="Q3184" s="240">
        <v>0.0047000000000000002</v>
      </c>
      <c r="R3184" s="240">
        <f>Q3184*H3184</f>
        <v>0.0094000000000000004</v>
      </c>
      <c r="S3184" s="240">
        <v>0</v>
      </c>
      <c r="T3184" s="241">
        <f>S3184*H3184</f>
        <v>0</v>
      </c>
      <c r="AR3184" s="242" t="s">
        <v>616</v>
      </c>
      <c r="AT3184" s="242" t="s">
        <v>223</v>
      </c>
      <c r="AU3184" s="242" t="s">
        <v>107</v>
      </c>
      <c r="AY3184" s="17" t="s">
        <v>165</v>
      </c>
      <c r="BE3184" s="243">
        <f>IF(N3184="základní",J3184,0)</f>
        <v>0</v>
      </c>
      <c r="BF3184" s="243">
        <f>IF(N3184="snížená",J3184,0)</f>
        <v>0</v>
      </c>
      <c r="BG3184" s="243">
        <f>IF(N3184="zákl. přenesená",J3184,0)</f>
        <v>0</v>
      </c>
      <c r="BH3184" s="243">
        <f>IF(N3184="sníž. přenesená",J3184,0)</f>
        <v>0</v>
      </c>
      <c r="BI3184" s="243">
        <f>IF(N3184="nulová",J3184,0)</f>
        <v>0</v>
      </c>
      <c r="BJ3184" s="17" t="s">
        <v>107</v>
      </c>
      <c r="BK3184" s="243">
        <f>ROUND(I3184*H3184,2)</f>
        <v>0</v>
      </c>
      <c r="BL3184" s="17" t="s">
        <v>315</v>
      </c>
      <c r="BM3184" s="242" t="s">
        <v>1250</v>
      </c>
    </row>
    <row r="3185" s="1" customFormat="1" ht="24" customHeight="1">
      <c r="B3185" s="38"/>
      <c r="C3185" s="231" t="s">
        <v>1251</v>
      </c>
      <c r="D3185" s="231" t="s">
        <v>168</v>
      </c>
      <c r="E3185" s="232" t="s">
        <v>1252</v>
      </c>
      <c r="F3185" s="233" t="s">
        <v>1253</v>
      </c>
      <c r="G3185" s="234" t="s">
        <v>214</v>
      </c>
      <c r="H3185" s="235">
        <v>4</v>
      </c>
      <c r="I3185" s="236"/>
      <c r="J3185" s="237">
        <f>ROUND(I3185*H3185,2)</f>
        <v>0</v>
      </c>
      <c r="K3185" s="233" t="s">
        <v>172</v>
      </c>
      <c r="L3185" s="43"/>
      <c r="M3185" s="238" t="s">
        <v>1</v>
      </c>
      <c r="N3185" s="239" t="s">
        <v>40</v>
      </c>
      <c r="O3185" s="86"/>
      <c r="P3185" s="240">
        <f>O3185*H3185</f>
        <v>0</v>
      </c>
      <c r="Q3185" s="240">
        <v>0</v>
      </c>
      <c r="R3185" s="240">
        <f>Q3185*H3185</f>
        <v>0</v>
      </c>
      <c r="S3185" s="240">
        <v>0.012500000000000001</v>
      </c>
      <c r="T3185" s="241">
        <f>S3185*H3185</f>
        <v>0.050000000000000003</v>
      </c>
      <c r="AR3185" s="242" t="s">
        <v>315</v>
      </c>
      <c r="AT3185" s="242" t="s">
        <v>168</v>
      </c>
      <c r="AU3185" s="242" t="s">
        <v>107</v>
      </c>
      <c r="AY3185" s="17" t="s">
        <v>165</v>
      </c>
      <c r="BE3185" s="243">
        <f>IF(N3185="základní",J3185,0)</f>
        <v>0</v>
      </c>
      <c r="BF3185" s="243">
        <f>IF(N3185="snížená",J3185,0)</f>
        <v>0</v>
      </c>
      <c r="BG3185" s="243">
        <f>IF(N3185="zákl. přenesená",J3185,0)</f>
        <v>0</v>
      </c>
      <c r="BH3185" s="243">
        <f>IF(N3185="sníž. přenesená",J3185,0)</f>
        <v>0</v>
      </c>
      <c r="BI3185" s="243">
        <f>IF(N3185="nulová",J3185,0)</f>
        <v>0</v>
      </c>
      <c r="BJ3185" s="17" t="s">
        <v>107</v>
      </c>
      <c r="BK3185" s="243">
        <f>ROUND(I3185*H3185,2)</f>
        <v>0</v>
      </c>
      <c r="BL3185" s="17" t="s">
        <v>315</v>
      </c>
      <c r="BM3185" s="242" t="s">
        <v>1254</v>
      </c>
    </row>
    <row r="3186" s="12" customFormat="1">
      <c r="B3186" s="244"/>
      <c r="C3186" s="245"/>
      <c r="D3186" s="246" t="s">
        <v>175</v>
      </c>
      <c r="E3186" s="247" t="s">
        <v>1</v>
      </c>
      <c r="F3186" s="248" t="s">
        <v>794</v>
      </c>
      <c r="G3186" s="245"/>
      <c r="H3186" s="247" t="s">
        <v>1</v>
      </c>
      <c r="I3186" s="249"/>
      <c r="J3186" s="245"/>
      <c r="K3186" s="245"/>
      <c r="L3186" s="250"/>
      <c r="M3186" s="251"/>
      <c r="N3186" s="252"/>
      <c r="O3186" s="252"/>
      <c r="P3186" s="252"/>
      <c r="Q3186" s="252"/>
      <c r="R3186" s="252"/>
      <c r="S3186" s="252"/>
      <c r="T3186" s="253"/>
      <c r="AT3186" s="254" t="s">
        <v>175</v>
      </c>
      <c r="AU3186" s="254" t="s">
        <v>107</v>
      </c>
      <c r="AV3186" s="12" t="s">
        <v>82</v>
      </c>
      <c r="AW3186" s="12" t="s">
        <v>31</v>
      </c>
      <c r="AX3186" s="12" t="s">
        <v>74</v>
      </c>
      <c r="AY3186" s="254" t="s">
        <v>165</v>
      </c>
    </row>
    <row r="3187" s="13" customFormat="1">
      <c r="B3187" s="255"/>
      <c r="C3187" s="256"/>
      <c r="D3187" s="246" t="s">
        <v>175</v>
      </c>
      <c r="E3187" s="257" t="s">
        <v>1</v>
      </c>
      <c r="F3187" s="258" t="s">
        <v>107</v>
      </c>
      <c r="G3187" s="256"/>
      <c r="H3187" s="259">
        <v>2</v>
      </c>
      <c r="I3187" s="260"/>
      <c r="J3187" s="256"/>
      <c r="K3187" s="256"/>
      <c r="L3187" s="261"/>
      <c r="M3187" s="262"/>
      <c r="N3187" s="263"/>
      <c r="O3187" s="263"/>
      <c r="P3187" s="263"/>
      <c r="Q3187" s="263"/>
      <c r="R3187" s="263"/>
      <c r="S3187" s="263"/>
      <c r="T3187" s="264"/>
      <c r="AT3187" s="265" t="s">
        <v>175</v>
      </c>
      <c r="AU3187" s="265" t="s">
        <v>107</v>
      </c>
      <c r="AV3187" s="13" t="s">
        <v>107</v>
      </c>
      <c r="AW3187" s="13" t="s">
        <v>31</v>
      </c>
      <c r="AX3187" s="13" t="s">
        <v>74</v>
      </c>
      <c r="AY3187" s="265" t="s">
        <v>165</v>
      </c>
    </row>
    <row r="3188" s="14" customFormat="1">
      <c r="B3188" s="266"/>
      <c r="C3188" s="267"/>
      <c r="D3188" s="246" t="s">
        <v>175</v>
      </c>
      <c r="E3188" s="268" t="s">
        <v>1</v>
      </c>
      <c r="F3188" s="269" t="s">
        <v>179</v>
      </c>
      <c r="G3188" s="267"/>
      <c r="H3188" s="270">
        <v>2</v>
      </c>
      <c r="I3188" s="271"/>
      <c r="J3188" s="267"/>
      <c r="K3188" s="267"/>
      <c r="L3188" s="272"/>
      <c r="M3188" s="273"/>
      <c r="N3188" s="274"/>
      <c r="O3188" s="274"/>
      <c r="P3188" s="274"/>
      <c r="Q3188" s="274"/>
      <c r="R3188" s="274"/>
      <c r="S3188" s="274"/>
      <c r="T3188" s="275"/>
      <c r="AT3188" s="276" t="s">
        <v>175</v>
      </c>
      <c r="AU3188" s="276" t="s">
        <v>107</v>
      </c>
      <c r="AV3188" s="14" t="s">
        <v>166</v>
      </c>
      <c r="AW3188" s="14" t="s">
        <v>31</v>
      </c>
      <c r="AX3188" s="14" t="s">
        <v>74</v>
      </c>
      <c r="AY3188" s="276" t="s">
        <v>165</v>
      </c>
    </row>
    <row r="3189" s="12" customFormat="1">
      <c r="B3189" s="244"/>
      <c r="C3189" s="245"/>
      <c r="D3189" s="246" t="s">
        <v>175</v>
      </c>
      <c r="E3189" s="247" t="s">
        <v>1</v>
      </c>
      <c r="F3189" s="248" t="s">
        <v>207</v>
      </c>
      <c r="G3189" s="245"/>
      <c r="H3189" s="247" t="s">
        <v>1</v>
      </c>
      <c r="I3189" s="249"/>
      <c r="J3189" s="245"/>
      <c r="K3189" s="245"/>
      <c r="L3189" s="250"/>
      <c r="M3189" s="251"/>
      <c r="N3189" s="252"/>
      <c r="O3189" s="252"/>
      <c r="P3189" s="252"/>
      <c r="Q3189" s="252"/>
      <c r="R3189" s="252"/>
      <c r="S3189" s="252"/>
      <c r="T3189" s="253"/>
      <c r="AT3189" s="254" t="s">
        <v>175</v>
      </c>
      <c r="AU3189" s="254" t="s">
        <v>107</v>
      </c>
      <c r="AV3189" s="12" t="s">
        <v>82</v>
      </c>
      <c r="AW3189" s="12" t="s">
        <v>31</v>
      </c>
      <c r="AX3189" s="12" t="s">
        <v>74</v>
      </c>
      <c r="AY3189" s="254" t="s">
        <v>165</v>
      </c>
    </row>
    <row r="3190" s="12" customFormat="1">
      <c r="B3190" s="244"/>
      <c r="C3190" s="245"/>
      <c r="D3190" s="246" t="s">
        <v>175</v>
      </c>
      <c r="E3190" s="247" t="s">
        <v>1</v>
      </c>
      <c r="F3190" s="248" t="s">
        <v>501</v>
      </c>
      <c r="G3190" s="245"/>
      <c r="H3190" s="247" t="s">
        <v>1</v>
      </c>
      <c r="I3190" s="249"/>
      <c r="J3190" s="245"/>
      <c r="K3190" s="245"/>
      <c r="L3190" s="250"/>
      <c r="M3190" s="251"/>
      <c r="N3190" s="252"/>
      <c r="O3190" s="252"/>
      <c r="P3190" s="252"/>
      <c r="Q3190" s="252"/>
      <c r="R3190" s="252"/>
      <c r="S3190" s="252"/>
      <c r="T3190" s="253"/>
      <c r="AT3190" s="254" t="s">
        <v>175</v>
      </c>
      <c r="AU3190" s="254" t="s">
        <v>107</v>
      </c>
      <c r="AV3190" s="12" t="s">
        <v>82</v>
      </c>
      <c r="AW3190" s="12" t="s">
        <v>31</v>
      </c>
      <c r="AX3190" s="12" t="s">
        <v>74</v>
      </c>
      <c r="AY3190" s="254" t="s">
        <v>165</v>
      </c>
    </row>
    <row r="3191" s="13" customFormat="1">
      <c r="B3191" s="255"/>
      <c r="C3191" s="256"/>
      <c r="D3191" s="246" t="s">
        <v>175</v>
      </c>
      <c r="E3191" s="257" t="s">
        <v>1</v>
      </c>
      <c r="F3191" s="258" t="s">
        <v>107</v>
      </c>
      <c r="G3191" s="256"/>
      <c r="H3191" s="259">
        <v>2</v>
      </c>
      <c r="I3191" s="260"/>
      <c r="J3191" s="256"/>
      <c r="K3191" s="256"/>
      <c r="L3191" s="261"/>
      <c r="M3191" s="262"/>
      <c r="N3191" s="263"/>
      <c r="O3191" s="263"/>
      <c r="P3191" s="263"/>
      <c r="Q3191" s="263"/>
      <c r="R3191" s="263"/>
      <c r="S3191" s="263"/>
      <c r="T3191" s="264"/>
      <c r="AT3191" s="265" t="s">
        <v>175</v>
      </c>
      <c r="AU3191" s="265" t="s">
        <v>107</v>
      </c>
      <c r="AV3191" s="13" t="s">
        <v>107</v>
      </c>
      <c r="AW3191" s="13" t="s">
        <v>31</v>
      </c>
      <c r="AX3191" s="13" t="s">
        <v>74</v>
      </c>
      <c r="AY3191" s="265" t="s">
        <v>165</v>
      </c>
    </row>
    <row r="3192" s="14" customFormat="1">
      <c r="B3192" s="266"/>
      <c r="C3192" s="267"/>
      <c r="D3192" s="246" t="s">
        <v>175</v>
      </c>
      <c r="E3192" s="268" t="s">
        <v>1</v>
      </c>
      <c r="F3192" s="269" t="s">
        <v>179</v>
      </c>
      <c r="G3192" s="267"/>
      <c r="H3192" s="270">
        <v>2</v>
      </c>
      <c r="I3192" s="271"/>
      <c r="J3192" s="267"/>
      <c r="K3192" s="267"/>
      <c r="L3192" s="272"/>
      <c r="M3192" s="273"/>
      <c r="N3192" s="274"/>
      <c r="O3192" s="274"/>
      <c r="P3192" s="274"/>
      <c r="Q3192" s="274"/>
      <c r="R3192" s="274"/>
      <c r="S3192" s="274"/>
      <c r="T3192" s="275"/>
      <c r="AT3192" s="276" t="s">
        <v>175</v>
      </c>
      <c r="AU3192" s="276" t="s">
        <v>107</v>
      </c>
      <c r="AV3192" s="14" t="s">
        <v>166</v>
      </c>
      <c r="AW3192" s="14" t="s">
        <v>31</v>
      </c>
      <c r="AX3192" s="14" t="s">
        <v>74</v>
      </c>
      <c r="AY3192" s="276" t="s">
        <v>165</v>
      </c>
    </row>
    <row r="3193" s="15" customFormat="1">
      <c r="B3193" s="277"/>
      <c r="C3193" s="278"/>
      <c r="D3193" s="246" t="s">
        <v>175</v>
      </c>
      <c r="E3193" s="279" t="s">
        <v>1</v>
      </c>
      <c r="F3193" s="280" t="s">
        <v>186</v>
      </c>
      <c r="G3193" s="278"/>
      <c r="H3193" s="281">
        <v>4</v>
      </c>
      <c r="I3193" s="282"/>
      <c r="J3193" s="278"/>
      <c r="K3193" s="278"/>
      <c r="L3193" s="283"/>
      <c r="M3193" s="284"/>
      <c r="N3193" s="285"/>
      <c r="O3193" s="285"/>
      <c r="P3193" s="285"/>
      <c r="Q3193" s="285"/>
      <c r="R3193" s="285"/>
      <c r="S3193" s="285"/>
      <c r="T3193" s="286"/>
      <c r="AT3193" s="287" t="s">
        <v>175</v>
      </c>
      <c r="AU3193" s="287" t="s">
        <v>107</v>
      </c>
      <c r="AV3193" s="15" t="s">
        <v>173</v>
      </c>
      <c r="AW3193" s="15" t="s">
        <v>31</v>
      </c>
      <c r="AX3193" s="15" t="s">
        <v>82</v>
      </c>
      <c r="AY3193" s="287" t="s">
        <v>165</v>
      </c>
    </row>
    <row r="3194" s="1" customFormat="1" ht="24" customHeight="1">
      <c r="B3194" s="38"/>
      <c r="C3194" s="231" t="s">
        <v>1255</v>
      </c>
      <c r="D3194" s="231" t="s">
        <v>168</v>
      </c>
      <c r="E3194" s="232" t="s">
        <v>1256</v>
      </c>
      <c r="F3194" s="233" t="s">
        <v>1257</v>
      </c>
      <c r="G3194" s="234" t="s">
        <v>214</v>
      </c>
      <c r="H3194" s="235">
        <v>55</v>
      </c>
      <c r="I3194" s="236"/>
      <c r="J3194" s="237">
        <f>ROUND(I3194*H3194,2)</f>
        <v>0</v>
      </c>
      <c r="K3194" s="233" t="s">
        <v>172</v>
      </c>
      <c r="L3194" s="43"/>
      <c r="M3194" s="238" t="s">
        <v>1</v>
      </c>
      <c r="N3194" s="239" t="s">
        <v>40</v>
      </c>
      <c r="O3194" s="86"/>
      <c r="P3194" s="240">
        <f>O3194*H3194</f>
        <v>0</v>
      </c>
      <c r="Q3194" s="240">
        <v>0</v>
      </c>
      <c r="R3194" s="240">
        <f>Q3194*H3194</f>
        <v>0</v>
      </c>
      <c r="S3194" s="240">
        <v>0.024</v>
      </c>
      <c r="T3194" s="241">
        <f>S3194*H3194</f>
        <v>1.3200000000000001</v>
      </c>
      <c r="AR3194" s="242" t="s">
        <v>315</v>
      </c>
      <c r="AT3194" s="242" t="s">
        <v>168</v>
      </c>
      <c r="AU3194" s="242" t="s">
        <v>107</v>
      </c>
      <c r="AY3194" s="17" t="s">
        <v>165</v>
      </c>
      <c r="BE3194" s="243">
        <f>IF(N3194="základní",J3194,0)</f>
        <v>0</v>
      </c>
      <c r="BF3194" s="243">
        <f>IF(N3194="snížená",J3194,0)</f>
        <v>0</v>
      </c>
      <c r="BG3194" s="243">
        <f>IF(N3194="zákl. přenesená",J3194,0)</f>
        <v>0</v>
      </c>
      <c r="BH3194" s="243">
        <f>IF(N3194="sníž. přenesená",J3194,0)</f>
        <v>0</v>
      </c>
      <c r="BI3194" s="243">
        <f>IF(N3194="nulová",J3194,0)</f>
        <v>0</v>
      </c>
      <c r="BJ3194" s="17" t="s">
        <v>107</v>
      </c>
      <c r="BK3194" s="243">
        <f>ROUND(I3194*H3194,2)</f>
        <v>0</v>
      </c>
      <c r="BL3194" s="17" t="s">
        <v>315</v>
      </c>
      <c r="BM3194" s="242" t="s">
        <v>1258</v>
      </c>
    </row>
    <row r="3195" s="12" customFormat="1">
      <c r="B3195" s="244"/>
      <c r="C3195" s="245"/>
      <c r="D3195" s="246" t="s">
        <v>175</v>
      </c>
      <c r="E3195" s="247" t="s">
        <v>1</v>
      </c>
      <c r="F3195" s="248" t="s">
        <v>176</v>
      </c>
      <c r="G3195" s="245"/>
      <c r="H3195" s="247" t="s">
        <v>1</v>
      </c>
      <c r="I3195" s="249"/>
      <c r="J3195" s="245"/>
      <c r="K3195" s="245"/>
      <c r="L3195" s="250"/>
      <c r="M3195" s="251"/>
      <c r="N3195" s="252"/>
      <c r="O3195" s="252"/>
      <c r="P3195" s="252"/>
      <c r="Q3195" s="252"/>
      <c r="R3195" s="252"/>
      <c r="S3195" s="252"/>
      <c r="T3195" s="253"/>
      <c r="AT3195" s="254" t="s">
        <v>175</v>
      </c>
      <c r="AU3195" s="254" t="s">
        <v>107</v>
      </c>
      <c r="AV3195" s="12" t="s">
        <v>82</v>
      </c>
      <c r="AW3195" s="12" t="s">
        <v>31</v>
      </c>
      <c r="AX3195" s="12" t="s">
        <v>74</v>
      </c>
      <c r="AY3195" s="254" t="s">
        <v>165</v>
      </c>
    </row>
    <row r="3196" s="12" customFormat="1">
      <c r="B3196" s="244"/>
      <c r="C3196" s="245"/>
      <c r="D3196" s="246" t="s">
        <v>175</v>
      </c>
      <c r="E3196" s="247" t="s">
        <v>1</v>
      </c>
      <c r="F3196" s="248" t="s">
        <v>243</v>
      </c>
      <c r="G3196" s="245"/>
      <c r="H3196" s="247" t="s">
        <v>1</v>
      </c>
      <c r="I3196" s="249"/>
      <c r="J3196" s="245"/>
      <c r="K3196" s="245"/>
      <c r="L3196" s="250"/>
      <c r="M3196" s="251"/>
      <c r="N3196" s="252"/>
      <c r="O3196" s="252"/>
      <c r="P3196" s="252"/>
      <c r="Q3196" s="252"/>
      <c r="R3196" s="252"/>
      <c r="S3196" s="252"/>
      <c r="T3196" s="253"/>
      <c r="AT3196" s="254" t="s">
        <v>175</v>
      </c>
      <c r="AU3196" s="254" t="s">
        <v>107</v>
      </c>
      <c r="AV3196" s="12" t="s">
        <v>82</v>
      </c>
      <c r="AW3196" s="12" t="s">
        <v>31</v>
      </c>
      <c r="AX3196" s="12" t="s">
        <v>74</v>
      </c>
      <c r="AY3196" s="254" t="s">
        <v>165</v>
      </c>
    </row>
    <row r="3197" s="13" customFormat="1">
      <c r="B3197" s="255"/>
      <c r="C3197" s="256"/>
      <c r="D3197" s="246" t="s">
        <v>175</v>
      </c>
      <c r="E3197" s="257" t="s">
        <v>1</v>
      </c>
      <c r="F3197" s="258" t="s">
        <v>82</v>
      </c>
      <c r="G3197" s="256"/>
      <c r="H3197" s="259">
        <v>1</v>
      </c>
      <c r="I3197" s="260"/>
      <c r="J3197" s="256"/>
      <c r="K3197" s="256"/>
      <c r="L3197" s="261"/>
      <c r="M3197" s="262"/>
      <c r="N3197" s="263"/>
      <c r="O3197" s="263"/>
      <c r="P3197" s="263"/>
      <c r="Q3197" s="263"/>
      <c r="R3197" s="263"/>
      <c r="S3197" s="263"/>
      <c r="T3197" s="264"/>
      <c r="AT3197" s="265" t="s">
        <v>175</v>
      </c>
      <c r="AU3197" s="265" t="s">
        <v>107</v>
      </c>
      <c r="AV3197" s="13" t="s">
        <v>107</v>
      </c>
      <c r="AW3197" s="13" t="s">
        <v>31</v>
      </c>
      <c r="AX3197" s="13" t="s">
        <v>74</v>
      </c>
      <c r="AY3197" s="265" t="s">
        <v>165</v>
      </c>
    </row>
    <row r="3198" s="12" customFormat="1">
      <c r="B3198" s="244"/>
      <c r="C3198" s="245"/>
      <c r="D3198" s="246" t="s">
        <v>175</v>
      </c>
      <c r="E3198" s="247" t="s">
        <v>1</v>
      </c>
      <c r="F3198" s="248" t="s">
        <v>216</v>
      </c>
      <c r="G3198" s="245"/>
      <c r="H3198" s="247" t="s">
        <v>1</v>
      </c>
      <c r="I3198" s="249"/>
      <c r="J3198" s="245"/>
      <c r="K3198" s="245"/>
      <c r="L3198" s="250"/>
      <c r="M3198" s="251"/>
      <c r="N3198" s="252"/>
      <c r="O3198" s="252"/>
      <c r="P3198" s="252"/>
      <c r="Q3198" s="252"/>
      <c r="R3198" s="252"/>
      <c r="S3198" s="252"/>
      <c r="T3198" s="253"/>
      <c r="AT3198" s="254" t="s">
        <v>175</v>
      </c>
      <c r="AU3198" s="254" t="s">
        <v>107</v>
      </c>
      <c r="AV3198" s="12" t="s">
        <v>82</v>
      </c>
      <c r="AW3198" s="12" t="s">
        <v>31</v>
      </c>
      <c r="AX3198" s="12" t="s">
        <v>74</v>
      </c>
      <c r="AY3198" s="254" t="s">
        <v>165</v>
      </c>
    </row>
    <row r="3199" s="13" customFormat="1">
      <c r="B3199" s="255"/>
      <c r="C3199" s="256"/>
      <c r="D3199" s="246" t="s">
        <v>175</v>
      </c>
      <c r="E3199" s="257" t="s">
        <v>1</v>
      </c>
      <c r="F3199" s="258" t="s">
        <v>107</v>
      </c>
      <c r="G3199" s="256"/>
      <c r="H3199" s="259">
        <v>2</v>
      </c>
      <c r="I3199" s="260"/>
      <c r="J3199" s="256"/>
      <c r="K3199" s="256"/>
      <c r="L3199" s="261"/>
      <c r="M3199" s="262"/>
      <c r="N3199" s="263"/>
      <c r="O3199" s="263"/>
      <c r="P3199" s="263"/>
      <c r="Q3199" s="263"/>
      <c r="R3199" s="263"/>
      <c r="S3199" s="263"/>
      <c r="T3199" s="264"/>
      <c r="AT3199" s="265" t="s">
        <v>175</v>
      </c>
      <c r="AU3199" s="265" t="s">
        <v>107</v>
      </c>
      <c r="AV3199" s="13" t="s">
        <v>107</v>
      </c>
      <c r="AW3199" s="13" t="s">
        <v>31</v>
      </c>
      <c r="AX3199" s="13" t="s">
        <v>74</v>
      </c>
      <c r="AY3199" s="265" t="s">
        <v>165</v>
      </c>
    </row>
    <row r="3200" s="12" customFormat="1">
      <c r="B3200" s="244"/>
      <c r="C3200" s="245"/>
      <c r="D3200" s="246" t="s">
        <v>175</v>
      </c>
      <c r="E3200" s="247" t="s">
        <v>1</v>
      </c>
      <c r="F3200" s="248" t="s">
        <v>396</v>
      </c>
      <c r="G3200" s="245"/>
      <c r="H3200" s="247" t="s">
        <v>1</v>
      </c>
      <c r="I3200" s="249"/>
      <c r="J3200" s="245"/>
      <c r="K3200" s="245"/>
      <c r="L3200" s="250"/>
      <c r="M3200" s="251"/>
      <c r="N3200" s="252"/>
      <c r="O3200" s="252"/>
      <c r="P3200" s="252"/>
      <c r="Q3200" s="252"/>
      <c r="R3200" s="252"/>
      <c r="S3200" s="252"/>
      <c r="T3200" s="253"/>
      <c r="AT3200" s="254" t="s">
        <v>175</v>
      </c>
      <c r="AU3200" s="254" t="s">
        <v>107</v>
      </c>
      <c r="AV3200" s="12" t="s">
        <v>82</v>
      </c>
      <c r="AW3200" s="12" t="s">
        <v>31</v>
      </c>
      <c r="AX3200" s="12" t="s">
        <v>74</v>
      </c>
      <c r="AY3200" s="254" t="s">
        <v>165</v>
      </c>
    </row>
    <row r="3201" s="13" customFormat="1">
      <c r="B3201" s="255"/>
      <c r="C3201" s="256"/>
      <c r="D3201" s="246" t="s">
        <v>175</v>
      </c>
      <c r="E3201" s="257" t="s">
        <v>1</v>
      </c>
      <c r="F3201" s="258" t="s">
        <v>107</v>
      </c>
      <c r="G3201" s="256"/>
      <c r="H3201" s="259">
        <v>2</v>
      </c>
      <c r="I3201" s="260"/>
      <c r="J3201" s="256"/>
      <c r="K3201" s="256"/>
      <c r="L3201" s="261"/>
      <c r="M3201" s="262"/>
      <c r="N3201" s="263"/>
      <c r="O3201" s="263"/>
      <c r="P3201" s="263"/>
      <c r="Q3201" s="263"/>
      <c r="R3201" s="263"/>
      <c r="S3201" s="263"/>
      <c r="T3201" s="264"/>
      <c r="AT3201" s="265" t="s">
        <v>175</v>
      </c>
      <c r="AU3201" s="265" t="s">
        <v>107</v>
      </c>
      <c r="AV3201" s="13" t="s">
        <v>107</v>
      </c>
      <c r="AW3201" s="13" t="s">
        <v>31</v>
      </c>
      <c r="AX3201" s="13" t="s">
        <v>74</v>
      </c>
      <c r="AY3201" s="265" t="s">
        <v>165</v>
      </c>
    </row>
    <row r="3202" s="12" customFormat="1">
      <c r="B3202" s="244"/>
      <c r="C3202" s="245"/>
      <c r="D3202" s="246" t="s">
        <v>175</v>
      </c>
      <c r="E3202" s="247" t="s">
        <v>1</v>
      </c>
      <c r="F3202" s="248" t="s">
        <v>177</v>
      </c>
      <c r="G3202" s="245"/>
      <c r="H3202" s="247" t="s">
        <v>1</v>
      </c>
      <c r="I3202" s="249"/>
      <c r="J3202" s="245"/>
      <c r="K3202" s="245"/>
      <c r="L3202" s="250"/>
      <c r="M3202" s="251"/>
      <c r="N3202" s="252"/>
      <c r="O3202" s="252"/>
      <c r="P3202" s="252"/>
      <c r="Q3202" s="252"/>
      <c r="R3202" s="252"/>
      <c r="S3202" s="252"/>
      <c r="T3202" s="253"/>
      <c r="AT3202" s="254" t="s">
        <v>175</v>
      </c>
      <c r="AU3202" s="254" t="s">
        <v>107</v>
      </c>
      <c r="AV3202" s="12" t="s">
        <v>82</v>
      </c>
      <c r="AW3202" s="12" t="s">
        <v>31</v>
      </c>
      <c r="AX3202" s="12" t="s">
        <v>74</v>
      </c>
      <c r="AY3202" s="254" t="s">
        <v>165</v>
      </c>
    </row>
    <row r="3203" s="13" customFormat="1">
      <c r="B3203" s="255"/>
      <c r="C3203" s="256"/>
      <c r="D3203" s="246" t="s">
        <v>175</v>
      </c>
      <c r="E3203" s="257" t="s">
        <v>1</v>
      </c>
      <c r="F3203" s="258" t="s">
        <v>82</v>
      </c>
      <c r="G3203" s="256"/>
      <c r="H3203" s="259">
        <v>1</v>
      </c>
      <c r="I3203" s="260"/>
      <c r="J3203" s="256"/>
      <c r="K3203" s="256"/>
      <c r="L3203" s="261"/>
      <c r="M3203" s="262"/>
      <c r="N3203" s="263"/>
      <c r="O3203" s="263"/>
      <c r="P3203" s="263"/>
      <c r="Q3203" s="263"/>
      <c r="R3203" s="263"/>
      <c r="S3203" s="263"/>
      <c r="T3203" s="264"/>
      <c r="AT3203" s="265" t="s">
        <v>175</v>
      </c>
      <c r="AU3203" s="265" t="s">
        <v>107</v>
      </c>
      <c r="AV3203" s="13" t="s">
        <v>107</v>
      </c>
      <c r="AW3203" s="13" t="s">
        <v>31</v>
      </c>
      <c r="AX3203" s="13" t="s">
        <v>74</v>
      </c>
      <c r="AY3203" s="265" t="s">
        <v>165</v>
      </c>
    </row>
    <row r="3204" s="12" customFormat="1">
      <c r="B3204" s="244"/>
      <c r="C3204" s="245"/>
      <c r="D3204" s="246" t="s">
        <v>175</v>
      </c>
      <c r="E3204" s="247" t="s">
        <v>1</v>
      </c>
      <c r="F3204" s="248" t="s">
        <v>416</v>
      </c>
      <c r="G3204" s="245"/>
      <c r="H3204" s="247" t="s">
        <v>1</v>
      </c>
      <c r="I3204" s="249"/>
      <c r="J3204" s="245"/>
      <c r="K3204" s="245"/>
      <c r="L3204" s="250"/>
      <c r="M3204" s="251"/>
      <c r="N3204" s="252"/>
      <c r="O3204" s="252"/>
      <c r="P3204" s="252"/>
      <c r="Q3204" s="252"/>
      <c r="R3204" s="252"/>
      <c r="S3204" s="252"/>
      <c r="T3204" s="253"/>
      <c r="AT3204" s="254" t="s">
        <v>175</v>
      </c>
      <c r="AU3204" s="254" t="s">
        <v>107</v>
      </c>
      <c r="AV3204" s="12" t="s">
        <v>82</v>
      </c>
      <c r="AW3204" s="12" t="s">
        <v>31</v>
      </c>
      <c r="AX3204" s="12" t="s">
        <v>74</v>
      </c>
      <c r="AY3204" s="254" t="s">
        <v>165</v>
      </c>
    </row>
    <row r="3205" s="13" customFormat="1">
      <c r="B3205" s="255"/>
      <c r="C3205" s="256"/>
      <c r="D3205" s="246" t="s">
        <v>175</v>
      </c>
      <c r="E3205" s="257" t="s">
        <v>1</v>
      </c>
      <c r="F3205" s="258" t="s">
        <v>82</v>
      </c>
      <c r="G3205" s="256"/>
      <c r="H3205" s="259">
        <v>1</v>
      </c>
      <c r="I3205" s="260"/>
      <c r="J3205" s="256"/>
      <c r="K3205" s="256"/>
      <c r="L3205" s="261"/>
      <c r="M3205" s="262"/>
      <c r="N3205" s="263"/>
      <c r="O3205" s="263"/>
      <c r="P3205" s="263"/>
      <c r="Q3205" s="263"/>
      <c r="R3205" s="263"/>
      <c r="S3205" s="263"/>
      <c r="T3205" s="264"/>
      <c r="AT3205" s="265" t="s">
        <v>175</v>
      </c>
      <c r="AU3205" s="265" t="s">
        <v>107</v>
      </c>
      <c r="AV3205" s="13" t="s">
        <v>107</v>
      </c>
      <c r="AW3205" s="13" t="s">
        <v>31</v>
      </c>
      <c r="AX3205" s="13" t="s">
        <v>74</v>
      </c>
      <c r="AY3205" s="265" t="s">
        <v>165</v>
      </c>
    </row>
    <row r="3206" s="12" customFormat="1">
      <c r="B3206" s="244"/>
      <c r="C3206" s="245"/>
      <c r="D3206" s="246" t="s">
        <v>175</v>
      </c>
      <c r="E3206" s="247" t="s">
        <v>1</v>
      </c>
      <c r="F3206" s="248" t="s">
        <v>200</v>
      </c>
      <c r="G3206" s="245"/>
      <c r="H3206" s="247" t="s">
        <v>1</v>
      </c>
      <c r="I3206" s="249"/>
      <c r="J3206" s="245"/>
      <c r="K3206" s="245"/>
      <c r="L3206" s="250"/>
      <c r="M3206" s="251"/>
      <c r="N3206" s="252"/>
      <c r="O3206" s="252"/>
      <c r="P3206" s="252"/>
      <c r="Q3206" s="252"/>
      <c r="R3206" s="252"/>
      <c r="S3206" s="252"/>
      <c r="T3206" s="253"/>
      <c r="AT3206" s="254" t="s">
        <v>175</v>
      </c>
      <c r="AU3206" s="254" t="s">
        <v>107</v>
      </c>
      <c r="AV3206" s="12" t="s">
        <v>82</v>
      </c>
      <c r="AW3206" s="12" t="s">
        <v>31</v>
      </c>
      <c r="AX3206" s="12" t="s">
        <v>74</v>
      </c>
      <c r="AY3206" s="254" t="s">
        <v>165</v>
      </c>
    </row>
    <row r="3207" s="13" customFormat="1">
      <c r="B3207" s="255"/>
      <c r="C3207" s="256"/>
      <c r="D3207" s="246" t="s">
        <v>175</v>
      </c>
      <c r="E3207" s="257" t="s">
        <v>1</v>
      </c>
      <c r="F3207" s="258" t="s">
        <v>82</v>
      </c>
      <c r="G3207" s="256"/>
      <c r="H3207" s="259">
        <v>1</v>
      </c>
      <c r="I3207" s="260"/>
      <c r="J3207" s="256"/>
      <c r="K3207" s="256"/>
      <c r="L3207" s="261"/>
      <c r="M3207" s="262"/>
      <c r="N3207" s="263"/>
      <c r="O3207" s="263"/>
      <c r="P3207" s="263"/>
      <c r="Q3207" s="263"/>
      <c r="R3207" s="263"/>
      <c r="S3207" s="263"/>
      <c r="T3207" s="264"/>
      <c r="AT3207" s="265" t="s">
        <v>175</v>
      </c>
      <c r="AU3207" s="265" t="s">
        <v>107</v>
      </c>
      <c r="AV3207" s="13" t="s">
        <v>107</v>
      </c>
      <c r="AW3207" s="13" t="s">
        <v>31</v>
      </c>
      <c r="AX3207" s="13" t="s">
        <v>74</v>
      </c>
      <c r="AY3207" s="265" t="s">
        <v>165</v>
      </c>
    </row>
    <row r="3208" s="12" customFormat="1">
      <c r="B3208" s="244"/>
      <c r="C3208" s="245"/>
      <c r="D3208" s="246" t="s">
        <v>175</v>
      </c>
      <c r="E3208" s="247" t="s">
        <v>1</v>
      </c>
      <c r="F3208" s="248" t="s">
        <v>198</v>
      </c>
      <c r="G3208" s="245"/>
      <c r="H3208" s="247" t="s">
        <v>1</v>
      </c>
      <c r="I3208" s="249"/>
      <c r="J3208" s="245"/>
      <c r="K3208" s="245"/>
      <c r="L3208" s="250"/>
      <c r="M3208" s="251"/>
      <c r="N3208" s="252"/>
      <c r="O3208" s="252"/>
      <c r="P3208" s="252"/>
      <c r="Q3208" s="252"/>
      <c r="R3208" s="252"/>
      <c r="S3208" s="252"/>
      <c r="T3208" s="253"/>
      <c r="AT3208" s="254" t="s">
        <v>175</v>
      </c>
      <c r="AU3208" s="254" t="s">
        <v>107</v>
      </c>
      <c r="AV3208" s="12" t="s">
        <v>82</v>
      </c>
      <c r="AW3208" s="12" t="s">
        <v>31</v>
      </c>
      <c r="AX3208" s="12" t="s">
        <v>74</v>
      </c>
      <c r="AY3208" s="254" t="s">
        <v>165</v>
      </c>
    </row>
    <row r="3209" s="13" customFormat="1">
      <c r="B3209" s="255"/>
      <c r="C3209" s="256"/>
      <c r="D3209" s="246" t="s">
        <v>175</v>
      </c>
      <c r="E3209" s="257" t="s">
        <v>1</v>
      </c>
      <c r="F3209" s="258" t="s">
        <v>82</v>
      </c>
      <c r="G3209" s="256"/>
      <c r="H3209" s="259">
        <v>1</v>
      </c>
      <c r="I3209" s="260"/>
      <c r="J3209" s="256"/>
      <c r="K3209" s="256"/>
      <c r="L3209" s="261"/>
      <c r="M3209" s="262"/>
      <c r="N3209" s="263"/>
      <c r="O3209" s="263"/>
      <c r="P3209" s="263"/>
      <c r="Q3209" s="263"/>
      <c r="R3209" s="263"/>
      <c r="S3209" s="263"/>
      <c r="T3209" s="264"/>
      <c r="AT3209" s="265" t="s">
        <v>175</v>
      </c>
      <c r="AU3209" s="265" t="s">
        <v>107</v>
      </c>
      <c r="AV3209" s="13" t="s">
        <v>107</v>
      </c>
      <c r="AW3209" s="13" t="s">
        <v>31</v>
      </c>
      <c r="AX3209" s="13" t="s">
        <v>74</v>
      </c>
      <c r="AY3209" s="265" t="s">
        <v>165</v>
      </c>
    </row>
    <row r="3210" s="12" customFormat="1">
      <c r="B3210" s="244"/>
      <c r="C3210" s="245"/>
      <c r="D3210" s="246" t="s">
        <v>175</v>
      </c>
      <c r="E3210" s="247" t="s">
        <v>1</v>
      </c>
      <c r="F3210" s="248" t="s">
        <v>425</v>
      </c>
      <c r="G3210" s="245"/>
      <c r="H3210" s="247" t="s">
        <v>1</v>
      </c>
      <c r="I3210" s="249"/>
      <c r="J3210" s="245"/>
      <c r="K3210" s="245"/>
      <c r="L3210" s="250"/>
      <c r="M3210" s="251"/>
      <c r="N3210" s="252"/>
      <c r="O3210" s="252"/>
      <c r="P3210" s="252"/>
      <c r="Q3210" s="252"/>
      <c r="R3210" s="252"/>
      <c r="S3210" s="252"/>
      <c r="T3210" s="253"/>
      <c r="AT3210" s="254" t="s">
        <v>175</v>
      </c>
      <c r="AU3210" s="254" t="s">
        <v>107</v>
      </c>
      <c r="AV3210" s="12" t="s">
        <v>82</v>
      </c>
      <c r="AW3210" s="12" t="s">
        <v>31</v>
      </c>
      <c r="AX3210" s="12" t="s">
        <v>74</v>
      </c>
      <c r="AY3210" s="254" t="s">
        <v>165</v>
      </c>
    </row>
    <row r="3211" s="13" customFormat="1">
      <c r="B3211" s="255"/>
      <c r="C3211" s="256"/>
      <c r="D3211" s="246" t="s">
        <v>175</v>
      </c>
      <c r="E3211" s="257" t="s">
        <v>1</v>
      </c>
      <c r="F3211" s="258" t="s">
        <v>107</v>
      </c>
      <c r="G3211" s="256"/>
      <c r="H3211" s="259">
        <v>2</v>
      </c>
      <c r="I3211" s="260"/>
      <c r="J3211" s="256"/>
      <c r="K3211" s="256"/>
      <c r="L3211" s="261"/>
      <c r="M3211" s="262"/>
      <c r="N3211" s="263"/>
      <c r="O3211" s="263"/>
      <c r="P3211" s="263"/>
      <c r="Q3211" s="263"/>
      <c r="R3211" s="263"/>
      <c r="S3211" s="263"/>
      <c r="T3211" s="264"/>
      <c r="AT3211" s="265" t="s">
        <v>175</v>
      </c>
      <c r="AU3211" s="265" t="s">
        <v>107</v>
      </c>
      <c r="AV3211" s="13" t="s">
        <v>107</v>
      </c>
      <c r="AW3211" s="13" t="s">
        <v>31</v>
      </c>
      <c r="AX3211" s="13" t="s">
        <v>74</v>
      </c>
      <c r="AY3211" s="265" t="s">
        <v>165</v>
      </c>
    </row>
    <row r="3212" s="12" customFormat="1">
      <c r="B3212" s="244"/>
      <c r="C3212" s="245"/>
      <c r="D3212" s="246" t="s">
        <v>175</v>
      </c>
      <c r="E3212" s="247" t="s">
        <v>1</v>
      </c>
      <c r="F3212" s="248" t="s">
        <v>430</v>
      </c>
      <c r="G3212" s="245"/>
      <c r="H3212" s="247" t="s">
        <v>1</v>
      </c>
      <c r="I3212" s="249"/>
      <c r="J3212" s="245"/>
      <c r="K3212" s="245"/>
      <c r="L3212" s="250"/>
      <c r="M3212" s="251"/>
      <c r="N3212" s="252"/>
      <c r="O3212" s="252"/>
      <c r="P3212" s="252"/>
      <c r="Q3212" s="252"/>
      <c r="R3212" s="252"/>
      <c r="S3212" s="252"/>
      <c r="T3212" s="253"/>
      <c r="AT3212" s="254" t="s">
        <v>175</v>
      </c>
      <c r="AU3212" s="254" t="s">
        <v>107</v>
      </c>
      <c r="AV3212" s="12" t="s">
        <v>82</v>
      </c>
      <c r="AW3212" s="12" t="s">
        <v>31</v>
      </c>
      <c r="AX3212" s="12" t="s">
        <v>74</v>
      </c>
      <c r="AY3212" s="254" t="s">
        <v>165</v>
      </c>
    </row>
    <row r="3213" s="13" customFormat="1">
      <c r="B3213" s="255"/>
      <c r="C3213" s="256"/>
      <c r="D3213" s="246" t="s">
        <v>175</v>
      </c>
      <c r="E3213" s="257" t="s">
        <v>1</v>
      </c>
      <c r="F3213" s="258" t="s">
        <v>82</v>
      </c>
      <c r="G3213" s="256"/>
      <c r="H3213" s="259">
        <v>1</v>
      </c>
      <c r="I3213" s="260"/>
      <c r="J3213" s="256"/>
      <c r="K3213" s="256"/>
      <c r="L3213" s="261"/>
      <c r="M3213" s="262"/>
      <c r="N3213" s="263"/>
      <c r="O3213" s="263"/>
      <c r="P3213" s="263"/>
      <c r="Q3213" s="263"/>
      <c r="R3213" s="263"/>
      <c r="S3213" s="263"/>
      <c r="T3213" s="264"/>
      <c r="AT3213" s="265" t="s">
        <v>175</v>
      </c>
      <c r="AU3213" s="265" t="s">
        <v>107</v>
      </c>
      <c r="AV3213" s="13" t="s">
        <v>107</v>
      </c>
      <c r="AW3213" s="13" t="s">
        <v>31</v>
      </c>
      <c r="AX3213" s="13" t="s">
        <v>74</v>
      </c>
      <c r="AY3213" s="265" t="s">
        <v>165</v>
      </c>
    </row>
    <row r="3214" s="12" customFormat="1">
      <c r="B3214" s="244"/>
      <c r="C3214" s="245"/>
      <c r="D3214" s="246" t="s">
        <v>175</v>
      </c>
      <c r="E3214" s="247" t="s">
        <v>1</v>
      </c>
      <c r="F3214" s="248" t="s">
        <v>200</v>
      </c>
      <c r="G3214" s="245"/>
      <c r="H3214" s="247" t="s">
        <v>1</v>
      </c>
      <c r="I3214" s="249"/>
      <c r="J3214" s="245"/>
      <c r="K3214" s="245"/>
      <c r="L3214" s="250"/>
      <c r="M3214" s="251"/>
      <c r="N3214" s="252"/>
      <c r="O3214" s="252"/>
      <c r="P3214" s="252"/>
      <c r="Q3214" s="252"/>
      <c r="R3214" s="252"/>
      <c r="S3214" s="252"/>
      <c r="T3214" s="253"/>
      <c r="AT3214" s="254" t="s">
        <v>175</v>
      </c>
      <c r="AU3214" s="254" t="s">
        <v>107</v>
      </c>
      <c r="AV3214" s="12" t="s">
        <v>82</v>
      </c>
      <c r="AW3214" s="12" t="s">
        <v>31</v>
      </c>
      <c r="AX3214" s="12" t="s">
        <v>74</v>
      </c>
      <c r="AY3214" s="254" t="s">
        <v>165</v>
      </c>
    </row>
    <row r="3215" s="13" customFormat="1">
      <c r="B3215" s="255"/>
      <c r="C3215" s="256"/>
      <c r="D3215" s="246" t="s">
        <v>175</v>
      </c>
      <c r="E3215" s="257" t="s">
        <v>1</v>
      </c>
      <c r="F3215" s="258" t="s">
        <v>82</v>
      </c>
      <c r="G3215" s="256"/>
      <c r="H3215" s="259">
        <v>1</v>
      </c>
      <c r="I3215" s="260"/>
      <c r="J3215" s="256"/>
      <c r="K3215" s="256"/>
      <c r="L3215" s="261"/>
      <c r="M3215" s="262"/>
      <c r="N3215" s="263"/>
      <c r="O3215" s="263"/>
      <c r="P3215" s="263"/>
      <c r="Q3215" s="263"/>
      <c r="R3215" s="263"/>
      <c r="S3215" s="263"/>
      <c r="T3215" s="264"/>
      <c r="AT3215" s="265" t="s">
        <v>175</v>
      </c>
      <c r="AU3215" s="265" t="s">
        <v>107</v>
      </c>
      <c r="AV3215" s="13" t="s">
        <v>107</v>
      </c>
      <c r="AW3215" s="13" t="s">
        <v>31</v>
      </c>
      <c r="AX3215" s="13" t="s">
        <v>74</v>
      </c>
      <c r="AY3215" s="265" t="s">
        <v>165</v>
      </c>
    </row>
    <row r="3216" s="12" customFormat="1">
      <c r="B3216" s="244"/>
      <c r="C3216" s="245"/>
      <c r="D3216" s="246" t="s">
        <v>175</v>
      </c>
      <c r="E3216" s="247" t="s">
        <v>1</v>
      </c>
      <c r="F3216" s="248" t="s">
        <v>194</v>
      </c>
      <c r="G3216" s="245"/>
      <c r="H3216" s="247" t="s">
        <v>1</v>
      </c>
      <c r="I3216" s="249"/>
      <c r="J3216" s="245"/>
      <c r="K3216" s="245"/>
      <c r="L3216" s="250"/>
      <c r="M3216" s="251"/>
      <c r="N3216" s="252"/>
      <c r="O3216" s="252"/>
      <c r="P3216" s="252"/>
      <c r="Q3216" s="252"/>
      <c r="R3216" s="252"/>
      <c r="S3216" s="252"/>
      <c r="T3216" s="253"/>
      <c r="AT3216" s="254" t="s">
        <v>175</v>
      </c>
      <c r="AU3216" s="254" t="s">
        <v>107</v>
      </c>
      <c r="AV3216" s="12" t="s">
        <v>82</v>
      </c>
      <c r="AW3216" s="12" t="s">
        <v>31</v>
      </c>
      <c r="AX3216" s="12" t="s">
        <v>74</v>
      </c>
      <c r="AY3216" s="254" t="s">
        <v>165</v>
      </c>
    </row>
    <row r="3217" s="13" customFormat="1">
      <c r="B3217" s="255"/>
      <c r="C3217" s="256"/>
      <c r="D3217" s="246" t="s">
        <v>175</v>
      </c>
      <c r="E3217" s="257" t="s">
        <v>1</v>
      </c>
      <c r="F3217" s="258" t="s">
        <v>1226</v>
      </c>
      <c r="G3217" s="256"/>
      <c r="H3217" s="259">
        <v>2</v>
      </c>
      <c r="I3217" s="260"/>
      <c r="J3217" s="256"/>
      <c r="K3217" s="256"/>
      <c r="L3217" s="261"/>
      <c r="M3217" s="262"/>
      <c r="N3217" s="263"/>
      <c r="O3217" s="263"/>
      <c r="P3217" s="263"/>
      <c r="Q3217" s="263"/>
      <c r="R3217" s="263"/>
      <c r="S3217" s="263"/>
      <c r="T3217" s="264"/>
      <c r="AT3217" s="265" t="s">
        <v>175</v>
      </c>
      <c r="AU3217" s="265" t="s">
        <v>107</v>
      </c>
      <c r="AV3217" s="13" t="s">
        <v>107</v>
      </c>
      <c r="AW3217" s="13" t="s">
        <v>31</v>
      </c>
      <c r="AX3217" s="13" t="s">
        <v>74</v>
      </c>
      <c r="AY3217" s="265" t="s">
        <v>165</v>
      </c>
    </row>
    <row r="3218" s="12" customFormat="1">
      <c r="B3218" s="244"/>
      <c r="C3218" s="245"/>
      <c r="D3218" s="246" t="s">
        <v>175</v>
      </c>
      <c r="E3218" s="247" t="s">
        <v>1</v>
      </c>
      <c r="F3218" s="248" t="s">
        <v>217</v>
      </c>
      <c r="G3218" s="245"/>
      <c r="H3218" s="247" t="s">
        <v>1</v>
      </c>
      <c r="I3218" s="249"/>
      <c r="J3218" s="245"/>
      <c r="K3218" s="245"/>
      <c r="L3218" s="250"/>
      <c r="M3218" s="251"/>
      <c r="N3218" s="252"/>
      <c r="O3218" s="252"/>
      <c r="P3218" s="252"/>
      <c r="Q3218" s="252"/>
      <c r="R3218" s="252"/>
      <c r="S3218" s="252"/>
      <c r="T3218" s="253"/>
      <c r="AT3218" s="254" t="s">
        <v>175</v>
      </c>
      <c r="AU3218" s="254" t="s">
        <v>107</v>
      </c>
      <c r="AV3218" s="12" t="s">
        <v>82</v>
      </c>
      <c r="AW3218" s="12" t="s">
        <v>31</v>
      </c>
      <c r="AX3218" s="12" t="s">
        <v>74</v>
      </c>
      <c r="AY3218" s="254" t="s">
        <v>165</v>
      </c>
    </row>
    <row r="3219" s="13" customFormat="1">
      <c r="B3219" s="255"/>
      <c r="C3219" s="256"/>
      <c r="D3219" s="246" t="s">
        <v>175</v>
      </c>
      <c r="E3219" s="257" t="s">
        <v>1</v>
      </c>
      <c r="F3219" s="258" t="s">
        <v>82</v>
      </c>
      <c r="G3219" s="256"/>
      <c r="H3219" s="259">
        <v>1</v>
      </c>
      <c r="I3219" s="260"/>
      <c r="J3219" s="256"/>
      <c r="K3219" s="256"/>
      <c r="L3219" s="261"/>
      <c r="M3219" s="262"/>
      <c r="N3219" s="263"/>
      <c r="O3219" s="263"/>
      <c r="P3219" s="263"/>
      <c r="Q3219" s="263"/>
      <c r="R3219" s="263"/>
      <c r="S3219" s="263"/>
      <c r="T3219" s="264"/>
      <c r="AT3219" s="265" t="s">
        <v>175</v>
      </c>
      <c r="AU3219" s="265" t="s">
        <v>107</v>
      </c>
      <c r="AV3219" s="13" t="s">
        <v>107</v>
      </c>
      <c r="AW3219" s="13" t="s">
        <v>31</v>
      </c>
      <c r="AX3219" s="13" t="s">
        <v>74</v>
      </c>
      <c r="AY3219" s="265" t="s">
        <v>165</v>
      </c>
    </row>
    <row r="3220" s="12" customFormat="1">
      <c r="B3220" s="244"/>
      <c r="C3220" s="245"/>
      <c r="D3220" s="246" t="s">
        <v>175</v>
      </c>
      <c r="E3220" s="247" t="s">
        <v>1</v>
      </c>
      <c r="F3220" s="248" t="s">
        <v>403</v>
      </c>
      <c r="G3220" s="245"/>
      <c r="H3220" s="247" t="s">
        <v>1</v>
      </c>
      <c r="I3220" s="249"/>
      <c r="J3220" s="245"/>
      <c r="K3220" s="245"/>
      <c r="L3220" s="250"/>
      <c r="M3220" s="251"/>
      <c r="N3220" s="252"/>
      <c r="O3220" s="252"/>
      <c r="P3220" s="252"/>
      <c r="Q3220" s="252"/>
      <c r="R3220" s="252"/>
      <c r="S3220" s="252"/>
      <c r="T3220" s="253"/>
      <c r="AT3220" s="254" t="s">
        <v>175</v>
      </c>
      <c r="AU3220" s="254" t="s">
        <v>107</v>
      </c>
      <c r="AV3220" s="12" t="s">
        <v>82</v>
      </c>
      <c r="AW3220" s="12" t="s">
        <v>31</v>
      </c>
      <c r="AX3220" s="12" t="s">
        <v>74</v>
      </c>
      <c r="AY3220" s="254" t="s">
        <v>165</v>
      </c>
    </row>
    <row r="3221" s="13" customFormat="1">
      <c r="B3221" s="255"/>
      <c r="C3221" s="256"/>
      <c r="D3221" s="246" t="s">
        <v>175</v>
      </c>
      <c r="E3221" s="257" t="s">
        <v>1</v>
      </c>
      <c r="F3221" s="258" t="s">
        <v>82</v>
      </c>
      <c r="G3221" s="256"/>
      <c r="H3221" s="259">
        <v>1</v>
      </c>
      <c r="I3221" s="260"/>
      <c r="J3221" s="256"/>
      <c r="K3221" s="256"/>
      <c r="L3221" s="261"/>
      <c r="M3221" s="262"/>
      <c r="N3221" s="263"/>
      <c r="O3221" s="263"/>
      <c r="P3221" s="263"/>
      <c r="Q3221" s="263"/>
      <c r="R3221" s="263"/>
      <c r="S3221" s="263"/>
      <c r="T3221" s="264"/>
      <c r="AT3221" s="265" t="s">
        <v>175</v>
      </c>
      <c r="AU3221" s="265" t="s">
        <v>107</v>
      </c>
      <c r="AV3221" s="13" t="s">
        <v>107</v>
      </c>
      <c r="AW3221" s="13" t="s">
        <v>31</v>
      </c>
      <c r="AX3221" s="13" t="s">
        <v>74</v>
      </c>
      <c r="AY3221" s="265" t="s">
        <v>165</v>
      </c>
    </row>
    <row r="3222" s="12" customFormat="1">
      <c r="B3222" s="244"/>
      <c r="C3222" s="245"/>
      <c r="D3222" s="246" t="s">
        <v>175</v>
      </c>
      <c r="E3222" s="247" t="s">
        <v>1</v>
      </c>
      <c r="F3222" s="248" t="s">
        <v>218</v>
      </c>
      <c r="G3222" s="245"/>
      <c r="H3222" s="247" t="s">
        <v>1</v>
      </c>
      <c r="I3222" s="249"/>
      <c r="J3222" s="245"/>
      <c r="K3222" s="245"/>
      <c r="L3222" s="250"/>
      <c r="M3222" s="251"/>
      <c r="N3222" s="252"/>
      <c r="O3222" s="252"/>
      <c r="P3222" s="252"/>
      <c r="Q3222" s="252"/>
      <c r="R3222" s="252"/>
      <c r="S3222" s="252"/>
      <c r="T3222" s="253"/>
      <c r="AT3222" s="254" t="s">
        <v>175</v>
      </c>
      <c r="AU3222" s="254" t="s">
        <v>107</v>
      </c>
      <c r="AV3222" s="12" t="s">
        <v>82</v>
      </c>
      <c r="AW3222" s="12" t="s">
        <v>31</v>
      </c>
      <c r="AX3222" s="12" t="s">
        <v>74</v>
      </c>
      <c r="AY3222" s="254" t="s">
        <v>165</v>
      </c>
    </row>
    <row r="3223" s="13" customFormat="1">
      <c r="B3223" s="255"/>
      <c r="C3223" s="256"/>
      <c r="D3223" s="246" t="s">
        <v>175</v>
      </c>
      <c r="E3223" s="257" t="s">
        <v>1</v>
      </c>
      <c r="F3223" s="258" t="s">
        <v>1226</v>
      </c>
      <c r="G3223" s="256"/>
      <c r="H3223" s="259">
        <v>2</v>
      </c>
      <c r="I3223" s="260"/>
      <c r="J3223" s="256"/>
      <c r="K3223" s="256"/>
      <c r="L3223" s="261"/>
      <c r="M3223" s="262"/>
      <c r="N3223" s="263"/>
      <c r="O3223" s="263"/>
      <c r="P3223" s="263"/>
      <c r="Q3223" s="263"/>
      <c r="R3223" s="263"/>
      <c r="S3223" s="263"/>
      <c r="T3223" s="264"/>
      <c r="AT3223" s="265" t="s">
        <v>175</v>
      </c>
      <c r="AU3223" s="265" t="s">
        <v>107</v>
      </c>
      <c r="AV3223" s="13" t="s">
        <v>107</v>
      </c>
      <c r="AW3223" s="13" t="s">
        <v>31</v>
      </c>
      <c r="AX3223" s="13" t="s">
        <v>74</v>
      </c>
      <c r="AY3223" s="265" t="s">
        <v>165</v>
      </c>
    </row>
    <row r="3224" s="12" customFormat="1">
      <c r="B3224" s="244"/>
      <c r="C3224" s="245"/>
      <c r="D3224" s="246" t="s">
        <v>175</v>
      </c>
      <c r="E3224" s="247" t="s">
        <v>1</v>
      </c>
      <c r="F3224" s="248" t="s">
        <v>379</v>
      </c>
      <c r="G3224" s="245"/>
      <c r="H3224" s="247" t="s">
        <v>1</v>
      </c>
      <c r="I3224" s="249"/>
      <c r="J3224" s="245"/>
      <c r="K3224" s="245"/>
      <c r="L3224" s="250"/>
      <c r="M3224" s="251"/>
      <c r="N3224" s="252"/>
      <c r="O3224" s="252"/>
      <c r="P3224" s="252"/>
      <c r="Q3224" s="252"/>
      <c r="R3224" s="252"/>
      <c r="S3224" s="252"/>
      <c r="T3224" s="253"/>
      <c r="AT3224" s="254" t="s">
        <v>175</v>
      </c>
      <c r="AU3224" s="254" t="s">
        <v>107</v>
      </c>
      <c r="AV3224" s="12" t="s">
        <v>82</v>
      </c>
      <c r="AW3224" s="12" t="s">
        <v>31</v>
      </c>
      <c r="AX3224" s="12" t="s">
        <v>74</v>
      </c>
      <c r="AY3224" s="254" t="s">
        <v>165</v>
      </c>
    </row>
    <row r="3225" s="13" customFormat="1">
      <c r="B3225" s="255"/>
      <c r="C3225" s="256"/>
      <c r="D3225" s="246" t="s">
        <v>175</v>
      </c>
      <c r="E3225" s="257" t="s">
        <v>1</v>
      </c>
      <c r="F3225" s="258" t="s">
        <v>1226</v>
      </c>
      <c r="G3225" s="256"/>
      <c r="H3225" s="259">
        <v>2</v>
      </c>
      <c r="I3225" s="260"/>
      <c r="J3225" s="256"/>
      <c r="K3225" s="256"/>
      <c r="L3225" s="261"/>
      <c r="M3225" s="262"/>
      <c r="N3225" s="263"/>
      <c r="O3225" s="263"/>
      <c r="P3225" s="263"/>
      <c r="Q3225" s="263"/>
      <c r="R3225" s="263"/>
      <c r="S3225" s="263"/>
      <c r="T3225" s="264"/>
      <c r="AT3225" s="265" t="s">
        <v>175</v>
      </c>
      <c r="AU3225" s="265" t="s">
        <v>107</v>
      </c>
      <c r="AV3225" s="13" t="s">
        <v>107</v>
      </c>
      <c r="AW3225" s="13" t="s">
        <v>31</v>
      </c>
      <c r="AX3225" s="13" t="s">
        <v>74</v>
      </c>
      <c r="AY3225" s="265" t="s">
        <v>165</v>
      </c>
    </row>
    <row r="3226" s="14" customFormat="1">
      <c r="B3226" s="266"/>
      <c r="C3226" s="267"/>
      <c r="D3226" s="246" t="s">
        <v>175</v>
      </c>
      <c r="E3226" s="268" t="s">
        <v>1</v>
      </c>
      <c r="F3226" s="269" t="s">
        <v>179</v>
      </c>
      <c r="G3226" s="267"/>
      <c r="H3226" s="270">
        <v>21</v>
      </c>
      <c r="I3226" s="271"/>
      <c r="J3226" s="267"/>
      <c r="K3226" s="267"/>
      <c r="L3226" s="272"/>
      <c r="M3226" s="273"/>
      <c r="N3226" s="274"/>
      <c r="O3226" s="274"/>
      <c r="P3226" s="274"/>
      <c r="Q3226" s="274"/>
      <c r="R3226" s="274"/>
      <c r="S3226" s="274"/>
      <c r="T3226" s="275"/>
      <c r="AT3226" s="276" t="s">
        <v>175</v>
      </c>
      <c r="AU3226" s="276" t="s">
        <v>107</v>
      </c>
      <c r="AV3226" s="14" t="s">
        <v>166</v>
      </c>
      <c r="AW3226" s="14" t="s">
        <v>31</v>
      </c>
      <c r="AX3226" s="14" t="s">
        <v>74</v>
      </c>
      <c r="AY3226" s="276" t="s">
        <v>165</v>
      </c>
    </row>
    <row r="3227" s="12" customFormat="1">
      <c r="B3227" s="244"/>
      <c r="C3227" s="245"/>
      <c r="D3227" s="246" t="s">
        <v>175</v>
      </c>
      <c r="E3227" s="247" t="s">
        <v>1</v>
      </c>
      <c r="F3227" s="248" t="s">
        <v>180</v>
      </c>
      <c r="G3227" s="245"/>
      <c r="H3227" s="247" t="s">
        <v>1</v>
      </c>
      <c r="I3227" s="249"/>
      <c r="J3227" s="245"/>
      <c r="K3227" s="245"/>
      <c r="L3227" s="250"/>
      <c r="M3227" s="251"/>
      <c r="N3227" s="252"/>
      <c r="O3227" s="252"/>
      <c r="P3227" s="252"/>
      <c r="Q3227" s="252"/>
      <c r="R3227" s="252"/>
      <c r="S3227" s="252"/>
      <c r="T3227" s="253"/>
      <c r="AT3227" s="254" t="s">
        <v>175</v>
      </c>
      <c r="AU3227" s="254" t="s">
        <v>107</v>
      </c>
      <c r="AV3227" s="12" t="s">
        <v>82</v>
      </c>
      <c r="AW3227" s="12" t="s">
        <v>31</v>
      </c>
      <c r="AX3227" s="12" t="s">
        <v>74</v>
      </c>
      <c r="AY3227" s="254" t="s">
        <v>165</v>
      </c>
    </row>
    <row r="3228" s="12" customFormat="1">
      <c r="B3228" s="244"/>
      <c r="C3228" s="245"/>
      <c r="D3228" s="246" t="s">
        <v>175</v>
      </c>
      <c r="E3228" s="247" t="s">
        <v>1</v>
      </c>
      <c r="F3228" s="248" t="s">
        <v>203</v>
      </c>
      <c r="G3228" s="245"/>
      <c r="H3228" s="247" t="s">
        <v>1</v>
      </c>
      <c r="I3228" s="249"/>
      <c r="J3228" s="245"/>
      <c r="K3228" s="245"/>
      <c r="L3228" s="250"/>
      <c r="M3228" s="251"/>
      <c r="N3228" s="252"/>
      <c r="O3228" s="252"/>
      <c r="P3228" s="252"/>
      <c r="Q3228" s="252"/>
      <c r="R3228" s="252"/>
      <c r="S3228" s="252"/>
      <c r="T3228" s="253"/>
      <c r="AT3228" s="254" t="s">
        <v>175</v>
      </c>
      <c r="AU3228" s="254" t="s">
        <v>107</v>
      </c>
      <c r="AV3228" s="12" t="s">
        <v>82</v>
      </c>
      <c r="AW3228" s="12" t="s">
        <v>31</v>
      </c>
      <c r="AX3228" s="12" t="s">
        <v>74</v>
      </c>
      <c r="AY3228" s="254" t="s">
        <v>165</v>
      </c>
    </row>
    <row r="3229" s="13" customFormat="1">
      <c r="B3229" s="255"/>
      <c r="C3229" s="256"/>
      <c r="D3229" s="246" t="s">
        <v>175</v>
      </c>
      <c r="E3229" s="257" t="s">
        <v>1</v>
      </c>
      <c r="F3229" s="258" t="s">
        <v>107</v>
      </c>
      <c r="G3229" s="256"/>
      <c r="H3229" s="259">
        <v>2</v>
      </c>
      <c r="I3229" s="260"/>
      <c r="J3229" s="256"/>
      <c r="K3229" s="256"/>
      <c r="L3229" s="261"/>
      <c r="M3229" s="262"/>
      <c r="N3229" s="263"/>
      <c r="O3229" s="263"/>
      <c r="P3229" s="263"/>
      <c r="Q3229" s="263"/>
      <c r="R3229" s="263"/>
      <c r="S3229" s="263"/>
      <c r="T3229" s="264"/>
      <c r="AT3229" s="265" t="s">
        <v>175</v>
      </c>
      <c r="AU3229" s="265" t="s">
        <v>107</v>
      </c>
      <c r="AV3229" s="13" t="s">
        <v>107</v>
      </c>
      <c r="AW3229" s="13" t="s">
        <v>31</v>
      </c>
      <c r="AX3229" s="13" t="s">
        <v>74</v>
      </c>
      <c r="AY3229" s="265" t="s">
        <v>165</v>
      </c>
    </row>
    <row r="3230" s="12" customFormat="1">
      <c r="B3230" s="244"/>
      <c r="C3230" s="245"/>
      <c r="D3230" s="246" t="s">
        <v>175</v>
      </c>
      <c r="E3230" s="247" t="s">
        <v>1</v>
      </c>
      <c r="F3230" s="248" t="s">
        <v>182</v>
      </c>
      <c r="G3230" s="245"/>
      <c r="H3230" s="247" t="s">
        <v>1</v>
      </c>
      <c r="I3230" s="249"/>
      <c r="J3230" s="245"/>
      <c r="K3230" s="245"/>
      <c r="L3230" s="250"/>
      <c r="M3230" s="251"/>
      <c r="N3230" s="252"/>
      <c r="O3230" s="252"/>
      <c r="P3230" s="252"/>
      <c r="Q3230" s="252"/>
      <c r="R3230" s="252"/>
      <c r="S3230" s="252"/>
      <c r="T3230" s="253"/>
      <c r="AT3230" s="254" t="s">
        <v>175</v>
      </c>
      <c r="AU3230" s="254" t="s">
        <v>107</v>
      </c>
      <c r="AV3230" s="12" t="s">
        <v>82</v>
      </c>
      <c r="AW3230" s="12" t="s">
        <v>31</v>
      </c>
      <c r="AX3230" s="12" t="s">
        <v>74</v>
      </c>
      <c r="AY3230" s="254" t="s">
        <v>165</v>
      </c>
    </row>
    <row r="3231" s="13" customFormat="1">
      <c r="B3231" s="255"/>
      <c r="C3231" s="256"/>
      <c r="D3231" s="246" t="s">
        <v>175</v>
      </c>
      <c r="E3231" s="257" t="s">
        <v>1</v>
      </c>
      <c r="F3231" s="258" t="s">
        <v>82</v>
      </c>
      <c r="G3231" s="256"/>
      <c r="H3231" s="259">
        <v>1</v>
      </c>
      <c r="I3231" s="260"/>
      <c r="J3231" s="256"/>
      <c r="K3231" s="256"/>
      <c r="L3231" s="261"/>
      <c r="M3231" s="262"/>
      <c r="N3231" s="263"/>
      <c r="O3231" s="263"/>
      <c r="P3231" s="263"/>
      <c r="Q3231" s="263"/>
      <c r="R3231" s="263"/>
      <c r="S3231" s="263"/>
      <c r="T3231" s="264"/>
      <c r="AT3231" s="265" t="s">
        <v>175</v>
      </c>
      <c r="AU3231" s="265" t="s">
        <v>107</v>
      </c>
      <c r="AV3231" s="13" t="s">
        <v>107</v>
      </c>
      <c r="AW3231" s="13" t="s">
        <v>31</v>
      </c>
      <c r="AX3231" s="13" t="s">
        <v>74</v>
      </c>
      <c r="AY3231" s="265" t="s">
        <v>165</v>
      </c>
    </row>
    <row r="3232" s="12" customFormat="1">
      <c r="B3232" s="244"/>
      <c r="C3232" s="245"/>
      <c r="D3232" s="246" t="s">
        <v>175</v>
      </c>
      <c r="E3232" s="247" t="s">
        <v>1</v>
      </c>
      <c r="F3232" s="248" t="s">
        <v>472</v>
      </c>
      <c r="G3232" s="245"/>
      <c r="H3232" s="247" t="s">
        <v>1</v>
      </c>
      <c r="I3232" s="249"/>
      <c r="J3232" s="245"/>
      <c r="K3232" s="245"/>
      <c r="L3232" s="250"/>
      <c r="M3232" s="251"/>
      <c r="N3232" s="252"/>
      <c r="O3232" s="252"/>
      <c r="P3232" s="252"/>
      <c r="Q3232" s="252"/>
      <c r="R3232" s="252"/>
      <c r="S3232" s="252"/>
      <c r="T3232" s="253"/>
      <c r="AT3232" s="254" t="s">
        <v>175</v>
      </c>
      <c r="AU3232" s="254" t="s">
        <v>107</v>
      </c>
      <c r="AV3232" s="12" t="s">
        <v>82</v>
      </c>
      <c r="AW3232" s="12" t="s">
        <v>31</v>
      </c>
      <c r="AX3232" s="12" t="s">
        <v>74</v>
      </c>
      <c r="AY3232" s="254" t="s">
        <v>165</v>
      </c>
    </row>
    <row r="3233" s="13" customFormat="1">
      <c r="B3233" s="255"/>
      <c r="C3233" s="256"/>
      <c r="D3233" s="246" t="s">
        <v>175</v>
      </c>
      <c r="E3233" s="257" t="s">
        <v>1</v>
      </c>
      <c r="F3233" s="258" t="s">
        <v>107</v>
      </c>
      <c r="G3233" s="256"/>
      <c r="H3233" s="259">
        <v>2</v>
      </c>
      <c r="I3233" s="260"/>
      <c r="J3233" s="256"/>
      <c r="K3233" s="256"/>
      <c r="L3233" s="261"/>
      <c r="M3233" s="262"/>
      <c r="N3233" s="263"/>
      <c r="O3233" s="263"/>
      <c r="P3233" s="263"/>
      <c r="Q3233" s="263"/>
      <c r="R3233" s="263"/>
      <c r="S3233" s="263"/>
      <c r="T3233" s="264"/>
      <c r="AT3233" s="265" t="s">
        <v>175</v>
      </c>
      <c r="AU3233" s="265" t="s">
        <v>107</v>
      </c>
      <c r="AV3233" s="13" t="s">
        <v>107</v>
      </c>
      <c r="AW3233" s="13" t="s">
        <v>31</v>
      </c>
      <c r="AX3233" s="13" t="s">
        <v>74</v>
      </c>
      <c r="AY3233" s="265" t="s">
        <v>165</v>
      </c>
    </row>
    <row r="3234" s="12" customFormat="1">
      <c r="B3234" s="244"/>
      <c r="C3234" s="245"/>
      <c r="D3234" s="246" t="s">
        <v>175</v>
      </c>
      <c r="E3234" s="247" t="s">
        <v>1</v>
      </c>
      <c r="F3234" s="248" t="s">
        <v>453</v>
      </c>
      <c r="G3234" s="245"/>
      <c r="H3234" s="247" t="s">
        <v>1</v>
      </c>
      <c r="I3234" s="249"/>
      <c r="J3234" s="245"/>
      <c r="K3234" s="245"/>
      <c r="L3234" s="250"/>
      <c r="M3234" s="251"/>
      <c r="N3234" s="252"/>
      <c r="O3234" s="252"/>
      <c r="P3234" s="252"/>
      <c r="Q3234" s="252"/>
      <c r="R3234" s="252"/>
      <c r="S3234" s="252"/>
      <c r="T3234" s="253"/>
      <c r="AT3234" s="254" t="s">
        <v>175</v>
      </c>
      <c r="AU3234" s="254" t="s">
        <v>107</v>
      </c>
      <c r="AV3234" s="12" t="s">
        <v>82</v>
      </c>
      <c r="AW3234" s="12" t="s">
        <v>31</v>
      </c>
      <c r="AX3234" s="12" t="s">
        <v>74</v>
      </c>
      <c r="AY3234" s="254" t="s">
        <v>165</v>
      </c>
    </row>
    <row r="3235" s="13" customFormat="1">
      <c r="B3235" s="255"/>
      <c r="C3235" s="256"/>
      <c r="D3235" s="246" t="s">
        <v>175</v>
      </c>
      <c r="E3235" s="257" t="s">
        <v>1</v>
      </c>
      <c r="F3235" s="258" t="s">
        <v>107</v>
      </c>
      <c r="G3235" s="256"/>
      <c r="H3235" s="259">
        <v>2</v>
      </c>
      <c r="I3235" s="260"/>
      <c r="J3235" s="256"/>
      <c r="K3235" s="256"/>
      <c r="L3235" s="261"/>
      <c r="M3235" s="262"/>
      <c r="N3235" s="263"/>
      <c r="O3235" s="263"/>
      <c r="P3235" s="263"/>
      <c r="Q3235" s="263"/>
      <c r="R3235" s="263"/>
      <c r="S3235" s="263"/>
      <c r="T3235" s="264"/>
      <c r="AT3235" s="265" t="s">
        <v>175</v>
      </c>
      <c r="AU3235" s="265" t="s">
        <v>107</v>
      </c>
      <c r="AV3235" s="13" t="s">
        <v>107</v>
      </c>
      <c r="AW3235" s="13" t="s">
        <v>31</v>
      </c>
      <c r="AX3235" s="13" t="s">
        <v>74</v>
      </c>
      <c r="AY3235" s="265" t="s">
        <v>165</v>
      </c>
    </row>
    <row r="3236" s="12" customFormat="1">
      <c r="B3236" s="244"/>
      <c r="C3236" s="245"/>
      <c r="D3236" s="246" t="s">
        <v>175</v>
      </c>
      <c r="E3236" s="247" t="s">
        <v>1</v>
      </c>
      <c r="F3236" s="248" t="s">
        <v>237</v>
      </c>
      <c r="G3236" s="245"/>
      <c r="H3236" s="247" t="s">
        <v>1</v>
      </c>
      <c r="I3236" s="249"/>
      <c r="J3236" s="245"/>
      <c r="K3236" s="245"/>
      <c r="L3236" s="250"/>
      <c r="M3236" s="251"/>
      <c r="N3236" s="252"/>
      <c r="O3236" s="252"/>
      <c r="P3236" s="252"/>
      <c r="Q3236" s="252"/>
      <c r="R3236" s="252"/>
      <c r="S3236" s="252"/>
      <c r="T3236" s="253"/>
      <c r="AT3236" s="254" t="s">
        <v>175</v>
      </c>
      <c r="AU3236" s="254" t="s">
        <v>107</v>
      </c>
      <c r="AV3236" s="12" t="s">
        <v>82</v>
      </c>
      <c r="AW3236" s="12" t="s">
        <v>31</v>
      </c>
      <c r="AX3236" s="12" t="s">
        <v>74</v>
      </c>
      <c r="AY3236" s="254" t="s">
        <v>165</v>
      </c>
    </row>
    <row r="3237" s="13" customFormat="1">
      <c r="B3237" s="255"/>
      <c r="C3237" s="256"/>
      <c r="D3237" s="246" t="s">
        <v>175</v>
      </c>
      <c r="E3237" s="257" t="s">
        <v>1</v>
      </c>
      <c r="F3237" s="258" t="s">
        <v>82</v>
      </c>
      <c r="G3237" s="256"/>
      <c r="H3237" s="259">
        <v>1</v>
      </c>
      <c r="I3237" s="260"/>
      <c r="J3237" s="256"/>
      <c r="K3237" s="256"/>
      <c r="L3237" s="261"/>
      <c r="M3237" s="262"/>
      <c r="N3237" s="263"/>
      <c r="O3237" s="263"/>
      <c r="P3237" s="263"/>
      <c r="Q3237" s="263"/>
      <c r="R3237" s="263"/>
      <c r="S3237" s="263"/>
      <c r="T3237" s="264"/>
      <c r="AT3237" s="265" t="s">
        <v>175</v>
      </c>
      <c r="AU3237" s="265" t="s">
        <v>107</v>
      </c>
      <c r="AV3237" s="13" t="s">
        <v>107</v>
      </c>
      <c r="AW3237" s="13" t="s">
        <v>31</v>
      </c>
      <c r="AX3237" s="13" t="s">
        <v>74</v>
      </c>
      <c r="AY3237" s="265" t="s">
        <v>165</v>
      </c>
    </row>
    <row r="3238" s="12" customFormat="1">
      <c r="B3238" s="244"/>
      <c r="C3238" s="245"/>
      <c r="D3238" s="246" t="s">
        <v>175</v>
      </c>
      <c r="E3238" s="247" t="s">
        <v>1</v>
      </c>
      <c r="F3238" s="248" t="s">
        <v>262</v>
      </c>
      <c r="G3238" s="245"/>
      <c r="H3238" s="247" t="s">
        <v>1</v>
      </c>
      <c r="I3238" s="249"/>
      <c r="J3238" s="245"/>
      <c r="K3238" s="245"/>
      <c r="L3238" s="250"/>
      <c r="M3238" s="251"/>
      <c r="N3238" s="252"/>
      <c r="O3238" s="252"/>
      <c r="P3238" s="252"/>
      <c r="Q3238" s="252"/>
      <c r="R3238" s="252"/>
      <c r="S3238" s="252"/>
      <c r="T3238" s="253"/>
      <c r="AT3238" s="254" t="s">
        <v>175</v>
      </c>
      <c r="AU3238" s="254" t="s">
        <v>107</v>
      </c>
      <c r="AV3238" s="12" t="s">
        <v>82</v>
      </c>
      <c r="AW3238" s="12" t="s">
        <v>31</v>
      </c>
      <c r="AX3238" s="12" t="s">
        <v>74</v>
      </c>
      <c r="AY3238" s="254" t="s">
        <v>165</v>
      </c>
    </row>
    <row r="3239" s="13" customFormat="1">
      <c r="B3239" s="255"/>
      <c r="C3239" s="256"/>
      <c r="D3239" s="246" t="s">
        <v>175</v>
      </c>
      <c r="E3239" s="257" t="s">
        <v>1</v>
      </c>
      <c r="F3239" s="258" t="s">
        <v>166</v>
      </c>
      <c r="G3239" s="256"/>
      <c r="H3239" s="259">
        <v>3</v>
      </c>
      <c r="I3239" s="260"/>
      <c r="J3239" s="256"/>
      <c r="K3239" s="256"/>
      <c r="L3239" s="261"/>
      <c r="M3239" s="262"/>
      <c r="N3239" s="263"/>
      <c r="O3239" s="263"/>
      <c r="P3239" s="263"/>
      <c r="Q3239" s="263"/>
      <c r="R3239" s="263"/>
      <c r="S3239" s="263"/>
      <c r="T3239" s="264"/>
      <c r="AT3239" s="265" t="s">
        <v>175</v>
      </c>
      <c r="AU3239" s="265" t="s">
        <v>107</v>
      </c>
      <c r="AV3239" s="13" t="s">
        <v>107</v>
      </c>
      <c r="AW3239" s="13" t="s">
        <v>31</v>
      </c>
      <c r="AX3239" s="13" t="s">
        <v>74</v>
      </c>
      <c r="AY3239" s="265" t="s">
        <v>165</v>
      </c>
    </row>
    <row r="3240" s="12" customFormat="1">
      <c r="B3240" s="244"/>
      <c r="C3240" s="245"/>
      <c r="D3240" s="246" t="s">
        <v>175</v>
      </c>
      <c r="E3240" s="247" t="s">
        <v>1</v>
      </c>
      <c r="F3240" s="248" t="s">
        <v>443</v>
      </c>
      <c r="G3240" s="245"/>
      <c r="H3240" s="247" t="s">
        <v>1</v>
      </c>
      <c r="I3240" s="249"/>
      <c r="J3240" s="245"/>
      <c r="K3240" s="245"/>
      <c r="L3240" s="250"/>
      <c r="M3240" s="251"/>
      <c r="N3240" s="252"/>
      <c r="O3240" s="252"/>
      <c r="P3240" s="252"/>
      <c r="Q3240" s="252"/>
      <c r="R3240" s="252"/>
      <c r="S3240" s="252"/>
      <c r="T3240" s="253"/>
      <c r="AT3240" s="254" t="s">
        <v>175</v>
      </c>
      <c r="AU3240" s="254" t="s">
        <v>107</v>
      </c>
      <c r="AV3240" s="12" t="s">
        <v>82</v>
      </c>
      <c r="AW3240" s="12" t="s">
        <v>31</v>
      </c>
      <c r="AX3240" s="12" t="s">
        <v>74</v>
      </c>
      <c r="AY3240" s="254" t="s">
        <v>165</v>
      </c>
    </row>
    <row r="3241" s="13" customFormat="1">
      <c r="B3241" s="255"/>
      <c r="C3241" s="256"/>
      <c r="D3241" s="246" t="s">
        <v>175</v>
      </c>
      <c r="E3241" s="257" t="s">
        <v>1</v>
      </c>
      <c r="F3241" s="258" t="s">
        <v>107</v>
      </c>
      <c r="G3241" s="256"/>
      <c r="H3241" s="259">
        <v>2</v>
      </c>
      <c r="I3241" s="260"/>
      <c r="J3241" s="256"/>
      <c r="K3241" s="256"/>
      <c r="L3241" s="261"/>
      <c r="M3241" s="262"/>
      <c r="N3241" s="263"/>
      <c r="O3241" s="263"/>
      <c r="P3241" s="263"/>
      <c r="Q3241" s="263"/>
      <c r="R3241" s="263"/>
      <c r="S3241" s="263"/>
      <c r="T3241" s="264"/>
      <c r="AT3241" s="265" t="s">
        <v>175</v>
      </c>
      <c r="AU3241" s="265" t="s">
        <v>107</v>
      </c>
      <c r="AV3241" s="13" t="s">
        <v>107</v>
      </c>
      <c r="AW3241" s="13" t="s">
        <v>31</v>
      </c>
      <c r="AX3241" s="13" t="s">
        <v>74</v>
      </c>
      <c r="AY3241" s="265" t="s">
        <v>165</v>
      </c>
    </row>
    <row r="3242" s="12" customFormat="1">
      <c r="B3242" s="244"/>
      <c r="C3242" s="245"/>
      <c r="D3242" s="246" t="s">
        <v>175</v>
      </c>
      <c r="E3242" s="247" t="s">
        <v>1</v>
      </c>
      <c r="F3242" s="248" t="s">
        <v>439</v>
      </c>
      <c r="G3242" s="245"/>
      <c r="H3242" s="247" t="s">
        <v>1</v>
      </c>
      <c r="I3242" s="249"/>
      <c r="J3242" s="245"/>
      <c r="K3242" s="245"/>
      <c r="L3242" s="250"/>
      <c r="M3242" s="251"/>
      <c r="N3242" s="252"/>
      <c r="O3242" s="252"/>
      <c r="P3242" s="252"/>
      <c r="Q3242" s="252"/>
      <c r="R3242" s="252"/>
      <c r="S3242" s="252"/>
      <c r="T3242" s="253"/>
      <c r="AT3242" s="254" t="s">
        <v>175</v>
      </c>
      <c r="AU3242" s="254" t="s">
        <v>107</v>
      </c>
      <c r="AV3242" s="12" t="s">
        <v>82</v>
      </c>
      <c r="AW3242" s="12" t="s">
        <v>31</v>
      </c>
      <c r="AX3242" s="12" t="s">
        <v>74</v>
      </c>
      <c r="AY3242" s="254" t="s">
        <v>165</v>
      </c>
    </row>
    <row r="3243" s="13" customFormat="1">
      <c r="B3243" s="255"/>
      <c r="C3243" s="256"/>
      <c r="D3243" s="246" t="s">
        <v>175</v>
      </c>
      <c r="E3243" s="257" t="s">
        <v>1</v>
      </c>
      <c r="F3243" s="258" t="s">
        <v>107</v>
      </c>
      <c r="G3243" s="256"/>
      <c r="H3243" s="259">
        <v>2</v>
      </c>
      <c r="I3243" s="260"/>
      <c r="J3243" s="256"/>
      <c r="K3243" s="256"/>
      <c r="L3243" s="261"/>
      <c r="M3243" s="262"/>
      <c r="N3243" s="263"/>
      <c r="O3243" s="263"/>
      <c r="P3243" s="263"/>
      <c r="Q3243" s="263"/>
      <c r="R3243" s="263"/>
      <c r="S3243" s="263"/>
      <c r="T3243" s="264"/>
      <c r="AT3243" s="265" t="s">
        <v>175</v>
      </c>
      <c r="AU3243" s="265" t="s">
        <v>107</v>
      </c>
      <c r="AV3243" s="13" t="s">
        <v>107</v>
      </c>
      <c r="AW3243" s="13" t="s">
        <v>31</v>
      </c>
      <c r="AX3243" s="13" t="s">
        <v>74</v>
      </c>
      <c r="AY3243" s="265" t="s">
        <v>165</v>
      </c>
    </row>
    <row r="3244" s="12" customFormat="1">
      <c r="B3244" s="244"/>
      <c r="C3244" s="245"/>
      <c r="D3244" s="246" t="s">
        <v>175</v>
      </c>
      <c r="E3244" s="247" t="s">
        <v>1</v>
      </c>
      <c r="F3244" s="248" t="s">
        <v>802</v>
      </c>
      <c r="G3244" s="245"/>
      <c r="H3244" s="247" t="s">
        <v>1</v>
      </c>
      <c r="I3244" s="249"/>
      <c r="J3244" s="245"/>
      <c r="K3244" s="245"/>
      <c r="L3244" s="250"/>
      <c r="M3244" s="251"/>
      <c r="N3244" s="252"/>
      <c r="O3244" s="252"/>
      <c r="P3244" s="252"/>
      <c r="Q3244" s="252"/>
      <c r="R3244" s="252"/>
      <c r="S3244" s="252"/>
      <c r="T3244" s="253"/>
      <c r="AT3244" s="254" t="s">
        <v>175</v>
      </c>
      <c r="AU3244" s="254" t="s">
        <v>107</v>
      </c>
      <c r="AV3244" s="12" t="s">
        <v>82</v>
      </c>
      <c r="AW3244" s="12" t="s">
        <v>31</v>
      </c>
      <c r="AX3244" s="12" t="s">
        <v>74</v>
      </c>
      <c r="AY3244" s="254" t="s">
        <v>165</v>
      </c>
    </row>
    <row r="3245" s="13" customFormat="1">
      <c r="B3245" s="255"/>
      <c r="C3245" s="256"/>
      <c r="D3245" s="246" t="s">
        <v>175</v>
      </c>
      <c r="E3245" s="257" t="s">
        <v>1</v>
      </c>
      <c r="F3245" s="258" t="s">
        <v>82</v>
      </c>
      <c r="G3245" s="256"/>
      <c r="H3245" s="259">
        <v>1</v>
      </c>
      <c r="I3245" s="260"/>
      <c r="J3245" s="256"/>
      <c r="K3245" s="256"/>
      <c r="L3245" s="261"/>
      <c r="M3245" s="262"/>
      <c r="N3245" s="263"/>
      <c r="O3245" s="263"/>
      <c r="P3245" s="263"/>
      <c r="Q3245" s="263"/>
      <c r="R3245" s="263"/>
      <c r="S3245" s="263"/>
      <c r="T3245" s="264"/>
      <c r="AT3245" s="265" t="s">
        <v>175</v>
      </c>
      <c r="AU3245" s="265" t="s">
        <v>107</v>
      </c>
      <c r="AV3245" s="13" t="s">
        <v>107</v>
      </c>
      <c r="AW3245" s="13" t="s">
        <v>31</v>
      </c>
      <c r="AX3245" s="13" t="s">
        <v>74</v>
      </c>
      <c r="AY3245" s="265" t="s">
        <v>165</v>
      </c>
    </row>
    <row r="3246" s="12" customFormat="1">
      <c r="B3246" s="244"/>
      <c r="C3246" s="245"/>
      <c r="D3246" s="246" t="s">
        <v>175</v>
      </c>
      <c r="E3246" s="247" t="s">
        <v>1</v>
      </c>
      <c r="F3246" s="248" t="s">
        <v>181</v>
      </c>
      <c r="G3246" s="245"/>
      <c r="H3246" s="247" t="s">
        <v>1</v>
      </c>
      <c r="I3246" s="249"/>
      <c r="J3246" s="245"/>
      <c r="K3246" s="245"/>
      <c r="L3246" s="250"/>
      <c r="M3246" s="251"/>
      <c r="N3246" s="252"/>
      <c r="O3246" s="252"/>
      <c r="P3246" s="252"/>
      <c r="Q3246" s="252"/>
      <c r="R3246" s="252"/>
      <c r="S3246" s="252"/>
      <c r="T3246" s="253"/>
      <c r="AT3246" s="254" t="s">
        <v>175</v>
      </c>
      <c r="AU3246" s="254" t="s">
        <v>107</v>
      </c>
      <c r="AV3246" s="12" t="s">
        <v>82</v>
      </c>
      <c r="AW3246" s="12" t="s">
        <v>31</v>
      </c>
      <c r="AX3246" s="12" t="s">
        <v>74</v>
      </c>
      <c r="AY3246" s="254" t="s">
        <v>165</v>
      </c>
    </row>
    <row r="3247" s="13" customFormat="1">
      <c r="B3247" s="255"/>
      <c r="C3247" s="256"/>
      <c r="D3247" s="246" t="s">
        <v>175</v>
      </c>
      <c r="E3247" s="257" t="s">
        <v>1</v>
      </c>
      <c r="F3247" s="258" t="s">
        <v>107</v>
      </c>
      <c r="G3247" s="256"/>
      <c r="H3247" s="259">
        <v>2</v>
      </c>
      <c r="I3247" s="260"/>
      <c r="J3247" s="256"/>
      <c r="K3247" s="256"/>
      <c r="L3247" s="261"/>
      <c r="M3247" s="262"/>
      <c r="N3247" s="263"/>
      <c r="O3247" s="263"/>
      <c r="P3247" s="263"/>
      <c r="Q3247" s="263"/>
      <c r="R3247" s="263"/>
      <c r="S3247" s="263"/>
      <c r="T3247" s="264"/>
      <c r="AT3247" s="265" t="s">
        <v>175</v>
      </c>
      <c r="AU3247" s="265" t="s">
        <v>107</v>
      </c>
      <c r="AV3247" s="13" t="s">
        <v>107</v>
      </c>
      <c r="AW3247" s="13" t="s">
        <v>31</v>
      </c>
      <c r="AX3247" s="13" t="s">
        <v>74</v>
      </c>
      <c r="AY3247" s="265" t="s">
        <v>165</v>
      </c>
    </row>
    <row r="3248" s="12" customFormat="1">
      <c r="B3248" s="244"/>
      <c r="C3248" s="245"/>
      <c r="D3248" s="246" t="s">
        <v>175</v>
      </c>
      <c r="E3248" s="247" t="s">
        <v>1</v>
      </c>
      <c r="F3248" s="248" t="s">
        <v>915</v>
      </c>
      <c r="G3248" s="245"/>
      <c r="H3248" s="247" t="s">
        <v>1</v>
      </c>
      <c r="I3248" s="249"/>
      <c r="J3248" s="245"/>
      <c r="K3248" s="245"/>
      <c r="L3248" s="250"/>
      <c r="M3248" s="251"/>
      <c r="N3248" s="252"/>
      <c r="O3248" s="252"/>
      <c r="P3248" s="252"/>
      <c r="Q3248" s="252"/>
      <c r="R3248" s="252"/>
      <c r="S3248" s="252"/>
      <c r="T3248" s="253"/>
      <c r="AT3248" s="254" t="s">
        <v>175</v>
      </c>
      <c r="AU3248" s="254" t="s">
        <v>107</v>
      </c>
      <c r="AV3248" s="12" t="s">
        <v>82</v>
      </c>
      <c r="AW3248" s="12" t="s">
        <v>31</v>
      </c>
      <c r="AX3248" s="12" t="s">
        <v>74</v>
      </c>
      <c r="AY3248" s="254" t="s">
        <v>165</v>
      </c>
    </row>
    <row r="3249" s="13" customFormat="1">
      <c r="B3249" s="255"/>
      <c r="C3249" s="256"/>
      <c r="D3249" s="246" t="s">
        <v>175</v>
      </c>
      <c r="E3249" s="257" t="s">
        <v>1</v>
      </c>
      <c r="F3249" s="258" t="s">
        <v>82</v>
      </c>
      <c r="G3249" s="256"/>
      <c r="H3249" s="259">
        <v>1</v>
      </c>
      <c r="I3249" s="260"/>
      <c r="J3249" s="256"/>
      <c r="K3249" s="256"/>
      <c r="L3249" s="261"/>
      <c r="M3249" s="262"/>
      <c r="N3249" s="263"/>
      <c r="O3249" s="263"/>
      <c r="P3249" s="263"/>
      <c r="Q3249" s="263"/>
      <c r="R3249" s="263"/>
      <c r="S3249" s="263"/>
      <c r="T3249" s="264"/>
      <c r="AT3249" s="265" t="s">
        <v>175</v>
      </c>
      <c r="AU3249" s="265" t="s">
        <v>107</v>
      </c>
      <c r="AV3249" s="13" t="s">
        <v>107</v>
      </c>
      <c r="AW3249" s="13" t="s">
        <v>31</v>
      </c>
      <c r="AX3249" s="13" t="s">
        <v>74</v>
      </c>
      <c r="AY3249" s="265" t="s">
        <v>165</v>
      </c>
    </row>
    <row r="3250" s="12" customFormat="1">
      <c r="B3250" s="244"/>
      <c r="C3250" s="245"/>
      <c r="D3250" s="246" t="s">
        <v>175</v>
      </c>
      <c r="E3250" s="247" t="s">
        <v>1</v>
      </c>
      <c r="F3250" s="248" t="s">
        <v>918</v>
      </c>
      <c r="G3250" s="245"/>
      <c r="H3250" s="247" t="s">
        <v>1</v>
      </c>
      <c r="I3250" s="249"/>
      <c r="J3250" s="245"/>
      <c r="K3250" s="245"/>
      <c r="L3250" s="250"/>
      <c r="M3250" s="251"/>
      <c r="N3250" s="252"/>
      <c r="O3250" s="252"/>
      <c r="P3250" s="252"/>
      <c r="Q3250" s="252"/>
      <c r="R3250" s="252"/>
      <c r="S3250" s="252"/>
      <c r="T3250" s="253"/>
      <c r="AT3250" s="254" t="s">
        <v>175</v>
      </c>
      <c r="AU3250" s="254" t="s">
        <v>107</v>
      </c>
      <c r="AV3250" s="12" t="s">
        <v>82</v>
      </c>
      <c r="AW3250" s="12" t="s">
        <v>31</v>
      </c>
      <c r="AX3250" s="12" t="s">
        <v>74</v>
      </c>
      <c r="AY3250" s="254" t="s">
        <v>165</v>
      </c>
    </row>
    <row r="3251" s="13" customFormat="1">
      <c r="B3251" s="255"/>
      <c r="C3251" s="256"/>
      <c r="D3251" s="246" t="s">
        <v>175</v>
      </c>
      <c r="E3251" s="257" t="s">
        <v>1</v>
      </c>
      <c r="F3251" s="258" t="s">
        <v>82</v>
      </c>
      <c r="G3251" s="256"/>
      <c r="H3251" s="259">
        <v>1</v>
      </c>
      <c r="I3251" s="260"/>
      <c r="J3251" s="256"/>
      <c r="K3251" s="256"/>
      <c r="L3251" s="261"/>
      <c r="M3251" s="262"/>
      <c r="N3251" s="263"/>
      <c r="O3251" s="263"/>
      <c r="P3251" s="263"/>
      <c r="Q3251" s="263"/>
      <c r="R3251" s="263"/>
      <c r="S3251" s="263"/>
      <c r="T3251" s="264"/>
      <c r="AT3251" s="265" t="s">
        <v>175</v>
      </c>
      <c r="AU3251" s="265" t="s">
        <v>107</v>
      </c>
      <c r="AV3251" s="13" t="s">
        <v>107</v>
      </c>
      <c r="AW3251" s="13" t="s">
        <v>31</v>
      </c>
      <c r="AX3251" s="13" t="s">
        <v>74</v>
      </c>
      <c r="AY3251" s="265" t="s">
        <v>165</v>
      </c>
    </row>
    <row r="3252" s="12" customFormat="1">
      <c r="B3252" s="244"/>
      <c r="C3252" s="245"/>
      <c r="D3252" s="246" t="s">
        <v>175</v>
      </c>
      <c r="E3252" s="247" t="s">
        <v>1</v>
      </c>
      <c r="F3252" s="248" t="s">
        <v>436</v>
      </c>
      <c r="G3252" s="245"/>
      <c r="H3252" s="247" t="s">
        <v>1</v>
      </c>
      <c r="I3252" s="249"/>
      <c r="J3252" s="245"/>
      <c r="K3252" s="245"/>
      <c r="L3252" s="250"/>
      <c r="M3252" s="251"/>
      <c r="N3252" s="252"/>
      <c r="O3252" s="252"/>
      <c r="P3252" s="252"/>
      <c r="Q3252" s="252"/>
      <c r="R3252" s="252"/>
      <c r="S3252" s="252"/>
      <c r="T3252" s="253"/>
      <c r="AT3252" s="254" t="s">
        <v>175</v>
      </c>
      <c r="AU3252" s="254" t="s">
        <v>107</v>
      </c>
      <c r="AV3252" s="12" t="s">
        <v>82</v>
      </c>
      <c r="AW3252" s="12" t="s">
        <v>31</v>
      </c>
      <c r="AX3252" s="12" t="s">
        <v>74</v>
      </c>
      <c r="AY3252" s="254" t="s">
        <v>165</v>
      </c>
    </row>
    <row r="3253" s="13" customFormat="1">
      <c r="B3253" s="255"/>
      <c r="C3253" s="256"/>
      <c r="D3253" s="246" t="s">
        <v>175</v>
      </c>
      <c r="E3253" s="257" t="s">
        <v>1</v>
      </c>
      <c r="F3253" s="258" t="s">
        <v>107</v>
      </c>
      <c r="G3253" s="256"/>
      <c r="H3253" s="259">
        <v>2</v>
      </c>
      <c r="I3253" s="260"/>
      <c r="J3253" s="256"/>
      <c r="K3253" s="256"/>
      <c r="L3253" s="261"/>
      <c r="M3253" s="262"/>
      <c r="N3253" s="263"/>
      <c r="O3253" s="263"/>
      <c r="P3253" s="263"/>
      <c r="Q3253" s="263"/>
      <c r="R3253" s="263"/>
      <c r="S3253" s="263"/>
      <c r="T3253" s="264"/>
      <c r="AT3253" s="265" t="s">
        <v>175</v>
      </c>
      <c r="AU3253" s="265" t="s">
        <v>107</v>
      </c>
      <c r="AV3253" s="13" t="s">
        <v>107</v>
      </c>
      <c r="AW3253" s="13" t="s">
        <v>31</v>
      </c>
      <c r="AX3253" s="13" t="s">
        <v>74</v>
      </c>
      <c r="AY3253" s="265" t="s">
        <v>165</v>
      </c>
    </row>
    <row r="3254" s="14" customFormat="1">
      <c r="B3254" s="266"/>
      <c r="C3254" s="267"/>
      <c r="D3254" s="246" t="s">
        <v>175</v>
      </c>
      <c r="E3254" s="268" t="s">
        <v>1</v>
      </c>
      <c r="F3254" s="269" t="s">
        <v>179</v>
      </c>
      <c r="G3254" s="267"/>
      <c r="H3254" s="270">
        <v>22</v>
      </c>
      <c r="I3254" s="271"/>
      <c r="J3254" s="267"/>
      <c r="K3254" s="267"/>
      <c r="L3254" s="272"/>
      <c r="M3254" s="273"/>
      <c r="N3254" s="274"/>
      <c r="O3254" s="274"/>
      <c r="P3254" s="274"/>
      <c r="Q3254" s="274"/>
      <c r="R3254" s="274"/>
      <c r="S3254" s="274"/>
      <c r="T3254" s="275"/>
      <c r="AT3254" s="276" t="s">
        <v>175</v>
      </c>
      <c r="AU3254" s="276" t="s">
        <v>107</v>
      </c>
      <c r="AV3254" s="14" t="s">
        <v>166</v>
      </c>
      <c r="AW3254" s="14" t="s">
        <v>31</v>
      </c>
      <c r="AX3254" s="14" t="s">
        <v>74</v>
      </c>
      <c r="AY3254" s="276" t="s">
        <v>165</v>
      </c>
    </row>
    <row r="3255" s="12" customFormat="1">
      <c r="B3255" s="244"/>
      <c r="C3255" s="245"/>
      <c r="D3255" s="246" t="s">
        <v>175</v>
      </c>
      <c r="E3255" s="247" t="s">
        <v>1</v>
      </c>
      <c r="F3255" s="248" t="s">
        <v>207</v>
      </c>
      <c r="G3255" s="245"/>
      <c r="H3255" s="247" t="s">
        <v>1</v>
      </c>
      <c r="I3255" s="249"/>
      <c r="J3255" s="245"/>
      <c r="K3255" s="245"/>
      <c r="L3255" s="250"/>
      <c r="M3255" s="251"/>
      <c r="N3255" s="252"/>
      <c r="O3255" s="252"/>
      <c r="P3255" s="252"/>
      <c r="Q3255" s="252"/>
      <c r="R3255" s="252"/>
      <c r="S3255" s="252"/>
      <c r="T3255" s="253"/>
      <c r="AT3255" s="254" t="s">
        <v>175</v>
      </c>
      <c r="AU3255" s="254" t="s">
        <v>107</v>
      </c>
      <c r="AV3255" s="12" t="s">
        <v>82</v>
      </c>
      <c r="AW3255" s="12" t="s">
        <v>31</v>
      </c>
      <c r="AX3255" s="12" t="s">
        <v>74</v>
      </c>
      <c r="AY3255" s="254" t="s">
        <v>165</v>
      </c>
    </row>
    <row r="3256" s="12" customFormat="1">
      <c r="B3256" s="244"/>
      <c r="C3256" s="245"/>
      <c r="D3256" s="246" t="s">
        <v>175</v>
      </c>
      <c r="E3256" s="247" t="s">
        <v>1</v>
      </c>
      <c r="F3256" s="248" t="s">
        <v>636</v>
      </c>
      <c r="G3256" s="245"/>
      <c r="H3256" s="247" t="s">
        <v>1</v>
      </c>
      <c r="I3256" s="249"/>
      <c r="J3256" s="245"/>
      <c r="K3256" s="245"/>
      <c r="L3256" s="250"/>
      <c r="M3256" s="251"/>
      <c r="N3256" s="252"/>
      <c r="O3256" s="252"/>
      <c r="P3256" s="252"/>
      <c r="Q3256" s="252"/>
      <c r="R3256" s="252"/>
      <c r="S3256" s="252"/>
      <c r="T3256" s="253"/>
      <c r="AT3256" s="254" t="s">
        <v>175</v>
      </c>
      <c r="AU3256" s="254" t="s">
        <v>107</v>
      </c>
      <c r="AV3256" s="12" t="s">
        <v>82</v>
      </c>
      <c r="AW3256" s="12" t="s">
        <v>31</v>
      </c>
      <c r="AX3256" s="12" t="s">
        <v>74</v>
      </c>
      <c r="AY3256" s="254" t="s">
        <v>165</v>
      </c>
    </row>
    <row r="3257" s="13" customFormat="1">
      <c r="B3257" s="255"/>
      <c r="C3257" s="256"/>
      <c r="D3257" s="246" t="s">
        <v>175</v>
      </c>
      <c r="E3257" s="257" t="s">
        <v>1</v>
      </c>
      <c r="F3257" s="258" t="s">
        <v>82</v>
      </c>
      <c r="G3257" s="256"/>
      <c r="H3257" s="259">
        <v>1</v>
      </c>
      <c r="I3257" s="260"/>
      <c r="J3257" s="256"/>
      <c r="K3257" s="256"/>
      <c r="L3257" s="261"/>
      <c r="M3257" s="262"/>
      <c r="N3257" s="263"/>
      <c r="O3257" s="263"/>
      <c r="P3257" s="263"/>
      <c r="Q3257" s="263"/>
      <c r="R3257" s="263"/>
      <c r="S3257" s="263"/>
      <c r="T3257" s="264"/>
      <c r="AT3257" s="265" t="s">
        <v>175</v>
      </c>
      <c r="AU3257" s="265" t="s">
        <v>107</v>
      </c>
      <c r="AV3257" s="13" t="s">
        <v>107</v>
      </c>
      <c r="AW3257" s="13" t="s">
        <v>31</v>
      </c>
      <c r="AX3257" s="13" t="s">
        <v>74</v>
      </c>
      <c r="AY3257" s="265" t="s">
        <v>165</v>
      </c>
    </row>
    <row r="3258" s="12" customFormat="1">
      <c r="B3258" s="244"/>
      <c r="C3258" s="245"/>
      <c r="D3258" s="246" t="s">
        <v>175</v>
      </c>
      <c r="E3258" s="247" t="s">
        <v>1</v>
      </c>
      <c r="F3258" s="248" t="s">
        <v>804</v>
      </c>
      <c r="G3258" s="245"/>
      <c r="H3258" s="247" t="s">
        <v>1</v>
      </c>
      <c r="I3258" s="249"/>
      <c r="J3258" s="245"/>
      <c r="K3258" s="245"/>
      <c r="L3258" s="250"/>
      <c r="M3258" s="251"/>
      <c r="N3258" s="252"/>
      <c r="O3258" s="252"/>
      <c r="P3258" s="252"/>
      <c r="Q3258" s="252"/>
      <c r="R3258" s="252"/>
      <c r="S3258" s="252"/>
      <c r="T3258" s="253"/>
      <c r="AT3258" s="254" t="s">
        <v>175</v>
      </c>
      <c r="AU3258" s="254" t="s">
        <v>107</v>
      </c>
      <c r="AV3258" s="12" t="s">
        <v>82</v>
      </c>
      <c r="AW3258" s="12" t="s">
        <v>31</v>
      </c>
      <c r="AX3258" s="12" t="s">
        <v>74</v>
      </c>
      <c r="AY3258" s="254" t="s">
        <v>165</v>
      </c>
    </row>
    <row r="3259" s="13" customFormat="1">
      <c r="B3259" s="255"/>
      <c r="C3259" s="256"/>
      <c r="D3259" s="246" t="s">
        <v>175</v>
      </c>
      <c r="E3259" s="257" t="s">
        <v>1</v>
      </c>
      <c r="F3259" s="258" t="s">
        <v>82</v>
      </c>
      <c r="G3259" s="256"/>
      <c r="H3259" s="259">
        <v>1</v>
      </c>
      <c r="I3259" s="260"/>
      <c r="J3259" s="256"/>
      <c r="K3259" s="256"/>
      <c r="L3259" s="261"/>
      <c r="M3259" s="262"/>
      <c r="N3259" s="263"/>
      <c r="O3259" s="263"/>
      <c r="P3259" s="263"/>
      <c r="Q3259" s="263"/>
      <c r="R3259" s="263"/>
      <c r="S3259" s="263"/>
      <c r="T3259" s="264"/>
      <c r="AT3259" s="265" t="s">
        <v>175</v>
      </c>
      <c r="AU3259" s="265" t="s">
        <v>107</v>
      </c>
      <c r="AV3259" s="13" t="s">
        <v>107</v>
      </c>
      <c r="AW3259" s="13" t="s">
        <v>31</v>
      </c>
      <c r="AX3259" s="13" t="s">
        <v>74</v>
      </c>
      <c r="AY3259" s="265" t="s">
        <v>165</v>
      </c>
    </row>
    <row r="3260" s="12" customFormat="1">
      <c r="B3260" s="244"/>
      <c r="C3260" s="245"/>
      <c r="D3260" s="246" t="s">
        <v>175</v>
      </c>
      <c r="E3260" s="247" t="s">
        <v>1</v>
      </c>
      <c r="F3260" s="248" t="s">
        <v>480</v>
      </c>
      <c r="G3260" s="245"/>
      <c r="H3260" s="247" t="s">
        <v>1</v>
      </c>
      <c r="I3260" s="249"/>
      <c r="J3260" s="245"/>
      <c r="K3260" s="245"/>
      <c r="L3260" s="250"/>
      <c r="M3260" s="251"/>
      <c r="N3260" s="252"/>
      <c r="O3260" s="252"/>
      <c r="P3260" s="252"/>
      <c r="Q3260" s="252"/>
      <c r="R3260" s="252"/>
      <c r="S3260" s="252"/>
      <c r="T3260" s="253"/>
      <c r="AT3260" s="254" t="s">
        <v>175</v>
      </c>
      <c r="AU3260" s="254" t="s">
        <v>107</v>
      </c>
      <c r="AV3260" s="12" t="s">
        <v>82</v>
      </c>
      <c r="AW3260" s="12" t="s">
        <v>31</v>
      </c>
      <c r="AX3260" s="12" t="s">
        <v>74</v>
      </c>
      <c r="AY3260" s="254" t="s">
        <v>165</v>
      </c>
    </row>
    <row r="3261" s="13" customFormat="1">
      <c r="B3261" s="255"/>
      <c r="C3261" s="256"/>
      <c r="D3261" s="246" t="s">
        <v>175</v>
      </c>
      <c r="E3261" s="257" t="s">
        <v>1</v>
      </c>
      <c r="F3261" s="258" t="s">
        <v>82</v>
      </c>
      <c r="G3261" s="256"/>
      <c r="H3261" s="259">
        <v>1</v>
      </c>
      <c r="I3261" s="260"/>
      <c r="J3261" s="256"/>
      <c r="K3261" s="256"/>
      <c r="L3261" s="261"/>
      <c r="M3261" s="262"/>
      <c r="N3261" s="263"/>
      <c r="O3261" s="263"/>
      <c r="P3261" s="263"/>
      <c r="Q3261" s="263"/>
      <c r="R3261" s="263"/>
      <c r="S3261" s="263"/>
      <c r="T3261" s="264"/>
      <c r="AT3261" s="265" t="s">
        <v>175</v>
      </c>
      <c r="AU3261" s="265" t="s">
        <v>107</v>
      </c>
      <c r="AV3261" s="13" t="s">
        <v>107</v>
      </c>
      <c r="AW3261" s="13" t="s">
        <v>31</v>
      </c>
      <c r="AX3261" s="13" t="s">
        <v>74</v>
      </c>
      <c r="AY3261" s="265" t="s">
        <v>165</v>
      </c>
    </row>
    <row r="3262" s="12" customFormat="1">
      <c r="B3262" s="244"/>
      <c r="C3262" s="245"/>
      <c r="D3262" s="246" t="s">
        <v>175</v>
      </c>
      <c r="E3262" s="247" t="s">
        <v>1</v>
      </c>
      <c r="F3262" s="248" t="s">
        <v>1259</v>
      </c>
      <c r="G3262" s="245"/>
      <c r="H3262" s="247" t="s">
        <v>1</v>
      </c>
      <c r="I3262" s="249"/>
      <c r="J3262" s="245"/>
      <c r="K3262" s="245"/>
      <c r="L3262" s="250"/>
      <c r="M3262" s="251"/>
      <c r="N3262" s="252"/>
      <c r="O3262" s="252"/>
      <c r="P3262" s="252"/>
      <c r="Q3262" s="252"/>
      <c r="R3262" s="252"/>
      <c r="S3262" s="252"/>
      <c r="T3262" s="253"/>
      <c r="AT3262" s="254" t="s">
        <v>175</v>
      </c>
      <c r="AU3262" s="254" t="s">
        <v>107</v>
      </c>
      <c r="AV3262" s="12" t="s">
        <v>82</v>
      </c>
      <c r="AW3262" s="12" t="s">
        <v>31</v>
      </c>
      <c r="AX3262" s="12" t="s">
        <v>74</v>
      </c>
      <c r="AY3262" s="254" t="s">
        <v>165</v>
      </c>
    </row>
    <row r="3263" s="13" customFormat="1">
      <c r="B3263" s="255"/>
      <c r="C3263" s="256"/>
      <c r="D3263" s="246" t="s">
        <v>175</v>
      </c>
      <c r="E3263" s="257" t="s">
        <v>1</v>
      </c>
      <c r="F3263" s="258" t="s">
        <v>82</v>
      </c>
      <c r="G3263" s="256"/>
      <c r="H3263" s="259">
        <v>1</v>
      </c>
      <c r="I3263" s="260"/>
      <c r="J3263" s="256"/>
      <c r="K3263" s="256"/>
      <c r="L3263" s="261"/>
      <c r="M3263" s="262"/>
      <c r="N3263" s="263"/>
      <c r="O3263" s="263"/>
      <c r="P3263" s="263"/>
      <c r="Q3263" s="263"/>
      <c r="R3263" s="263"/>
      <c r="S3263" s="263"/>
      <c r="T3263" s="264"/>
      <c r="AT3263" s="265" t="s">
        <v>175</v>
      </c>
      <c r="AU3263" s="265" t="s">
        <v>107</v>
      </c>
      <c r="AV3263" s="13" t="s">
        <v>107</v>
      </c>
      <c r="AW3263" s="13" t="s">
        <v>31</v>
      </c>
      <c r="AX3263" s="13" t="s">
        <v>74</v>
      </c>
      <c r="AY3263" s="265" t="s">
        <v>165</v>
      </c>
    </row>
    <row r="3264" s="12" customFormat="1">
      <c r="B3264" s="244"/>
      <c r="C3264" s="245"/>
      <c r="D3264" s="246" t="s">
        <v>175</v>
      </c>
      <c r="E3264" s="247" t="s">
        <v>1</v>
      </c>
      <c r="F3264" s="248" t="s">
        <v>483</v>
      </c>
      <c r="G3264" s="245"/>
      <c r="H3264" s="247" t="s">
        <v>1</v>
      </c>
      <c r="I3264" s="249"/>
      <c r="J3264" s="245"/>
      <c r="K3264" s="245"/>
      <c r="L3264" s="250"/>
      <c r="M3264" s="251"/>
      <c r="N3264" s="252"/>
      <c r="O3264" s="252"/>
      <c r="P3264" s="252"/>
      <c r="Q3264" s="252"/>
      <c r="R3264" s="252"/>
      <c r="S3264" s="252"/>
      <c r="T3264" s="253"/>
      <c r="AT3264" s="254" t="s">
        <v>175</v>
      </c>
      <c r="AU3264" s="254" t="s">
        <v>107</v>
      </c>
      <c r="AV3264" s="12" t="s">
        <v>82</v>
      </c>
      <c r="AW3264" s="12" t="s">
        <v>31</v>
      </c>
      <c r="AX3264" s="12" t="s">
        <v>74</v>
      </c>
      <c r="AY3264" s="254" t="s">
        <v>165</v>
      </c>
    </row>
    <row r="3265" s="13" customFormat="1">
      <c r="B3265" s="255"/>
      <c r="C3265" s="256"/>
      <c r="D3265" s="246" t="s">
        <v>175</v>
      </c>
      <c r="E3265" s="257" t="s">
        <v>1</v>
      </c>
      <c r="F3265" s="258" t="s">
        <v>82</v>
      </c>
      <c r="G3265" s="256"/>
      <c r="H3265" s="259">
        <v>1</v>
      </c>
      <c r="I3265" s="260"/>
      <c r="J3265" s="256"/>
      <c r="K3265" s="256"/>
      <c r="L3265" s="261"/>
      <c r="M3265" s="262"/>
      <c r="N3265" s="263"/>
      <c r="O3265" s="263"/>
      <c r="P3265" s="263"/>
      <c r="Q3265" s="263"/>
      <c r="R3265" s="263"/>
      <c r="S3265" s="263"/>
      <c r="T3265" s="264"/>
      <c r="AT3265" s="265" t="s">
        <v>175</v>
      </c>
      <c r="AU3265" s="265" t="s">
        <v>107</v>
      </c>
      <c r="AV3265" s="13" t="s">
        <v>107</v>
      </c>
      <c r="AW3265" s="13" t="s">
        <v>31</v>
      </c>
      <c r="AX3265" s="13" t="s">
        <v>74</v>
      </c>
      <c r="AY3265" s="265" t="s">
        <v>165</v>
      </c>
    </row>
    <row r="3266" s="12" customFormat="1">
      <c r="B3266" s="244"/>
      <c r="C3266" s="245"/>
      <c r="D3266" s="246" t="s">
        <v>175</v>
      </c>
      <c r="E3266" s="247" t="s">
        <v>1</v>
      </c>
      <c r="F3266" s="248" t="s">
        <v>488</v>
      </c>
      <c r="G3266" s="245"/>
      <c r="H3266" s="247" t="s">
        <v>1</v>
      </c>
      <c r="I3266" s="249"/>
      <c r="J3266" s="245"/>
      <c r="K3266" s="245"/>
      <c r="L3266" s="250"/>
      <c r="M3266" s="251"/>
      <c r="N3266" s="252"/>
      <c r="O3266" s="252"/>
      <c r="P3266" s="252"/>
      <c r="Q3266" s="252"/>
      <c r="R3266" s="252"/>
      <c r="S3266" s="252"/>
      <c r="T3266" s="253"/>
      <c r="AT3266" s="254" t="s">
        <v>175</v>
      </c>
      <c r="AU3266" s="254" t="s">
        <v>107</v>
      </c>
      <c r="AV3266" s="12" t="s">
        <v>82</v>
      </c>
      <c r="AW3266" s="12" t="s">
        <v>31</v>
      </c>
      <c r="AX3266" s="12" t="s">
        <v>74</v>
      </c>
      <c r="AY3266" s="254" t="s">
        <v>165</v>
      </c>
    </row>
    <row r="3267" s="13" customFormat="1">
      <c r="B3267" s="255"/>
      <c r="C3267" s="256"/>
      <c r="D3267" s="246" t="s">
        <v>175</v>
      </c>
      <c r="E3267" s="257" t="s">
        <v>1</v>
      </c>
      <c r="F3267" s="258" t="s">
        <v>82</v>
      </c>
      <c r="G3267" s="256"/>
      <c r="H3267" s="259">
        <v>1</v>
      </c>
      <c r="I3267" s="260"/>
      <c r="J3267" s="256"/>
      <c r="K3267" s="256"/>
      <c r="L3267" s="261"/>
      <c r="M3267" s="262"/>
      <c r="N3267" s="263"/>
      <c r="O3267" s="263"/>
      <c r="P3267" s="263"/>
      <c r="Q3267" s="263"/>
      <c r="R3267" s="263"/>
      <c r="S3267" s="263"/>
      <c r="T3267" s="264"/>
      <c r="AT3267" s="265" t="s">
        <v>175</v>
      </c>
      <c r="AU3267" s="265" t="s">
        <v>107</v>
      </c>
      <c r="AV3267" s="13" t="s">
        <v>107</v>
      </c>
      <c r="AW3267" s="13" t="s">
        <v>31</v>
      </c>
      <c r="AX3267" s="13" t="s">
        <v>74</v>
      </c>
      <c r="AY3267" s="265" t="s">
        <v>165</v>
      </c>
    </row>
    <row r="3268" s="12" customFormat="1">
      <c r="B3268" s="244"/>
      <c r="C3268" s="245"/>
      <c r="D3268" s="246" t="s">
        <v>175</v>
      </c>
      <c r="E3268" s="247" t="s">
        <v>1</v>
      </c>
      <c r="F3268" s="248" t="s">
        <v>505</v>
      </c>
      <c r="G3268" s="245"/>
      <c r="H3268" s="247" t="s">
        <v>1</v>
      </c>
      <c r="I3268" s="249"/>
      <c r="J3268" s="245"/>
      <c r="K3268" s="245"/>
      <c r="L3268" s="250"/>
      <c r="M3268" s="251"/>
      <c r="N3268" s="252"/>
      <c r="O3268" s="252"/>
      <c r="P3268" s="252"/>
      <c r="Q3268" s="252"/>
      <c r="R3268" s="252"/>
      <c r="S3268" s="252"/>
      <c r="T3268" s="253"/>
      <c r="AT3268" s="254" t="s">
        <v>175</v>
      </c>
      <c r="AU3268" s="254" t="s">
        <v>107</v>
      </c>
      <c r="AV3268" s="12" t="s">
        <v>82</v>
      </c>
      <c r="AW3268" s="12" t="s">
        <v>31</v>
      </c>
      <c r="AX3268" s="12" t="s">
        <v>74</v>
      </c>
      <c r="AY3268" s="254" t="s">
        <v>165</v>
      </c>
    </row>
    <row r="3269" s="13" customFormat="1">
      <c r="B3269" s="255"/>
      <c r="C3269" s="256"/>
      <c r="D3269" s="246" t="s">
        <v>175</v>
      </c>
      <c r="E3269" s="257" t="s">
        <v>1</v>
      </c>
      <c r="F3269" s="258" t="s">
        <v>82</v>
      </c>
      <c r="G3269" s="256"/>
      <c r="H3269" s="259">
        <v>1</v>
      </c>
      <c r="I3269" s="260"/>
      <c r="J3269" s="256"/>
      <c r="K3269" s="256"/>
      <c r="L3269" s="261"/>
      <c r="M3269" s="262"/>
      <c r="N3269" s="263"/>
      <c r="O3269" s="263"/>
      <c r="P3269" s="263"/>
      <c r="Q3269" s="263"/>
      <c r="R3269" s="263"/>
      <c r="S3269" s="263"/>
      <c r="T3269" s="264"/>
      <c r="AT3269" s="265" t="s">
        <v>175</v>
      </c>
      <c r="AU3269" s="265" t="s">
        <v>107</v>
      </c>
      <c r="AV3269" s="13" t="s">
        <v>107</v>
      </c>
      <c r="AW3269" s="13" t="s">
        <v>31</v>
      </c>
      <c r="AX3269" s="13" t="s">
        <v>74</v>
      </c>
      <c r="AY3269" s="265" t="s">
        <v>165</v>
      </c>
    </row>
    <row r="3270" s="12" customFormat="1">
      <c r="B3270" s="244"/>
      <c r="C3270" s="245"/>
      <c r="D3270" s="246" t="s">
        <v>175</v>
      </c>
      <c r="E3270" s="247" t="s">
        <v>1</v>
      </c>
      <c r="F3270" s="248" t="s">
        <v>208</v>
      </c>
      <c r="G3270" s="245"/>
      <c r="H3270" s="247" t="s">
        <v>1</v>
      </c>
      <c r="I3270" s="249"/>
      <c r="J3270" s="245"/>
      <c r="K3270" s="245"/>
      <c r="L3270" s="250"/>
      <c r="M3270" s="251"/>
      <c r="N3270" s="252"/>
      <c r="O3270" s="252"/>
      <c r="P3270" s="252"/>
      <c r="Q3270" s="252"/>
      <c r="R3270" s="252"/>
      <c r="S3270" s="252"/>
      <c r="T3270" s="253"/>
      <c r="AT3270" s="254" t="s">
        <v>175</v>
      </c>
      <c r="AU3270" s="254" t="s">
        <v>107</v>
      </c>
      <c r="AV3270" s="12" t="s">
        <v>82</v>
      </c>
      <c r="AW3270" s="12" t="s">
        <v>31</v>
      </c>
      <c r="AX3270" s="12" t="s">
        <v>74</v>
      </c>
      <c r="AY3270" s="254" t="s">
        <v>165</v>
      </c>
    </row>
    <row r="3271" s="13" customFormat="1">
      <c r="B3271" s="255"/>
      <c r="C3271" s="256"/>
      <c r="D3271" s="246" t="s">
        <v>175</v>
      </c>
      <c r="E3271" s="257" t="s">
        <v>1</v>
      </c>
      <c r="F3271" s="258" t="s">
        <v>82</v>
      </c>
      <c r="G3271" s="256"/>
      <c r="H3271" s="259">
        <v>1</v>
      </c>
      <c r="I3271" s="260"/>
      <c r="J3271" s="256"/>
      <c r="K3271" s="256"/>
      <c r="L3271" s="261"/>
      <c r="M3271" s="262"/>
      <c r="N3271" s="263"/>
      <c r="O3271" s="263"/>
      <c r="P3271" s="263"/>
      <c r="Q3271" s="263"/>
      <c r="R3271" s="263"/>
      <c r="S3271" s="263"/>
      <c r="T3271" s="264"/>
      <c r="AT3271" s="265" t="s">
        <v>175</v>
      </c>
      <c r="AU3271" s="265" t="s">
        <v>107</v>
      </c>
      <c r="AV3271" s="13" t="s">
        <v>107</v>
      </c>
      <c r="AW3271" s="13" t="s">
        <v>31</v>
      </c>
      <c r="AX3271" s="13" t="s">
        <v>74</v>
      </c>
      <c r="AY3271" s="265" t="s">
        <v>165</v>
      </c>
    </row>
    <row r="3272" s="12" customFormat="1">
      <c r="B3272" s="244"/>
      <c r="C3272" s="245"/>
      <c r="D3272" s="246" t="s">
        <v>175</v>
      </c>
      <c r="E3272" s="247" t="s">
        <v>1</v>
      </c>
      <c r="F3272" s="248" t="s">
        <v>637</v>
      </c>
      <c r="G3272" s="245"/>
      <c r="H3272" s="247" t="s">
        <v>1</v>
      </c>
      <c r="I3272" s="249"/>
      <c r="J3272" s="245"/>
      <c r="K3272" s="245"/>
      <c r="L3272" s="250"/>
      <c r="M3272" s="251"/>
      <c r="N3272" s="252"/>
      <c r="O3272" s="252"/>
      <c r="P3272" s="252"/>
      <c r="Q3272" s="252"/>
      <c r="R3272" s="252"/>
      <c r="S3272" s="252"/>
      <c r="T3272" s="253"/>
      <c r="AT3272" s="254" t="s">
        <v>175</v>
      </c>
      <c r="AU3272" s="254" t="s">
        <v>107</v>
      </c>
      <c r="AV3272" s="12" t="s">
        <v>82</v>
      </c>
      <c r="AW3272" s="12" t="s">
        <v>31</v>
      </c>
      <c r="AX3272" s="12" t="s">
        <v>74</v>
      </c>
      <c r="AY3272" s="254" t="s">
        <v>165</v>
      </c>
    </row>
    <row r="3273" s="13" customFormat="1">
      <c r="B3273" s="255"/>
      <c r="C3273" s="256"/>
      <c r="D3273" s="246" t="s">
        <v>175</v>
      </c>
      <c r="E3273" s="257" t="s">
        <v>1</v>
      </c>
      <c r="F3273" s="258" t="s">
        <v>82</v>
      </c>
      <c r="G3273" s="256"/>
      <c r="H3273" s="259">
        <v>1</v>
      </c>
      <c r="I3273" s="260"/>
      <c r="J3273" s="256"/>
      <c r="K3273" s="256"/>
      <c r="L3273" s="261"/>
      <c r="M3273" s="262"/>
      <c r="N3273" s="263"/>
      <c r="O3273" s="263"/>
      <c r="P3273" s="263"/>
      <c r="Q3273" s="263"/>
      <c r="R3273" s="263"/>
      <c r="S3273" s="263"/>
      <c r="T3273" s="264"/>
      <c r="AT3273" s="265" t="s">
        <v>175</v>
      </c>
      <c r="AU3273" s="265" t="s">
        <v>107</v>
      </c>
      <c r="AV3273" s="13" t="s">
        <v>107</v>
      </c>
      <c r="AW3273" s="13" t="s">
        <v>31</v>
      </c>
      <c r="AX3273" s="13" t="s">
        <v>74</v>
      </c>
      <c r="AY3273" s="265" t="s">
        <v>165</v>
      </c>
    </row>
    <row r="3274" s="12" customFormat="1">
      <c r="B3274" s="244"/>
      <c r="C3274" s="245"/>
      <c r="D3274" s="246" t="s">
        <v>175</v>
      </c>
      <c r="E3274" s="247" t="s">
        <v>1</v>
      </c>
      <c r="F3274" s="248" t="s">
        <v>507</v>
      </c>
      <c r="G3274" s="245"/>
      <c r="H3274" s="247" t="s">
        <v>1</v>
      </c>
      <c r="I3274" s="249"/>
      <c r="J3274" s="245"/>
      <c r="K3274" s="245"/>
      <c r="L3274" s="250"/>
      <c r="M3274" s="251"/>
      <c r="N3274" s="252"/>
      <c r="O3274" s="252"/>
      <c r="P3274" s="252"/>
      <c r="Q3274" s="252"/>
      <c r="R3274" s="252"/>
      <c r="S3274" s="252"/>
      <c r="T3274" s="253"/>
      <c r="AT3274" s="254" t="s">
        <v>175</v>
      </c>
      <c r="AU3274" s="254" t="s">
        <v>107</v>
      </c>
      <c r="AV3274" s="12" t="s">
        <v>82</v>
      </c>
      <c r="AW3274" s="12" t="s">
        <v>31</v>
      </c>
      <c r="AX3274" s="12" t="s">
        <v>74</v>
      </c>
      <c r="AY3274" s="254" t="s">
        <v>165</v>
      </c>
    </row>
    <row r="3275" s="13" customFormat="1">
      <c r="B3275" s="255"/>
      <c r="C3275" s="256"/>
      <c r="D3275" s="246" t="s">
        <v>175</v>
      </c>
      <c r="E3275" s="257" t="s">
        <v>1</v>
      </c>
      <c r="F3275" s="258" t="s">
        <v>82</v>
      </c>
      <c r="G3275" s="256"/>
      <c r="H3275" s="259">
        <v>1</v>
      </c>
      <c r="I3275" s="260"/>
      <c r="J3275" s="256"/>
      <c r="K3275" s="256"/>
      <c r="L3275" s="261"/>
      <c r="M3275" s="262"/>
      <c r="N3275" s="263"/>
      <c r="O3275" s="263"/>
      <c r="P3275" s="263"/>
      <c r="Q3275" s="263"/>
      <c r="R3275" s="263"/>
      <c r="S3275" s="263"/>
      <c r="T3275" s="264"/>
      <c r="AT3275" s="265" t="s">
        <v>175</v>
      </c>
      <c r="AU3275" s="265" t="s">
        <v>107</v>
      </c>
      <c r="AV3275" s="13" t="s">
        <v>107</v>
      </c>
      <c r="AW3275" s="13" t="s">
        <v>31</v>
      </c>
      <c r="AX3275" s="13" t="s">
        <v>74</v>
      </c>
      <c r="AY3275" s="265" t="s">
        <v>165</v>
      </c>
    </row>
    <row r="3276" s="12" customFormat="1">
      <c r="B3276" s="244"/>
      <c r="C3276" s="245"/>
      <c r="D3276" s="246" t="s">
        <v>175</v>
      </c>
      <c r="E3276" s="247" t="s">
        <v>1</v>
      </c>
      <c r="F3276" s="248" t="s">
        <v>512</v>
      </c>
      <c r="G3276" s="245"/>
      <c r="H3276" s="247" t="s">
        <v>1</v>
      </c>
      <c r="I3276" s="249"/>
      <c r="J3276" s="245"/>
      <c r="K3276" s="245"/>
      <c r="L3276" s="250"/>
      <c r="M3276" s="251"/>
      <c r="N3276" s="252"/>
      <c r="O3276" s="252"/>
      <c r="P3276" s="252"/>
      <c r="Q3276" s="252"/>
      <c r="R3276" s="252"/>
      <c r="S3276" s="252"/>
      <c r="T3276" s="253"/>
      <c r="AT3276" s="254" t="s">
        <v>175</v>
      </c>
      <c r="AU3276" s="254" t="s">
        <v>107</v>
      </c>
      <c r="AV3276" s="12" t="s">
        <v>82</v>
      </c>
      <c r="AW3276" s="12" t="s">
        <v>31</v>
      </c>
      <c r="AX3276" s="12" t="s">
        <v>74</v>
      </c>
      <c r="AY3276" s="254" t="s">
        <v>165</v>
      </c>
    </row>
    <row r="3277" s="13" customFormat="1">
      <c r="B3277" s="255"/>
      <c r="C3277" s="256"/>
      <c r="D3277" s="246" t="s">
        <v>175</v>
      </c>
      <c r="E3277" s="257" t="s">
        <v>1</v>
      </c>
      <c r="F3277" s="258" t="s">
        <v>82</v>
      </c>
      <c r="G3277" s="256"/>
      <c r="H3277" s="259">
        <v>1</v>
      </c>
      <c r="I3277" s="260"/>
      <c r="J3277" s="256"/>
      <c r="K3277" s="256"/>
      <c r="L3277" s="261"/>
      <c r="M3277" s="262"/>
      <c r="N3277" s="263"/>
      <c r="O3277" s="263"/>
      <c r="P3277" s="263"/>
      <c r="Q3277" s="263"/>
      <c r="R3277" s="263"/>
      <c r="S3277" s="263"/>
      <c r="T3277" s="264"/>
      <c r="AT3277" s="265" t="s">
        <v>175</v>
      </c>
      <c r="AU3277" s="265" t="s">
        <v>107</v>
      </c>
      <c r="AV3277" s="13" t="s">
        <v>107</v>
      </c>
      <c r="AW3277" s="13" t="s">
        <v>31</v>
      </c>
      <c r="AX3277" s="13" t="s">
        <v>74</v>
      </c>
      <c r="AY3277" s="265" t="s">
        <v>165</v>
      </c>
    </row>
    <row r="3278" s="12" customFormat="1">
      <c r="B3278" s="244"/>
      <c r="C3278" s="245"/>
      <c r="D3278" s="246" t="s">
        <v>175</v>
      </c>
      <c r="E3278" s="247" t="s">
        <v>1</v>
      </c>
      <c r="F3278" s="248" t="s">
        <v>501</v>
      </c>
      <c r="G3278" s="245"/>
      <c r="H3278" s="247" t="s">
        <v>1</v>
      </c>
      <c r="I3278" s="249"/>
      <c r="J3278" s="245"/>
      <c r="K3278" s="245"/>
      <c r="L3278" s="250"/>
      <c r="M3278" s="251"/>
      <c r="N3278" s="252"/>
      <c r="O3278" s="252"/>
      <c r="P3278" s="252"/>
      <c r="Q3278" s="252"/>
      <c r="R3278" s="252"/>
      <c r="S3278" s="252"/>
      <c r="T3278" s="253"/>
      <c r="AT3278" s="254" t="s">
        <v>175</v>
      </c>
      <c r="AU3278" s="254" t="s">
        <v>107</v>
      </c>
      <c r="AV3278" s="12" t="s">
        <v>82</v>
      </c>
      <c r="AW3278" s="12" t="s">
        <v>31</v>
      </c>
      <c r="AX3278" s="12" t="s">
        <v>74</v>
      </c>
      <c r="AY3278" s="254" t="s">
        <v>165</v>
      </c>
    </row>
    <row r="3279" s="13" customFormat="1">
      <c r="B3279" s="255"/>
      <c r="C3279" s="256"/>
      <c r="D3279" s="246" t="s">
        <v>175</v>
      </c>
      <c r="E3279" s="257" t="s">
        <v>1</v>
      </c>
      <c r="F3279" s="258" t="s">
        <v>82</v>
      </c>
      <c r="G3279" s="256"/>
      <c r="H3279" s="259">
        <v>1</v>
      </c>
      <c r="I3279" s="260"/>
      <c r="J3279" s="256"/>
      <c r="K3279" s="256"/>
      <c r="L3279" s="261"/>
      <c r="M3279" s="262"/>
      <c r="N3279" s="263"/>
      <c r="O3279" s="263"/>
      <c r="P3279" s="263"/>
      <c r="Q3279" s="263"/>
      <c r="R3279" s="263"/>
      <c r="S3279" s="263"/>
      <c r="T3279" s="264"/>
      <c r="AT3279" s="265" t="s">
        <v>175</v>
      </c>
      <c r="AU3279" s="265" t="s">
        <v>107</v>
      </c>
      <c r="AV3279" s="13" t="s">
        <v>107</v>
      </c>
      <c r="AW3279" s="13" t="s">
        <v>31</v>
      </c>
      <c r="AX3279" s="13" t="s">
        <v>74</v>
      </c>
      <c r="AY3279" s="265" t="s">
        <v>165</v>
      </c>
    </row>
    <row r="3280" s="14" customFormat="1">
      <c r="B3280" s="266"/>
      <c r="C3280" s="267"/>
      <c r="D3280" s="246" t="s">
        <v>175</v>
      </c>
      <c r="E3280" s="268" t="s">
        <v>1</v>
      </c>
      <c r="F3280" s="269" t="s">
        <v>179</v>
      </c>
      <c r="G3280" s="267"/>
      <c r="H3280" s="270">
        <v>12</v>
      </c>
      <c r="I3280" s="271"/>
      <c r="J3280" s="267"/>
      <c r="K3280" s="267"/>
      <c r="L3280" s="272"/>
      <c r="M3280" s="273"/>
      <c r="N3280" s="274"/>
      <c r="O3280" s="274"/>
      <c r="P3280" s="274"/>
      <c r="Q3280" s="274"/>
      <c r="R3280" s="274"/>
      <c r="S3280" s="274"/>
      <c r="T3280" s="275"/>
      <c r="AT3280" s="276" t="s">
        <v>175</v>
      </c>
      <c r="AU3280" s="276" t="s">
        <v>107</v>
      </c>
      <c r="AV3280" s="14" t="s">
        <v>166</v>
      </c>
      <c r="AW3280" s="14" t="s">
        <v>31</v>
      </c>
      <c r="AX3280" s="14" t="s">
        <v>74</v>
      </c>
      <c r="AY3280" s="276" t="s">
        <v>165</v>
      </c>
    </row>
    <row r="3281" s="15" customFormat="1">
      <c r="B3281" s="277"/>
      <c r="C3281" s="278"/>
      <c r="D3281" s="246" t="s">
        <v>175</v>
      </c>
      <c r="E3281" s="279" t="s">
        <v>1</v>
      </c>
      <c r="F3281" s="280" t="s">
        <v>186</v>
      </c>
      <c r="G3281" s="278"/>
      <c r="H3281" s="281">
        <v>55</v>
      </c>
      <c r="I3281" s="282"/>
      <c r="J3281" s="278"/>
      <c r="K3281" s="278"/>
      <c r="L3281" s="283"/>
      <c r="M3281" s="284"/>
      <c r="N3281" s="285"/>
      <c r="O3281" s="285"/>
      <c r="P3281" s="285"/>
      <c r="Q3281" s="285"/>
      <c r="R3281" s="285"/>
      <c r="S3281" s="285"/>
      <c r="T3281" s="286"/>
      <c r="AT3281" s="287" t="s">
        <v>175</v>
      </c>
      <c r="AU3281" s="287" t="s">
        <v>107</v>
      </c>
      <c r="AV3281" s="15" t="s">
        <v>173</v>
      </c>
      <c r="AW3281" s="15" t="s">
        <v>31</v>
      </c>
      <c r="AX3281" s="15" t="s">
        <v>82</v>
      </c>
      <c r="AY3281" s="287" t="s">
        <v>165</v>
      </c>
    </row>
    <row r="3282" s="1" customFormat="1" ht="24" customHeight="1">
      <c r="B3282" s="38"/>
      <c r="C3282" s="231" t="s">
        <v>1260</v>
      </c>
      <c r="D3282" s="231" t="s">
        <v>168</v>
      </c>
      <c r="E3282" s="232" t="s">
        <v>1261</v>
      </c>
      <c r="F3282" s="233" t="s">
        <v>1262</v>
      </c>
      <c r="G3282" s="234" t="s">
        <v>214</v>
      </c>
      <c r="H3282" s="235">
        <v>5</v>
      </c>
      <c r="I3282" s="236"/>
      <c r="J3282" s="237">
        <f>ROUND(I3282*H3282,2)</f>
        <v>0</v>
      </c>
      <c r="K3282" s="233" t="s">
        <v>172</v>
      </c>
      <c r="L3282" s="43"/>
      <c r="M3282" s="238" t="s">
        <v>1</v>
      </c>
      <c r="N3282" s="239" t="s">
        <v>40</v>
      </c>
      <c r="O3282" s="86"/>
      <c r="P3282" s="240">
        <f>O3282*H3282</f>
        <v>0</v>
      </c>
      <c r="Q3282" s="240">
        <v>0</v>
      </c>
      <c r="R3282" s="240">
        <f>Q3282*H3282</f>
        <v>0</v>
      </c>
      <c r="S3282" s="240">
        <v>0.014999999999999999</v>
      </c>
      <c r="T3282" s="241">
        <f>S3282*H3282</f>
        <v>0.074999999999999997</v>
      </c>
      <c r="AR3282" s="242" t="s">
        <v>315</v>
      </c>
      <c r="AT3282" s="242" t="s">
        <v>168</v>
      </c>
      <c r="AU3282" s="242" t="s">
        <v>107</v>
      </c>
      <c r="AY3282" s="17" t="s">
        <v>165</v>
      </c>
      <c r="BE3282" s="243">
        <f>IF(N3282="základní",J3282,0)</f>
        <v>0</v>
      </c>
      <c r="BF3282" s="243">
        <f>IF(N3282="snížená",J3282,0)</f>
        <v>0</v>
      </c>
      <c r="BG3282" s="243">
        <f>IF(N3282="zákl. přenesená",J3282,0)</f>
        <v>0</v>
      </c>
      <c r="BH3282" s="243">
        <f>IF(N3282="sníž. přenesená",J3282,0)</f>
        <v>0</v>
      </c>
      <c r="BI3282" s="243">
        <f>IF(N3282="nulová",J3282,0)</f>
        <v>0</v>
      </c>
      <c r="BJ3282" s="17" t="s">
        <v>107</v>
      </c>
      <c r="BK3282" s="243">
        <f>ROUND(I3282*H3282,2)</f>
        <v>0</v>
      </c>
      <c r="BL3282" s="17" t="s">
        <v>315</v>
      </c>
      <c r="BM3282" s="242" t="s">
        <v>1263</v>
      </c>
    </row>
    <row r="3283" s="12" customFormat="1">
      <c r="B3283" s="244"/>
      <c r="C3283" s="245"/>
      <c r="D3283" s="246" t="s">
        <v>175</v>
      </c>
      <c r="E3283" s="247" t="s">
        <v>1</v>
      </c>
      <c r="F3283" s="248" t="s">
        <v>176</v>
      </c>
      <c r="G3283" s="245"/>
      <c r="H3283" s="247" t="s">
        <v>1</v>
      </c>
      <c r="I3283" s="249"/>
      <c r="J3283" s="245"/>
      <c r="K3283" s="245"/>
      <c r="L3283" s="250"/>
      <c r="M3283" s="251"/>
      <c r="N3283" s="252"/>
      <c r="O3283" s="252"/>
      <c r="P3283" s="252"/>
      <c r="Q3283" s="252"/>
      <c r="R3283" s="252"/>
      <c r="S3283" s="252"/>
      <c r="T3283" s="253"/>
      <c r="AT3283" s="254" t="s">
        <v>175</v>
      </c>
      <c r="AU3283" s="254" t="s">
        <v>107</v>
      </c>
      <c r="AV3283" s="12" t="s">
        <v>82</v>
      </c>
      <c r="AW3283" s="12" t="s">
        <v>31</v>
      </c>
      <c r="AX3283" s="12" t="s">
        <v>74</v>
      </c>
      <c r="AY3283" s="254" t="s">
        <v>165</v>
      </c>
    </row>
    <row r="3284" s="12" customFormat="1">
      <c r="B3284" s="244"/>
      <c r="C3284" s="245"/>
      <c r="D3284" s="246" t="s">
        <v>175</v>
      </c>
      <c r="E3284" s="247" t="s">
        <v>1</v>
      </c>
      <c r="F3284" s="248" t="s">
        <v>177</v>
      </c>
      <c r="G3284" s="245"/>
      <c r="H3284" s="247" t="s">
        <v>1</v>
      </c>
      <c r="I3284" s="249"/>
      <c r="J3284" s="245"/>
      <c r="K3284" s="245"/>
      <c r="L3284" s="250"/>
      <c r="M3284" s="251"/>
      <c r="N3284" s="252"/>
      <c r="O3284" s="252"/>
      <c r="P3284" s="252"/>
      <c r="Q3284" s="252"/>
      <c r="R3284" s="252"/>
      <c r="S3284" s="252"/>
      <c r="T3284" s="253"/>
      <c r="AT3284" s="254" t="s">
        <v>175</v>
      </c>
      <c r="AU3284" s="254" t="s">
        <v>107</v>
      </c>
      <c r="AV3284" s="12" t="s">
        <v>82</v>
      </c>
      <c r="AW3284" s="12" t="s">
        <v>31</v>
      </c>
      <c r="AX3284" s="12" t="s">
        <v>74</v>
      </c>
      <c r="AY3284" s="254" t="s">
        <v>165</v>
      </c>
    </row>
    <row r="3285" s="13" customFormat="1">
      <c r="B3285" s="255"/>
      <c r="C3285" s="256"/>
      <c r="D3285" s="246" t="s">
        <v>175</v>
      </c>
      <c r="E3285" s="257" t="s">
        <v>1</v>
      </c>
      <c r="F3285" s="258" t="s">
        <v>1226</v>
      </c>
      <c r="G3285" s="256"/>
      <c r="H3285" s="259">
        <v>2</v>
      </c>
      <c r="I3285" s="260"/>
      <c r="J3285" s="256"/>
      <c r="K3285" s="256"/>
      <c r="L3285" s="261"/>
      <c r="M3285" s="262"/>
      <c r="N3285" s="263"/>
      <c r="O3285" s="263"/>
      <c r="P3285" s="263"/>
      <c r="Q3285" s="263"/>
      <c r="R3285" s="263"/>
      <c r="S3285" s="263"/>
      <c r="T3285" s="264"/>
      <c r="AT3285" s="265" t="s">
        <v>175</v>
      </c>
      <c r="AU3285" s="265" t="s">
        <v>107</v>
      </c>
      <c r="AV3285" s="13" t="s">
        <v>107</v>
      </c>
      <c r="AW3285" s="13" t="s">
        <v>31</v>
      </c>
      <c r="AX3285" s="13" t="s">
        <v>74</v>
      </c>
      <c r="AY3285" s="265" t="s">
        <v>165</v>
      </c>
    </row>
    <row r="3286" s="14" customFormat="1">
      <c r="B3286" s="266"/>
      <c r="C3286" s="267"/>
      <c r="D3286" s="246" t="s">
        <v>175</v>
      </c>
      <c r="E3286" s="268" t="s">
        <v>1</v>
      </c>
      <c r="F3286" s="269" t="s">
        <v>179</v>
      </c>
      <c r="G3286" s="267"/>
      <c r="H3286" s="270">
        <v>2</v>
      </c>
      <c r="I3286" s="271"/>
      <c r="J3286" s="267"/>
      <c r="K3286" s="267"/>
      <c r="L3286" s="272"/>
      <c r="M3286" s="273"/>
      <c r="N3286" s="274"/>
      <c r="O3286" s="274"/>
      <c r="P3286" s="274"/>
      <c r="Q3286" s="274"/>
      <c r="R3286" s="274"/>
      <c r="S3286" s="274"/>
      <c r="T3286" s="275"/>
      <c r="AT3286" s="276" t="s">
        <v>175</v>
      </c>
      <c r="AU3286" s="276" t="s">
        <v>107</v>
      </c>
      <c r="AV3286" s="14" t="s">
        <v>166</v>
      </c>
      <c r="AW3286" s="14" t="s">
        <v>31</v>
      </c>
      <c r="AX3286" s="14" t="s">
        <v>74</v>
      </c>
      <c r="AY3286" s="276" t="s">
        <v>165</v>
      </c>
    </row>
    <row r="3287" s="12" customFormat="1">
      <c r="B3287" s="244"/>
      <c r="C3287" s="245"/>
      <c r="D3287" s="246" t="s">
        <v>175</v>
      </c>
      <c r="E3287" s="247" t="s">
        <v>1</v>
      </c>
      <c r="F3287" s="248" t="s">
        <v>180</v>
      </c>
      <c r="G3287" s="245"/>
      <c r="H3287" s="247" t="s">
        <v>1</v>
      </c>
      <c r="I3287" s="249"/>
      <c r="J3287" s="245"/>
      <c r="K3287" s="245"/>
      <c r="L3287" s="250"/>
      <c r="M3287" s="251"/>
      <c r="N3287" s="252"/>
      <c r="O3287" s="252"/>
      <c r="P3287" s="252"/>
      <c r="Q3287" s="252"/>
      <c r="R3287" s="252"/>
      <c r="S3287" s="252"/>
      <c r="T3287" s="253"/>
      <c r="AT3287" s="254" t="s">
        <v>175</v>
      </c>
      <c r="AU3287" s="254" t="s">
        <v>107</v>
      </c>
      <c r="AV3287" s="12" t="s">
        <v>82</v>
      </c>
      <c r="AW3287" s="12" t="s">
        <v>31</v>
      </c>
      <c r="AX3287" s="12" t="s">
        <v>74</v>
      </c>
      <c r="AY3287" s="254" t="s">
        <v>165</v>
      </c>
    </row>
    <row r="3288" s="12" customFormat="1">
      <c r="B3288" s="244"/>
      <c r="C3288" s="245"/>
      <c r="D3288" s="246" t="s">
        <v>175</v>
      </c>
      <c r="E3288" s="247" t="s">
        <v>1</v>
      </c>
      <c r="F3288" s="248" t="s">
        <v>181</v>
      </c>
      <c r="G3288" s="245"/>
      <c r="H3288" s="247" t="s">
        <v>1</v>
      </c>
      <c r="I3288" s="249"/>
      <c r="J3288" s="245"/>
      <c r="K3288" s="245"/>
      <c r="L3288" s="250"/>
      <c r="M3288" s="251"/>
      <c r="N3288" s="252"/>
      <c r="O3288" s="252"/>
      <c r="P3288" s="252"/>
      <c r="Q3288" s="252"/>
      <c r="R3288" s="252"/>
      <c r="S3288" s="252"/>
      <c r="T3288" s="253"/>
      <c r="AT3288" s="254" t="s">
        <v>175</v>
      </c>
      <c r="AU3288" s="254" t="s">
        <v>107</v>
      </c>
      <c r="AV3288" s="12" t="s">
        <v>82</v>
      </c>
      <c r="AW3288" s="12" t="s">
        <v>31</v>
      </c>
      <c r="AX3288" s="12" t="s">
        <v>74</v>
      </c>
      <c r="AY3288" s="254" t="s">
        <v>165</v>
      </c>
    </row>
    <row r="3289" s="13" customFormat="1">
      <c r="B3289" s="255"/>
      <c r="C3289" s="256"/>
      <c r="D3289" s="246" t="s">
        <v>175</v>
      </c>
      <c r="E3289" s="257" t="s">
        <v>1</v>
      </c>
      <c r="F3289" s="258" t="s">
        <v>1226</v>
      </c>
      <c r="G3289" s="256"/>
      <c r="H3289" s="259">
        <v>2</v>
      </c>
      <c r="I3289" s="260"/>
      <c r="J3289" s="256"/>
      <c r="K3289" s="256"/>
      <c r="L3289" s="261"/>
      <c r="M3289" s="262"/>
      <c r="N3289" s="263"/>
      <c r="O3289" s="263"/>
      <c r="P3289" s="263"/>
      <c r="Q3289" s="263"/>
      <c r="R3289" s="263"/>
      <c r="S3289" s="263"/>
      <c r="T3289" s="264"/>
      <c r="AT3289" s="265" t="s">
        <v>175</v>
      </c>
      <c r="AU3289" s="265" t="s">
        <v>107</v>
      </c>
      <c r="AV3289" s="13" t="s">
        <v>107</v>
      </c>
      <c r="AW3289" s="13" t="s">
        <v>31</v>
      </c>
      <c r="AX3289" s="13" t="s">
        <v>74</v>
      </c>
      <c r="AY3289" s="265" t="s">
        <v>165</v>
      </c>
    </row>
    <row r="3290" s="14" customFormat="1">
      <c r="B3290" s="266"/>
      <c r="C3290" s="267"/>
      <c r="D3290" s="246" t="s">
        <v>175</v>
      </c>
      <c r="E3290" s="268" t="s">
        <v>1</v>
      </c>
      <c r="F3290" s="269" t="s">
        <v>179</v>
      </c>
      <c r="G3290" s="267"/>
      <c r="H3290" s="270">
        <v>2</v>
      </c>
      <c r="I3290" s="271"/>
      <c r="J3290" s="267"/>
      <c r="K3290" s="267"/>
      <c r="L3290" s="272"/>
      <c r="M3290" s="273"/>
      <c r="N3290" s="274"/>
      <c r="O3290" s="274"/>
      <c r="P3290" s="274"/>
      <c r="Q3290" s="274"/>
      <c r="R3290" s="274"/>
      <c r="S3290" s="274"/>
      <c r="T3290" s="275"/>
      <c r="AT3290" s="276" t="s">
        <v>175</v>
      </c>
      <c r="AU3290" s="276" t="s">
        <v>107</v>
      </c>
      <c r="AV3290" s="14" t="s">
        <v>166</v>
      </c>
      <c r="AW3290" s="14" t="s">
        <v>31</v>
      </c>
      <c r="AX3290" s="14" t="s">
        <v>74</v>
      </c>
      <c r="AY3290" s="276" t="s">
        <v>165</v>
      </c>
    </row>
    <row r="3291" s="12" customFormat="1">
      <c r="B3291" s="244"/>
      <c r="C3291" s="245"/>
      <c r="D3291" s="246" t="s">
        <v>175</v>
      </c>
      <c r="E3291" s="247" t="s">
        <v>1</v>
      </c>
      <c r="F3291" s="248" t="s">
        <v>207</v>
      </c>
      <c r="G3291" s="245"/>
      <c r="H3291" s="247" t="s">
        <v>1</v>
      </c>
      <c r="I3291" s="249"/>
      <c r="J3291" s="245"/>
      <c r="K3291" s="245"/>
      <c r="L3291" s="250"/>
      <c r="M3291" s="251"/>
      <c r="N3291" s="252"/>
      <c r="O3291" s="252"/>
      <c r="P3291" s="252"/>
      <c r="Q3291" s="252"/>
      <c r="R3291" s="252"/>
      <c r="S3291" s="252"/>
      <c r="T3291" s="253"/>
      <c r="AT3291" s="254" t="s">
        <v>175</v>
      </c>
      <c r="AU3291" s="254" t="s">
        <v>107</v>
      </c>
      <c r="AV3291" s="12" t="s">
        <v>82</v>
      </c>
      <c r="AW3291" s="12" t="s">
        <v>31</v>
      </c>
      <c r="AX3291" s="12" t="s">
        <v>74</v>
      </c>
      <c r="AY3291" s="254" t="s">
        <v>165</v>
      </c>
    </row>
    <row r="3292" s="12" customFormat="1">
      <c r="B3292" s="244"/>
      <c r="C3292" s="245"/>
      <c r="D3292" s="246" t="s">
        <v>175</v>
      </c>
      <c r="E3292" s="247" t="s">
        <v>1</v>
      </c>
      <c r="F3292" s="248" t="s">
        <v>495</v>
      </c>
      <c r="G3292" s="245"/>
      <c r="H3292" s="247" t="s">
        <v>1</v>
      </c>
      <c r="I3292" s="249"/>
      <c r="J3292" s="245"/>
      <c r="K3292" s="245"/>
      <c r="L3292" s="250"/>
      <c r="M3292" s="251"/>
      <c r="N3292" s="252"/>
      <c r="O3292" s="252"/>
      <c r="P3292" s="252"/>
      <c r="Q3292" s="252"/>
      <c r="R3292" s="252"/>
      <c r="S3292" s="252"/>
      <c r="T3292" s="253"/>
      <c r="AT3292" s="254" t="s">
        <v>175</v>
      </c>
      <c r="AU3292" s="254" t="s">
        <v>107</v>
      </c>
      <c r="AV3292" s="12" t="s">
        <v>82</v>
      </c>
      <c r="AW3292" s="12" t="s">
        <v>31</v>
      </c>
      <c r="AX3292" s="12" t="s">
        <v>74</v>
      </c>
      <c r="AY3292" s="254" t="s">
        <v>165</v>
      </c>
    </row>
    <row r="3293" s="13" customFormat="1">
      <c r="B3293" s="255"/>
      <c r="C3293" s="256"/>
      <c r="D3293" s="246" t="s">
        <v>175</v>
      </c>
      <c r="E3293" s="257" t="s">
        <v>1</v>
      </c>
      <c r="F3293" s="258" t="s">
        <v>82</v>
      </c>
      <c r="G3293" s="256"/>
      <c r="H3293" s="259">
        <v>1</v>
      </c>
      <c r="I3293" s="260"/>
      <c r="J3293" s="256"/>
      <c r="K3293" s="256"/>
      <c r="L3293" s="261"/>
      <c r="M3293" s="262"/>
      <c r="N3293" s="263"/>
      <c r="O3293" s="263"/>
      <c r="P3293" s="263"/>
      <c r="Q3293" s="263"/>
      <c r="R3293" s="263"/>
      <c r="S3293" s="263"/>
      <c r="T3293" s="264"/>
      <c r="AT3293" s="265" t="s">
        <v>175</v>
      </c>
      <c r="AU3293" s="265" t="s">
        <v>107</v>
      </c>
      <c r="AV3293" s="13" t="s">
        <v>107</v>
      </c>
      <c r="AW3293" s="13" t="s">
        <v>31</v>
      </c>
      <c r="AX3293" s="13" t="s">
        <v>74</v>
      </c>
      <c r="AY3293" s="265" t="s">
        <v>165</v>
      </c>
    </row>
    <row r="3294" s="14" customFormat="1">
      <c r="B3294" s="266"/>
      <c r="C3294" s="267"/>
      <c r="D3294" s="246" t="s">
        <v>175</v>
      </c>
      <c r="E3294" s="268" t="s">
        <v>1</v>
      </c>
      <c r="F3294" s="269" t="s">
        <v>179</v>
      </c>
      <c r="G3294" s="267"/>
      <c r="H3294" s="270">
        <v>1</v>
      </c>
      <c r="I3294" s="271"/>
      <c r="J3294" s="267"/>
      <c r="K3294" s="267"/>
      <c r="L3294" s="272"/>
      <c r="M3294" s="273"/>
      <c r="N3294" s="274"/>
      <c r="O3294" s="274"/>
      <c r="P3294" s="274"/>
      <c r="Q3294" s="274"/>
      <c r="R3294" s="274"/>
      <c r="S3294" s="274"/>
      <c r="T3294" s="275"/>
      <c r="AT3294" s="276" t="s">
        <v>175</v>
      </c>
      <c r="AU3294" s="276" t="s">
        <v>107</v>
      </c>
      <c r="AV3294" s="14" t="s">
        <v>166</v>
      </c>
      <c r="AW3294" s="14" t="s">
        <v>31</v>
      </c>
      <c r="AX3294" s="14" t="s">
        <v>74</v>
      </c>
      <c r="AY3294" s="276" t="s">
        <v>165</v>
      </c>
    </row>
    <row r="3295" s="15" customFormat="1">
      <c r="B3295" s="277"/>
      <c r="C3295" s="278"/>
      <c r="D3295" s="246" t="s">
        <v>175</v>
      </c>
      <c r="E3295" s="279" t="s">
        <v>1</v>
      </c>
      <c r="F3295" s="280" t="s">
        <v>186</v>
      </c>
      <c r="G3295" s="278"/>
      <c r="H3295" s="281">
        <v>5</v>
      </c>
      <c r="I3295" s="282"/>
      <c r="J3295" s="278"/>
      <c r="K3295" s="278"/>
      <c r="L3295" s="283"/>
      <c r="M3295" s="284"/>
      <c r="N3295" s="285"/>
      <c r="O3295" s="285"/>
      <c r="P3295" s="285"/>
      <c r="Q3295" s="285"/>
      <c r="R3295" s="285"/>
      <c r="S3295" s="285"/>
      <c r="T3295" s="286"/>
      <c r="AT3295" s="287" t="s">
        <v>175</v>
      </c>
      <c r="AU3295" s="287" t="s">
        <v>107</v>
      </c>
      <c r="AV3295" s="15" t="s">
        <v>173</v>
      </c>
      <c r="AW3295" s="15" t="s">
        <v>31</v>
      </c>
      <c r="AX3295" s="15" t="s">
        <v>82</v>
      </c>
      <c r="AY3295" s="287" t="s">
        <v>165</v>
      </c>
    </row>
    <row r="3296" s="1" customFormat="1" ht="24" customHeight="1">
      <c r="B3296" s="38"/>
      <c r="C3296" s="231" t="s">
        <v>1264</v>
      </c>
      <c r="D3296" s="231" t="s">
        <v>168</v>
      </c>
      <c r="E3296" s="232" t="s">
        <v>1265</v>
      </c>
      <c r="F3296" s="233" t="s">
        <v>1266</v>
      </c>
      <c r="G3296" s="234" t="s">
        <v>214</v>
      </c>
      <c r="H3296" s="235">
        <v>3</v>
      </c>
      <c r="I3296" s="236"/>
      <c r="J3296" s="237">
        <f>ROUND(I3296*H3296,2)</f>
        <v>0</v>
      </c>
      <c r="K3296" s="233" t="s">
        <v>172</v>
      </c>
      <c r="L3296" s="43"/>
      <c r="M3296" s="238" t="s">
        <v>1</v>
      </c>
      <c r="N3296" s="239" t="s">
        <v>40</v>
      </c>
      <c r="O3296" s="86"/>
      <c r="P3296" s="240">
        <f>O3296*H3296</f>
        <v>0</v>
      </c>
      <c r="Q3296" s="240">
        <v>0</v>
      </c>
      <c r="R3296" s="240">
        <f>Q3296*H3296</f>
        <v>0</v>
      </c>
      <c r="S3296" s="240">
        <v>0.0071999999999999998</v>
      </c>
      <c r="T3296" s="241">
        <f>S3296*H3296</f>
        <v>0.021600000000000001</v>
      </c>
      <c r="AR3296" s="242" t="s">
        <v>315</v>
      </c>
      <c r="AT3296" s="242" t="s">
        <v>168</v>
      </c>
      <c r="AU3296" s="242" t="s">
        <v>107</v>
      </c>
      <c r="AY3296" s="17" t="s">
        <v>165</v>
      </c>
      <c r="BE3296" s="243">
        <f>IF(N3296="základní",J3296,0)</f>
        <v>0</v>
      </c>
      <c r="BF3296" s="243">
        <f>IF(N3296="snížená",J3296,0)</f>
        <v>0</v>
      </c>
      <c r="BG3296" s="243">
        <f>IF(N3296="zákl. přenesená",J3296,0)</f>
        <v>0</v>
      </c>
      <c r="BH3296" s="243">
        <f>IF(N3296="sníž. přenesená",J3296,0)</f>
        <v>0</v>
      </c>
      <c r="BI3296" s="243">
        <f>IF(N3296="nulová",J3296,0)</f>
        <v>0</v>
      </c>
      <c r="BJ3296" s="17" t="s">
        <v>107</v>
      </c>
      <c r="BK3296" s="243">
        <f>ROUND(I3296*H3296,2)</f>
        <v>0</v>
      </c>
      <c r="BL3296" s="17" t="s">
        <v>315</v>
      </c>
      <c r="BM3296" s="242" t="s">
        <v>1267</v>
      </c>
    </row>
    <row r="3297" s="12" customFormat="1">
      <c r="B3297" s="244"/>
      <c r="C3297" s="245"/>
      <c r="D3297" s="246" t="s">
        <v>175</v>
      </c>
      <c r="E3297" s="247" t="s">
        <v>1</v>
      </c>
      <c r="F3297" s="248" t="s">
        <v>176</v>
      </c>
      <c r="G3297" s="245"/>
      <c r="H3297" s="247" t="s">
        <v>1</v>
      </c>
      <c r="I3297" s="249"/>
      <c r="J3297" s="245"/>
      <c r="K3297" s="245"/>
      <c r="L3297" s="250"/>
      <c r="M3297" s="251"/>
      <c r="N3297" s="252"/>
      <c r="O3297" s="252"/>
      <c r="P3297" s="252"/>
      <c r="Q3297" s="252"/>
      <c r="R3297" s="252"/>
      <c r="S3297" s="252"/>
      <c r="T3297" s="253"/>
      <c r="AT3297" s="254" t="s">
        <v>175</v>
      </c>
      <c r="AU3297" s="254" t="s">
        <v>107</v>
      </c>
      <c r="AV3297" s="12" t="s">
        <v>82</v>
      </c>
      <c r="AW3297" s="12" t="s">
        <v>31</v>
      </c>
      <c r="AX3297" s="12" t="s">
        <v>74</v>
      </c>
      <c r="AY3297" s="254" t="s">
        <v>165</v>
      </c>
    </row>
    <row r="3298" s="12" customFormat="1">
      <c r="B3298" s="244"/>
      <c r="C3298" s="245"/>
      <c r="D3298" s="246" t="s">
        <v>175</v>
      </c>
      <c r="E3298" s="247" t="s">
        <v>1</v>
      </c>
      <c r="F3298" s="248" t="s">
        <v>420</v>
      </c>
      <c r="G3298" s="245"/>
      <c r="H3298" s="247" t="s">
        <v>1</v>
      </c>
      <c r="I3298" s="249"/>
      <c r="J3298" s="245"/>
      <c r="K3298" s="245"/>
      <c r="L3298" s="250"/>
      <c r="M3298" s="251"/>
      <c r="N3298" s="252"/>
      <c r="O3298" s="252"/>
      <c r="P3298" s="252"/>
      <c r="Q3298" s="252"/>
      <c r="R3298" s="252"/>
      <c r="S3298" s="252"/>
      <c r="T3298" s="253"/>
      <c r="AT3298" s="254" t="s">
        <v>175</v>
      </c>
      <c r="AU3298" s="254" t="s">
        <v>107</v>
      </c>
      <c r="AV3298" s="12" t="s">
        <v>82</v>
      </c>
      <c r="AW3298" s="12" t="s">
        <v>31</v>
      </c>
      <c r="AX3298" s="12" t="s">
        <v>74</v>
      </c>
      <c r="AY3298" s="254" t="s">
        <v>165</v>
      </c>
    </row>
    <row r="3299" s="13" customFormat="1">
      <c r="B3299" s="255"/>
      <c r="C3299" s="256"/>
      <c r="D3299" s="246" t="s">
        <v>175</v>
      </c>
      <c r="E3299" s="257" t="s">
        <v>1</v>
      </c>
      <c r="F3299" s="258" t="s">
        <v>82</v>
      </c>
      <c r="G3299" s="256"/>
      <c r="H3299" s="259">
        <v>1</v>
      </c>
      <c r="I3299" s="260"/>
      <c r="J3299" s="256"/>
      <c r="K3299" s="256"/>
      <c r="L3299" s="261"/>
      <c r="M3299" s="262"/>
      <c r="N3299" s="263"/>
      <c r="O3299" s="263"/>
      <c r="P3299" s="263"/>
      <c r="Q3299" s="263"/>
      <c r="R3299" s="263"/>
      <c r="S3299" s="263"/>
      <c r="T3299" s="264"/>
      <c r="AT3299" s="265" t="s">
        <v>175</v>
      </c>
      <c r="AU3299" s="265" t="s">
        <v>107</v>
      </c>
      <c r="AV3299" s="13" t="s">
        <v>107</v>
      </c>
      <c r="AW3299" s="13" t="s">
        <v>31</v>
      </c>
      <c r="AX3299" s="13" t="s">
        <v>74</v>
      </c>
      <c r="AY3299" s="265" t="s">
        <v>165</v>
      </c>
    </row>
    <row r="3300" s="14" customFormat="1">
      <c r="B3300" s="266"/>
      <c r="C3300" s="267"/>
      <c r="D3300" s="246" t="s">
        <v>175</v>
      </c>
      <c r="E3300" s="268" t="s">
        <v>1</v>
      </c>
      <c r="F3300" s="269" t="s">
        <v>179</v>
      </c>
      <c r="G3300" s="267"/>
      <c r="H3300" s="270">
        <v>1</v>
      </c>
      <c r="I3300" s="271"/>
      <c r="J3300" s="267"/>
      <c r="K3300" s="267"/>
      <c r="L3300" s="272"/>
      <c r="M3300" s="273"/>
      <c r="N3300" s="274"/>
      <c r="O3300" s="274"/>
      <c r="P3300" s="274"/>
      <c r="Q3300" s="274"/>
      <c r="R3300" s="274"/>
      <c r="S3300" s="274"/>
      <c r="T3300" s="275"/>
      <c r="AT3300" s="276" t="s">
        <v>175</v>
      </c>
      <c r="AU3300" s="276" t="s">
        <v>107</v>
      </c>
      <c r="AV3300" s="14" t="s">
        <v>166</v>
      </c>
      <c r="AW3300" s="14" t="s">
        <v>31</v>
      </c>
      <c r="AX3300" s="14" t="s">
        <v>74</v>
      </c>
      <c r="AY3300" s="276" t="s">
        <v>165</v>
      </c>
    </row>
    <row r="3301" s="12" customFormat="1">
      <c r="B3301" s="244"/>
      <c r="C3301" s="245"/>
      <c r="D3301" s="246" t="s">
        <v>175</v>
      </c>
      <c r="E3301" s="247" t="s">
        <v>1</v>
      </c>
      <c r="F3301" s="248" t="s">
        <v>456</v>
      </c>
      <c r="G3301" s="245"/>
      <c r="H3301" s="247" t="s">
        <v>1</v>
      </c>
      <c r="I3301" s="249"/>
      <c r="J3301" s="245"/>
      <c r="K3301" s="245"/>
      <c r="L3301" s="250"/>
      <c r="M3301" s="251"/>
      <c r="N3301" s="252"/>
      <c r="O3301" s="252"/>
      <c r="P3301" s="252"/>
      <c r="Q3301" s="252"/>
      <c r="R3301" s="252"/>
      <c r="S3301" s="252"/>
      <c r="T3301" s="253"/>
      <c r="AT3301" s="254" t="s">
        <v>175</v>
      </c>
      <c r="AU3301" s="254" t="s">
        <v>107</v>
      </c>
      <c r="AV3301" s="12" t="s">
        <v>82</v>
      </c>
      <c r="AW3301" s="12" t="s">
        <v>31</v>
      </c>
      <c r="AX3301" s="12" t="s">
        <v>74</v>
      </c>
      <c r="AY3301" s="254" t="s">
        <v>165</v>
      </c>
    </row>
    <row r="3302" s="13" customFormat="1">
      <c r="B3302" s="255"/>
      <c r="C3302" s="256"/>
      <c r="D3302" s="246" t="s">
        <v>175</v>
      </c>
      <c r="E3302" s="257" t="s">
        <v>1</v>
      </c>
      <c r="F3302" s="258" t="s">
        <v>82</v>
      </c>
      <c r="G3302" s="256"/>
      <c r="H3302" s="259">
        <v>1</v>
      </c>
      <c r="I3302" s="260"/>
      <c r="J3302" s="256"/>
      <c r="K3302" s="256"/>
      <c r="L3302" s="261"/>
      <c r="M3302" s="262"/>
      <c r="N3302" s="263"/>
      <c r="O3302" s="263"/>
      <c r="P3302" s="263"/>
      <c r="Q3302" s="263"/>
      <c r="R3302" s="263"/>
      <c r="S3302" s="263"/>
      <c r="T3302" s="264"/>
      <c r="AT3302" s="265" t="s">
        <v>175</v>
      </c>
      <c r="AU3302" s="265" t="s">
        <v>107</v>
      </c>
      <c r="AV3302" s="13" t="s">
        <v>107</v>
      </c>
      <c r="AW3302" s="13" t="s">
        <v>31</v>
      </c>
      <c r="AX3302" s="13" t="s">
        <v>74</v>
      </c>
      <c r="AY3302" s="265" t="s">
        <v>165</v>
      </c>
    </row>
    <row r="3303" s="12" customFormat="1">
      <c r="B3303" s="244"/>
      <c r="C3303" s="245"/>
      <c r="D3303" s="246" t="s">
        <v>175</v>
      </c>
      <c r="E3303" s="247" t="s">
        <v>1</v>
      </c>
      <c r="F3303" s="248" t="s">
        <v>446</v>
      </c>
      <c r="G3303" s="245"/>
      <c r="H3303" s="247" t="s">
        <v>1</v>
      </c>
      <c r="I3303" s="249"/>
      <c r="J3303" s="245"/>
      <c r="K3303" s="245"/>
      <c r="L3303" s="250"/>
      <c r="M3303" s="251"/>
      <c r="N3303" s="252"/>
      <c r="O3303" s="252"/>
      <c r="P3303" s="252"/>
      <c r="Q3303" s="252"/>
      <c r="R3303" s="252"/>
      <c r="S3303" s="252"/>
      <c r="T3303" s="253"/>
      <c r="AT3303" s="254" t="s">
        <v>175</v>
      </c>
      <c r="AU3303" s="254" t="s">
        <v>107</v>
      </c>
      <c r="AV3303" s="12" t="s">
        <v>82</v>
      </c>
      <c r="AW3303" s="12" t="s">
        <v>31</v>
      </c>
      <c r="AX3303" s="12" t="s">
        <v>74</v>
      </c>
      <c r="AY3303" s="254" t="s">
        <v>165</v>
      </c>
    </row>
    <row r="3304" s="13" customFormat="1">
      <c r="B3304" s="255"/>
      <c r="C3304" s="256"/>
      <c r="D3304" s="246" t="s">
        <v>175</v>
      </c>
      <c r="E3304" s="257" t="s">
        <v>1</v>
      </c>
      <c r="F3304" s="258" t="s">
        <v>82</v>
      </c>
      <c r="G3304" s="256"/>
      <c r="H3304" s="259">
        <v>1</v>
      </c>
      <c r="I3304" s="260"/>
      <c r="J3304" s="256"/>
      <c r="K3304" s="256"/>
      <c r="L3304" s="261"/>
      <c r="M3304" s="262"/>
      <c r="N3304" s="263"/>
      <c r="O3304" s="263"/>
      <c r="P3304" s="263"/>
      <c r="Q3304" s="263"/>
      <c r="R3304" s="263"/>
      <c r="S3304" s="263"/>
      <c r="T3304" s="264"/>
      <c r="AT3304" s="265" t="s">
        <v>175</v>
      </c>
      <c r="AU3304" s="265" t="s">
        <v>107</v>
      </c>
      <c r="AV3304" s="13" t="s">
        <v>107</v>
      </c>
      <c r="AW3304" s="13" t="s">
        <v>31</v>
      </c>
      <c r="AX3304" s="13" t="s">
        <v>74</v>
      </c>
      <c r="AY3304" s="265" t="s">
        <v>165</v>
      </c>
    </row>
    <row r="3305" s="14" customFormat="1">
      <c r="B3305" s="266"/>
      <c r="C3305" s="267"/>
      <c r="D3305" s="246" t="s">
        <v>175</v>
      </c>
      <c r="E3305" s="268" t="s">
        <v>1</v>
      </c>
      <c r="F3305" s="269" t="s">
        <v>179</v>
      </c>
      <c r="G3305" s="267"/>
      <c r="H3305" s="270">
        <v>2</v>
      </c>
      <c r="I3305" s="271"/>
      <c r="J3305" s="267"/>
      <c r="K3305" s="267"/>
      <c r="L3305" s="272"/>
      <c r="M3305" s="273"/>
      <c r="N3305" s="274"/>
      <c r="O3305" s="274"/>
      <c r="P3305" s="274"/>
      <c r="Q3305" s="274"/>
      <c r="R3305" s="274"/>
      <c r="S3305" s="274"/>
      <c r="T3305" s="275"/>
      <c r="AT3305" s="276" t="s">
        <v>175</v>
      </c>
      <c r="AU3305" s="276" t="s">
        <v>107</v>
      </c>
      <c r="AV3305" s="14" t="s">
        <v>166</v>
      </c>
      <c r="AW3305" s="14" t="s">
        <v>31</v>
      </c>
      <c r="AX3305" s="14" t="s">
        <v>74</v>
      </c>
      <c r="AY3305" s="276" t="s">
        <v>165</v>
      </c>
    </row>
    <row r="3306" s="15" customFormat="1">
      <c r="B3306" s="277"/>
      <c r="C3306" s="278"/>
      <c r="D3306" s="246" t="s">
        <v>175</v>
      </c>
      <c r="E3306" s="279" t="s">
        <v>1</v>
      </c>
      <c r="F3306" s="280" t="s">
        <v>186</v>
      </c>
      <c r="G3306" s="278"/>
      <c r="H3306" s="281">
        <v>3</v>
      </c>
      <c r="I3306" s="282"/>
      <c r="J3306" s="278"/>
      <c r="K3306" s="278"/>
      <c r="L3306" s="283"/>
      <c r="M3306" s="284"/>
      <c r="N3306" s="285"/>
      <c r="O3306" s="285"/>
      <c r="P3306" s="285"/>
      <c r="Q3306" s="285"/>
      <c r="R3306" s="285"/>
      <c r="S3306" s="285"/>
      <c r="T3306" s="286"/>
      <c r="AT3306" s="287" t="s">
        <v>175</v>
      </c>
      <c r="AU3306" s="287" t="s">
        <v>107</v>
      </c>
      <c r="AV3306" s="15" t="s">
        <v>173</v>
      </c>
      <c r="AW3306" s="15" t="s">
        <v>31</v>
      </c>
      <c r="AX3306" s="15" t="s">
        <v>82</v>
      </c>
      <c r="AY3306" s="287" t="s">
        <v>165</v>
      </c>
    </row>
    <row r="3307" s="1" customFormat="1" ht="24" customHeight="1">
      <c r="B3307" s="38"/>
      <c r="C3307" s="231" t="s">
        <v>1268</v>
      </c>
      <c r="D3307" s="231" t="s">
        <v>168</v>
      </c>
      <c r="E3307" s="232" t="s">
        <v>1269</v>
      </c>
      <c r="F3307" s="233" t="s">
        <v>1270</v>
      </c>
      <c r="G3307" s="234" t="s">
        <v>214</v>
      </c>
      <c r="H3307" s="235">
        <v>19</v>
      </c>
      <c r="I3307" s="236"/>
      <c r="J3307" s="237">
        <f>ROUND(I3307*H3307,2)</f>
        <v>0</v>
      </c>
      <c r="K3307" s="233" t="s">
        <v>172</v>
      </c>
      <c r="L3307" s="43"/>
      <c r="M3307" s="238" t="s">
        <v>1</v>
      </c>
      <c r="N3307" s="239" t="s">
        <v>40</v>
      </c>
      <c r="O3307" s="86"/>
      <c r="P3307" s="240">
        <f>O3307*H3307</f>
        <v>0</v>
      </c>
      <c r="Q3307" s="240">
        <v>0</v>
      </c>
      <c r="R3307" s="240">
        <f>Q3307*H3307</f>
        <v>0</v>
      </c>
      <c r="S3307" s="240">
        <v>0.018700000000000001</v>
      </c>
      <c r="T3307" s="241">
        <f>S3307*H3307</f>
        <v>0.3553</v>
      </c>
      <c r="AR3307" s="242" t="s">
        <v>315</v>
      </c>
      <c r="AT3307" s="242" t="s">
        <v>168</v>
      </c>
      <c r="AU3307" s="242" t="s">
        <v>107</v>
      </c>
      <c r="AY3307" s="17" t="s">
        <v>165</v>
      </c>
      <c r="BE3307" s="243">
        <f>IF(N3307="základní",J3307,0)</f>
        <v>0</v>
      </c>
      <c r="BF3307" s="243">
        <f>IF(N3307="snížená",J3307,0)</f>
        <v>0</v>
      </c>
      <c r="BG3307" s="243">
        <f>IF(N3307="zákl. přenesená",J3307,0)</f>
        <v>0</v>
      </c>
      <c r="BH3307" s="243">
        <f>IF(N3307="sníž. přenesená",J3307,0)</f>
        <v>0</v>
      </c>
      <c r="BI3307" s="243">
        <f>IF(N3307="nulová",J3307,0)</f>
        <v>0</v>
      </c>
      <c r="BJ3307" s="17" t="s">
        <v>107</v>
      </c>
      <c r="BK3307" s="243">
        <f>ROUND(I3307*H3307,2)</f>
        <v>0</v>
      </c>
      <c r="BL3307" s="17" t="s">
        <v>315</v>
      </c>
      <c r="BM3307" s="242" t="s">
        <v>1271</v>
      </c>
    </row>
    <row r="3308" s="12" customFormat="1">
      <c r="B3308" s="244"/>
      <c r="C3308" s="245"/>
      <c r="D3308" s="246" t="s">
        <v>175</v>
      </c>
      <c r="E3308" s="247" t="s">
        <v>1</v>
      </c>
      <c r="F3308" s="248" t="s">
        <v>176</v>
      </c>
      <c r="G3308" s="245"/>
      <c r="H3308" s="247" t="s">
        <v>1</v>
      </c>
      <c r="I3308" s="249"/>
      <c r="J3308" s="245"/>
      <c r="K3308" s="245"/>
      <c r="L3308" s="250"/>
      <c r="M3308" s="251"/>
      <c r="N3308" s="252"/>
      <c r="O3308" s="252"/>
      <c r="P3308" s="252"/>
      <c r="Q3308" s="252"/>
      <c r="R3308" s="252"/>
      <c r="S3308" s="252"/>
      <c r="T3308" s="253"/>
      <c r="AT3308" s="254" t="s">
        <v>175</v>
      </c>
      <c r="AU3308" s="254" t="s">
        <v>107</v>
      </c>
      <c r="AV3308" s="12" t="s">
        <v>82</v>
      </c>
      <c r="AW3308" s="12" t="s">
        <v>31</v>
      </c>
      <c r="AX3308" s="12" t="s">
        <v>74</v>
      </c>
      <c r="AY3308" s="254" t="s">
        <v>165</v>
      </c>
    </row>
    <row r="3309" s="12" customFormat="1">
      <c r="B3309" s="244"/>
      <c r="C3309" s="245"/>
      <c r="D3309" s="246" t="s">
        <v>175</v>
      </c>
      <c r="E3309" s="247" t="s">
        <v>1</v>
      </c>
      <c r="F3309" s="248" t="s">
        <v>379</v>
      </c>
      <c r="G3309" s="245"/>
      <c r="H3309" s="247" t="s">
        <v>1</v>
      </c>
      <c r="I3309" s="249"/>
      <c r="J3309" s="245"/>
      <c r="K3309" s="245"/>
      <c r="L3309" s="250"/>
      <c r="M3309" s="251"/>
      <c r="N3309" s="252"/>
      <c r="O3309" s="252"/>
      <c r="P3309" s="252"/>
      <c r="Q3309" s="252"/>
      <c r="R3309" s="252"/>
      <c r="S3309" s="252"/>
      <c r="T3309" s="253"/>
      <c r="AT3309" s="254" t="s">
        <v>175</v>
      </c>
      <c r="AU3309" s="254" t="s">
        <v>107</v>
      </c>
      <c r="AV3309" s="12" t="s">
        <v>82</v>
      </c>
      <c r="AW3309" s="12" t="s">
        <v>31</v>
      </c>
      <c r="AX3309" s="12" t="s">
        <v>74</v>
      </c>
      <c r="AY3309" s="254" t="s">
        <v>165</v>
      </c>
    </row>
    <row r="3310" s="13" customFormat="1">
      <c r="B3310" s="255"/>
      <c r="C3310" s="256"/>
      <c r="D3310" s="246" t="s">
        <v>175</v>
      </c>
      <c r="E3310" s="257" t="s">
        <v>1</v>
      </c>
      <c r="F3310" s="258" t="s">
        <v>82</v>
      </c>
      <c r="G3310" s="256"/>
      <c r="H3310" s="259">
        <v>1</v>
      </c>
      <c r="I3310" s="260"/>
      <c r="J3310" s="256"/>
      <c r="K3310" s="256"/>
      <c r="L3310" s="261"/>
      <c r="M3310" s="262"/>
      <c r="N3310" s="263"/>
      <c r="O3310" s="263"/>
      <c r="P3310" s="263"/>
      <c r="Q3310" s="263"/>
      <c r="R3310" s="263"/>
      <c r="S3310" s="263"/>
      <c r="T3310" s="264"/>
      <c r="AT3310" s="265" t="s">
        <v>175</v>
      </c>
      <c r="AU3310" s="265" t="s">
        <v>107</v>
      </c>
      <c r="AV3310" s="13" t="s">
        <v>107</v>
      </c>
      <c r="AW3310" s="13" t="s">
        <v>31</v>
      </c>
      <c r="AX3310" s="13" t="s">
        <v>74</v>
      </c>
      <c r="AY3310" s="265" t="s">
        <v>165</v>
      </c>
    </row>
    <row r="3311" s="12" customFormat="1">
      <c r="B3311" s="244"/>
      <c r="C3311" s="245"/>
      <c r="D3311" s="246" t="s">
        <v>175</v>
      </c>
      <c r="E3311" s="247" t="s">
        <v>1</v>
      </c>
      <c r="F3311" s="248" t="s">
        <v>218</v>
      </c>
      <c r="G3311" s="245"/>
      <c r="H3311" s="247" t="s">
        <v>1</v>
      </c>
      <c r="I3311" s="249"/>
      <c r="J3311" s="245"/>
      <c r="K3311" s="245"/>
      <c r="L3311" s="250"/>
      <c r="M3311" s="251"/>
      <c r="N3311" s="252"/>
      <c r="O3311" s="252"/>
      <c r="P3311" s="252"/>
      <c r="Q3311" s="252"/>
      <c r="R3311" s="252"/>
      <c r="S3311" s="252"/>
      <c r="T3311" s="253"/>
      <c r="AT3311" s="254" t="s">
        <v>175</v>
      </c>
      <c r="AU3311" s="254" t="s">
        <v>107</v>
      </c>
      <c r="AV3311" s="12" t="s">
        <v>82</v>
      </c>
      <c r="AW3311" s="12" t="s">
        <v>31</v>
      </c>
      <c r="AX3311" s="12" t="s">
        <v>74</v>
      </c>
      <c r="AY3311" s="254" t="s">
        <v>165</v>
      </c>
    </row>
    <row r="3312" s="13" customFormat="1">
      <c r="B3312" s="255"/>
      <c r="C3312" s="256"/>
      <c r="D3312" s="246" t="s">
        <v>175</v>
      </c>
      <c r="E3312" s="257" t="s">
        <v>1</v>
      </c>
      <c r="F3312" s="258" t="s">
        <v>82</v>
      </c>
      <c r="G3312" s="256"/>
      <c r="H3312" s="259">
        <v>1</v>
      </c>
      <c r="I3312" s="260"/>
      <c r="J3312" s="256"/>
      <c r="K3312" s="256"/>
      <c r="L3312" s="261"/>
      <c r="M3312" s="262"/>
      <c r="N3312" s="263"/>
      <c r="O3312" s="263"/>
      <c r="P3312" s="263"/>
      <c r="Q3312" s="263"/>
      <c r="R3312" s="263"/>
      <c r="S3312" s="263"/>
      <c r="T3312" s="264"/>
      <c r="AT3312" s="265" t="s">
        <v>175</v>
      </c>
      <c r="AU3312" s="265" t="s">
        <v>107</v>
      </c>
      <c r="AV3312" s="13" t="s">
        <v>107</v>
      </c>
      <c r="AW3312" s="13" t="s">
        <v>31</v>
      </c>
      <c r="AX3312" s="13" t="s">
        <v>74</v>
      </c>
      <c r="AY3312" s="265" t="s">
        <v>165</v>
      </c>
    </row>
    <row r="3313" s="12" customFormat="1">
      <c r="B3313" s="244"/>
      <c r="C3313" s="245"/>
      <c r="D3313" s="246" t="s">
        <v>175</v>
      </c>
      <c r="E3313" s="247" t="s">
        <v>1</v>
      </c>
      <c r="F3313" s="248" t="s">
        <v>401</v>
      </c>
      <c r="G3313" s="245"/>
      <c r="H3313" s="247" t="s">
        <v>1</v>
      </c>
      <c r="I3313" s="249"/>
      <c r="J3313" s="245"/>
      <c r="K3313" s="245"/>
      <c r="L3313" s="250"/>
      <c r="M3313" s="251"/>
      <c r="N3313" s="252"/>
      <c r="O3313" s="252"/>
      <c r="P3313" s="252"/>
      <c r="Q3313" s="252"/>
      <c r="R3313" s="252"/>
      <c r="S3313" s="252"/>
      <c r="T3313" s="253"/>
      <c r="AT3313" s="254" t="s">
        <v>175</v>
      </c>
      <c r="AU3313" s="254" t="s">
        <v>107</v>
      </c>
      <c r="AV3313" s="12" t="s">
        <v>82</v>
      </c>
      <c r="AW3313" s="12" t="s">
        <v>31</v>
      </c>
      <c r="AX3313" s="12" t="s">
        <v>74</v>
      </c>
      <c r="AY3313" s="254" t="s">
        <v>165</v>
      </c>
    </row>
    <row r="3314" s="13" customFormat="1">
      <c r="B3314" s="255"/>
      <c r="C3314" s="256"/>
      <c r="D3314" s="246" t="s">
        <v>175</v>
      </c>
      <c r="E3314" s="257" t="s">
        <v>1</v>
      </c>
      <c r="F3314" s="258" t="s">
        <v>82</v>
      </c>
      <c r="G3314" s="256"/>
      <c r="H3314" s="259">
        <v>1</v>
      </c>
      <c r="I3314" s="260"/>
      <c r="J3314" s="256"/>
      <c r="K3314" s="256"/>
      <c r="L3314" s="261"/>
      <c r="M3314" s="262"/>
      <c r="N3314" s="263"/>
      <c r="O3314" s="263"/>
      <c r="P3314" s="263"/>
      <c r="Q3314" s="263"/>
      <c r="R3314" s="263"/>
      <c r="S3314" s="263"/>
      <c r="T3314" s="264"/>
      <c r="AT3314" s="265" t="s">
        <v>175</v>
      </c>
      <c r="AU3314" s="265" t="s">
        <v>107</v>
      </c>
      <c r="AV3314" s="13" t="s">
        <v>107</v>
      </c>
      <c r="AW3314" s="13" t="s">
        <v>31</v>
      </c>
      <c r="AX3314" s="13" t="s">
        <v>74</v>
      </c>
      <c r="AY3314" s="265" t="s">
        <v>165</v>
      </c>
    </row>
    <row r="3315" s="12" customFormat="1">
      <c r="B3315" s="244"/>
      <c r="C3315" s="245"/>
      <c r="D3315" s="246" t="s">
        <v>175</v>
      </c>
      <c r="E3315" s="247" t="s">
        <v>1</v>
      </c>
      <c r="F3315" s="248" t="s">
        <v>194</v>
      </c>
      <c r="G3315" s="245"/>
      <c r="H3315" s="247" t="s">
        <v>1</v>
      </c>
      <c r="I3315" s="249"/>
      <c r="J3315" s="245"/>
      <c r="K3315" s="245"/>
      <c r="L3315" s="250"/>
      <c r="M3315" s="251"/>
      <c r="N3315" s="252"/>
      <c r="O3315" s="252"/>
      <c r="P3315" s="252"/>
      <c r="Q3315" s="252"/>
      <c r="R3315" s="252"/>
      <c r="S3315" s="252"/>
      <c r="T3315" s="253"/>
      <c r="AT3315" s="254" t="s">
        <v>175</v>
      </c>
      <c r="AU3315" s="254" t="s">
        <v>107</v>
      </c>
      <c r="AV3315" s="12" t="s">
        <v>82</v>
      </c>
      <c r="AW3315" s="12" t="s">
        <v>31</v>
      </c>
      <c r="AX3315" s="12" t="s">
        <v>74</v>
      </c>
      <c r="AY3315" s="254" t="s">
        <v>165</v>
      </c>
    </row>
    <row r="3316" s="13" customFormat="1">
      <c r="B3316" s="255"/>
      <c r="C3316" s="256"/>
      <c r="D3316" s="246" t="s">
        <v>175</v>
      </c>
      <c r="E3316" s="257" t="s">
        <v>1</v>
      </c>
      <c r="F3316" s="258" t="s">
        <v>82</v>
      </c>
      <c r="G3316" s="256"/>
      <c r="H3316" s="259">
        <v>1</v>
      </c>
      <c r="I3316" s="260"/>
      <c r="J3316" s="256"/>
      <c r="K3316" s="256"/>
      <c r="L3316" s="261"/>
      <c r="M3316" s="262"/>
      <c r="N3316" s="263"/>
      <c r="O3316" s="263"/>
      <c r="P3316" s="263"/>
      <c r="Q3316" s="263"/>
      <c r="R3316" s="263"/>
      <c r="S3316" s="263"/>
      <c r="T3316" s="264"/>
      <c r="AT3316" s="265" t="s">
        <v>175</v>
      </c>
      <c r="AU3316" s="265" t="s">
        <v>107</v>
      </c>
      <c r="AV3316" s="13" t="s">
        <v>107</v>
      </c>
      <c r="AW3316" s="13" t="s">
        <v>31</v>
      </c>
      <c r="AX3316" s="13" t="s">
        <v>74</v>
      </c>
      <c r="AY3316" s="265" t="s">
        <v>165</v>
      </c>
    </row>
    <row r="3317" s="12" customFormat="1">
      <c r="B3317" s="244"/>
      <c r="C3317" s="245"/>
      <c r="D3317" s="246" t="s">
        <v>175</v>
      </c>
      <c r="E3317" s="247" t="s">
        <v>1</v>
      </c>
      <c r="F3317" s="248" t="s">
        <v>246</v>
      </c>
      <c r="G3317" s="245"/>
      <c r="H3317" s="247" t="s">
        <v>1</v>
      </c>
      <c r="I3317" s="249"/>
      <c r="J3317" s="245"/>
      <c r="K3317" s="245"/>
      <c r="L3317" s="250"/>
      <c r="M3317" s="251"/>
      <c r="N3317" s="252"/>
      <c r="O3317" s="252"/>
      <c r="P3317" s="252"/>
      <c r="Q3317" s="252"/>
      <c r="R3317" s="252"/>
      <c r="S3317" s="252"/>
      <c r="T3317" s="253"/>
      <c r="AT3317" s="254" t="s">
        <v>175</v>
      </c>
      <c r="AU3317" s="254" t="s">
        <v>107</v>
      </c>
      <c r="AV3317" s="12" t="s">
        <v>82</v>
      </c>
      <c r="AW3317" s="12" t="s">
        <v>31</v>
      </c>
      <c r="AX3317" s="12" t="s">
        <v>74</v>
      </c>
      <c r="AY3317" s="254" t="s">
        <v>165</v>
      </c>
    </row>
    <row r="3318" s="13" customFormat="1">
      <c r="B3318" s="255"/>
      <c r="C3318" s="256"/>
      <c r="D3318" s="246" t="s">
        <v>175</v>
      </c>
      <c r="E3318" s="257" t="s">
        <v>1</v>
      </c>
      <c r="F3318" s="258" t="s">
        <v>82</v>
      </c>
      <c r="G3318" s="256"/>
      <c r="H3318" s="259">
        <v>1</v>
      </c>
      <c r="I3318" s="260"/>
      <c r="J3318" s="256"/>
      <c r="K3318" s="256"/>
      <c r="L3318" s="261"/>
      <c r="M3318" s="262"/>
      <c r="N3318" s="263"/>
      <c r="O3318" s="263"/>
      <c r="P3318" s="263"/>
      <c r="Q3318" s="263"/>
      <c r="R3318" s="263"/>
      <c r="S3318" s="263"/>
      <c r="T3318" s="264"/>
      <c r="AT3318" s="265" t="s">
        <v>175</v>
      </c>
      <c r="AU3318" s="265" t="s">
        <v>107</v>
      </c>
      <c r="AV3318" s="13" t="s">
        <v>107</v>
      </c>
      <c r="AW3318" s="13" t="s">
        <v>31</v>
      </c>
      <c r="AX3318" s="13" t="s">
        <v>74</v>
      </c>
      <c r="AY3318" s="265" t="s">
        <v>165</v>
      </c>
    </row>
    <row r="3319" s="12" customFormat="1">
      <c r="B3319" s="244"/>
      <c r="C3319" s="245"/>
      <c r="D3319" s="246" t="s">
        <v>175</v>
      </c>
      <c r="E3319" s="247" t="s">
        <v>1</v>
      </c>
      <c r="F3319" s="248" t="s">
        <v>198</v>
      </c>
      <c r="G3319" s="245"/>
      <c r="H3319" s="247" t="s">
        <v>1</v>
      </c>
      <c r="I3319" s="249"/>
      <c r="J3319" s="245"/>
      <c r="K3319" s="245"/>
      <c r="L3319" s="250"/>
      <c r="M3319" s="251"/>
      <c r="N3319" s="252"/>
      <c r="O3319" s="252"/>
      <c r="P3319" s="252"/>
      <c r="Q3319" s="252"/>
      <c r="R3319" s="252"/>
      <c r="S3319" s="252"/>
      <c r="T3319" s="253"/>
      <c r="AT3319" s="254" t="s">
        <v>175</v>
      </c>
      <c r="AU3319" s="254" t="s">
        <v>107</v>
      </c>
      <c r="AV3319" s="12" t="s">
        <v>82</v>
      </c>
      <c r="AW3319" s="12" t="s">
        <v>31</v>
      </c>
      <c r="AX3319" s="12" t="s">
        <v>74</v>
      </c>
      <c r="AY3319" s="254" t="s">
        <v>165</v>
      </c>
    </row>
    <row r="3320" s="13" customFormat="1">
      <c r="B3320" s="255"/>
      <c r="C3320" s="256"/>
      <c r="D3320" s="246" t="s">
        <v>175</v>
      </c>
      <c r="E3320" s="257" t="s">
        <v>1</v>
      </c>
      <c r="F3320" s="258" t="s">
        <v>82</v>
      </c>
      <c r="G3320" s="256"/>
      <c r="H3320" s="259">
        <v>1</v>
      </c>
      <c r="I3320" s="260"/>
      <c r="J3320" s="256"/>
      <c r="K3320" s="256"/>
      <c r="L3320" s="261"/>
      <c r="M3320" s="262"/>
      <c r="N3320" s="263"/>
      <c r="O3320" s="263"/>
      <c r="P3320" s="263"/>
      <c r="Q3320" s="263"/>
      <c r="R3320" s="263"/>
      <c r="S3320" s="263"/>
      <c r="T3320" s="264"/>
      <c r="AT3320" s="265" t="s">
        <v>175</v>
      </c>
      <c r="AU3320" s="265" t="s">
        <v>107</v>
      </c>
      <c r="AV3320" s="13" t="s">
        <v>107</v>
      </c>
      <c r="AW3320" s="13" t="s">
        <v>31</v>
      </c>
      <c r="AX3320" s="13" t="s">
        <v>74</v>
      </c>
      <c r="AY3320" s="265" t="s">
        <v>165</v>
      </c>
    </row>
    <row r="3321" s="12" customFormat="1">
      <c r="B3321" s="244"/>
      <c r="C3321" s="245"/>
      <c r="D3321" s="246" t="s">
        <v>175</v>
      </c>
      <c r="E3321" s="247" t="s">
        <v>1</v>
      </c>
      <c r="F3321" s="248" t="s">
        <v>200</v>
      </c>
      <c r="G3321" s="245"/>
      <c r="H3321" s="247" t="s">
        <v>1</v>
      </c>
      <c r="I3321" s="249"/>
      <c r="J3321" s="245"/>
      <c r="K3321" s="245"/>
      <c r="L3321" s="250"/>
      <c r="M3321" s="251"/>
      <c r="N3321" s="252"/>
      <c r="O3321" s="252"/>
      <c r="P3321" s="252"/>
      <c r="Q3321" s="252"/>
      <c r="R3321" s="252"/>
      <c r="S3321" s="252"/>
      <c r="T3321" s="253"/>
      <c r="AT3321" s="254" t="s">
        <v>175</v>
      </c>
      <c r="AU3321" s="254" t="s">
        <v>107</v>
      </c>
      <c r="AV3321" s="12" t="s">
        <v>82</v>
      </c>
      <c r="AW3321" s="12" t="s">
        <v>31</v>
      </c>
      <c r="AX3321" s="12" t="s">
        <v>74</v>
      </c>
      <c r="AY3321" s="254" t="s">
        <v>165</v>
      </c>
    </row>
    <row r="3322" s="13" customFormat="1">
      <c r="B3322" s="255"/>
      <c r="C3322" s="256"/>
      <c r="D3322" s="246" t="s">
        <v>175</v>
      </c>
      <c r="E3322" s="257" t="s">
        <v>1</v>
      </c>
      <c r="F3322" s="258" t="s">
        <v>82</v>
      </c>
      <c r="G3322" s="256"/>
      <c r="H3322" s="259">
        <v>1</v>
      </c>
      <c r="I3322" s="260"/>
      <c r="J3322" s="256"/>
      <c r="K3322" s="256"/>
      <c r="L3322" s="261"/>
      <c r="M3322" s="262"/>
      <c r="N3322" s="263"/>
      <c r="O3322" s="263"/>
      <c r="P3322" s="263"/>
      <c r="Q3322" s="263"/>
      <c r="R3322" s="263"/>
      <c r="S3322" s="263"/>
      <c r="T3322" s="264"/>
      <c r="AT3322" s="265" t="s">
        <v>175</v>
      </c>
      <c r="AU3322" s="265" t="s">
        <v>107</v>
      </c>
      <c r="AV3322" s="13" t="s">
        <v>107</v>
      </c>
      <c r="AW3322" s="13" t="s">
        <v>31</v>
      </c>
      <c r="AX3322" s="13" t="s">
        <v>74</v>
      </c>
      <c r="AY3322" s="265" t="s">
        <v>165</v>
      </c>
    </row>
    <row r="3323" s="14" customFormat="1">
      <c r="B3323" s="266"/>
      <c r="C3323" s="267"/>
      <c r="D3323" s="246" t="s">
        <v>175</v>
      </c>
      <c r="E3323" s="268" t="s">
        <v>1</v>
      </c>
      <c r="F3323" s="269" t="s">
        <v>179</v>
      </c>
      <c r="G3323" s="267"/>
      <c r="H3323" s="270">
        <v>7</v>
      </c>
      <c r="I3323" s="271"/>
      <c r="J3323" s="267"/>
      <c r="K3323" s="267"/>
      <c r="L3323" s="272"/>
      <c r="M3323" s="273"/>
      <c r="N3323" s="274"/>
      <c r="O3323" s="274"/>
      <c r="P3323" s="274"/>
      <c r="Q3323" s="274"/>
      <c r="R3323" s="274"/>
      <c r="S3323" s="274"/>
      <c r="T3323" s="275"/>
      <c r="AT3323" s="276" t="s">
        <v>175</v>
      </c>
      <c r="AU3323" s="276" t="s">
        <v>107</v>
      </c>
      <c r="AV3323" s="14" t="s">
        <v>166</v>
      </c>
      <c r="AW3323" s="14" t="s">
        <v>31</v>
      </c>
      <c r="AX3323" s="14" t="s">
        <v>74</v>
      </c>
      <c r="AY3323" s="276" t="s">
        <v>165</v>
      </c>
    </row>
    <row r="3324" s="12" customFormat="1">
      <c r="B3324" s="244"/>
      <c r="C3324" s="245"/>
      <c r="D3324" s="246" t="s">
        <v>175</v>
      </c>
      <c r="E3324" s="247" t="s">
        <v>1</v>
      </c>
      <c r="F3324" s="248" t="s">
        <v>180</v>
      </c>
      <c r="G3324" s="245"/>
      <c r="H3324" s="247" t="s">
        <v>1</v>
      </c>
      <c r="I3324" s="249"/>
      <c r="J3324" s="245"/>
      <c r="K3324" s="245"/>
      <c r="L3324" s="250"/>
      <c r="M3324" s="251"/>
      <c r="N3324" s="252"/>
      <c r="O3324" s="252"/>
      <c r="P3324" s="252"/>
      <c r="Q3324" s="252"/>
      <c r="R3324" s="252"/>
      <c r="S3324" s="252"/>
      <c r="T3324" s="253"/>
      <c r="AT3324" s="254" t="s">
        <v>175</v>
      </c>
      <c r="AU3324" s="254" t="s">
        <v>107</v>
      </c>
      <c r="AV3324" s="12" t="s">
        <v>82</v>
      </c>
      <c r="AW3324" s="12" t="s">
        <v>31</v>
      </c>
      <c r="AX3324" s="12" t="s">
        <v>74</v>
      </c>
      <c r="AY3324" s="254" t="s">
        <v>165</v>
      </c>
    </row>
    <row r="3325" s="12" customFormat="1">
      <c r="B3325" s="244"/>
      <c r="C3325" s="245"/>
      <c r="D3325" s="246" t="s">
        <v>175</v>
      </c>
      <c r="E3325" s="247" t="s">
        <v>1</v>
      </c>
      <c r="F3325" s="248" t="s">
        <v>219</v>
      </c>
      <c r="G3325" s="245"/>
      <c r="H3325" s="247" t="s">
        <v>1</v>
      </c>
      <c r="I3325" s="249"/>
      <c r="J3325" s="245"/>
      <c r="K3325" s="245"/>
      <c r="L3325" s="250"/>
      <c r="M3325" s="251"/>
      <c r="N3325" s="252"/>
      <c r="O3325" s="252"/>
      <c r="P3325" s="252"/>
      <c r="Q3325" s="252"/>
      <c r="R3325" s="252"/>
      <c r="S3325" s="252"/>
      <c r="T3325" s="253"/>
      <c r="AT3325" s="254" t="s">
        <v>175</v>
      </c>
      <c r="AU3325" s="254" t="s">
        <v>107</v>
      </c>
      <c r="AV3325" s="12" t="s">
        <v>82</v>
      </c>
      <c r="AW3325" s="12" t="s">
        <v>31</v>
      </c>
      <c r="AX3325" s="12" t="s">
        <v>74</v>
      </c>
      <c r="AY3325" s="254" t="s">
        <v>165</v>
      </c>
    </row>
    <row r="3326" s="13" customFormat="1">
      <c r="B3326" s="255"/>
      <c r="C3326" s="256"/>
      <c r="D3326" s="246" t="s">
        <v>175</v>
      </c>
      <c r="E3326" s="257" t="s">
        <v>1</v>
      </c>
      <c r="F3326" s="258" t="s">
        <v>82</v>
      </c>
      <c r="G3326" s="256"/>
      <c r="H3326" s="259">
        <v>1</v>
      </c>
      <c r="I3326" s="260"/>
      <c r="J3326" s="256"/>
      <c r="K3326" s="256"/>
      <c r="L3326" s="261"/>
      <c r="M3326" s="262"/>
      <c r="N3326" s="263"/>
      <c r="O3326" s="263"/>
      <c r="P3326" s="263"/>
      <c r="Q3326" s="263"/>
      <c r="R3326" s="263"/>
      <c r="S3326" s="263"/>
      <c r="T3326" s="264"/>
      <c r="AT3326" s="265" t="s">
        <v>175</v>
      </c>
      <c r="AU3326" s="265" t="s">
        <v>107</v>
      </c>
      <c r="AV3326" s="13" t="s">
        <v>107</v>
      </c>
      <c r="AW3326" s="13" t="s">
        <v>31</v>
      </c>
      <c r="AX3326" s="13" t="s">
        <v>74</v>
      </c>
      <c r="AY3326" s="265" t="s">
        <v>165</v>
      </c>
    </row>
    <row r="3327" s="12" customFormat="1">
      <c r="B3327" s="244"/>
      <c r="C3327" s="245"/>
      <c r="D3327" s="246" t="s">
        <v>175</v>
      </c>
      <c r="E3327" s="247" t="s">
        <v>1</v>
      </c>
      <c r="F3327" s="248" t="s">
        <v>436</v>
      </c>
      <c r="G3327" s="245"/>
      <c r="H3327" s="247" t="s">
        <v>1</v>
      </c>
      <c r="I3327" s="249"/>
      <c r="J3327" s="245"/>
      <c r="K3327" s="245"/>
      <c r="L3327" s="250"/>
      <c r="M3327" s="251"/>
      <c r="N3327" s="252"/>
      <c r="O3327" s="252"/>
      <c r="P3327" s="252"/>
      <c r="Q3327" s="252"/>
      <c r="R3327" s="252"/>
      <c r="S3327" s="252"/>
      <c r="T3327" s="253"/>
      <c r="AT3327" s="254" t="s">
        <v>175</v>
      </c>
      <c r="AU3327" s="254" t="s">
        <v>107</v>
      </c>
      <c r="AV3327" s="12" t="s">
        <v>82</v>
      </c>
      <c r="AW3327" s="12" t="s">
        <v>31</v>
      </c>
      <c r="AX3327" s="12" t="s">
        <v>74</v>
      </c>
      <c r="AY3327" s="254" t="s">
        <v>165</v>
      </c>
    </row>
    <row r="3328" s="13" customFormat="1">
      <c r="B3328" s="255"/>
      <c r="C3328" s="256"/>
      <c r="D3328" s="246" t="s">
        <v>175</v>
      </c>
      <c r="E3328" s="257" t="s">
        <v>1</v>
      </c>
      <c r="F3328" s="258" t="s">
        <v>82</v>
      </c>
      <c r="G3328" s="256"/>
      <c r="H3328" s="259">
        <v>1</v>
      </c>
      <c r="I3328" s="260"/>
      <c r="J3328" s="256"/>
      <c r="K3328" s="256"/>
      <c r="L3328" s="261"/>
      <c r="M3328" s="262"/>
      <c r="N3328" s="263"/>
      <c r="O3328" s="263"/>
      <c r="P3328" s="263"/>
      <c r="Q3328" s="263"/>
      <c r="R3328" s="263"/>
      <c r="S3328" s="263"/>
      <c r="T3328" s="264"/>
      <c r="AT3328" s="265" t="s">
        <v>175</v>
      </c>
      <c r="AU3328" s="265" t="s">
        <v>107</v>
      </c>
      <c r="AV3328" s="13" t="s">
        <v>107</v>
      </c>
      <c r="AW3328" s="13" t="s">
        <v>31</v>
      </c>
      <c r="AX3328" s="13" t="s">
        <v>74</v>
      </c>
      <c r="AY3328" s="265" t="s">
        <v>165</v>
      </c>
    </row>
    <row r="3329" s="12" customFormat="1">
      <c r="B3329" s="244"/>
      <c r="C3329" s="245"/>
      <c r="D3329" s="246" t="s">
        <v>175</v>
      </c>
      <c r="E3329" s="247" t="s">
        <v>1</v>
      </c>
      <c r="F3329" s="248" t="s">
        <v>443</v>
      </c>
      <c r="G3329" s="245"/>
      <c r="H3329" s="247" t="s">
        <v>1</v>
      </c>
      <c r="I3329" s="249"/>
      <c r="J3329" s="245"/>
      <c r="K3329" s="245"/>
      <c r="L3329" s="250"/>
      <c r="M3329" s="251"/>
      <c r="N3329" s="252"/>
      <c r="O3329" s="252"/>
      <c r="P3329" s="252"/>
      <c r="Q3329" s="252"/>
      <c r="R3329" s="252"/>
      <c r="S3329" s="252"/>
      <c r="T3329" s="253"/>
      <c r="AT3329" s="254" t="s">
        <v>175</v>
      </c>
      <c r="AU3329" s="254" t="s">
        <v>107</v>
      </c>
      <c r="AV3329" s="12" t="s">
        <v>82</v>
      </c>
      <c r="AW3329" s="12" t="s">
        <v>31</v>
      </c>
      <c r="AX3329" s="12" t="s">
        <v>74</v>
      </c>
      <c r="AY3329" s="254" t="s">
        <v>165</v>
      </c>
    </row>
    <row r="3330" s="13" customFormat="1">
      <c r="B3330" s="255"/>
      <c r="C3330" s="256"/>
      <c r="D3330" s="246" t="s">
        <v>175</v>
      </c>
      <c r="E3330" s="257" t="s">
        <v>1</v>
      </c>
      <c r="F3330" s="258" t="s">
        <v>82</v>
      </c>
      <c r="G3330" s="256"/>
      <c r="H3330" s="259">
        <v>1</v>
      </c>
      <c r="I3330" s="260"/>
      <c r="J3330" s="256"/>
      <c r="K3330" s="256"/>
      <c r="L3330" s="261"/>
      <c r="M3330" s="262"/>
      <c r="N3330" s="263"/>
      <c r="O3330" s="263"/>
      <c r="P3330" s="263"/>
      <c r="Q3330" s="263"/>
      <c r="R3330" s="263"/>
      <c r="S3330" s="263"/>
      <c r="T3330" s="264"/>
      <c r="AT3330" s="265" t="s">
        <v>175</v>
      </c>
      <c r="AU3330" s="265" t="s">
        <v>107</v>
      </c>
      <c r="AV3330" s="13" t="s">
        <v>107</v>
      </c>
      <c r="AW3330" s="13" t="s">
        <v>31</v>
      </c>
      <c r="AX3330" s="13" t="s">
        <v>74</v>
      </c>
      <c r="AY3330" s="265" t="s">
        <v>165</v>
      </c>
    </row>
    <row r="3331" s="12" customFormat="1">
      <c r="B3331" s="244"/>
      <c r="C3331" s="245"/>
      <c r="D3331" s="246" t="s">
        <v>175</v>
      </c>
      <c r="E3331" s="247" t="s">
        <v>1</v>
      </c>
      <c r="F3331" s="248" t="s">
        <v>453</v>
      </c>
      <c r="G3331" s="245"/>
      <c r="H3331" s="247" t="s">
        <v>1</v>
      </c>
      <c r="I3331" s="249"/>
      <c r="J3331" s="245"/>
      <c r="K3331" s="245"/>
      <c r="L3331" s="250"/>
      <c r="M3331" s="251"/>
      <c r="N3331" s="252"/>
      <c r="O3331" s="252"/>
      <c r="P3331" s="252"/>
      <c r="Q3331" s="252"/>
      <c r="R3331" s="252"/>
      <c r="S3331" s="252"/>
      <c r="T3331" s="253"/>
      <c r="AT3331" s="254" t="s">
        <v>175</v>
      </c>
      <c r="AU3331" s="254" t="s">
        <v>107</v>
      </c>
      <c r="AV3331" s="12" t="s">
        <v>82</v>
      </c>
      <c r="AW3331" s="12" t="s">
        <v>31</v>
      </c>
      <c r="AX3331" s="12" t="s">
        <v>74</v>
      </c>
      <c r="AY3331" s="254" t="s">
        <v>165</v>
      </c>
    </row>
    <row r="3332" s="13" customFormat="1">
      <c r="B3332" s="255"/>
      <c r="C3332" s="256"/>
      <c r="D3332" s="246" t="s">
        <v>175</v>
      </c>
      <c r="E3332" s="257" t="s">
        <v>1</v>
      </c>
      <c r="F3332" s="258" t="s">
        <v>82</v>
      </c>
      <c r="G3332" s="256"/>
      <c r="H3332" s="259">
        <v>1</v>
      </c>
      <c r="I3332" s="260"/>
      <c r="J3332" s="256"/>
      <c r="K3332" s="256"/>
      <c r="L3332" s="261"/>
      <c r="M3332" s="262"/>
      <c r="N3332" s="263"/>
      <c r="O3332" s="263"/>
      <c r="P3332" s="263"/>
      <c r="Q3332" s="263"/>
      <c r="R3332" s="263"/>
      <c r="S3332" s="263"/>
      <c r="T3332" s="264"/>
      <c r="AT3332" s="265" t="s">
        <v>175</v>
      </c>
      <c r="AU3332" s="265" t="s">
        <v>107</v>
      </c>
      <c r="AV3332" s="13" t="s">
        <v>107</v>
      </c>
      <c r="AW3332" s="13" t="s">
        <v>31</v>
      </c>
      <c r="AX3332" s="13" t="s">
        <v>74</v>
      </c>
      <c r="AY3332" s="265" t="s">
        <v>165</v>
      </c>
    </row>
    <row r="3333" s="12" customFormat="1">
      <c r="B3333" s="244"/>
      <c r="C3333" s="245"/>
      <c r="D3333" s="246" t="s">
        <v>175</v>
      </c>
      <c r="E3333" s="247" t="s">
        <v>1</v>
      </c>
      <c r="F3333" s="248" t="s">
        <v>205</v>
      </c>
      <c r="G3333" s="245"/>
      <c r="H3333" s="247" t="s">
        <v>1</v>
      </c>
      <c r="I3333" s="249"/>
      <c r="J3333" s="245"/>
      <c r="K3333" s="245"/>
      <c r="L3333" s="250"/>
      <c r="M3333" s="251"/>
      <c r="N3333" s="252"/>
      <c r="O3333" s="252"/>
      <c r="P3333" s="252"/>
      <c r="Q3333" s="252"/>
      <c r="R3333" s="252"/>
      <c r="S3333" s="252"/>
      <c r="T3333" s="253"/>
      <c r="AT3333" s="254" t="s">
        <v>175</v>
      </c>
      <c r="AU3333" s="254" t="s">
        <v>107</v>
      </c>
      <c r="AV3333" s="12" t="s">
        <v>82</v>
      </c>
      <c r="AW3333" s="12" t="s">
        <v>31</v>
      </c>
      <c r="AX3333" s="12" t="s">
        <v>74</v>
      </c>
      <c r="AY3333" s="254" t="s">
        <v>165</v>
      </c>
    </row>
    <row r="3334" s="13" customFormat="1">
      <c r="B3334" s="255"/>
      <c r="C3334" s="256"/>
      <c r="D3334" s="246" t="s">
        <v>175</v>
      </c>
      <c r="E3334" s="257" t="s">
        <v>1</v>
      </c>
      <c r="F3334" s="258" t="s">
        <v>82</v>
      </c>
      <c r="G3334" s="256"/>
      <c r="H3334" s="259">
        <v>1</v>
      </c>
      <c r="I3334" s="260"/>
      <c r="J3334" s="256"/>
      <c r="K3334" s="256"/>
      <c r="L3334" s="261"/>
      <c r="M3334" s="262"/>
      <c r="N3334" s="263"/>
      <c r="O3334" s="263"/>
      <c r="P3334" s="263"/>
      <c r="Q3334" s="263"/>
      <c r="R3334" s="263"/>
      <c r="S3334" s="263"/>
      <c r="T3334" s="264"/>
      <c r="AT3334" s="265" t="s">
        <v>175</v>
      </c>
      <c r="AU3334" s="265" t="s">
        <v>107</v>
      </c>
      <c r="AV3334" s="13" t="s">
        <v>107</v>
      </c>
      <c r="AW3334" s="13" t="s">
        <v>31</v>
      </c>
      <c r="AX3334" s="13" t="s">
        <v>74</v>
      </c>
      <c r="AY3334" s="265" t="s">
        <v>165</v>
      </c>
    </row>
    <row r="3335" s="12" customFormat="1">
      <c r="B3335" s="244"/>
      <c r="C3335" s="245"/>
      <c r="D3335" s="246" t="s">
        <v>175</v>
      </c>
      <c r="E3335" s="247" t="s">
        <v>1</v>
      </c>
      <c r="F3335" s="248" t="s">
        <v>274</v>
      </c>
      <c r="G3335" s="245"/>
      <c r="H3335" s="247" t="s">
        <v>1</v>
      </c>
      <c r="I3335" s="249"/>
      <c r="J3335" s="245"/>
      <c r="K3335" s="245"/>
      <c r="L3335" s="250"/>
      <c r="M3335" s="251"/>
      <c r="N3335" s="252"/>
      <c r="O3335" s="252"/>
      <c r="P3335" s="252"/>
      <c r="Q3335" s="252"/>
      <c r="R3335" s="252"/>
      <c r="S3335" s="252"/>
      <c r="T3335" s="253"/>
      <c r="AT3335" s="254" t="s">
        <v>175</v>
      </c>
      <c r="AU3335" s="254" t="s">
        <v>107</v>
      </c>
      <c r="AV3335" s="12" t="s">
        <v>82</v>
      </c>
      <c r="AW3335" s="12" t="s">
        <v>31</v>
      </c>
      <c r="AX3335" s="12" t="s">
        <v>74</v>
      </c>
      <c r="AY3335" s="254" t="s">
        <v>165</v>
      </c>
    </row>
    <row r="3336" s="13" customFormat="1">
      <c r="B3336" s="255"/>
      <c r="C3336" s="256"/>
      <c r="D3336" s="246" t="s">
        <v>175</v>
      </c>
      <c r="E3336" s="257" t="s">
        <v>1</v>
      </c>
      <c r="F3336" s="258" t="s">
        <v>82</v>
      </c>
      <c r="G3336" s="256"/>
      <c r="H3336" s="259">
        <v>1</v>
      </c>
      <c r="I3336" s="260"/>
      <c r="J3336" s="256"/>
      <c r="K3336" s="256"/>
      <c r="L3336" s="261"/>
      <c r="M3336" s="262"/>
      <c r="N3336" s="263"/>
      <c r="O3336" s="263"/>
      <c r="P3336" s="263"/>
      <c r="Q3336" s="263"/>
      <c r="R3336" s="263"/>
      <c r="S3336" s="263"/>
      <c r="T3336" s="264"/>
      <c r="AT3336" s="265" t="s">
        <v>175</v>
      </c>
      <c r="AU3336" s="265" t="s">
        <v>107</v>
      </c>
      <c r="AV3336" s="13" t="s">
        <v>107</v>
      </c>
      <c r="AW3336" s="13" t="s">
        <v>31</v>
      </c>
      <c r="AX3336" s="13" t="s">
        <v>74</v>
      </c>
      <c r="AY3336" s="265" t="s">
        <v>165</v>
      </c>
    </row>
    <row r="3337" s="12" customFormat="1">
      <c r="B3337" s="244"/>
      <c r="C3337" s="245"/>
      <c r="D3337" s="246" t="s">
        <v>175</v>
      </c>
      <c r="E3337" s="247" t="s">
        <v>1</v>
      </c>
      <c r="F3337" s="248" t="s">
        <v>237</v>
      </c>
      <c r="G3337" s="245"/>
      <c r="H3337" s="247" t="s">
        <v>1</v>
      </c>
      <c r="I3337" s="249"/>
      <c r="J3337" s="245"/>
      <c r="K3337" s="245"/>
      <c r="L3337" s="250"/>
      <c r="M3337" s="251"/>
      <c r="N3337" s="252"/>
      <c r="O3337" s="252"/>
      <c r="P3337" s="252"/>
      <c r="Q3337" s="252"/>
      <c r="R3337" s="252"/>
      <c r="S3337" s="252"/>
      <c r="T3337" s="253"/>
      <c r="AT3337" s="254" t="s">
        <v>175</v>
      </c>
      <c r="AU3337" s="254" t="s">
        <v>107</v>
      </c>
      <c r="AV3337" s="12" t="s">
        <v>82</v>
      </c>
      <c r="AW3337" s="12" t="s">
        <v>31</v>
      </c>
      <c r="AX3337" s="12" t="s">
        <v>74</v>
      </c>
      <c r="AY3337" s="254" t="s">
        <v>165</v>
      </c>
    </row>
    <row r="3338" s="13" customFormat="1">
      <c r="B3338" s="255"/>
      <c r="C3338" s="256"/>
      <c r="D3338" s="246" t="s">
        <v>175</v>
      </c>
      <c r="E3338" s="257" t="s">
        <v>1</v>
      </c>
      <c r="F3338" s="258" t="s">
        <v>82</v>
      </c>
      <c r="G3338" s="256"/>
      <c r="H3338" s="259">
        <v>1</v>
      </c>
      <c r="I3338" s="260"/>
      <c r="J3338" s="256"/>
      <c r="K3338" s="256"/>
      <c r="L3338" s="261"/>
      <c r="M3338" s="262"/>
      <c r="N3338" s="263"/>
      <c r="O3338" s="263"/>
      <c r="P3338" s="263"/>
      <c r="Q3338" s="263"/>
      <c r="R3338" s="263"/>
      <c r="S3338" s="263"/>
      <c r="T3338" s="264"/>
      <c r="AT3338" s="265" t="s">
        <v>175</v>
      </c>
      <c r="AU3338" s="265" t="s">
        <v>107</v>
      </c>
      <c r="AV3338" s="13" t="s">
        <v>107</v>
      </c>
      <c r="AW3338" s="13" t="s">
        <v>31</v>
      </c>
      <c r="AX3338" s="13" t="s">
        <v>74</v>
      </c>
      <c r="AY3338" s="265" t="s">
        <v>165</v>
      </c>
    </row>
    <row r="3339" s="12" customFormat="1">
      <c r="B3339" s="244"/>
      <c r="C3339" s="245"/>
      <c r="D3339" s="246" t="s">
        <v>175</v>
      </c>
      <c r="E3339" s="247" t="s">
        <v>1</v>
      </c>
      <c r="F3339" s="248" t="s">
        <v>472</v>
      </c>
      <c r="G3339" s="245"/>
      <c r="H3339" s="247" t="s">
        <v>1</v>
      </c>
      <c r="I3339" s="249"/>
      <c r="J3339" s="245"/>
      <c r="K3339" s="245"/>
      <c r="L3339" s="250"/>
      <c r="M3339" s="251"/>
      <c r="N3339" s="252"/>
      <c r="O3339" s="252"/>
      <c r="P3339" s="252"/>
      <c r="Q3339" s="252"/>
      <c r="R3339" s="252"/>
      <c r="S3339" s="252"/>
      <c r="T3339" s="253"/>
      <c r="AT3339" s="254" t="s">
        <v>175</v>
      </c>
      <c r="AU3339" s="254" t="s">
        <v>107</v>
      </c>
      <c r="AV3339" s="12" t="s">
        <v>82</v>
      </c>
      <c r="AW3339" s="12" t="s">
        <v>31</v>
      </c>
      <c r="AX3339" s="12" t="s">
        <v>74</v>
      </c>
      <c r="AY3339" s="254" t="s">
        <v>165</v>
      </c>
    </row>
    <row r="3340" s="13" customFormat="1">
      <c r="B3340" s="255"/>
      <c r="C3340" s="256"/>
      <c r="D3340" s="246" t="s">
        <v>175</v>
      </c>
      <c r="E3340" s="257" t="s">
        <v>1</v>
      </c>
      <c r="F3340" s="258" t="s">
        <v>82</v>
      </c>
      <c r="G3340" s="256"/>
      <c r="H3340" s="259">
        <v>1</v>
      </c>
      <c r="I3340" s="260"/>
      <c r="J3340" s="256"/>
      <c r="K3340" s="256"/>
      <c r="L3340" s="261"/>
      <c r="M3340" s="262"/>
      <c r="N3340" s="263"/>
      <c r="O3340" s="263"/>
      <c r="P3340" s="263"/>
      <c r="Q3340" s="263"/>
      <c r="R3340" s="263"/>
      <c r="S3340" s="263"/>
      <c r="T3340" s="264"/>
      <c r="AT3340" s="265" t="s">
        <v>175</v>
      </c>
      <c r="AU3340" s="265" t="s">
        <v>107</v>
      </c>
      <c r="AV3340" s="13" t="s">
        <v>107</v>
      </c>
      <c r="AW3340" s="13" t="s">
        <v>31</v>
      </c>
      <c r="AX3340" s="13" t="s">
        <v>74</v>
      </c>
      <c r="AY3340" s="265" t="s">
        <v>165</v>
      </c>
    </row>
    <row r="3341" s="14" customFormat="1">
      <c r="B3341" s="266"/>
      <c r="C3341" s="267"/>
      <c r="D3341" s="246" t="s">
        <v>175</v>
      </c>
      <c r="E3341" s="268" t="s">
        <v>1</v>
      </c>
      <c r="F3341" s="269" t="s">
        <v>179</v>
      </c>
      <c r="G3341" s="267"/>
      <c r="H3341" s="270">
        <v>8</v>
      </c>
      <c r="I3341" s="271"/>
      <c r="J3341" s="267"/>
      <c r="K3341" s="267"/>
      <c r="L3341" s="272"/>
      <c r="M3341" s="273"/>
      <c r="N3341" s="274"/>
      <c r="O3341" s="274"/>
      <c r="P3341" s="274"/>
      <c r="Q3341" s="274"/>
      <c r="R3341" s="274"/>
      <c r="S3341" s="274"/>
      <c r="T3341" s="275"/>
      <c r="AT3341" s="276" t="s">
        <v>175</v>
      </c>
      <c r="AU3341" s="276" t="s">
        <v>107</v>
      </c>
      <c r="AV3341" s="14" t="s">
        <v>166</v>
      </c>
      <c r="AW3341" s="14" t="s">
        <v>31</v>
      </c>
      <c r="AX3341" s="14" t="s">
        <v>74</v>
      </c>
      <c r="AY3341" s="276" t="s">
        <v>165</v>
      </c>
    </row>
    <row r="3342" s="12" customFormat="1">
      <c r="B3342" s="244"/>
      <c r="C3342" s="245"/>
      <c r="D3342" s="246" t="s">
        <v>175</v>
      </c>
      <c r="E3342" s="247" t="s">
        <v>1</v>
      </c>
      <c r="F3342" s="248" t="s">
        <v>207</v>
      </c>
      <c r="G3342" s="245"/>
      <c r="H3342" s="247" t="s">
        <v>1</v>
      </c>
      <c r="I3342" s="249"/>
      <c r="J3342" s="245"/>
      <c r="K3342" s="245"/>
      <c r="L3342" s="250"/>
      <c r="M3342" s="251"/>
      <c r="N3342" s="252"/>
      <c r="O3342" s="252"/>
      <c r="P3342" s="252"/>
      <c r="Q3342" s="252"/>
      <c r="R3342" s="252"/>
      <c r="S3342" s="252"/>
      <c r="T3342" s="253"/>
      <c r="AT3342" s="254" t="s">
        <v>175</v>
      </c>
      <c r="AU3342" s="254" t="s">
        <v>107</v>
      </c>
      <c r="AV3342" s="12" t="s">
        <v>82</v>
      </c>
      <c r="AW3342" s="12" t="s">
        <v>31</v>
      </c>
      <c r="AX3342" s="12" t="s">
        <v>74</v>
      </c>
      <c r="AY3342" s="254" t="s">
        <v>165</v>
      </c>
    </row>
    <row r="3343" s="12" customFormat="1">
      <c r="B3343" s="244"/>
      <c r="C3343" s="245"/>
      <c r="D3343" s="246" t="s">
        <v>175</v>
      </c>
      <c r="E3343" s="247" t="s">
        <v>1</v>
      </c>
      <c r="F3343" s="248" t="s">
        <v>474</v>
      </c>
      <c r="G3343" s="245"/>
      <c r="H3343" s="247" t="s">
        <v>1</v>
      </c>
      <c r="I3343" s="249"/>
      <c r="J3343" s="245"/>
      <c r="K3343" s="245"/>
      <c r="L3343" s="250"/>
      <c r="M3343" s="251"/>
      <c r="N3343" s="252"/>
      <c r="O3343" s="252"/>
      <c r="P3343" s="252"/>
      <c r="Q3343" s="252"/>
      <c r="R3343" s="252"/>
      <c r="S3343" s="252"/>
      <c r="T3343" s="253"/>
      <c r="AT3343" s="254" t="s">
        <v>175</v>
      </c>
      <c r="AU3343" s="254" t="s">
        <v>107</v>
      </c>
      <c r="AV3343" s="12" t="s">
        <v>82</v>
      </c>
      <c r="AW3343" s="12" t="s">
        <v>31</v>
      </c>
      <c r="AX3343" s="12" t="s">
        <v>74</v>
      </c>
      <c r="AY3343" s="254" t="s">
        <v>165</v>
      </c>
    </row>
    <row r="3344" s="13" customFormat="1">
      <c r="B3344" s="255"/>
      <c r="C3344" s="256"/>
      <c r="D3344" s="246" t="s">
        <v>175</v>
      </c>
      <c r="E3344" s="257" t="s">
        <v>1</v>
      </c>
      <c r="F3344" s="258" t="s">
        <v>82</v>
      </c>
      <c r="G3344" s="256"/>
      <c r="H3344" s="259">
        <v>1</v>
      </c>
      <c r="I3344" s="260"/>
      <c r="J3344" s="256"/>
      <c r="K3344" s="256"/>
      <c r="L3344" s="261"/>
      <c r="M3344" s="262"/>
      <c r="N3344" s="263"/>
      <c r="O3344" s="263"/>
      <c r="P3344" s="263"/>
      <c r="Q3344" s="263"/>
      <c r="R3344" s="263"/>
      <c r="S3344" s="263"/>
      <c r="T3344" s="264"/>
      <c r="AT3344" s="265" t="s">
        <v>175</v>
      </c>
      <c r="AU3344" s="265" t="s">
        <v>107</v>
      </c>
      <c r="AV3344" s="13" t="s">
        <v>107</v>
      </c>
      <c r="AW3344" s="13" t="s">
        <v>31</v>
      </c>
      <c r="AX3344" s="13" t="s">
        <v>74</v>
      </c>
      <c r="AY3344" s="265" t="s">
        <v>165</v>
      </c>
    </row>
    <row r="3345" s="12" customFormat="1">
      <c r="B3345" s="244"/>
      <c r="C3345" s="245"/>
      <c r="D3345" s="246" t="s">
        <v>175</v>
      </c>
      <c r="E3345" s="247" t="s">
        <v>1</v>
      </c>
      <c r="F3345" s="248" t="s">
        <v>476</v>
      </c>
      <c r="G3345" s="245"/>
      <c r="H3345" s="247" t="s">
        <v>1</v>
      </c>
      <c r="I3345" s="249"/>
      <c r="J3345" s="245"/>
      <c r="K3345" s="245"/>
      <c r="L3345" s="250"/>
      <c r="M3345" s="251"/>
      <c r="N3345" s="252"/>
      <c r="O3345" s="252"/>
      <c r="P3345" s="252"/>
      <c r="Q3345" s="252"/>
      <c r="R3345" s="252"/>
      <c r="S3345" s="252"/>
      <c r="T3345" s="253"/>
      <c r="AT3345" s="254" t="s">
        <v>175</v>
      </c>
      <c r="AU3345" s="254" t="s">
        <v>107</v>
      </c>
      <c r="AV3345" s="12" t="s">
        <v>82</v>
      </c>
      <c r="AW3345" s="12" t="s">
        <v>31</v>
      </c>
      <c r="AX3345" s="12" t="s">
        <v>74</v>
      </c>
      <c r="AY3345" s="254" t="s">
        <v>165</v>
      </c>
    </row>
    <row r="3346" s="13" customFormat="1">
      <c r="B3346" s="255"/>
      <c r="C3346" s="256"/>
      <c r="D3346" s="246" t="s">
        <v>175</v>
      </c>
      <c r="E3346" s="257" t="s">
        <v>1</v>
      </c>
      <c r="F3346" s="258" t="s">
        <v>82</v>
      </c>
      <c r="G3346" s="256"/>
      <c r="H3346" s="259">
        <v>1</v>
      </c>
      <c r="I3346" s="260"/>
      <c r="J3346" s="256"/>
      <c r="K3346" s="256"/>
      <c r="L3346" s="261"/>
      <c r="M3346" s="262"/>
      <c r="N3346" s="263"/>
      <c r="O3346" s="263"/>
      <c r="P3346" s="263"/>
      <c r="Q3346" s="263"/>
      <c r="R3346" s="263"/>
      <c r="S3346" s="263"/>
      <c r="T3346" s="264"/>
      <c r="AT3346" s="265" t="s">
        <v>175</v>
      </c>
      <c r="AU3346" s="265" t="s">
        <v>107</v>
      </c>
      <c r="AV3346" s="13" t="s">
        <v>107</v>
      </c>
      <c r="AW3346" s="13" t="s">
        <v>31</v>
      </c>
      <c r="AX3346" s="13" t="s">
        <v>74</v>
      </c>
      <c r="AY3346" s="265" t="s">
        <v>165</v>
      </c>
    </row>
    <row r="3347" s="12" customFormat="1">
      <c r="B3347" s="244"/>
      <c r="C3347" s="245"/>
      <c r="D3347" s="246" t="s">
        <v>175</v>
      </c>
      <c r="E3347" s="247" t="s">
        <v>1</v>
      </c>
      <c r="F3347" s="248" t="s">
        <v>505</v>
      </c>
      <c r="G3347" s="245"/>
      <c r="H3347" s="247" t="s">
        <v>1</v>
      </c>
      <c r="I3347" s="249"/>
      <c r="J3347" s="245"/>
      <c r="K3347" s="245"/>
      <c r="L3347" s="250"/>
      <c r="M3347" s="251"/>
      <c r="N3347" s="252"/>
      <c r="O3347" s="252"/>
      <c r="P3347" s="252"/>
      <c r="Q3347" s="252"/>
      <c r="R3347" s="252"/>
      <c r="S3347" s="252"/>
      <c r="T3347" s="253"/>
      <c r="AT3347" s="254" t="s">
        <v>175</v>
      </c>
      <c r="AU3347" s="254" t="s">
        <v>107</v>
      </c>
      <c r="AV3347" s="12" t="s">
        <v>82</v>
      </c>
      <c r="AW3347" s="12" t="s">
        <v>31</v>
      </c>
      <c r="AX3347" s="12" t="s">
        <v>74</v>
      </c>
      <c r="AY3347" s="254" t="s">
        <v>165</v>
      </c>
    </row>
    <row r="3348" s="13" customFormat="1">
      <c r="B3348" s="255"/>
      <c r="C3348" s="256"/>
      <c r="D3348" s="246" t="s">
        <v>175</v>
      </c>
      <c r="E3348" s="257" t="s">
        <v>1</v>
      </c>
      <c r="F3348" s="258" t="s">
        <v>82</v>
      </c>
      <c r="G3348" s="256"/>
      <c r="H3348" s="259">
        <v>1</v>
      </c>
      <c r="I3348" s="260"/>
      <c r="J3348" s="256"/>
      <c r="K3348" s="256"/>
      <c r="L3348" s="261"/>
      <c r="M3348" s="262"/>
      <c r="N3348" s="263"/>
      <c r="O3348" s="263"/>
      <c r="P3348" s="263"/>
      <c r="Q3348" s="263"/>
      <c r="R3348" s="263"/>
      <c r="S3348" s="263"/>
      <c r="T3348" s="264"/>
      <c r="AT3348" s="265" t="s">
        <v>175</v>
      </c>
      <c r="AU3348" s="265" t="s">
        <v>107</v>
      </c>
      <c r="AV3348" s="13" t="s">
        <v>107</v>
      </c>
      <c r="AW3348" s="13" t="s">
        <v>31</v>
      </c>
      <c r="AX3348" s="13" t="s">
        <v>74</v>
      </c>
      <c r="AY3348" s="265" t="s">
        <v>165</v>
      </c>
    </row>
    <row r="3349" s="12" customFormat="1">
      <c r="B3349" s="244"/>
      <c r="C3349" s="245"/>
      <c r="D3349" s="246" t="s">
        <v>175</v>
      </c>
      <c r="E3349" s="247" t="s">
        <v>1</v>
      </c>
      <c r="F3349" s="248" t="s">
        <v>512</v>
      </c>
      <c r="G3349" s="245"/>
      <c r="H3349" s="247" t="s">
        <v>1</v>
      </c>
      <c r="I3349" s="249"/>
      <c r="J3349" s="245"/>
      <c r="K3349" s="245"/>
      <c r="L3349" s="250"/>
      <c r="M3349" s="251"/>
      <c r="N3349" s="252"/>
      <c r="O3349" s="252"/>
      <c r="P3349" s="252"/>
      <c r="Q3349" s="252"/>
      <c r="R3349" s="252"/>
      <c r="S3349" s="252"/>
      <c r="T3349" s="253"/>
      <c r="AT3349" s="254" t="s">
        <v>175</v>
      </c>
      <c r="AU3349" s="254" t="s">
        <v>107</v>
      </c>
      <c r="AV3349" s="12" t="s">
        <v>82</v>
      </c>
      <c r="AW3349" s="12" t="s">
        <v>31</v>
      </c>
      <c r="AX3349" s="12" t="s">
        <v>74</v>
      </c>
      <c r="AY3349" s="254" t="s">
        <v>165</v>
      </c>
    </row>
    <row r="3350" s="13" customFormat="1">
      <c r="B3350" s="255"/>
      <c r="C3350" s="256"/>
      <c r="D3350" s="246" t="s">
        <v>175</v>
      </c>
      <c r="E3350" s="257" t="s">
        <v>1</v>
      </c>
      <c r="F3350" s="258" t="s">
        <v>82</v>
      </c>
      <c r="G3350" s="256"/>
      <c r="H3350" s="259">
        <v>1</v>
      </c>
      <c r="I3350" s="260"/>
      <c r="J3350" s="256"/>
      <c r="K3350" s="256"/>
      <c r="L3350" s="261"/>
      <c r="M3350" s="262"/>
      <c r="N3350" s="263"/>
      <c r="O3350" s="263"/>
      <c r="P3350" s="263"/>
      <c r="Q3350" s="263"/>
      <c r="R3350" s="263"/>
      <c r="S3350" s="263"/>
      <c r="T3350" s="264"/>
      <c r="AT3350" s="265" t="s">
        <v>175</v>
      </c>
      <c r="AU3350" s="265" t="s">
        <v>107</v>
      </c>
      <c r="AV3350" s="13" t="s">
        <v>107</v>
      </c>
      <c r="AW3350" s="13" t="s">
        <v>31</v>
      </c>
      <c r="AX3350" s="13" t="s">
        <v>74</v>
      </c>
      <c r="AY3350" s="265" t="s">
        <v>165</v>
      </c>
    </row>
    <row r="3351" s="14" customFormat="1">
      <c r="B3351" s="266"/>
      <c r="C3351" s="267"/>
      <c r="D3351" s="246" t="s">
        <v>175</v>
      </c>
      <c r="E3351" s="268" t="s">
        <v>1</v>
      </c>
      <c r="F3351" s="269" t="s">
        <v>179</v>
      </c>
      <c r="G3351" s="267"/>
      <c r="H3351" s="270">
        <v>4</v>
      </c>
      <c r="I3351" s="271"/>
      <c r="J3351" s="267"/>
      <c r="K3351" s="267"/>
      <c r="L3351" s="272"/>
      <c r="M3351" s="273"/>
      <c r="N3351" s="274"/>
      <c r="O3351" s="274"/>
      <c r="P3351" s="274"/>
      <c r="Q3351" s="274"/>
      <c r="R3351" s="274"/>
      <c r="S3351" s="274"/>
      <c r="T3351" s="275"/>
      <c r="AT3351" s="276" t="s">
        <v>175</v>
      </c>
      <c r="AU3351" s="276" t="s">
        <v>107</v>
      </c>
      <c r="AV3351" s="14" t="s">
        <v>166</v>
      </c>
      <c r="AW3351" s="14" t="s">
        <v>31</v>
      </c>
      <c r="AX3351" s="14" t="s">
        <v>74</v>
      </c>
      <c r="AY3351" s="276" t="s">
        <v>165</v>
      </c>
    </row>
    <row r="3352" s="15" customFormat="1">
      <c r="B3352" s="277"/>
      <c r="C3352" s="278"/>
      <c r="D3352" s="246" t="s">
        <v>175</v>
      </c>
      <c r="E3352" s="279" t="s">
        <v>1</v>
      </c>
      <c r="F3352" s="280" t="s">
        <v>186</v>
      </c>
      <c r="G3352" s="278"/>
      <c r="H3352" s="281">
        <v>19</v>
      </c>
      <c r="I3352" s="282"/>
      <c r="J3352" s="278"/>
      <c r="K3352" s="278"/>
      <c r="L3352" s="283"/>
      <c r="M3352" s="284"/>
      <c r="N3352" s="285"/>
      <c r="O3352" s="285"/>
      <c r="P3352" s="285"/>
      <c r="Q3352" s="285"/>
      <c r="R3352" s="285"/>
      <c r="S3352" s="285"/>
      <c r="T3352" s="286"/>
      <c r="AT3352" s="287" t="s">
        <v>175</v>
      </c>
      <c r="AU3352" s="287" t="s">
        <v>107</v>
      </c>
      <c r="AV3352" s="15" t="s">
        <v>173</v>
      </c>
      <c r="AW3352" s="15" t="s">
        <v>31</v>
      </c>
      <c r="AX3352" s="15" t="s">
        <v>82</v>
      </c>
      <c r="AY3352" s="287" t="s">
        <v>165</v>
      </c>
    </row>
    <row r="3353" s="1" customFormat="1" ht="16.5" customHeight="1">
      <c r="B3353" s="38"/>
      <c r="C3353" s="288" t="s">
        <v>1272</v>
      </c>
      <c r="D3353" s="288" t="s">
        <v>223</v>
      </c>
      <c r="E3353" s="289" t="s">
        <v>1273</v>
      </c>
      <c r="F3353" s="290" t="s">
        <v>1274</v>
      </c>
      <c r="G3353" s="291" t="s">
        <v>339</v>
      </c>
      <c r="H3353" s="292">
        <v>44.270000000000003</v>
      </c>
      <c r="I3353" s="293"/>
      <c r="J3353" s="294">
        <f>ROUND(I3353*H3353,2)</f>
        <v>0</v>
      </c>
      <c r="K3353" s="290" t="s">
        <v>172</v>
      </c>
      <c r="L3353" s="295"/>
      <c r="M3353" s="296" t="s">
        <v>1</v>
      </c>
      <c r="N3353" s="297" t="s">
        <v>40</v>
      </c>
      <c r="O3353" s="86"/>
      <c r="P3353" s="240">
        <f>O3353*H3353</f>
        <v>0</v>
      </c>
      <c r="Q3353" s="240">
        <v>0.0018</v>
      </c>
      <c r="R3353" s="240">
        <f>Q3353*H3353</f>
        <v>0.079686000000000007</v>
      </c>
      <c r="S3353" s="240">
        <v>0</v>
      </c>
      <c r="T3353" s="241">
        <f>S3353*H3353</f>
        <v>0</v>
      </c>
      <c r="AR3353" s="242" t="s">
        <v>616</v>
      </c>
      <c r="AT3353" s="242" t="s">
        <v>223</v>
      </c>
      <c r="AU3353" s="242" t="s">
        <v>107</v>
      </c>
      <c r="AY3353" s="17" t="s">
        <v>165</v>
      </c>
      <c r="BE3353" s="243">
        <f>IF(N3353="základní",J3353,0)</f>
        <v>0</v>
      </c>
      <c r="BF3353" s="243">
        <f>IF(N3353="snížená",J3353,0)</f>
        <v>0</v>
      </c>
      <c r="BG3353" s="243">
        <f>IF(N3353="zákl. přenesená",J3353,0)</f>
        <v>0</v>
      </c>
      <c r="BH3353" s="243">
        <f>IF(N3353="sníž. přenesená",J3353,0)</f>
        <v>0</v>
      </c>
      <c r="BI3353" s="243">
        <f>IF(N3353="nulová",J3353,0)</f>
        <v>0</v>
      </c>
      <c r="BJ3353" s="17" t="s">
        <v>107</v>
      </c>
      <c r="BK3353" s="243">
        <f>ROUND(I3353*H3353,2)</f>
        <v>0</v>
      </c>
      <c r="BL3353" s="17" t="s">
        <v>315</v>
      </c>
      <c r="BM3353" s="242" t="s">
        <v>1275</v>
      </c>
    </row>
    <row r="3354" s="12" customFormat="1">
      <c r="B3354" s="244"/>
      <c r="C3354" s="245"/>
      <c r="D3354" s="246" t="s">
        <v>175</v>
      </c>
      <c r="E3354" s="247" t="s">
        <v>1</v>
      </c>
      <c r="F3354" s="248" t="s">
        <v>176</v>
      </c>
      <c r="G3354" s="245"/>
      <c r="H3354" s="247" t="s">
        <v>1</v>
      </c>
      <c r="I3354" s="249"/>
      <c r="J3354" s="245"/>
      <c r="K3354" s="245"/>
      <c r="L3354" s="250"/>
      <c r="M3354" s="251"/>
      <c r="N3354" s="252"/>
      <c r="O3354" s="252"/>
      <c r="P3354" s="252"/>
      <c r="Q3354" s="252"/>
      <c r="R3354" s="252"/>
      <c r="S3354" s="252"/>
      <c r="T3354" s="253"/>
      <c r="AT3354" s="254" t="s">
        <v>175</v>
      </c>
      <c r="AU3354" s="254" t="s">
        <v>107</v>
      </c>
      <c r="AV3354" s="12" t="s">
        <v>82</v>
      </c>
      <c r="AW3354" s="12" t="s">
        <v>31</v>
      </c>
      <c r="AX3354" s="12" t="s">
        <v>74</v>
      </c>
      <c r="AY3354" s="254" t="s">
        <v>165</v>
      </c>
    </row>
    <row r="3355" s="12" customFormat="1">
      <c r="B3355" s="244"/>
      <c r="C3355" s="245"/>
      <c r="D3355" s="246" t="s">
        <v>175</v>
      </c>
      <c r="E3355" s="247" t="s">
        <v>1</v>
      </c>
      <c r="F3355" s="248" t="s">
        <v>379</v>
      </c>
      <c r="G3355" s="245"/>
      <c r="H3355" s="247" t="s">
        <v>1</v>
      </c>
      <c r="I3355" s="249"/>
      <c r="J3355" s="245"/>
      <c r="K3355" s="245"/>
      <c r="L3355" s="250"/>
      <c r="M3355" s="251"/>
      <c r="N3355" s="252"/>
      <c r="O3355" s="252"/>
      <c r="P3355" s="252"/>
      <c r="Q3355" s="252"/>
      <c r="R3355" s="252"/>
      <c r="S3355" s="252"/>
      <c r="T3355" s="253"/>
      <c r="AT3355" s="254" t="s">
        <v>175</v>
      </c>
      <c r="AU3355" s="254" t="s">
        <v>107</v>
      </c>
      <c r="AV3355" s="12" t="s">
        <v>82</v>
      </c>
      <c r="AW3355" s="12" t="s">
        <v>31</v>
      </c>
      <c r="AX3355" s="12" t="s">
        <v>74</v>
      </c>
      <c r="AY3355" s="254" t="s">
        <v>165</v>
      </c>
    </row>
    <row r="3356" s="13" customFormat="1">
      <c r="B3356" s="255"/>
      <c r="C3356" s="256"/>
      <c r="D3356" s="246" t="s">
        <v>175</v>
      </c>
      <c r="E3356" s="257" t="s">
        <v>1</v>
      </c>
      <c r="F3356" s="258" t="s">
        <v>1276</v>
      </c>
      <c r="G3356" s="256"/>
      <c r="H3356" s="259">
        <v>1.8</v>
      </c>
      <c r="I3356" s="260"/>
      <c r="J3356" s="256"/>
      <c r="K3356" s="256"/>
      <c r="L3356" s="261"/>
      <c r="M3356" s="262"/>
      <c r="N3356" s="263"/>
      <c r="O3356" s="263"/>
      <c r="P3356" s="263"/>
      <c r="Q3356" s="263"/>
      <c r="R3356" s="263"/>
      <c r="S3356" s="263"/>
      <c r="T3356" s="264"/>
      <c r="AT3356" s="265" t="s">
        <v>175</v>
      </c>
      <c r="AU3356" s="265" t="s">
        <v>107</v>
      </c>
      <c r="AV3356" s="13" t="s">
        <v>107</v>
      </c>
      <c r="AW3356" s="13" t="s">
        <v>31</v>
      </c>
      <c r="AX3356" s="13" t="s">
        <v>74</v>
      </c>
      <c r="AY3356" s="265" t="s">
        <v>165</v>
      </c>
    </row>
    <row r="3357" s="12" customFormat="1">
      <c r="B3357" s="244"/>
      <c r="C3357" s="245"/>
      <c r="D3357" s="246" t="s">
        <v>175</v>
      </c>
      <c r="E3357" s="247" t="s">
        <v>1</v>
      </c>
      <c r="F3357" s="248" t="s">
        <v>218</v>
      </c>
      <c r="G3357" s="245"/>
      <c r="H3357" s="247" t="s">
        <v>1</v>
      </c>
      <c r="I3357" s="249"/>
      <c r="J3357" s="245"/>
      <c r="K3357" s="245"/>
      <c r="L3357" s="250"/>
      <c r="M3357" s="251"/>
      <c r="N3357" s="252"/>
      <c r="O3357" s="252"/>
      <c r="P3357" s="252"/>
      <c r="Q3357" s="252"/>
      <c r="R3357" s="252"/>
      <c r="S3357" s="252"/>
      <c r="T3357" s="253"/>
      <c r="AT3357" s="254" t="s">
        <v>175</v>
      </c>
      <c r="AU3357" s="254" t="s">
        <v>107</v>
      </c>
      <c r="AV3357" s="12" t="s">
        <v>82</v>
      </c>
      <c r="AW3357" s="12" t="s">
        <v>31</v>
      </c>
      <c r="AX3357" s="12" t="s">
        <v>74</v>
      </c>
      <c r="AY3357" s="254" t="s">
        <v>165</v>
      </c>
    </row>
    <row r="3358" s="13" customFormat="1">
      <c r="B3358" s="255"/>
      <c r="C3358" s="256"/>
      <c r="D3358" s="246" t="s">
        <v>175</v>
      </c>
      <c r="E3358" s="257" t="s">
        <v>1</v>
      </c>
      <c r="F3358" s="258" t="s">
        <v>1277</v>
      </c>
      <c r="G3358" s="256"/>
      <c r="H3358" s="259">
        <v>1.9099999999999999</v>
      </c>
      <c r="I3358" s="260"/>
      <c r="J3358" s="256"/>
      <c r="K3358" s="256"/>
      <c r="L3358" s="261"/>
      <c r="M3358" s="262"/>
      <c r="N3358" s="263"/>
      <c r="O3358" s="263"/>
      <c r="P3358" s="263"/>
      <c r="Q3358" s="263"/>
      <c r="R3358" s="263"/>
      <c r="S3358" s="263"/>
      <c r="T3358" s="264"/>
      <c r="AT3358" s="265" t="s">
        <v>175</v>
      </c>
      <c r="AU3358" s="265" t="s">
        <v>107</v>
      </c>
      <c r="AV3358" s="13" t="s">
        <v>107</v>
      </c>
      <c r="AW3358" s="13" t="s">
        <v>31</v>
      </c>
      <c r="AX3358" s="13" t="s">
        <v>74</v>
      </c>
      <c r="AY3358" s="265" t="s">
        <v>165</v>
      </c>
    </row>
    <row r="3359" s="12" customFormat="1">
      <c r="B3359" s="244"/>
      <c r="C3359" s="245"/>
      <c r="D3359" s="246" t="s">
        <v>175</v>
      </c>
      <c r="E3359" s="247" t="s">
        <v>1</v>
      </c>
      <c r="F3359" s="248" t="s">
        <v>401</v>
      </c>
      <c r="G3359" s="245"/>
      <c r="H3359" s="247" t="s">
        <v>1</v>
      </c>
      <c r="I3359" s="249"/>
      <c r="J3359" s="245"/>
      <c r="K3359" s="245"/>
      <c r="L3359" s="250"/>
      <c r="M3359" s="251"/>
      <c r="N3359" s="252"/>
      <c r="O3359" s="252"/>
      <c r="P3359" s="252"/>
      <c r="Q3359" s="252"/>
      <c r="R3359" s="252"/>
      <c r="S3359" s="252"/>
      <c r="T3359" s="253"/>
      <c r="AT3359" s="254" t="s">
        <v>175</v>
      </c>
      <c r="AU3359" s="254" t="s">
        <v>107</v>
      </c>
      <c r="AV3359" s="12" t="s">
        <v>82</v>
      </c>
      <c r="AW3359" s="12" t="s">
        <v>31</v>
      </c>
      <c r="AX3359" s="12" t="s">
        <v>74</v>
      </c>
      <c r="AY3359" s="254" t="s">
        <v>165</v>
      </c>
    </row>
    <row r="3360" s="13" customFormat="1">
      <c r="B3360" s="255"/>
      <c r="C3360" s="256"/>
      <c r="D3360" s="246" t="s">
        <v>175</v>
      </c>
      <c r="E3360" s="257" t="s">
        <v>1</v>
      </c>
      <c r="F3360" s="258" t="s">
        <v>1277</v>
      </c>
      <c r="G3360" s="256"/>
      <c r="H3360" s="259">
        <v>1.9099999999999999</v>
      </c>
      <c r="I3360" s="260"/>
      <c r="J3360" s="256"/>
      <c r="K3360" s="256"/>
      <c r="L3360" s="261"/>
      <c r="M3360" s="262"/>
      <c r="N3360" s="263"/>
      <c r="O3360" s="263"/>
      <c r="P3360" s="263"/>
      <c r="Q3360" s="263"/>
      <c r="R3360" s="263"/>
      <c r="S3360" s="263"/>
      <c r="T3360" s="264"/>
      <c r="AT3360" s="265" t="s">
        <v>175</v>
      </c>
      <c r="AU3360" s="265" t="s">
        <v>107</v>
      </c>
      <c r="AV3360" s="13" t="s">
        <v>107</v>
      </c>
      <c r="AW3360" s="13" t="s">
        <v>31</v>
      </c>
      <c r="AX3360" s="13" t="s">
        <v>74</v>
      </c>
      <c r="AY3360" s="265" t="s">
        <v>165</v>
      </c>
    </row>
    <row r="3361" s="12" customFormat="1">
      <c r="B3361" s="244"/>
      <c r="C3361" s="245"/>
      <c r="D3361" s="246" t="s">
        <v>175</v>
      </c>
      <c r="E3361" s="247" t="s">
        <v>1</v>
      </c>
      <c r="F3361" s="248" t="s">
        <v>194</v>
      </c>
      <c r="G3361" s="245"/>
      <c r="H3361" s="247" t="s">
        <v>1</v>
      </c>
      <c r="I3361" s="249"/>
      <c r="J3361" s="245"/>
      <c r="K3361" s="245"/>
      <c r="L3361" s="250"/>
      <c r="M3361" s="251"/>
      <c r="N3361" s="252"/>
      <c r="O3361" s="252"/>
      <c r="P3361" s="252"/>
      <c r="Q3361" s="252"/>
      <c r="R3361" s="252"/>
      <c r="S3361" s="252"/>
      <c r="T3361" s="253"/>
      <c r="AT3361" s="254" t="s">
        <v>175</v>
      </c>
      <c r="AU3361" s="254" t="s">
        <v>107</v>
      </c>
      <c r="AV3361" s="12" t="s">
        <v>82</v>
      </c>
      <c r="AW3361" s="12" t="s">
        <v>31</v>
      </c>
      <c r="AX3361" s="12" t="s">
        <v>74</v>
      </c>
      <c r="AY3361" s="254" t="s">
        <v>165</v>
      </c>
    </row>
    <row r="3362" s="13" customFormat="1">
      <c r="B3362" s="255"/>
      <c r="C3362" s="256"/>
      <c r="D3362" s="246" t="s">
        <v>175</v>
      </c>
      <c r="E3362" s="257" t="s">
        <v>1</v>
      </c>
      <c r="F3362" s="258" t="s">
        <v>1277</v>
      </c>
      <c r="G3362" s="256"/>
      <c r="H3362" s="259">
        <v>1.9099999999999999</v>
      </c>
      <c r="I3362" s="260"/>
      <c r="J3362" s="256"/>
      <c r="K3362" s="256"/>
      <c r="L3362" s="261"/>
      <c r="M3362" s="262"/>
      <c r="N3362" s="263"/>
      <c r="O3362" s="263"/>
      <c r="P3362" s="263"/>
      <c r="Q3362" s="263"/>
      <c r="R3362" s="263"/>
      <c r="S3362" s="263"/>
      <c r="T3362" s="264"/>
      <c r="AT3362" s="265" t="s">
        <v>175</v>
      </c>
      <c r="AU3362" s="265" t="s">
        <v>107</v>
      </c>
      <c r="AV3362" s="13" t="s">
        <v>107</v>
      </c>
      <c r="AW3362" s="13" t="s">
        <v>31</v>
      </c>
      <c r="AX3362" s="13" t="s">
        <v>74</v>
      </c>
      <c r="AY3362" s="265" t="s">
        <v>165</v>
      </c>
    </row>
    <row r="3363" s="12" customFormat="1">
      <c r="B3363" s="244"/>
      <c r="C3363" s="245"/>
      <c r="D3363" s="246" t="s">
        <v>175</v>
      </c>
      <c r="E3363" s="247" t="s">
        <v>1</v>
      </c>
      <c r="F3363" s="248" t="s">
        <v>246</v>
      </c>
      <c r="G3363" s="245"/>
      <c r="H3363" s="247" t="s">
        <v>1</v>
      </c>
      <c r="I3363" s="249"/>
      <c r="J3363" s="245"/>
      <c r="K3363" s="245"/>
      <c r="L3363" s="250"/>
      <c r="M3363" s="251"/>
      <c r="N3363" s="252"/>
      <c r="O3363" s="252"/>
      <c r="P3363" s="252"/>
      <c r="Q3363" s="252"/>
      <c r="R3363" s="252"/>
      <c r="S3363" s="252"/>
      <c r="T3363" s="253"/>
      <c r="AT3363" s="254" t="s">
        <v>175</v>
      </c>
      <c r="AU3363" s="254" t="s">
        <v>107</v>
      </c>
      <c r="AV3363" s="12" t="s">
        <v>82</v>
      </c>
      <c r="AW3363" s="12" t="s">
        <v>31</v>
      </c>
      <c r="AX3363" s="12" t="s">
        <v>74</v>
      </c>
      <c r="AY3363" s="254" t="s">
        <v>165</v>
      </c>
    </row>
    <row r="3364" s="13" customFormat="1">
      <c r="B3364" s="255"/>
      <c r="C3364" s="256"/>
      <c r="D3364" s="246" t="s">
        <v>175</v>
      </c>
      <c r="E3364" s="257" t="s">
        <v>1</v>
      </c>
      <c r="F3364" s="258" t="s">
        <v>1277</v>
      </c>
      <c r="G3364" s="256"/>
      <c r="H3364" s="259">
        <v>1.9099999999999999</v>
      </c>
      <c r="I3364" s="260"/>
      <c r="J3364" s="256"/>
      <c r="K3364" s="256"/>
      <c r="L3364" s="261"/>
      <c r="M3364" s="262"/>
      <c r="N3364" s="263"/>
      <c r="O3364" s="263"/>
      <c r="P3364" s="263"/>
      <c r="Q3364" s="263"/>
      <c r="R3364" s="263"/>
      <c r="S3364" s="263"/>
      <c r="T3364" s="264"/>
      <c r="AT3364" s="265" t="s">
        <v>175</v>
      </c>
      <c r="AU3364" s="265" t="s">
        <v>107</v>
      </c>
      <c r="AV3364" s="13" t="s">
        <v>107</v>
      </c>
      <c r="AW3364" s="13" t="s">
        <v>31</v>
      </c>
      <c r="AX3364" s="13" t="s">
        <v>74</v>
      </c>
      <c r="AY3364" s="265" t="s">
        <v>165</v>
      </c>
    </row>
    <row r="3365" s="12" customFormat="1">
      <c r="B3365" s="244"/>
      <c r="C3365" s="245"/>
      <c r="D3365" s="246" t="s">
        <v>175</v>
      </c>
      <c r="E3365" s="247" t="s">
        <v>1</v>
      </c>
      <c r="F3365" s="248" t="s">
        <v>198</v>
      </c>
      <c r="G3365" s="245"/>
      <c r="H3365" s="247" t="s">
        <v>1</v>
      </c>
      <c r="I3365" s="249"/>
      <c r="J3365" s="245"/>
      <c r="K3365" s="245"/>
      <c r="L3365" s="250"/>
      <c r="M3365" s="251"/>
      <c r="N3365" s="252"/>
      <c r="O3365" s="252"/>
      <c r="P3365" s="252"/>
      <c r="Q3365" s="252"/>
      <c r="R3365" s="252"/>
      <c r="S3365" s="252"/>
      <c r="T3365" s="253"/>
      <c r="AT3365" s="254" t="s">
        <v>175</v>
      </c>
      <c r="AU3365" s="254" t="s">
        <v>107</v>
      </c>
      <c r="AV3365" s="12" t="s">
        <v>82</v>
      </c>
      <c r="AW3365" s="12" t="s">
        <v>31</v>
      </c>
      <c r="AX3365" s="12" t="s">
        <v>74</v>
      </c>
      <c r="AY3365" s="254" t="s">
        <v>165</v>
      </c>
    </row>
    <row r="3366" s="13" customFormat="1">
      <c r="B3366" s="255"/>
      <c r="C3366" s="256"/>
      <c r="D3366" s="246" t="s">
        <v>175</v>
      </c>
      <c r="E3366" s="257" t="s">
        <v>1</v>
      </c>
      <c r="F3366" s="258" t="s">
        <v>1277</v>
      </c>
      <c r="G3366" s="256"/>
      <c r="H3366" s="259">
        <v>1.9099999999999999</v>
      </c>
      <c r="I3366" s="260"/>
      <c r="J3366" s="256"/>
      <c r="K3366" s="256"/>
      <c r="L3366" s="261"/>
      <c r="M3366" s="262"/>
      <c r="N3366" s="263"/>
      <c r="O3366" s="263"/>
      <c r="P3366" s="263"/>
      <c r="Q3366" s="263"/>
      <c r="R3366" s="263"/>
      <c r="S3366" s="263"/>
      <c r="T3366" s="264"/>
      <c r="AT3366" s="265" t="s">
        <v>175</v>
      </c>
      <c r="AU3366" s="265" t="s">
        <v>107</v>
      </c>
      <c r="AV3366" s="13" t="s">
        <v>107</v>
      </c>
      <c r="AW3366" s="13" t="s">
        <v>31</v>
      </c>
      <c r="AX3366" s="13" t="s">
        <v>74</v>
      </c>
      <c r="AY3366" s="265" t="s">
        <v>165</v>
      </c>
    </row>
    <row r="3367" s="12" customFormat="1">
      <c r="B3367" s="244"/>
      <c r="C3367" s="245"/>
      <c r="D3367" s="246" t="s">
        <v>175</v>
      </c>
      <c r="E3367" s="247" t="s">
        <v>1</v>
      </c>
      <c r="F3367" s="248" t="s">
        <v>200</v>
      </c>
      <c r="G3367" s="245"/>
      <c r="H3367" s="247" t="s">
        <v>1</v>
      </c>
      <c r="I3367" s="249"/>
      <c r="J3367" s="245"/>
      <c r="K3367" s="245"/>
      <c r="L3367" s="250"/>
      <c r="M3367" s="251"/>
      <c r="N3367" s="252"/>
      <c r="O3367" s="252"/>
      <c r="P3367" s="252"/>
      <c r="Q3367" s="252"/>
      <c r="R3367" s="252"/>
      <c r="S3367" s="252"/>
      <c r="T3367" s="253"/>
      <c r="AT3367" s="254" t="s">
        <v>175</v>
      </c>
      <c r="AU3367" s="254" t="s">
        <v>107</v>
      </c>
      <c r="AV3367" s="12" t="s">
        <v>82</v>
      </c>
      <c r="AW3367" s="12" t="s">
        <v>31</v>
      </c>
      <c r="AX3367" s="12" t="s">
        <v>74</v>
      </c>
      <c r="AY3367" s="254" t="s">
        <v>165</v>
      </c>
    </row>
    <row r="3368" s="13" customFormat="1">
      <c r="B3368" s="255"/>
      <c r="C3368" s="256"/>
      <c r="D3368" s="246" t="s">
        <v>175</v>
      </c>
      <c r="E3368" s="257" t="s">
        <v>1</v>
      </c>
      <c r="F3368" s="258" t="s">
        <v>1277</v>
      </c>
      <c r="G3368" s="256"/>
      <c r="H3368" s="259">
        <v>1.9099999999999999</v>
      </c>
      <c r="I3368" s="260"/>
      <c r="J3368" s="256"/>
      <c r="K3368" s="256"/>
      <c r="L3368" s="261"/>
      <c r="M3368" s="262"/>
      <c r="N3368" s="263"/>
      <c r="O3368" s="263"/>
      <c r="P3368" s="263"/>
      <c r="Q3368" s="263"/>
      <c r="R3368" s="263"/>
      <c r="S3368" s="263"/>
      <c r="T3368" s="264"/>
      <c r="AT3368" s="265" t="s">
        <v>175</v>
      </c>
      <c r="AU3368" s="265" t="s">
        <v>107</v>
      </c>
      <c r="AV3368" s="13" t="s">
        <v>107</v>
      </c>
      <c r="AW3368" s="13" t="s">
        <v>31</v>
      </c>
      <c r="AX3368" s="13" t="s">
        <v>74</v>
      </c>
      <c r="AY3368" s="265" t="s">
        <v>165</v>
      </c>
    </row>
    <row r="3369" s="12" customFormat="1">
      <c r="B3369" s="244"/>
      <c r="C3369" s="245"/>
      <c r="D3369" s="246" t="s">
        <v>175</v>
      </c>
      <c r="E3369" s="247" t="s">
        <v>1</v>
      </c>
      <c r="F3369" s="248" t="s">
        <v>177</v>
      </c>
      <c r="G3369" s="245"/>
      <c r="H3369" s="247" t="s">
        <v>1</v>
      </c>
      <c r="I3369" s="249"/>
      <c r="J3369" s="245"/>
      <c r="K3369" s="245"/>
      <c r="L3369" s="250"/>
      <c r="M3369" s="251"/>
      <c r="N3369" s="252"/>
      <c r="O3369" s="252"/>
      <c r="P3369" s="252"/>
      <c r="Q3369" s="252"/>
      <c r="R3369" s="252"/>
      <c r="S3369" s="252"/>
      <c r="T3369" s="253"/>
      <c r="AT3369" s="254" t="s">
        <v>175</v>
      </c>
      <c r="AU3369" s="254" t="s">
        <v>107</v>
      </c>
      <c r="AV3369" s="12" t="s">
        <v>82</v>
      </c>
      <c r="AW3369" s="12" t="s">
        <v>31</v>
      </c>
      <c r="AX3369" s="12" t="s">
        <v>74</v>
      </c>
      <c r="AY3369" s="254" t="s">
        <v>165</v>
      </c>
    </row>
    <row r="3370" s="13" customFormat="1">
      <c r="B3370" s="255"/>
      <c r="C3370" s="256"/>
      <c r="D3370" s="246" t="s">
        <v>175</v>
      </c>
      <c r="E3370" s="257" t="s">
        <v>1</v>
      </c>
      <c r="F3370" s="258" t="s">
        <v>1276</v>
      </c>
      <c r="G3370" s="256"/>
      <c r="H3370" s="259">
        <v>1.8</v>
      </c>
      <c r="I3370" s="260"/>
      <c r="J3370" s="256"/>
      <c r="K3370" s="256"/>
      <c r="L3370" s="261"/>
      <c r="M3370" s="262"/>
      <c r="N3370" s="263"/>
      <c r="O3370" s="263"/>
      <c r="P3370" s="263"/>
      <c r="Q3370" s="263"/>
      <c r="R3370" s="263"/>
      <c r="S3370" s="263"/>
      <c r="T3370" s="264"/>
      <c r="AT3370" s="265" t="s">
        <v>175</v>
      </c>
      <c r="AU3370" s="265" t="s">
        <v>107</v>
      </c>
      <c r="AV3370" s="13" t="s">
        <v>107</v>
      </c>
      <c r="AW3370" s="13" t="s">
        <v>31</v>
      </c>
      <c r="AX3370" s="13" t="s">
        <v>74</v>
      </c>
      <c r="AY3370" s="265" t="s">
        <v>165</v>
      </c>
    </row>
    <row r="3371" s="12" customFormat="1">
      <c r="B3371" s="244"/>
      <c r="C3371" s="245"/>
      <c r="D3371" s="246" t="s">
        <v>175</v>
      </c>
      <c r="E3371" s="247" t="s">
        <v>1</v>
      </c>
      <c r="F3371" s="248" t="s">
        <v>420</v>
      </c>
      <c r="G3371" s="245"/>
      <c r="H3371" s="247" t="s">
        <v>1</v>
      </c>
      <c r="I3371" s="249"/>
      <c r="J3371" s="245"/>
      <c r="K3371" s="245"/>
      <c r="L3371" s="250"/>
      <c r="M3371" s="251"/>
      <c r="N3371" s="252"/>
      <c r="O3371" s="252"/>
      <c r="P3371" s="252"/>
      <c r="Q3371" s="252"/>
      <c r="R3371" s="252"/>
      <c r="S3371" s="252"/>
      <c r="T3371" s="253"/>
      <c r="AT3371" s="254" t="s">
        <v>175</v>
      </c>
      <c r="AU3371" s="254" t="s">
        <v>107</v>
      </c>
      <c r="AV3371" s="12" t="s">
        <v>82</v>
      </c>
      <c r="AW3371" s="12" t="s">
        <v>31</v>
      </c>
      <c r="AX3371" s="12" t="s">
        <v>74</v>
      </c>
      <c r="AY3371" s="254" t="s">
        <v>165</v>
      </c>
    </row>
    <row r="3372" s="13" customFormat="1">
      <c r="B3372" s="255"/>
      <c r="C3372" s="256"/>
      <c r="D3372" s="246" t="s">
        <v>175</v>
      </c>
      <c r="E3372" s="257" t="s">
        <v>1</v>
      </c>
      <c r="F3372" s="258" t="s">
        <v>82</v>
      </c>
      <c r="G3372" s="256"/>
      <c r="H3372" s="259">
        <v>1</v>
      </c>
      <c r="I3372" s="260"/>
      <c r="J3372" s="256"/>
      <c r="K3372" s="256"/>
      <c r="L3372" s="261"/>
      <c r="M3372" s="262"/>
      <c r="N3372" s="263"/>
      <c r="O3372" s="263"/>
      <c r="P3372" s="263"/>
      <c r="Q3372" s="263"/>
      <c r="R3372" s="263"/>
      <c r="S3372" s="263"/>
      <c r="T3372" s="264"/>
      <c r="AT3372" s="265" t="s">
        <v>175</v>
      </c>
      <c r="AU3372" s="265" t="s">
        <v>107</v>
      </c>
      <c r="AV3372" s="13" t="s">
        <v>107</v>
      </c>
      <c r="AW3372" s="13" t="s">
        <v>31</v>
      </c>
      <c r="AX3372" s="13" t="s">
        <v>74</v>
      </c>
      <c r="AY3372" s="265" t="s">
        <v>165</v>
      </c>
    </row>
    <row r="3373" s="14" customFormat="1">
      <c r="B3373" s="266"/>
      <c r="C3373" s="267"/>
      <c r="D3373" s="246" t="s">
        <v>175</v>
      </c>
      <c r="E3373" s="268" t="s">
        <v>1</v>
      </c>
      <c r="F3373" s="269" t="s">
        <v>179</v>
      </c>
      <c r="G3373" s="267"/>
      <c r="H3373" s="270">
        <v>16.060000000000002</v>
      </c>
      <c r="I3373" s="271"/>
      <c r="J3373" s="267"/>
      <c r="K3373" s="267"/>
      <c r="L3373" s="272"/>
      <c r="M3373" s="273"/>
      <c r="N3373" s="274"/>
      <c r="O3373" s="274"/>
      <c r="P3373" s="274"/>
      <c r="Q3373" s="274"/>
      <c r="R3373" s="274"/>
      <c r="S3373" s="274"/>
      <c r="T3373" s="275"/>
      <c r="AT3373" s="276" t="s">
        <v>175</v>
      </c>
      <c r="AU3373" s="276" t="s">
        <v>107</v>
      </c>
      <c r="AV3373" s="14" t="s">
        <v>166</v>
      </c>
      <c r="AW3373" s="14" t="s">
        <v>31</v>
      </c>
      <c r="AX3373" s="14" t="s">
        <v>74</v>
      </c>
      <c r="AY3373" s="276" t="s">
        <v>165</v>
      </c>
    </row>
    <row r="3374" s="12" customFormat="1">
      <c r="B3374" s="244"/>
      <c r="C3374" s="245"/>
      <c r="D3374" s="246" t="s">
        <v>175</v>
      </c>
      <c r="E3374" s="247" t="s">
        <v>1</v>
      </c>
      <c r="F3374" s="248" t="s">
        <v>180</v>
      </c>
      <c r="G3374" s="245"/>
      <c r="H3374" s="247" t="s">
        <v>1</v>
      </c>
      <c r="I3374" s="249"/>
      <c r="J3374" s="245"/>
      <c r="K3374" s="245"/>
      <c r="L3374" s="250"/>
      <c r="M3374" s="251"/>
      <c r="N3374" s="252"/>
      <c r="O3374" s="252"/>
      <c r="P3374" s="252"/>
      <c r="Q3374" s="252"/>
      <c r="R3374" s="252"/>
      <c r="S3374" s="252"/>
      <c r="T3374" s="253"/>
      <c r="AT3374" s="254" t="s">
        <v>175</v>
      </c>
      <c r="AU3374" s="254" t="s">
        <v>107</v>
      </c>
      <c r="AV3374" s="12" t="s">
        <v>82</v>
      </c>
      <c r="AW3374" s="12" t="s">
        <v>31</v>
      </c>
      <c r="AX3374" s="12" t="s">
        <v>74</v>
      </c>
      <c r="AY3374" s="254" t="s">
        <v>165</v>
      </c>
    </row>
    <row r="3375" s="12" customFormat="1">
      <c r="B3375" s="244"/>
      <c r="C3375" s="245"/>
      <c r="D3375" s="246" t="s">
        <v>175</v>
      </c>
      <c r="E3375" s="247" t="s">
        <v>1</v>
      </c>
      <c r="F3375" s="248" t="s">
        <v>456</v>
      </c>
      <c r="G3375" s="245"/>
      <c r="H3375" s="247" t="s">
        <v>1</v>
      </c>
      <c r="I3375" s="249"/>
      <c r="J3375" s="245"/>
      <c r="K3375" s="245"/>
      <c r="L3375" s="250"/>
      <c r="M3375" s="251"/>
      <c r="N3375" s="252"/>
      <c r="O3375" s="252"/>
      <c r="P3375" s="252"/>
      <c r="Q3375" s="252"/>
      <c r="R3375" s="252"/>
      <c r="S3375" s="252"/>
      <c r="T3375" s="253"/>
      <c r="AT3375" s="254" t="s">
        <v>175</v>
      </c>
      <c r="AU3375" s="254" t="s">
        <v>107</v>
      </c>
      <c r="AV3375" s="12" t="s">
        <v>82</v>
      </c>
      <c r="AW3375" s="12" t="s">
        <v>31</v>
      </c>
      <c r="AX3375" s="12" t="s">
        <v>74</v>
      </c>
      <c r="AY3375" s="254" t="s">
        <v>165</v>
      </c>
    </row>
    <row r="3376" s="13" customFormat="1">
      <c r="B3376" s="255"/>
      <c r="C3376" s="256"/>
      <c r="D3376" s="246" t="s">
        <v>175</v>
      </c>
      <c r="E3376" s="257" t="s">
        <v>1</v>
      </c>
      <c r="F3376" s="258" t="s">
        <v>1278</v>
      </c>
      <c r="G3376" s="256"/>
      <c r="H3376" s="259">
        <v>0.95999999999999996</v>
      </c>
      <c r="I3376" s="260"/>
      <c r="J3376" s="256"/>
      <c r="K3376" s="256"/>
      <c r="L3376" s="261"/>
      <c r="M3376" s="262"/>
      <c r="N3376" s="263"/>
      <c r="O3376" s="263"/>
      <c r="P3376" s="263"/>
      <c r="Q3376" s="263"/>
      <c r="R3376" s="263"/>
      <c r="S3376" s="263"/>
      <c r="T3376" s="264"/>
      <c r="AT3376" s="265" t="s">
        <v>175</v>
      </c>
      <c r="AU3376" s="265" t="s">
        <v>107</v>
      </c>
      <c r="AV3376" s="13" t="s">
        <v>107</v>
      </c>
      <c r="AW3376" s="13" t="s">
        <v>31</v>
      </c>
      <c r="AX3376" s="13" t="s">
        <v>74</v>
      </c>
      <c r="AY3376" s="265" t="s">
        <v>165</v>
      </c>
    </row>
    <row r="3377" s="12" customFormat="1">
      <c r="B3377" s="244"/>
      <c r="C3377" s="245"/>
      <c r="D3377" s="246" t="s">
        <v>175</v>
      </c>
      <c r="E3377" s="247" t="s">
        <v>1</v>
      </c>
      <c r="F3377" s="248" t="s">
        <v>446</v>
      </c>
      <c r="G3377" s="245"/>
      <c r="H3377" s="247" t="s">
        <v>1</v>
      </c>
      <c r="I3377" s="249"/>
      <c r="J3377" s="245"/>
      <c r="K3377" s="245"/>
      <c r="L3377" s="250"/>
      <c r="M3377" s="251"/>
      <c r="N3377" s="252"/>
      <c r="O3377" s="252"/>
      <c r="P3377" s="252"/>
      <c r="Q3377" s="252"/>
      <c r="R3377" s="252"/>
      <c r="S3377" s="252"/>
      <c r="T3377" s="253"/>
      <c r="AT3377" s="254" t="s">
        <v>175</v>
      </c>
      <c r="AU3377" s="254" t="s">
        <v>107</v>
      </c>
      <c r="AV3377" s="12" t="s">
        <v>82</v>
      </c>
      <c r="AW3377" s="12" t="s">
        <v>31</v>
      </c>
      <c r="AX3377" s="12" t="s">
        <v>74</v>
      </c>
      <c r="AY3377" s="254" t="s">
        <v>165</v>
      </c>
    </row>
    <row r="3378" s="13" customFormat="1">
      <c r="B3378" s="255"/>
      <c r="C3378" s="256"/>
      <c r="D3378" s="246" t="s">
        <v>175</v>
      </c>
      <c r="E3378" s="257" t="s">
        <v>1</v>
      </c>
      <c r="F3378" s="258" t="s">
        <v>1279</v>
      </c>
      <c r="G3378" s="256"/>
      <c r="H3378" s="259">
        <v>1.03</v>
      </c>
      <c r="I3378" s="260"/>
      <c r="J3378" s="256"/>
      <c r="K3378" s="256"/>
      <c r="L3378" s="261"/>
      <c r="M3378" s="262"/>
      <c r="N3378" s="263"/>
      <c r="O3378" s="263"/>
      <c r="P3378" s="263"/>
      <c r="Q3378" s="263"/>
      <c r="R3378" s="263"/>
      <c r="S3378" s="263"/>
      <c r="T3378" s="264"/>
      <c r="AT3378" s="265" t="s">
        <v>175</v>
      </c>
      <c r="AU3378" s="265" t="s">
        <v>107</v>
      </c>
      <c r="AV3378" s="13" t="s">
        <v>107</v>
      </c>
      <c r="AW3378" s="13" t="s">
        <v>31</v>
      </c>
      <c r="AX3378" s="13" t="s">
        <v>74</v>
      </c>
      <c r="AY3378" s="265" t="s">
        <v>165</v>
      </c>
    </row>
    <row r="3379" s="12" customFormat="1">
      <c r="B3379" s="244"/>
      <c r="C3379" s="245"/>
      <c r="D3379" s="246" t="s">
        <v>175</v>
      </c>
      <c r="E3379" s="247" t="s">
        <v>1</v>
      </c>
      <c r="F3379" s="248" t="s">
        <v>219</v>
      </c>
      <c r="G3379" s="245"/>
      <c r="H3379" s="247" t="s">
        <v>1</v>
      </c>
      <c r="I3379" s="249"/>
      <c r="J3379" s="245"/>
      <c r="K3379" s="245"/>
      <c r="L3379" s="250"/>
      <c r="M3379" s="251"/>
      <c r="N3379" s="252"/>
      <c r="O3379" s="252"/>
      <c r="P3379" s="252"/>
      <c r="Q3379" s="252"/>
      <c r="R3379" s="252"/>
      <c r="S3379" s="252"/>
      <c r="T3379" s="253"/>
      <c r="AT3379" s="254" t="s">
        <v>175</v>
      </c>
      <c r="AU3379" s="254" t="s">
        <v>107</v>
      </c>
      <c r="AV3379" s="12" t="s">
        <v>82</v>
      </c>
      <c r="AW3379" s="12" t="s">
        <v>31</v>
      </c>
      <c r="AX3379" s="12" t="s">
        <v>74</v>
      </c>
      <c r="AY3379" s="254" t="s">
        <v>165</v>
      </c>
    </row>
    <row r="3380" s="13" customFormat="1">
      <c r="B3380" s="255"/>
      <c r="C3380" s="256"/>
      <c r="D3380" s="246" t="s">
        <v>175</v>
      </c>
      <c r="E3380" s="257" t="s">
        <v>1</v>
      </c>
      <c r="F3380" s="258" t="s">
        <v>1276</v>
      </c>
      <c r="G3380" s="256"/>
      <c r="H3380" s="259">
        <v>1.8</v>
      </c>
      <c r="I3380" s="260"/>
      <c r="J3380" s="256"/>
      <c r="K3380" s="256"/>
      <c r="L3380" s="261"/>
      <c r="M3380" s="262"/>
      <c r="N3380" s="263"/>
      <c r="O3380" s="263"/>
      <c r="P3380" s="263"/>
      <c r="Q3380" s="263"/>
      <c r="R3380" s="263"/>
      <c r="S3380" s="263"/>
      <c r="T3380" s="264"/>
      <c r="AT3380" s="265" t="s">
        <v>175</v>
      </c>
      <c r="AU3380" s="265" t="s">
        <v>107</v>
      </c>
      <c r="AV3380" s="13" t="s">
        <v>107</v>
      </c>
      <c r="AW3380" s="13" t="s">
        <v>31</v>
      </c>
      <c r="AX3380" s="13" t="s">
        <v>74</v>
      </c>
      <c r="AY3380" s="265" t="s">
        <v>165</v>
      </c>
    </row>
    <row r="3381" s="12" customFormat="1">
      <c r="B3381" s="244"/>
      <c r="C3381" s="245"/>
      <c r="D3381" s="246" t="s">
        <v>175</v>
      </c>
      <c r="E3381" s="247" t="s">
        <v>1</v>
      </c>
      <c r="F3381" s="248" t="s">
        <v>436</v>
      </c>
      <c r="G3381" s="245"/>
      <c r="H3381" s="247" t="s">
        <v>1</v>
      </c>
      <c r="I3381" s="249"/>
      <c r="J3381" s="245"/>
      <c r="K3381" s="245"/>
      <c r="L3381" s="250"/>
      <c r="M3381" s="251"/>
      <c r="N3381" s="252"/>
      <c r="O3381" s="252"/>
      <c r="P3381" s="252"/>
      <c r="Q3381" s="252"/>
      <c r="R3381" s="252"/>
      <c r="S3381" s="252"/>
      <c r="T3381" s="253"/>
      <c r="AT3381" s="254" t="s">
        <v>175</v>
      </c>
      <c r="AU3381" s="254" t="s">
        <v>107</v>
      </c>
      <c r="AV3381" s="12" t="s">
        <v>82</v>
      </c>
      <c r="AW3381" s="12" t="s">
        <v>31</v>
      </c>
      <c r="AX3381" s="12" t="s">
        <v>74</v>
      </c>
      <c r="AY3381" s="254" t="s">
        <v>165</v>
      </c>
    </row>
    <row r="3382" s="13" customFormat="1">
      <c r="B3382" s="255"/>
      <c r="C3382" s="256"/>
      <c r="D3382" s="246" t="s">
        <v>175</v>
      </c>
      <c r="E3382" s="257" t="s">
        <v>1</v>
      </c>
      <c r="F3382" s="258" t="s">
        <v>1277</v>
      </c>
      <c r="G3382" s="256"/>
      <c r="H3382" s="259">
        <v>1.9099999999999999</v>
      </c>
      <c r="I3382" s="260"/>
      <c r="J3382" s="256"/>
      <c r="K3382" s="256"/>
      <c r="L3382" s="261"/>
      <c r="M3382" s="262"/>
      <c r="N3382" s="263"/>
      <c r="O3382" s="263"/>
      <c r="P3382" s="263"/>
      <c r="Q3382" s="263"/>
      <c r="R3382" s="263"/>
      <c r="S3382" s="263"/>
      <c r="T3382" s="264"/>
      <c r="AT3382" s="265" t="s">
        <v>175</v>
      </c>
      <c r="AU3382" s="265" t="s">
        <v>107</v>
      </c>
      <c r="AV3382" s="13" t="s">
        <v>107</v>
      </c>
      <c r="AW3382" s="13" t="s">
        <v>31</v>
      </c>
      <c r="AX3382" s="13" t="s">
        <v>74</v>
      </c>
      <c r="AY3382" s="265" t="s">
        <v>165</v>
      </c>
    </row>
    <row r="3383" s="12" customFormat="1">
      <c r="B3383" s="244"/>
      <c r="C3383" s="245"/>
      <c r="D3383" s="246" t="s">
        <v>175</v>
      </c>
      <c r="E3383" s="247" t="s">
        <v>1</v>
      </c>
      <c r="F3383" s="248" t="s">
        <v>443</v>
      </c>
      <c r="G3383" s="245"/>
      <c r="H3383" s="247" t="s">
        <v>1</v>
      </c>
      <c r="I3383" s="249"/>
      <c r="J3383" s="245"/>
      <c r="K3383" s="245"/>
      <c r="L3383" s="250"/>
      <c r="M3383" s="251"/>
      <c r="N3383" s="252"/>
      <c r="O3383" s="252"/>
      <c r="P3383" s="252"/>
      <c r="Q3383" s="252"/>
      <c r="R3383" s="252"/>
      <c r="S3383" s="252"/>
      <c r="T3383" s="253"/>
      <c r="AT3383" s="254" t="s">
        <v>175</v>
      </c>
      <c r="AU3383" s="254" t="s">
        <v>107</v>
      </c>
      <c r="AV3383" s="12" t="s">
        <v>82</v>
      </c>
      <c r="AW3383" s="12" t="s">
        <v>31</v>
      </c>
      <c r="AX3383" s="12" t="s">
        <v>74</v>
      </c>
      <c r="AY3383" s="254" t="s">
        <v>165</v>
      </c>
    </row>
    <row r="3384" s="13" customFormat="1">
      <c r="B3384" s="255"/>
      <c r="C3384" s="256"/>
      <c r="D3384" s="246" t="s">
        <v>175</v>
      </c>
      <c r="E3384" s="257" t="s">
        <v>1</v>
      </c>
      <c r="F3384" s="258" t="s">
        <v>1277</v>
      </c>
      <c r="G3384" s="256"/>
      <c r="H3384" s="259">
        <v>1.9099999999999999</v>
      </c>
      <c r="I3384" s="260"/>
      <c r="J3384" s="256"/>
      <c r="K3384" s="256"/>
      <c r="L3384" s="261"/>
      <c r="M3384" s="262"/>
      <c r="N3384" s="263"/>
      <c r="O3384" s="263"/>
      <c r="P3384" s="263"/>
      <c r="Q3384" s="263"/>
      <c r="R3384" s="263"/>
      <c r="S3384" s="263"/>
      <c r="T3384" s="264"/>
      <c r="AT3384" s="265" t="s">
        <v>175</v>
      </c>
      <c r="AU3384" s="265" t="s">
        <v>107</v>
      </c>
      <c r="AV3384" s="13" t="s">
        <v>107</v>
      </c>
      <c r="AW3384" s="13" t="s">
        <v>31</v>
      </c>
      <c r="AX3384" s="13" t="s">
        <v>74</v>
      </c>
      <c r="AY3384" s="265" t="s">
        <v>165</v>
      </c>
    </row>
    <row r="3385" s="12" customFormat="1">
      <c r="B3385" s="244"/>
      <c r="C3385" s="245"/>
      <c r="D3385" s="246" t="s">
        <v>175</v>
      </c>
      <c r="E3385" s="247" t="s">
        <v>1</v>
      </c>
      <c r="F3385" s="248" t="s">
        <v>453</v>
      </c>
      <c r="G3385" s="245"/>
      <c r="H3385" s="247" t="s">
        <v>1</v>
      </c>
      <c r="I3385" s="249"/>
      <c r="J3385" s="245"/>
      <c r="K3385" s="245"/>
      <c r="L3385" s="250"/>
      <c r="M3385" s="251"/>
      <c r="N3385" s="252"/>
      <c r="O3385" s="252"/>
      <c r="P3385" s="252"/>
      <c r="Q3385" s="252"/>
      <c r="R3385" s="252"/>
      <c r="S3385" s="252"/>
      <c r="T3385" s="253"/>
      <c r="AT3385" s="254" t="s">
        <v>175</v>
      </c>
      <c r="AU3385" s="254" t="s">
        <v>107</v>
      </c>
      <c r="AV3385" s="12" t="s">
        <v>82</v>
      </c>
      <c r="AW3385" s="12" t="s">
        <v>31</v>
      </c>
      <c r="AX3385" s="12" t="s">
        <v>74</v>
      </c>
      <c r="AY3385" s="254" t="s">
        <v>165</v>
      </c>
    </row>
    <row r="3386" s="13" customFormat="1">
      <c r="B3386" s="255"/>
      <c r="C3386" s="256"/>
      <c r="D3386" s="246" t="s">
        <v>175</v>
      </c>
      <c r="E3386" s="257" t="s">
        <v>1</v>
      </c>
      <c r="F3386" s="258" t="s">
        <v>1277</v>
      </c>
      <c r="G3386" s="256"/>
      <c r="H3386" s="259">
        <v>1.9099999999999999</v>
      </c>
      <c r="I3386" s="260"/>
      <c r="J3386" s="256"/>
      <c r="K3386" s="256"/>
      <c r="L3386" s="261"/>
      <c r="M3386" s="262"/>
      <c r="N3386" s="263"/>
      <c r="O3386" s="263"/>
      <c r="P3386" s="263"/>
      <c r="Q3386" s="263"/>
      <c r="R3386" s="263"/>
      <c r="S3386" s="263"/>
      <c r="T3386" s="264"/>
      <c r="AT3386" s="265" t="s">
        <v>175</v>
      </c>
      <c r="AU3386" s="265" t="s">
        <v>107</v>
      </c>
      <c r="AV3386" s="13" t="s">
        <v>107</v>
      </c>
      <c r="AW3386" s="13" t="s">
        <v>31</v>
      </c>
      <c r="AX3386" s="13" t="s">
        <v>74</v>
      </c>
      <c r="AY3386" s="265" t="s">
        <v>165</v>
      </c>
    </row>
    <row r="3387" s="12" customFormat="1">
      <c r="B3387" s="244"/>
      <c r="C3387" s="245"/>
      <c r="D3387" s="246" t="s">
        <v>175</v>
      </c>
      <c r="E3387" s="247" t="s">
        <v>1</v>
      </c>
      <c r="F3387" s="248" t="s">
        <v>205</v>
      </c>
      <c r="G3387" s="245"/>
      <c r="H3387" s="247" t="s">
        <v>1</v>
      </c>
      <c r="I3387" s="249"/>
      <c r="J3387" s="245"/>
      <c r="K3387" s="245"/>
      <c r="L3387" s="250"/>
      <c r="M3387" s="251"/>
      <c r="N3387" s="252"/>
      <c r="O3387" s="252"/>
      <c r="P3387" s="252"/>
      <c r="Q3387" s="252"/>
      <c r="R3387" s="252"/>
      <c r="S3387" s="252"/>
      <c r="T3387" s="253"/>
      <c r="AT3387" s="254" t="s">
        <v>175</v>
      </c>
      <c r="AU3387" s="254" t="s">
        <v>107</v>
      </c>
      <c r="AV3387" s="12" t="s">
        <v>82</v>
      </c>
      <c r="AW3387" s="12" t="s">
        <v>31</v>
      </c>
      <c r="AX3387" s="12" t="s">
        <v>74</v>
      </c>
      <c r="AY3387" s="254" t="s">
        <v>165</v>
      </c>
    </row>
    <row r="3388" s="13" customFormat="1">
      <c r="B3388" s="255"/>
      <c r="C3388" s="256"/>
      <c r="D3388" s="246" t="s">
        <v>175</v>
      </c>
      <c r="E3388" s="257" t="s">
        <v>1</v>
      </c>
      <c r="F3388" s="258" t="s">
        <v>1280</v>
      </c>
      <c r="G3388" s="256"/>
      <c r="H3388" s="259">
        <v>1.9299999999999999</v>
      </c>
      <c r="I3388" s="260"/>
      <c r="J3388" s="256"/>
      <c r="K3388" s="256"/>
      <c r="L3388" s="261"/>
      <c r="M3388" s="262"/>
      <c r="N3388" s="263"/>
      <c r="O3388" s="263"/>
      <c r="P3388" s="263"/>
      <c r="Q3388" s="263"/>
      <c r="R3388" s="263"/>
      <c r="S3388" s="263"/>
      <c r="T3388" s="264"/>
      <c r="AT3388" s="265" t="s">
        <v>175</v>
      </c>
      <c r="AU3388" s="265" t="s">
        <v>107</v>
      </c>
      <c r="AV3388" s="13" t="s">
        <v>107</v>
      </c>
      <c r="AW3388" s="13" t="s">
        <v>31</v>
      </c>
      <c r="AX3388" s="13" t="s">
        <v>74</v>
      </c>
      <c r="AY3388" s="265" t="s">
        <v>165</v>
      </c>
    </row>
    <row r="3389" s="12" customFormat="1">
      <c r="B3389" s="244"/>
      <c r="C3389" s="245"/>
      <c r="D3389" s="246" t="s">
        <v>175</v>
      </c>
      <c r="E3389" s="247" t="s">
        <v>1</v>
      </c>
      <c r="F3389" s="248" t="s">
        <v>274</v>
      </c>
      <c r="G3389" s="245"/>
      <c r="H3389" s="247" t="s">
        <v>1</v>
      </c>
      <c r="I3389" s="249"/>
      <c r="J3389" s="245"/>
      <c r="K3389" s="245"/>
      <c r="L3389" s="250"/>
      <c r="M3389" s="251"/>
      <c r="N3389" s="252"/>
      <c r="O3389" s="252"/>
      <c r="P3389" s="252"/>
      <c r="Q3389" s="252"/>
      <c r="R3389" s="252"/>
      <c r="S3389" s="252"/>
      <c r="T3389" s="253"/>
      <c r="AT3389" s="254" t="s">
        <v>175</v>
      </c>
      <c r="AU3389" s="254" t="s">
        <v>107</v>
      </c>
      <c r="AV3389" s="12" t="s">
        <v>82</v>
      </c>
      <c r="AW3389" s="12" t="s">
        <v>31</v>
      </c>
      <c r="AX3389" s="12" t="s">
        <v>74</v>
      </c>
      <c r="AY3389" s="254" t="s">
        <v>165</v>
      </c>
    </row>
    <row r="3390" s="13" customFormat="1">
      <c r="B3390" s="255"/>
      <c r="C3390" s="256"/>
      <c r="D3390" s="246" t="s">
        <v>175</v>
      </c>
      <c r="E3390" s="257" t="s">
        <v>1</v>
      </c>
      <c r="F3390" s="258" t="s">
        <v>1277</v>
      </c>
      <c r="G3390" s="256"/>
      <c r="H3390" s="259">
        <v>1.9099999999999999</v>
      </c>
      <c r="I3390" s="260"/>
      <c r="J3390" s="256"/>
      <c r="K3390" s="256"/>
      <c r="L3390" s="261"/>
      <c r="M3390" s="262"/>
      <c r="N3390" s="263"/>
      <c r="O3390" s="263"/>
      <c r="P3390" s="263"/>
      <c r="Q3390" s="263"/>
      <c r="R3390" s="263"/>
      <c r="S3390" s="263"/>
      <c r="T3390" s="264"/>
      <c r="AT3390" s="265" t="s">
        <v>175</v>
      </c>
      <c r="AU3390" s="265" t="s">
        <v>107</v>
      </c>
      <c r="AV3390" s="13" t="s">
        <v>107</v>
      </c>
      <c r="AW3390" s="13" t="s">
        <v>31</v>
      </c>
      <c r="AX3390" s="13" t="s">
        <v>74</v>
      </c>
      <c r="AY3390" s="265" t="s">
        <v>165</v>
      </c>
    </row>
    <row r="3391" s="12" customFormat="1">
      <c r="B3391" s="244"/>
      <c r="C3391" s="245"/>
      <c r="D3391" s="246" t="s">
        <v>175</v>
      </c>
      <c r="E3391" s="247" t="s">
        <v>1</v>
      </c>
      <c r="F3391" s="248" t="s">
        <v>237</v>
      </c>
      <c r="G3391" s="245"/>
      <c r="H3391" s="247" t="s">
        <v>1</v>
      </c>
      <c r="I3391" s="249"/>
      <c r="J3391" s="245"/>
      <c r="K3391" s="245"/>
      <c r="L3391" s="250"/>
      <c r="M3391" s="251"/>
      <c r="N3391" s="252"/>
      <c r="O3391" s="252"/>
      <c r="P3391" s="252"/>
      <c r="Q3391" s="252"/>
      <c r="R3391" s="252"/>
      <c r="S3391" s="252"/>
      <c r="T3391" s="253"/>
      <c r="AT3391" s="254" t="s">
        <v>175</v>
      </c>
      <c r="AU3391" s="254" t="s">
        <v>107</v>
      </c>
      <c r="AV3391" s="12" t="s">
        <v>82</v>
      </c>
      <c r="AW3391" s="12" t="s">
        <v>31</v>
      </c>
      <c r="AX3391" s="12" t="s">
        <v>74</v>
      </c>
      <c r="AY3391" s="254" t="s">
        <v>165</v>
      </c>
    </row>
    <row r="3392" s="13" customFormat="1">
      <c r="B3392" s="255"/>
      <c r="C3392" s="256"/>
      <c r="D3392" s="246" t="s">
        <v>175</v>
      </c>
      <c r="E3392" s="257" t="s">
        <v>1</v>
      </c>
      <c r="F3392" s="258" t="s">
        <v>1277</v>
      </c>
      <c r="G3392" s="256"/>
      <c r="H3392" s="259">
        <v>1.9099999999999999</v>
      </c>
      <c r="I3392" s="260"/>
      <c r="J3392" s="256"/>
      <c r="K3392" s="256"/>
      <c r="L3392" s="261"/>
      <c r="M3392" s="262"/>
      <c r="N3392" s="263"/>
      <c r="O3392" s="263"/>
      <c r="P3392" s="263"/>
      <c r="Q3392" s="263"/>
      <c r="R3392" s="263"/>
      <c r="S3392" s="263"/>
      <c r="T3392" s="264"/>
      <c r="AT3392" s="265" t="s">
        <v>175</v>
      </c>
      <c r="AU3392" s="265" t="s">
        <v>107</v>
      </c>
      <c r="AV3392" s="13" t="s">
        <v>107</v>
      </c>
      <c r="AW3392" s="13" t="s">
        <v>31</v>
      </c>
      <c r="AX3392" s="13" t="s">
        <v>74</v>
      </c>
      <c r="AY3392" s="265" t="s">
        <v>165</v>
      </c>
    </row>
    <row r="3393" s="12" customFormat="1">
      <c r="B3393" s="244"/>
      <c r="C3393" s="245"/>
      <c r="D3393" s="246" t="s">
        <v>175</v>
      </c>
      <c r="E3393" s="247" t="s">
        <v>1</v>
      </c>
      <c r="F3393" s="248" t="s">
        <v>472</v>
      </c>
      <c r="G3393" s="245"/>
      <c r="H3393" s="247" t="s">
        <v>1</v>
      </c>
      <c r="I3393" s="249"/>
      <c r="J3393" s="245"/>
      <c r="K3393" s="245"/>
      <c r="L3393" s="250"/>
      <c r="M3393" s="251"/>
      <c r="N3393" s="252"/>
      <c r="O3393" s="252"/>
      <c r="P3393" s="252"/>
      <c r="Q3393" s="252"/>
      <c r="R3393" s="252"/>
      <c r="S3393" s="252"/>
      <c r="T3393" s="253"/>
      <c r="AT3393" s="254" t="s">
        <v>175</v>
      </c>
      <c r="AU3393" s="254" t="s">
        <v>107</v>
      </c>
      <c r="AV3393" s="12" t="s">
        <v>82</v>
      </c>
      <c r="AW3393" s="12" t="s">
        <v>31</v>
      </c>
      <c r="AX3393" s="12" t="s">
        <v>74</v>
      </c>
      <c r="AY3393" s="254" t="s">
        <v>165</v>
      </c>
    </row>
    <row r="3394" s="13" customFormat="1">
      <c r="B3394" s="255"/>
      <c r="C3394" s="256"/>
      <c r="D3394" s="246" t="s">
        <v>175</v>
      </c>
      <c r="E3394" s="257" t="s">
        <v>1</v>
      </c>
      <c r="F3394" s="258" t="s">
        <v>1277</v>
      </c>
      <c r="G3394" s="256"/>
      <c r="H3394" s="259">
        <v>1.9099999999999999</v>
      </c>
      <c r="I3394" s="260"/>
      <c r="J3394" s="256"/>
      <c r="K3394" s="256"/>
      <c r="L3394" s="261"/>
      <c r="M3394" s="262"/>
      <c r="N3394" s="263"/>
      <c r="O3394" s="263"/>
      <c r="P3394" s="263"/>
      <c r="Q3394" s="263"/>
      <c r="R3394" s="263"/>
      <c r="S3394" s="263"/>
      <c r="T3394" s="264"/>
      <c r="AT3394" s="265" t="s">
        <v>175</v>
      </c>
      <c r="AU3394" s="265" t="s">
        <v>107</v>
      </c>
      <c r="AV3394" s="13" t="s">
        <v>107</v>
      </c>
      <c r="AW3394" s="13" t="s">
        <v>31</v>
      </c>
      <c r="AX3394" s="13" t="s">
        <v>74</v>
      </c>
      <c r="AY3394" s="265" t="s">
        <v>165</v>
      </c>
    </row>
    <row r="3395" s="12" customFormat="1">
      <c r="B3395" s="244"/>
      <c r="C3395" s="245"/>
      <c r="D3395" s="246" t="s">
        <v>175</v>
      </c>
      <c r="E3395" s="247" t="s">
        <v>1</v>
      </c>
      <c r="F3395" s="248" t="s">
        <v>181</v>
      </c>
      <c r="G3395" s="245"/>
      <c r="H3395" s="247" t="s">
        <v>1</v>
      </c>
      <c r="I3395" s="249"/>
      <c r="J3395" s="245"/>
      <c r="K3395" s="245"/>
      <c r="L3395" s="250"/>
      <c r="M3395" s="251"/>
      <c r="N3395" s="252"/>
      <c r="O3395" s="252"/>
      <c r="P3395" s="252"/>
      <c r="Q3395" s="252"/>
      <c r="R3395" s="252"/>
      <c r="S3395" s="252"/>
      <c r="T3395" s="253"/>
      <c r="AT3395" s="254" t="s">
        <v>175</v>
      </c>
      <c r="AU3395" s="254" t="s">
        <v>107</v>
      </c>
      <c r="AV3395" s="12" t="s">
        <v>82</v>
      </c>
      <c r="AW3395" s="12" t="s">
        <v>31</v>
      </c>
      <c r="AX3395" s="12" t="s">
        <v>74</v>
      </c>
      <c r="AY3395" s="254" t="s">
        <v>165</v>
      </c>
    </row>
    <row r="3396" s="13" customFormat="1">
      <c r="B3396" s="255"/>
      <c r="C3396" s="256"/>
      <c r="D3396" s="246" t="s">
        <v>175</v>
      </c>
      <c r="E3396" s="257" t="s">
        <v>1</v>
      </c>
      <c r="F3396" s="258" t="s">
        <v>1276</v>
      </c>
      <c r="G3396" s="256"/>
      <c r="H3396" s="259">
        <v>1.8</v>
      </c>
      <c r="I3396" s="260"/>
      <c r="J3396" s="256"/>
      <c r="K3396" s="256"/>
      <c r="L3396" s="261"/>
      <c r="M3396" s="262"/>
      <c r="N3396" s="263"/>
      <c r="O3396" s="263"/>
      <c r="P3396" s="263"/>
      <c r="Q3396" s="263"/>
      <c r="R3396" s="263"/>
      <c r="S3396" s="263"/>
      <c r="T3396" s="264"/>
      <c r="AT3396" s="265" t="s">
        <v>175</v>
      </c>
      <c r="AU3396" s="265" t="s">
        <v>107</v>
      </c>
      <c r="AV3396" s="13" t="s">
        <v>107</v>
      </c>
      <c r="AW3396" s="13" t="s">
        <v>31</v>
      </c>
      <c r="AX3396" s="13" t="s">
        <v>74</v>
      </c>
      <c r="AY3396" s="265" t="s">
        <v>165</v>
      </c>
    </row>
    <row r="3397" s="14" customFormat="1">
      <c r="B3397" s="266"/>
      <c r="C3397" s="267"/>
      <c r="D3397" s="246" t="s">
        <v>175</v>
      </c>
      <c r="E3397" s="268" t="s">
        <v>1</v>
      </c>
      <c r="F3397" s="269" t="s">
        <v>179</v>
      </c>
      <c r="G3397" s="267"/>
      <c r="H3397" s="270">
        <v>18.98</v>
      </c>
      <c r="I3397" s="271"/>
      <c r="J3397" s="267"/>
      <c r="K3397" s="267"/>
      <c r="L3397" s="272"/>
      <c r="M3397" s="273"/>
      <c r="N3397" s="274"/>
      <c r="O3397" s="274"/>
      <c r="P3397" s="274"/>
      <c r="Q3397" s="274"/>
      <c r="R3397" s="274"/>
      <c r="S3397" s="274"/>
      <c r="T3397" s="275"/>
      <c r="AT3397" s="276" t="s">
        <v>175</v>
      </c>
      <c r="AU3397" s="276" t="s">
        <v>107</v>
      </c>
      <c r="AV3397" s="14" t="s">
        <v>166</v>
      </c>
      <c r="AW3397" s="14" t="s">
        <v>31</v>
      </c>
      <c r="AX3397" s="14" t="s">
        <v>74</v>
      </c>
      <c r="AY3397" s="276" t="s">
        <v>165</v>
      </c>
    </row>
    <row r="3398" s="12" customFormat="1">
      <c r="B3398" s="244"/>
      <c r="C3398" s="245"/>
      <c r="D3398" s="246" t="s">
        <v>175</v>
      </c>
      <c r="E3398" s="247" t="s">
        <v>1</v>
      </c>
      <c r="F3398" s="248" t="s">
        <v>207</v>
      </c>
      <c r="G3398" s="245"/>
      <c r="H3398" s="247" t="s">
        <v>1</v>
      </c>
      <c r="I3398" s="249"/>
      <c r="J3398" s="245"/>
      <c r="K3398" s="245"/>
      <c r="L3398" s="250"/>
      <c r="M3398" s="251"/>
      <c r="N3398" s="252"/>
      <c r="O3398" s="252"/>
      <c r="P3398" s="252"/>
      <c r="Q3398" s="252"/>
      <c r="R3398" s="252"/>
      <c r="S3398" s="252"/>
      <c r="T3398" s="253"/>
      <c r="AT3398" s="254" t="s">
        <v>175</v>
      </c>
      <c r="AU3398" s="254" t="s">
        <v>107</v>
      </c>
      <c r="AV3398" s="12" t="s">
        <v>82</v>
      </c>
      <c r="AW3398" s="12" t="s">
        <v>31</v>
      </c>
      <c r="AX3398" s="12" t="s">
        <v>74</v>
      </c>
      <c r="AY3398" s="254" t="s">
        <v>165</v>
      </c>
    </row>
    <row r="3399" s="12" customFormat="1">
      <c r="B3399" s="244"/>
      <c r="C3399" s="245"/>
      <c r="D3399" s="246" t="s">
        <v>175</v>
      </c>
      <c r="E3399" s="247" t="s">
        <v>1</v>
      </c>
      <c r="F3399" s="248" t="s">
        <v>501</v>
      </c>
      <c r="G3399" s="245"/>
      <c r="H3399" s="247" t="s">
        <v>1</v>
      </c>
      <c r="I3399" s="249"/>
      <c r="J3399" s="245"/>
      <c r="K3399" s="245"/>
      <c r="L3399" s="250"/>
      <c r="M3399" s="251"/>
      <c r="N3399" s="252"/>
      <c r="O3399" s="252"/>
      <c r="P3399" s="252"/>
      <c r="Q3399" s="252"/>
      <c r="R3399" s="252"/>
      <c r="S3399" s="252"/>
      <c r="T3399" s="253"/>
      <c r="AT3399" s="254" t="s">
        <v>175</v>
      </c>
      <c r="AU3399" s="254" t="s">
        <v>107</v>
      </c>
      <c r="AV3399" s="12" t="s">
        <v>82</v>
      </c>
      <c r="AW3399" s="12" t="s">
        <v>31</v>
      </c>
      <c r="AX3399" s="12" t="s">
        <v>74</v>
      </c>
      <c r="AY3399" s="254" t="s">
        <v>165</v>
      </c>
    </row>
    <row r="3400" s="13" customFormat="1">
      <c r="B3400" s="255"/>
      <c r="C3400" s="256"/>
      <c r="D3400" s="246" t="s">
        <v>175</v>
      </c>
      <c r="E3400" s="257" t="s">
        <v>1</v>
      </c>
      <c r="F3400" s="258" t="s">
        <v>1281</v>
      </c>
      <c r="G3400" s="256"/>
      <c r="H3400" s="259">
        <v>0.85999999999999999</v>
      </c>
      <c r="I3400" s="260"/>
      <c r="J3400" s="256"/>
      <c r="K3400" s="256"/>
      <c r="L3400" s="261"/>
      <c r="M3400" s="262"/>
      <c r="N3400" s="263"/>
      <c r="O3400" s="263"/>
      <c r="P3400" s="263"/>
      <c r="Q3400" s="263"/>
      <c r="R3400" s="263"/>
      <c r="S3400" s="263"/>
      <c r="T3400" s="264"/>
      <c r="AT3400" s="265" t="s">
        <v>175</v>
      </c>
      <c r="AU3400" s="265" t="s">
        <v>107</v>
      </c>
      <c r="AV3400" s="13" t="s">
        <v>107</v>
      </c>
      <c r="AW3400" s="13" t="s">
        <v>31</v>
      </c>
      <c r="AX3400" s="13" t="s">
        <v>74</v>
      </c>
      <c r="AY3400" s="265" t="s">
        <v>165</v>
      </c>
    </row>
    <row r="3401" s="12" customFormat="1">
      <c r="B3401" s="244"/>
      <c r="C3401" s="245"/>
      <c r="D3401" s="246" t="s">
        <v>175</v>
      </c>
      <c r="E3401" s="247" t="s">
        <v>1</v>
      </c>
      <c r="F3401" s="248" t="s">
        <v>495</v>
      </c>
      <c r="G3401" s="245"/>
      <c r="H3401" s="247" t="s">
        <v>1</v>
      </c>
      <c r="I3401" s="249"/>
      <c r="J3401" s="245"/>
      <c r="K3401" s="245"/>
      <c r="L3401" s="250"/>
      <c r="M3401" s="251"/>
      <c r="N3401" s="252"/>
      <c r="O3401" s="252"/>
      <c r="P3401" s="252"/>
      <c r="Q3401" s="252"/>
      <c r="R3401" s="252"/>
      <c r="S3401" s="252"/>
      <c r="T3401" s="253"/>
      <c r="AT3401" s="254" t="s">
        <v>175</v>
      </c>
      <c r="AU3401" s="254" t="s">
        <v>107</v>
      </c>
      <c r="AV3401" s="12" t="s">
        <v>82</v>
      </c>
      <c r="AW3401" s="12" t="s">
        <v>31</v>
      </c>
      <c r="AX3401" s="12" t="s">
        <v>74</v>
      </c>
      <c r="AY3401" s="254" t="s">
        <v>165</v>
      </c>
    </row>
    <row r="3402" s="13" customFormat="1">
      <c r="B3402" s="255"/>
      <c r="C3402" s="256"/>
      <c r="D3402" s="246" t="s">
        <v>175</v>
      </c>
      <c r="E3402" s="257" t="s">
        <v>1</v>
      </c>
      <c r="F3402" s="258" t="s">
        <v>1282</v>
      </c>
      <c r="G3402" s="256"/>
      <c r="H3402" s="259">
        <v>0.87</v>
      </c>
      <c r="I3402" s="260"/>
      <c r="J3402" s="256"/>
      <c r="K3402" s="256"/>
      <c r="L3402" s="261"/>
      <c r="M3402" s="262"/>
      <c r="N3402" s="263"/>
      <c r="O3402" s="263"/>
      <c r="P3402" s="263"/>
      <c r="Q3402" s="263"/>
      <c r="R3402" s="263"/>
      <c r="S3402" s="263"/>
      <c r="T3402" s="264"/>
      <c r="AT3402" s="265" t="s">
        <v>175</v>
      </c>
      <c r="AU3402" s="265" t="s">
        <v>107</v>
      </c>
      <c r="AV3402" s="13" t="s">
        <v>107</v>
      </c>
      <c r="AW3402" s="13" t="s">
        <v>31</v>
      </c>
      <c r="AX3402" s="13" t="s">
        <v>74</v>
      </c>
      <c r="AY3402" s="265" t="s">
        <v>165</v>
      </c>
    </row>
    <row r="3403" s="14" customFormat="1">
      <c r="B3403" s="266"/>
      <c r="C3403" s="267"/>
      <c r="D3403" s="246" t="s">
        <v>175</v>
      </c>
      <c r="E3403" s="268" t="s">
        <v>1</v>
      </c>
      <c r="F3403" s="269" t="s">
        <v>179</v>
      </c>
      <c r="G3403" s="267"/>
      <c r="H3403" s="270">
        <v>1.73</v>
      </c>
      <c r="I3403" s="271"/>
      <c r="J3403" s="267"/>
      <c r="K3403" s="267"/>
      <c r="L3403" s="272"/>
      <c r="M3403" s="273"/>
      <c r="N3403" s="274"/>
      <c r="O3403" s="274"/>
      <c r="P3403" s="274"/>
      <c r="Q3403" s="274"/>
      <c r="R3403" s="274"/>
      <c r="S3403" s="274"/>
      <c r="T3403" s="275"/>
      <c r="AT3403" s="276" t="s">
        <v>175</v>
      </c>
      <c r="AU3403" s="276" t="s">
        <v>107</v>
      </c>
      <c r="AV3403" s="14" t="s">
        <v>166</v>
      </c>
      <c r="AW3403" s="14" t="s">
        <v>31</v>
      </c>
      <c r="AX3403" s="14" t="s">
        <v>74</v>
      </c>
      <c r="AY3403" s="276" t="s">
        <v>165</v>
      </c>
    </row>
    <row r="3404" s="12" customFormat="1">
      <c r="B3404" s="244"/>
      <c r="C3404" s="245"/>
      <c r="D3404" s="246" t="s">
        <v>175</v>
      </c>
      <c r="E3404" s="247" t="s">
        <v>1</v>
      </c>
      <c r="F3404" s="248" t="s">
        <v>207</v>
      </c>
      <c r="G3404" s="245"/>
      <c r="H3404" s="247" t="s">
        <v>1</v>
      </c>
      <c r="I3404" s="249"/>
      <c r="J3404" s="245"/>
      <c r="K3404" s="245"/>
      <c r="L3404" s="250"/>
      <c r="M3404" s="251"/>
      <c r="N3404" s="252"/>
      <c r="O3404" s="252"/>
      <c r="P3404" s="252"/>
      <c r="Q3404" s="252"/>
      <c r="R3404" s="252"/>
      <c r="S3404" s="252"/>
      <c r="T3404" s="253"/>
      <c r="AT3404" s="254" t="s">
        <v>175</v>
      </c>
      <c r="AU3404" s="254" t="s">
        <v>107</v>
      </c>
      <c r="AV3404" s="12" t="s">
        <v>82</v>
      </c>
      <c r="AW3404" s="12" t="s">
        <v>31</v>
      </c>
      <c r="AX3404" s="12" t="s">
        <v>74</v>
      </c>
      <c r="AY3404" s="254" t="s">
        <v>165</v>
      </c>
    </row>
    <row r="3405" s="12" customFormat="1">
      <c r="B3405" s="244"/>
      <c r="C3405" s="245"/>
      <c r="D3405" s="246" t="s">
        <v>175</v>
      </c>
      <c r="E3405" s="247" t="s">
        <v>1</v>
      </c>
      <c r="F3405" s="248" t="s">
        <v>474</v>
      </c>
      <c r="G3405" s="245"/>
      <c r="H3405" s="247" t="s">
        <v>1</v>
      </c>
      <c r="I3405" s="249"/>
      <c r="J3405" s="245"/>
      <c r="K3405" s="245"/>
      <c r="L3405" s="250"/>
      <c r="M3405" s="251"/>
      <c r="N3405" s="252"/>
      <c r="O3405" s="252"/>
      <c r="P3405" s="252"/>
      <c r="Q3405" s="252"/>
      <c r="R3405" s="252"/>
      <c r="S3405" s="252"/>
      <c r="T3405" s="253"/>
      <c r="AT3405" s="254" t="s">
        <v>175</v>
      </c>
      <c r="AU3405" s="254" t="s">
        <v>107</v>
      </c>
      <c r="AV3405" s="12" t="s">
        <v>82</v>
      </c>
      <c r="AW3405" s="12" t="s">
        <v>31</v>
      </c>
      <c r="AX3405" s="12" t="s">
        <v>74</v>
      </c>
      <c r="AY3405" s="254" t="s">
        <v>165</v>
      </c>
    </row>
    <row r="3406" s="13" customFormat="1">
      <c r="B3406" s="255"/>
      <c r="C3406" s="256"/>
      <c r="D3406" s="246" t="s">
        <v>175</v>
      </c>
      <c r="E3406" s="257" t="s">
        <v>1</v>
      </c>
      <c r="F3406" s="258" t="s">
        <v>1276</v>
      </c>
      <c r="G3406" s="256"/>
      <c r="H3406" s="259">
        <v>1.8</v>
      </c>
      <c r="I3406" s="260"/>
      <c r="J3406" s="256"/>
      <c r="K3406" s="256"/>
      <c r="L3406" s="261"/>
      <c r="M3406" s="262"/>
      <c r="N3406" s="263"/>
      <c r="O3406" s="263"/>
      <c r="P3406" s="263"/>
      <c r="Q3406" s="263"/>
      <c r="R3406" s="263"/>
      <c r="S3406" s="263"/>
      <c r="T3406" s="264"/>
      <c r="AT3406" s="265" t="s">
        <v>175</v>
      </c>
      <c r="AU3406" s="265" t="s">
        <v>107</v>
      </c>
      <c r="AV3406" s="13" t="s">
        <v>107</v>
      </c>
      <c r="AW3406" s="13" t="s">
        <v>31</v>
      </c>
      <c r="AX3406" s="13" t="s">
        <v>74</v>
      </c>
      <c r="AY3406" s="265" t="s">
        <v>165</v>
      </c>
    </row>
    <row r="3407" s="12" customFormat="1">
      <c r="B3407" s="244"/>
      <c r="C3407" s="245"/>
      <c r="D3407" s="246" t="s">
        <v>175</v>
      </c>
      <c r="E3407" s="247" t="s">
        <v>1</v>
      </c>
      <c r="F3407" s="248" t="s">
        <v>476</v>
      </c>
      <c r="G3407" s="245"/>
      <c r="H3407" s="247" t="s">
        <v>1</v>
      </c>
      <c r="I3407" s="249"/>
      <c r="J3407" s="245"/>
      <c r="K3407" s="245"/>
      <c r="L3407" s="250"/>
      <c r="M3407" s="251"/>
      <c r="N3407" s="252"/>
      <c r="O3407" s="252"/>
      <c r="P3407" s="252"/>
      <c r="Q3407" s="252"/>
      <c r="R3407" s="252"/>
      <c r="S3407" s="252"/>
      <c r="T3407" s="253"/>
      <c r="AT3407" s="254" t="s">
        <v>175</v>
      </c>
      <c r="AU3407" s="254" t="s">
        <v>107</v>
      </c>
      <c r="AV3407" s="12" t="s">
        <v>82</v>
      </c>
      <c r="AW3407" s="12" t="s">
        <v>31</v>
      </c>
      <c r="AX3407" s="12" t="s">
        <v>74</v>
      </c>
      <c r="AY3407" s="254" t="s">
        <v>165</v>
      </c>
    </row>
    <row r="3408" s="13" customFormat="1">
      <c r="B3408" s="255"/>
      <c r="C3408" s="256"/>
      <c r="D3408" s="246" t="s">
        <v>175</v>
      </c>
      <c r="E3408" s="257" t="s">
        <v>1</v>
      </c>
      <c r="F3408" s="258" t="s">
        <v>1283</v>
      </c>
      <c r="G3408" s="256"/>
      <c r="H3408" s="259">
        <v>1.8999999999999999</v>
      </c>
      <c r="I3408" s="260"/>
      <c r="J3408" s="256"/>
      <c r="K3408" s="256"/>
      <c r="L3408" s="261"/>
      <c r="M3408" s="262"/>
      <c r="N3408" s="263"/>
      <c r="O3408" s="263"/>
      <c r="P3408" s="263"/>
      <c r="Q3408" s="263"/>
      <c r="R3408" s="263"/>
      <c r="S3408" s="263"/>
      <c r="T3408" s="264"/>
      <c r="AT3408" s="265" t="s">
        <v>175</v>
      </c>
      <c r="AU3408" s="265" t="s">
        <v>107</v>
      </c>
      <c r="AV3408" s="13" t="s">
        <v>107</v>
      </c>
      <c r="AW3408" s="13" t="s">
        <v>31</v>
      </c>
      <c r="AX3408" s="13" t="s">
        <v>74</v>
      </c>
      <c r="AY3408" s="265" t="s">
        <v>165</v>
      </c>
    </row>
    <row r="3409" s="12" customFormat="1">
      <c r="B3409" s="244"/>
      <c r="C3409" s="245"/>
      <c r="D3409" s="246" t="s">
        <v>175</v>
      </c>
      <c r="E3409" s="247" t="s">
        <v>1</v>
      </c>
      <c r="F3409" s="248" t="s">
        <v>505</v>
      </c>
      <c r="G3409" s="245"/>
      <c r="H3409" s="247" t="s">
        <v>1</v>
      </c>
      <c r="I3409" s="249"/>
      <c r="J3409" s="245"/>
      <c r="K3409" s="245"/>
      <c r="L3409" s="250"/>
      <c r="M3409" s="251"/>
      <c r="N3409" s="252"/>
      <c r="O3409" s="252"/>
      <c r="P3409" s="252"/>
      <c r="Q3409" s="252"/>
      <c r="R3409" s="252"/>
      <c r="S3409" s="252"/>
      <c r="T3409" s="253"/>
      <c r="AT3409" s="254" t="s">
        <v>175</v>
      </c>
      <c r="AU3409" s="254" t="s">
        <v>107</v>
      </c>
      <c r="AV3409" s="12" t="s">
        <v>82</v>
      </c>
      <c r="AW3409" s="12" t="s">
        <v>31</v>
      </c>
      <c r="AX3409" s="12" t="s">
        <v>74</v>
      </c>
      <c r="AY3409" s="254" t="s">
        <v>165</v>
      </c>
    </row>
    <row r="3410" s="13" customFormat="1">
      <c r="B3410" s="255"/>
      <c r="C3410" s="256"/>
      <c r="D3410" s="246" t="s">
        <v>175</v>
      </c>
      <c r="E3410" s="257" t="s">
        <v>1</v>
      </c>
      <c r="F3410" s="258" t="s">
        <v>1283</v>
      </c>
      <c r="G3410" s="256"/>
      <c r="H3410" s="259">
        <v>1.8999999999999999</v>
      </c>
      <c r="I3410" s="260"/>
      <c r="J3410" s="256"/>
      <c r="K3410" s="256"/>
      <c r="L3410" s="261"/>
      <c r="M3410" s="262"/>
      <c r="N3410" s="263"/>
      <c r="O3410" s="263"/>
      <c r="P3410" s="263"/>
      <c r="Q3410" s="263"/>
      <c r="R3410" s="263"/>
      <c r="S3410" s="263"/>
      <c r="T3410" s="264"/>
      <c r="AT3410" s="265" t="s">
        <v>175</v>
      </c>
      <c r="AU3410" s="265" t="s">
        <v>107</v>
      </c>
      <c r="AV3410" s="13" t="s">
        <v>107</v>
      </c>
      <c r="AW3410" s="13" t="s">
        <v>31</v>
      </c>
      <c r="AX3410" s="13" t="s">
        <v>74</v>
      </c>
      <c r="AY3410" s="265" t="s">
        <v>165</v>
      </c>
    </row>
    <row r="3411" s="12" customFormat="1">
      <c r="B3411" s="244"/>
      <c r="C3411" s="245"/>
      <c r="D3411" s="246" t="s">
        <v>175</v>
      </c>
      <c r="E3411" s="247" t="s">
        <v>1</v>
      </c>
      <c r="F3411" s="248" t="s">
        <v>512</v>
      </c>
      <c r="G3411" s="245"/>
      <c r="H3411" s="247" t="s">
        <v>1</v>
      </c>
      <c r="I3411" s="249"/>
      <c r="J3411" s="245"/>
      <c r="K3411" s="245"/>
      <c r="L3411" s="250"/>
      <c r="M3411" s="251"/>
      <c r="N3411" s="252"/>
      <c r="O3411" s="252"/>
      <c r="P3411" s="252"/>
      <c r="Q3411" s="252"/>
      <c r="R3411" s="252"/>
      <c r="S3411" s="252"/>
      <c r="T3411" s="253"/>
      <c r="AT3411" s="254" t="s">
        <v>175</v>
      </c>
      <c r="AU3411" s="254" t="s">
        <v>107</v>
      </c>
      <c r="AV3411" s="12" t="s">
        <v>82</v>
      </c>
      <c r="AW3411" s="12" t="s">
        <v>31</v>
      </c>
      <c r="AX3411" s="12" t="s">
        <v>74</v>
      </c>
      <c r="AY3411" s="254" t="s">
        <v>165</v>
      </c>
    </row>
    <row r="3412" s="13" customFormat="1">
      <c r="B3412" s="255"/>
      <c r="C3412" s="256"/>
      <c r="D3412" s="246" t="s">
        <v>175</v>
      </c>
      <c r="E3412" s="257" t="s">
        <v>1</v>
      </c>
      <c r="F3412" s="258" t="s">
        <v>1283</v>
      </c>
      <c r="G3412" s="256"/>
      <c r="H3412" s="259">
        <v>1.8999999999999999</v>
      </c>
      <c r="I3412" s="260"/>
      <c r="J3412" s="256"/>
      <c r="K3412" s="256"/>
      <c r="L3412" s="261"/>
      <c r="M3412" s="262"/>
      <c r="N3412" s="263"/>
      <c r="O3412" s="263"/>
      <c r="P3412" s="263"/>
      <c r="Q3412" s="263"/>
      <c r="R3412" s="263"/>
      <c r="S3412" s="263"/>
      <c r="T3412" s="264"/>
      <c r="AT3412" s="265" t="s">
        <v>175</v>
      </c>
      <c r="AU3412" s="265" t="s">
        <v>107</v>
      </c>
      <c r="AV3412" s="13" t="s">
        <v>107</v>
      </c>
      <c r="AW3412" s="13" t="s">
        <v>31</v>
      </c>
      <c r="AX3412" s="13" t="s">
        <v>74</v>
      </c>
      <c r="AY3412" s="265" t="s">
        <v>165</v>
      </c>
    </row>
    <row r="3413" s="14" customFormat="1">
      <c r="B3413" s="266"/>
      <c r="C3413" s="267"/>
      <c r="D3413" s="246" t="s">
        <v>175</v>
      </c>
      <c r="E3413" s="268" t="s">
        <v>1</v>
      </c>
      <c r="F3413" s="269" t="s">
        <v>179</v>
      </c>
      <c r="G3413" s="267"/>
      <c r="H3413" s="270">
        <v>7.5</v>
      </c>
      <c r="I3413" s="271"/>
      <c r="J3413" s="267"/>
      <c r="K3413" s="267"/>
      <c r="L3413" s="272"/>
      <c r="M3413" s="273"/>
      <c r="N3413" s="274"/>
      <c r="O3413" s="274"/>
      <c r="P3413" s="274"/>
      <c r="Q3413" s="274"/>
      <c r="R3413" s="274"/>
      <c r="S3413" s="274"/>
      <c r="T3413" s="275"/>
      <c r="AT3413" s="276" t="s">
        <v>175</v>
      </c>
      <c r="AU3413" s="276" t="s">
        <v>107</v>
      </c>
      <c r="AV3413" s="14" t="s">
        <v>166</v>
      </c>
      <c r="AW3413" s="14" t="s">
        <v>31</v>
      </c>
      <c r="AX3413" s="14" t="s">
        <v>74</v>
      </c>
      <c r="AY3413" s="276" t="s">
        <v>165</v>
      </c>
    </row>
    <row r="3414" s="15" customFormat="1">
      <c r="B3414" s="277"/>
      <c r="C3414" s="278"/>
      <c r="D3414" s="246" t="s">
        <v>175</v>
      </c>
      <c r="E3414" s="279" t="s">
        <v>1</v>
      </c>
      <c r="F3414" s="280" t="s">
        <v>186</v>
      </c>
      <c r="G3414" s="278"/>
      <c r="H3414" s="281">
        <v>44.269999999999989</v>
      </c>
      <c r="I3414" s="282"/>
      <c r="J3414" s="278"/>
      <c r="K3414" s="278"/>
      <c r="L3414" s="283"/>
      <c r="M3414" s="284"/>
      <c r="N3414" s="285"/>
      <c r="O3414" s="285"/>
      <c r="P3414" s="285"/>
      <c r="Q3414" s="285"/>
      <c r="R3414" s="285"/>
      <c r="S3414" s="285"/>
      <c r="T3414" s="286"/>
      <c r="AT3414" s="287" t="s">
        <v>175</v>
      </c>
      <c r="AU3414" s="287" t="s">
        <v>107</v>
      </c>
      <c r="AV3414" s="15" t="s">
        <v>173</v>
      </c>
      <c r="AW3414" s="15" t="s">
        <v>31</v>
      </c>
      <c r="AX3414" s="15" t="s">
        <v>82</v>
      </c>
      <c r="AY3414" s="287" t="s">
        <v>165</v>
      </c>
    </row>
    <row r="3415" s="1" customFormat="1" ht="24" customHeight="1">
      <c r="B3415" s="38"/>
      <c r="C3415" s="231" t="s">
        <v>1284</v>
      </c>
      <c r="D3415" s="231" t="s">
        <v>168</v>
      </c>
      <c r="E3415" s="232" t="s">
        <v>1285</v>
      </c>
      <c r="F3415" s="233" t="s">
        <v>1286</v>
      </c>
      <c r="G3415" s="234" t="s">
        <v>214</v>
      </c>
      <c r="H3415" s="235">
        <v>2</v>
      </c>
      <c r="I3415" s="236"/>
      <c r="J3415" s="237">
        <f>ROUND(I3415*H3415,2)</f>
        <v>0</v>
      </c>
      <c r="K3415" s="233" t="s">
        <v>172</v>
      </c>
      <c r="L3415" s="43"/>
      <c r="M3415" s="238" t="s">
        <v>1</v>
      </c>
      <c r="N3415" s="239" t="s">
        <v>40</v>
      </c>
      <c r="O3415" s="86"/>
      <c r="P3415" s="240">
        <f>O3415*H3415</f>
        <v>0</v>
      </c>
      <c r="Q3415" s="240">
        <v>0</v>
      </c>
      <c r="R3415" s="240">
        <f>Q3415*H3415</f>
        <v>0</v>
      </c>
      <c r="S3415" s="240">
        <v>0</v>
      </c>
      <c r="T3415" s="241">
        <f>S3415*H3415</f>
        <v>0</v>
      </c>
      <c r="AR3415" s="242" t="s">
        <v>315</v>
      </c>
      <c r="AT3415" s="242" t="s">
        <v>168</v>
      </c>
      <c r="AU3415" s="242" t="s">
        <v>107</v>
      </c>
      <c r="AY3415" s="17" t="s">
        <v>165</v>
      </c>
      <c r="BE3415" s="243">
        <f>IF(N3415="základní",J3415,0)</f>
        <v>0</v>
      </c>
      <c r="BF3415" s="243">
        <f>IF(N3415="snížená",J3415,0)</f>
        <v>0</v>
      </c>
      <c r="BG3415" s="243">
        <f>IF(N3415="zákl. přenesená",J3415,0)</f>
        <v>0</v>
      </c>
      <c r="BH3415" s="243">
        <f>IF(N3415="sníž. přenesená",J3415,0)</f>
        <v>0</v>
      </c>
      <c r="BI3415" s="243">
        <f>IF(N3415="nulová",J3415,0)</f>
        <v>0</v>
      </c>
      <c r="BJ3415" s="17" t="s">
        <v>107</v>
      </c>
      <c r="BK3415" s="243">
        <f>ROUND(I3415*H3415,2)</f>
        <v>0</v>
      </c>
      <c r="BL3415" s="17" t="s">
        <v>315</v>
      </c>
      <c r="BM3415" s="242" t="s">
        <v>1287</v>
      </c>
    </row>
    <row r="3416" s="12" customFormat="1">
      <c r="B3416" s="244"/>
      <c r="C3416" s="245"/>
      <c r="D3416" s="246" t="s">
        <v>175</v>
      </c>
      <c r="E3416" s="247" t="s">
        <v>1</v>
      </c>
      <c r="F3416" s="248" t="s">
        <v>207</v>
      </c>
      <c r="G3416" s="245"/>
      <c r="H3416" s="247" t="s">
        <v>1</v>
      </c>
      <c r="I3416" s="249"/>
      <c r="J3416" s="245"/>
      <c r="K3416" s="245"/>
      <c r="L3416" s="250"/>
      <c r="M3416" s="251"/>
      <c r="N3416" s="252"/>
      <c r="O3416" s="252"/>
      <c r="P3416" s="252"/>
      <c r="Q3416" s="252"/>
      <c r="R3416" s="252"/>
      <c r="S3416" s="252"/>
      <c r="T3416" s="253"/>
      <c r="AT3416" s="254" t="s">
        <v>175</v>
      </c>
      <c r="AU3416" s="254" t="s">
        <v>107</v>
      </c>
      <c r="AV3416" s="12" t="s">
        <v>82</v>
      </c>
      <c r="AW3416" s="12" t="s">
        <v>31</v>
      </c>
      <c r="AX3416" s="12" t="s">
        <v>74</v>
      </c>
      <c r="AY3416" s="254" t="s">
        <v>165</v>
      </c>
    </row>
    <row r="3417" s="12" customFormat="1">
      <c r="B3417" s="244"/>
      <c r="C3417" s="245"/>
      <c r="D3417" s="246" t="s">
        <v>175</v>
      </c>
      <c r="E3417" s="247" t="s">
        <v>1</v>
      </c>
      <c r="F3417" s="248" t="s">
        <v>501</v>
      </c>
      <c r="G3417" s="245"/>
      <c r="H3417" s="247" t="s">
        <v>1</v>
      </c>
      <c r="I3417" s="249"/>
      <c r="J3417" s="245"/>
      <c r="K3417" s="245"/>
      <c r="L3417" s="250"/>
      <c r="M3417" s="251"/>
      <c r="N3417" s="252"/>
      <c r="O3417" s="252"/>
      <c r="P3417" s="252"/>
      <c r="Q3417" s="252"/>
      <c r="R3417" s="252"/>
      <c r="S3417" s="252"/>
      <c r="T3417" s="253"/>
      <c r="AT3417" s="254" t="s">
        <v>175</v>
      </c>
      <c r="AU3417" s="254" t="s">
        <v>107</v>
      </c>
      <c r="AV3417" s="12" t="s">
        <v>82</v>
      </c>
      <c r="AW3417" s="12" t="s">
        <v>31</v>
      </c>
      <c r="AX3417" s="12" t="s">
        <v>74</v>
      </c>
      <c r="AY3417" s="254" t="s">
        <v>165</v>
      </c>
    </row>
    <row r="3418" s="13" customFormat="1">
      <c r="B3418" s="255"/>
      <c r="C3418" s="256"/>
      <c r="D3418" s="246" t="s">
        <v>175</v>
      </c>
      <c r="E3418" s="257" t="s">
        <v>1</v>
      </c>
      <c r="F3418" s="258" t="s">
        <v>82</v>
      </c>
      <c r="G3418" s="256"/>
      <c r="H3418" s="259">
        <v>1</v>
      </c>
      <c r="I3418" s="260"/>
      <c r="J3418" s="256"/>
      <c r="K3418" s="256"/>
      <c r="L3418" s="261"/>
      <c r="M3418" s="262"/>
      <c r="N3418" s="263"/>
      <c r="O3418" s="263"/>
      <c r="P3418" s="263"/>
      <c r="Q3418" s="263"/>
      <c r="R3418" s="263"/>
      <c r="S3418" s="263"/>
      <c r="T3418" s="264"/>
      <c r="AT3418" s="265" t="s">
        <v>175</v>
      </c>
      <c r="AU3418" s="265" t="s">
        <v>107</v>
      </c>
      <c r="AV3418" s="13" t="s">
        <v>107</v>
      </c>
      <c r="AW3418" s="13" t="s">
        <v>31</v>
      </c>
      <c r="AX3418" s="13" t="s">
        <v>74</v>
      </c>
      <c r="AY3418" s="265" t="s">
        <v>165</v>
      </c>
    </row>
    <row r="3419" s="12" customFormat="1">
      <c r="B3419" s="244"/>
      <c r="C3419" s="245"/>
      <c r="D3419" s="246" t="s">
        <v>175</v>
      </c>
      <c r="E3419" s="247" t="s">
        <v>1</v>
      </c>
      <c r="F3419" s="248" t="s">
        <v>495</v>
      </c>
      <c r="G3419" s="245"/>
      <c r="H3419" s="247" t="s">
        <v>1</v>
      </c>
      <c r="I3419" s="249"/>
      <c r="J3419" s="245"/>
      <c r="K3419" s="245"/>
      <c r="L3419" s="250"/>
      <c r="M3419" s="251"/>
      <c r="N3419" s="252"/>
      <c r="O3419" s="252"/>
      <c r="P3419" s="252"/>
      <c r="Q3419" s="252"/>
      <c r="R3419" s="252"/>
      <c r="S3419" s="252"/>
      <c r="T3419" s="253"/>
      <c r="AT3419" s="254" t="s">
        <v>175</v>
      </c>
      <c r="AU3419" s="254" t="s">
        <v>107</v>
      </c>
      <c r="AV3419" s="12" t="s">
        <v>82</v>
      </c>
      <c r="AW3419" s="12" t="s">
        <v>31</v>
      </c>
      <c r="AX3419" s="12" t="s">
        <v>74</v>
      </c>
      <c r="AY3419" s="254" t="s">
        <v>165</v>
      </c>
    </row>
    <row r="3420" s="13" customFormat="1">
      <c r="B3420" s="255"/>
      <c r="C3420" s="256"/>
      <c r="D3420" s="246" t="s">
        <v>175</v>
      </c>
      <c r="E3420" s="257" t="s">
        <v>1</v>
      </c>
      <c r="F3420" s="258" t="s">
        <v>82</v>
      </c>
      <c r="G3420" s="256"/>
      <c r="H3420" s="259">
        <v>1</v>
      </c>
      <c r="I3420" s="260"/>
      <c r="J3420" s="256"/>
      <c r="K3420" s="256"/>
      <c r="L3420" s="261"/>
      <c r="M3420" s="262"/>
      <c r="N3420" s="263"/>
      <c r="O3420" s="263"/>
      <c r="P3420" s="263"/>
      <c r="Q3420" s="263"/>
      <c r="R3420" s="263"/>
      <c r="S3420" s="263"/>
      <c r="T3420" s="264"/>
      <c r="AT3420" s="265" t="s">
        <v>175</v>
      </c>
      <c r="AU3420" s="265" t="s">
        <v>107</v>
      </c>
      <c r="AV3420" s="13" t="s">
        <v>107</v>
      </c>
      <c r="AW3420" s="13" t="s">
        <v>31</v>
      </c>
      <c r="AX3420" s="13" t="s">
        <v>74</v>
      </c>
      <c r="AY3420" s="265" t="s">
        <v>165</v>
      </c>
    </row>
    <row r="3421" s="15" customFormat="1">
      <c r="B3421" s="277"/>
      <c r="C3421" s="278"/>
      <c r="D3421" s="246" t="s">
        <v>175</v>
      </c>
      <c r="E3421" s="279" t="s">
        <v>1</v>
      </c>
      <c r="F3421" s="280" t="s">
        <v>186</v>
      </c>
      <c r="G3421" s="278"/>
      <c r="H3421" s="281">
        <v>2</v>
      </c>
      <c r="I3421" s="282"/>
      <c r="J3421" s="278"/>
      <c r="K3421" s="278"/>
      <c r="L3421" s="283"/>
      <c r="M3421" s="284"/>
      <c r="N3421" s="285"/>
      <c r="O3421" s="285"/>
      <c r="P3421" s="285"/>
      <c r="Q3421" s="285"/>
      <c r="R3421" s="285"/>
      <c r="S3421" s="285"/>
      <c r="T3421" s="286"/>
      <c r="AT3421" s="287" t="s">
        <v>175</v>
      </c>
      <c r="AU3421" s="287" t="s">
        <v>107</v>
      </c>
      <c r="AV3421" s="15" t="s">
        <v>173</v>
      </c>
      <c r="AW3421" s="15" t="s">
        <v>31</v>
      </c>
      <c r="AX3421" s="15" t="s">
        <v>82</v>
      </c>
      <c r="AY3421" s="287" t="s">
        <v>165</v>
      </c>
    </row>
    <row r="3422" s="1" customFormat="1" ht="24" customHeight="1">
      <c r="B3422" s="38"/>
      <c r="C3422" s="231" t="s">
        <v>1288</v>
      </c>
      <c r="D3422" s="231" t="s">
        <v>168</v>
      </c>
      <c r="E3422" s="232" t="s">
        <v>1289</v>
      </c>
      <c r="F3422" s="233" t="s">
        <v>1290</v>
      </c>
      <c r="G3422" s="234" t="s">
        <v>214</v>
      </c>
      <c r="H3422" s="235">
        <v>2</v>
      </c>
      <c r="I3422" s="236"/>
      <c r="J3422" s="237">
        <f>ROUND(I3422*H3422,2)</f>
        <v>0</v>
      </c>
      <c r="K3422" s="233" t="s">
        <v>172</v>
      </c>
      <c r="L3422" s="43"/>
      <c r="M3422" s="238" t="s">
        <v>1</v>
      </c>
      <c r="N3422" s="239" t="s">
        <v>40</v>
      </c>
      <c r="O3422" s="86"/>
      <c r="P3422" s="240">
        <f>O3422*H3422</f>
        <v>0</v>
      </c>
      <c r="Q3422" s="240">
        <v>0</v>
      </c>
      <c r="R3422" s="240">
        <f>Q3422*H3422</f>
        <v>0</v>
      </c>
      <c r="S3422" s="240">
        <v>0</v>
      </c>
      <c r="T3422" s="241">
        <f>S3422*H3422</f>
        <v>0</v>
      </c>
      <c r="AR3422" s="242" t="s">
        <v>315</v>
      </c>
      <c r="AT3422" s="242" t="s">
        <v>168</v>
      </c>
      <c r="AU3422" s="242" t="s">
        <v>107</v>
      </c>
      <c r="AY3422" s="17" t="s">
        <v>165</v>
      </c>
      <c r="BE3422" s="243">
        <f>IF(N3422="základní",J3422,0)</f>
        <v>0</v>
      </c>
      <c r="BF3422" s="243">
        <f>IF(N3422="snížená",J3422,0)</f>
        <v>0</v>
      </c>
      <c r="BG3422" s="243">
        <f>IF(N3422="zákl. přenesená",J3422,0)</f>
        <v>0</v>
      </c>
      <c r="BH3422" s="243">
        <f>IF(N3422="sníž. přenesená",J3422,0)</f>
        <v>0</v>
      </c>
      <c r="BI3422" s="243">
        <f>IF(N3422="nulová",J3422,0)</f>
        <v>0</v>
      </c>
      <c r="BJ3422" s="17" t="s">
        <v>107</v>
      </c>
      <c r="BK3422" s="243">
        <f>ROUND(I3422*H3422,2)</f>
        <v>0</v>
      </c>
      <c r="BL3422" s="17" t="s">
        <v>315</v>
      </c>
      <c r="BM3422" s="242" t="s">
        <v>1291</v>
      </c>
    </row>
    <row r="3423" s="12" customFormat="1">
      <c r="B3423" s="244"/>
      <c r="C3423" s="245"/>
      <c r="D3423" s="246" t="s">
        <v>175</v>
      </c>
      <c r="E3423" s="247" t="s">
        <v>1</v>
      </c>
      <c r="F3423" s="248" t="s">
        <v>176</v>
      </c>
      <c r="G3423" s="245"/>
      <c r="H3423" s="247" t="s">
        <v>1</v>
      </c>
      <c r="I3423" s="249"/>
      <c r="J3423" s="245"/>
      <c r="K3423" s="245"/>
      <c r="L3423" s="250"/>
      <c r="M3423" s="251"/>
      <c r="N3423" s="252"/>
      <c r="O3423" s="252"/>
      <c r="P3423" s="252"/>
      <c r="Q3423" s="252"/>
      <c r="R3423" s="252"/>
      <c r="S3423" s="252"/>
      <c r="T3423" s="253"/>
      <c r="AT3423" s="254" t="s">
        <v>175</v>
      </c>
      <c r="AU3423" s="254" t="s">
        <v>107</v>
      </c>
      <c r="AV3423" s="12" t="s">
        <v>82</v>
      </c>
      <c r="AW3423" s="12" t="s">
        <v>31</v>
      </c>
      <c r="AX3423" s="12" t="s">
        <v>74</v>
      </c>
      <c r="AY3423" s="254" t="s">
        <v>165</v>
      </c>
    </row>
    <row r="3424" s="12" customFormat="1">
      <c r="B3424" s="244"/>
      <c r="C3424" s="245"/>
      <c r="D3424" s="246" t="s">
        <v>175</v>
      </c>
      <c r="E3424" s="247" t="s">
        <v>1</v>
      </c>
      <c r="F3424" s="248" t="s">
        <v>177</v>
      </c>
      <c r="G3424" s="245"/>
      <c r="H3424" s="247" t="s">
        <v>1</v>
      </c>
      <c r="I3424" s="249"/>
      <c r="J3424" s="245"/>
      <c r="K3424" s="245"/>
      <c r="L3424" s="250"/>
      <c r="M3424" s="251"/>
      <c r="N3424" s="252"/>
      <c r="O3424" s="252"/>
      <c r="P3424" s="252"/>
      <c r="Q3424" s="252"/>
      <c r="R3424" s="252"/>
      <c r="S3424" s="252"/>
      <c r="T3424" s="253"/>
      <c r="AT3424" s="254" t="s">
        <v>175</v>
      </c>
      <c r="AU3424" s="254" t="s">
        <v>107</v>
      </c>
      <c r="AV3424" s="12" t="s">
        <v>82</v>
      </c>
      <c r="AW3424" s="12" t="s">
        <v>31</v>
      </c>
      <c r="AX3424" s="12" t="s">
        <v>74</v>
      </c>
      <c r="AY3424" s="254" t="s">
        <v>165</v>
      </c>
    </row>
    <row r="3425" s="13" customFormat="1">
      <c r="B3425" s="255"/>
      <c r="C3425" s="256"/>
      <c r="D3425" s="246" t="s">
        <v>175</v>
      </c>
      <c r="E3425" s="257" t="s">
        <v>1</v>
      </c>
      <c r="F3425" s="258" t="s">
        <v>82</v>
      </c>
      <c r="G3425" s="256"/>
      <c r="H3425" s="259">
        <v>1</v>
      </c>
      <c r="I3425" s="260"/>
      <c r="J3425" s="256"/>
      <c r="K3425" s="256"/>
      <c r="L3425" s="261"/>
      <c r="M3425" s="262"/>
      <c r="N3425" s="263"/>
      <c r="O3425" s="263"/>
      <c r="P3425" s="263"/>
      <c r="Q3425" s="263"/>
      <c r="R3425" s="263"/>
      <c r="S3425" s="263"/>
      <c r="T3425" s="264"/>
      <c r="AT3425" s="265" t="s">
        <v>175</v>
      </c>
      <c r="AU3425" s="265" t="s">
        <v>107</v>
      </c>
      <c r="AV3425" s="13" t="s">
        <v>107</v>
      </c>
      <c r="AW3425" s="13" t="s">
        <v>31</v>
      </c>
      <c r="AX3425" s="13" t="s">
        <v>74</v>
      </c>
      <c r="AY3425" s="265" t="s">
        <v>165</v>
      </c>
    </row>
    <row r="3426" s="14" customFormat="1">
      <c r="B3426" s="266"/>
      <c r="C3426" s="267"/>
      <c r="D3426" s="246" t="s">
        <v>175</v>
      </c>
      <c r="E3426" s="268" t="s">
        <v>1</v>
      </c>
      <c r="F3426" s="269" t="s">
        <v>179</v>
      </c>
      <c r="G3426" s="267"/>
      <c r="H3426" s="270">
        <v>1</v>
      </c>
      <c r="I3426" s="271"/>
      <c r="J3426" s="267"/>
      <c r="K3426" s="267"/>
      <c r="L3426" s="272"/>
      <c r="M3426" s="273"/>
      <c r="N3426" s="274"/>
      <c r="O3426" s="274"/>
      <c r="P3426" s="274"/>
      <c r="Q3426" s="274"/>
      <c r="R3426" s="274"/>
      <c r="S3426" s="274"/>
      <c r="T3426" s="275"/>
      <c r="AT3426" s="276" t="s">
        <v>175</v>
      </c>
      <c r="AU3426" s="276" t="s">
        <v>107</v>
      </c>
      <c r="AV3426" s="14" t="s">
        <v>166</v>
      </c>
      <c r="AW3426" s="14" t="s">
        <v>31</v>
      </c>
      <c r="AX3426" s="14" t="s">
        <v>74</v>
      </c>
      <c r="AY3426" s="276" t="s">
        <v>165</v>
      </c>
    </row>
    <row r="3427" s="12" customFormat="1">
      <c r="B3427" s="244"/>
      <c r="C3427" s="245"/>
      <c r="D3427" s="246" t="s">
        <v>175</v>
      </c>
      <c r="E3427" s="247" t="s">
        <v>1</v>
      </c>
      <c r="F3427" s="248" t="s">
        <v>176</v>
      </c>
      <c r="G3427" s="245"/>
      <c r="H3427" s="247" t="s">
        <v>1</v>
      </c>
      <c r="I3427" s="249"/>
      <c r="J3427" s="245"/>
      <c r="K3427" s="245"/>
      <c r="L3427" s="250"/>
      <c r="M3427" s="251"/>
      <c r="N3427" s="252"/>
      <c r="O3427" s="252"/>
      <c r="P3427" s="252"/>
      <c r="Q3427" s="252"/>
      <c r="R3427" s="252"/>
      <c r="S3427" s="252"/>
      <c r="T3427" s="253"/>
      <c r="AT3427" s="254" t="s">
        <v>175</v>
      </c>
      <c r="AU3427" s="254" t="s">
        <v>107</v>
      </c>
      <c r="AV3427" s="12" t="s">
        <v>82</v>
      </c>
      <c r="AW3427" s="12" t="s">
        <v>31</v>
      </c>
      <c r="AX3427" s="12" t="s">
        <v>74</v>
      </c>
      <c r="AY3427" s="254" t="s">
        <v>165</v>
      </c>
    </row>
    <row r="3428" s="12" customFormat="1">
      <c r="B3428" s="244"/>
      <c r="C3428" s="245"/>
      <c r="D3428" s="246" t="s">
        <v>175</v>
      </c>
      <c r="E3428" s="247" t="s">
        <v>1</v>
      </c>
      <c r="F3428" s="248" t="s">
        <v>181</v>
      </c>
      <c r="G3428" s="245"/>
      <c r="H3428" s="247" t="s">
        <v>1</v>
      </c>
      <c r="I3428" s="249"/>
      <c r="J3428" s="245"/>
      <c r="K3428" s="245"/>
      <c r="L3428" s="250"/>
      <c r="M3428" s="251"/>
      <c r="N3428" s="252"/>
      <c r="O3428" s="252"/>
      <c r="P3428" s="252"/>
      <c r="Q3428" s="252"/>
      <c r="R3428" s="252"/>
      <c r="S3428" s="252"/>
      <c r="T3428" s="253"/>
      <c r="AT3428" s="254" t="s">
        <v>175</v>
      </c>
      <c r="AU3428" s="254" t="s">
        <v>107</v>
      </c>
      <c r="AV3428" s="12" t="s">
        <v>82</v>
      </c>
      <c r="AW3428" s="12" t="s">
        <v>31</v>
      </c>
      <c r="AX3428" s="12" t="s">
        <v>74</v>
      </c>
      <c r="AY3428" s="254" t="s">
        <v>165</v>
      </c>
    </row>
    <row r="3429" s="13" customFormat="1">
      <c r="B3429" s="255"/>
      <c r="C3429" s="256"/>
      <c r="D3429" s="246" t="s">
        <v>175</v>
      </c>
      <c r="E3429" s="257" t="s">
        <v>1</v>
      </c>
      <c r="F3429" s="258" t="s">
        <v>82</v>
      </c>
      <c r="G3429" s="256"/>
      <c r="H3429" s="259">
        <v>1</v>
      </c>
      <c r="I3429" s="260"/>
      <c r="J3429" s="256"/>
      <c r="K3429" s="256"/>
      <c r="L3429" s="261"/>
      <c r="M3429" s="262"/>
      <c r="N3429" s="263"/>
      <c r="O3429" s="263"/>
      <c r="P3429" s="263"/>
      <c r="Q3429" s="263"/>
      <c r="R3429" s="263"/>
      <c r="S3429" s="263"/>
      <c r="T3429" s="264"/>
      <c r="AT3429" s="265" t="s">
        <v>175</v>
      </c>
      <c r="AU3429" s="265" t="s">
        <v>107</v>
      </c>
      <c r="AV3429" s="13" t="s">
        <v>107</v>
      </c>
      <c r="AW3429" s="13" t="s">
        <v>31</v>
      </c>
      <c r="AX3429" s="13" t="s">
        <v>74</v>
      </c>
      <c r="AY3429" s="265" t="s">
        <v>165</v>
      </c>
    </row>
    <row r="3430" s="14" customFormat="1">
      <c r="B3430" s="266"/>
      <c r="C3430" s="267"/>
      <c r="D3430" s="246" t="s">
        <v>175</v>
      </c>
      <c r="E3430" s="268" t="s">
        <v>1</v>
      </c>
      <c r="F3430" s="269" t="s">
        <v>179</v>
      </c>
      <c r="G3430" s="267"/>
      <c r="H3430" s="270">
        <v>1</v>
      </c>
      <c r="I3430" s="271"/>
      <c r="J3430" s="267"/>
      <c r="K3430" s="267"/>
      <c r="L3430" s="272"/>
      <c r="M3430" s="273"/>
      <c r="N3430" s="274"/>
      <c r="O3430" s="274"/>
      <c r="P3430" s="274"/>
      <c r="Q3430" s="274"/>
      <c r="R3430" s="274"/>
      <c r="S3430" s="274"/>
      <c r="T3430" s="275"/>
      <c r="AT3430" s="276" t="s">
        <v>175</v>
      </c>
      <c r="AU3430" s="276" t="s">
        <v>107</v>
      </c>
      <c r="AV3430" s="14" t="s">
        <v>166</v>
      </c>
      <c r="AW3430" s="14" t="s">
        <v>31</v>
      </c>
      <c r="AX3430" s="14" t="s">
        <v>74</v>
      </c>
      <c r="AY3430" s="276" t="s">
        <v>165</v>
      </c>
    </row>
    <row r="3431" s="15" customFormat="1">
      <c r="B3431" s="277"/>
      <c r="C3431" s="278"/>
      <c r="D3431" s="246" t="s">
        <v>175</v>
      </c>
      <c r="E3431" s="279" t="s">
        <v>1</v>
      </c>
      <c r="F3431" s="280" t="s">
        <v>186</v>
      </c>
      <c r="G3431" s="278"/>
      <c r="H3431" s="281">
        <v>2</v>
      </c>
      <c r="I3431" s="282"/>
      <c r="J3431" s="278"/>
      <c r="K3431" s="278"/>
      <c r="L3431" s="283"/>
      <c r="M3431" s="284"/>
      <c r="N3431" s="285"/>
      <c r="O3431" s="285"/>
      <c r="P3431" s="285"/>
      <c r="Q3431" s="285"/>
      <c r="R3431" s="285"/>
      <c r="S3431" s="285"/>
      <c r="T3431" s="286"/>
      <c r="AT3431" s="287" t="s">
        <v>175</v>
      </c>
      <c r="AU3431" s="287" t="s">
        <v>107</v>
      </c>
      <c r="AV3431" s="15" t="s">
        <v>173</v>
      </c>
      <c r="AW3431" s="15" t="s">
        <v>31</v>
      </c>
      <c r="AX3431" s="15" t="s">
        <v>82</v>
      </c>
      <c r="AY3431" s="287" t="s">
        <v>165</v>
      </c>
    </row>
    <row r="3432" s="1" customFormat="1" ht="16.5" customHeight="1">
      <c r="B3432" s="38"/>
      <c r="C3432" s="288" t="s">
        <v>1292</v>
      </c>
      <c r="D3432" s="288" t="s">
        <v>223</v>
      </c>
      <c r="E3432" s="289" t="s">
        <v>1293</v>
      </c>
      <c r="F3432" s="290" t="s">
        <v>1294</v>
      </c>
      <c r="G3432" s="291" t="s">
        <v>1295</v>
      </c>
      <c r="H3432" s="292">
        <v>48</v>
      </c>
      <c r="I3432" s="293"/>
      <c r="J3432" s="294">
        <f>ROUND(I3432*H3432,2)</f>
        <v>0</v>
      </c>
      <c r="K3432" s="290" t="s">
        <v>172</v>
      </c>
      <c r="L3432" s="295"/>
      <c r="M3432" s="296" t="s">
        <v>1</v>
      </c>
      <c r="N3432" s="297" t="s">
        <v>40</v>
      </c>
      <c r="O3432" s="86"/>
      <c r="P3432" s="240">
        <f>O3432*H3432</f>
        <v>0</v>
      </c>
      <c r="Q3432" s="240">
        <v>0.00020000000000000001</v>
      </c>
      <c r="R3432" s="240">
        <f>Q3432*H3432</f>
        <v>0.0096000000000000009</v>
      </c>
      <c r="S3432" s="240">
        <v>0</v>
      </c>
      <c r="T3432" s="241">
        <f>S3432*H3432</f>
        <v>0</v>
      </c>
      <c r="AR3432" s="242" t="s">
        <v>616</v>
      </c>
      <c r="AT3432" s="242" t="s">
        <v>223</v>
      </c>
      <c r="AU3432" s="242" t="s">
        <v>107</v>
      </c>
      <c r="AY3432" s="17" t="s">
        <v>165</v>
      </c>
      <c r="BE3432" s="243">
        <f>IF(N3432="základní",J3432,0)</f>
        <v>0</v>
      </c>
      <c r="BF3432" s="243">
        <f>IF(N3432="snížená",J3432,0)</f>
        <v>0</v>
      </c>
      <c r="BG3432" s="243">
        <f>IF(N3432="zákl. přenesená",J3432,0)</f>
        <v>0</v>
      </c>
      <c r="BH3432" s="243">
        <f>IF(N3432="sníž. přenesená",J3432,0)</f>
        <v>0</v>
      </c>
      <c r="BI3432" s="243">
        <f>IF(N3432="nulová",J3432,0)</f>
        <v>0</v>
      </c>
      <c r="BJ3432" s="17" t="s">
        <v>107</v>
      </c>
      <c r="BK3432" s="243">
        <f>ROUND(I3432*H3432,2)</f>
        <v>0</v>
      </c>
      <c r="BL3432" s="17" t="s">
        <v>315</v>
      </c>
      <c r="BM3432" s="242" t="s">
        <v>1296</v>
      </c>
    </row>
    <row r="3433" s="12" customFormat="1">
      <c r="B3433" s="244"/>
      <c r="C3433" s="245"/>
      <c r="D3433" s="246" t="s">
        <v>175</v>
      </c>
      <c r="E3433" s="247" t="s">
        <v>1</v>
      </c>
      <c r="F3433" s="248" t="s">
        <v>176</v>
      </c>
      <c r="G3433" s="245"/>
      <c r="H3433" s="247" t="s">
        <v>1</v>
      </c>
      <c r="I3433" s="249"/>
      <c r="J3433" s="245"/>
      <c r="K3433" s="245"/>
      <c r="L3433" s="250"/>
      <c r="M3433" s="251"/>
      <c r="N3433" s="252"/>
      <c r="O3433" s="252"/>
      <c r="P3433" s="252"/>
      <c r="Q3433" s="252"/>
      <c r="R3433" s="252"/>
      <c r="S3433" s="252"/>
      <c r="T3433" s="253"/>
      <c r="AT3433" s="254" t="s">
        <v>175</v>
      </c>
      <c r="AU3433" s="254" t="s">
        <v>107</v>
      </c>
      <c r="AV3433" s="12" t="s">
        <v>82</v>
      </c>
      <c r="AW3433" s="12" t="s">
        <v>31</v>
      </c>
      <c r="AX3433" s="12" t="s">
        <v>74</v>
      </c>
      <c r="AY3433" s="254" t="s">
        <v>165</v>
      </c>
    </row>
    <row r="3434" s="13" customFormat="1">
      <c r="B3434" s="255"/>
      <c r="C3434" s="256"/>
      <c r="D3434" s="246" t="s">
        <v>175</v>
      </c>
      <c r="E3434" s="257" t="s">
        <v>1</v>
      </c>
      <c r="F3434" s="258" t="s">
        <v>1297</v>
      </c>
      <c r="G3434" s="256"/>
      <c r="H3434" s="259">
        <v>18</v>
      </c>
      <c r="I3434" s="260"/>
      <c r="J3434" s="256"/>
      <c r="K3434" s="256"/>
      <c r="L3434" s="261"/>
      <c r="M3434" s="262"/>
      <c r="N3434" s="263"/>
      <c r="O3434" s="263"/>
      <c r="P3434" s="263"/>
      <c r="Q3434" s="263"/>
      <c r="R3434" s="263"/>
      <c r="S3434" s="263"/>
      <c r="T3434" s="264"/>
      <c r="AT3434" s="265" t="s">
        <v>175</v>
      </c>
      <c r="AU3434" s="265" t="s">
        <v>107</v>
      </c>
      <c r="AV3434" s="13" t="s">
        <v>107</v>
      </c>
      <c r="AW3434" s="13" t="s">
        <v>31</v>
      </c>
      <c r="AX3434" s="13" t="s">
        <v>74</v>
      </c>
      <c r="AY3434" s="265" t="s">
        <v>165</v>
      </c>
    </row>
    <row r="3435" s="14" customFormat="1">
      <c r="B3435" s="266"/>
      <c r="C3435" s="267"/>
      <c r="D3435" s="246" t="s">
        <v>175</v>
      </c>
      <c r="E3435" s="268" t="s">
        <v>1</v>
      </c>
      <c r="F3435" s="269" t="s">
        <v>179</v>
      </c>
      <c r="G3435" s="267"/>
      <c r="H3435" s="270">
        <v>18</v>
      </c>
      <c r="I3435" s="271"/>
      <c r="J3435" s="267"/>
      <c r="K3435" s="267"/>
      <c r="L3435" s="272"/>
      <c r="M3435" s="273"/>
      <c r="N3435" s="274"/>
      <c r="O3435" s="274"/>
      <c r="P3435" s="274"/>
      <c r="Q3435" s="274"/>
      <c r="R3435" s="274"/>
      <c r="S3435" s="274"/>
      <c r="T3435" s="275"/>
      <c r="AT3435" s="276" t="s">
        <v>175</v>
      </c>
      <c r="AU3435" s="276" t="s">
        <v>107</v>
      </c>
      <c r="AV3435" s="14" t="s">
        <v>166</v>
      </c>
      <c r="AW3435" s="14" t="s">
        <v>31</v>
      </c>
      <c r="AX3435" s="14" t="s">
        <v>74</v>
      </c>
      <c r="AY3435" s="276" t="s">
        <v>165</v>
      </c>
    </row>
    <row r="3436" s="12" customFormat="1">
      <c r="B3436" s="244"/>
      <c r="C3436" s="245"/>
      <c r="D3436" s="246" t="s">
        <v>175</v>
      </c>
      <c r="E3436" s="247" t="s">
        <v>1</v>
      </c>
      <c r="F3436" s="248" t="s">
        <v>180</v>
      </c>
      <c r="G3436" s="245"/>
      <c r="H3436" s="247" t="s">
        <v>1</v>
      </c>
      <c r="I3436" s="249"/>
      <c r="J3436" s="245"/>
      <c r="K3436" s="245"/>
      <c r="L3436" s="250"/>
      <c r="M3436" s="251"/>
      <c r="N3436" s="252"/>
      <c r="O3436" s="252"/>
      <c r="P3436" s="252"/>
      <c r="Q3436" s="252"/>
      <c r="R3436" s="252"/>
      <c r="S3436" s="252"/>
      <c r="T3436" s="253"/>
      <c r="AT3436" s="254" t="s">
        <v>175</v>
      </c>
      <c r="AU3436" s="254" t="s">
        <v>107</v>
      </c>
      <c r="AV3436" s="12" t="s">
        <v>82</v>
      </c>
      <c r="AW3436" s="12" t="s">
        <v>31</v>
      </c>
      <c r="AX3436" s="12" t="s">
        <v>74</v>
      </c>
      <c r="AY3436" s="254" t="s">
        <v>165</v>
      </c>
    </row>
    <row r="3437" s="13" customFormat="1">
      <c r="B3437" s="255"/>
      <c r="C3437" s="256"/>
      <c r="D3437" s="246" t="s">
        <v>175</v>
      </c>
      <c r="E3437" s="257" t="s">
        <v>1</v>
      </c>
      <c r="F3437" s="258" t="s">
        <v>1297</v>
      </c>
      <c r="G3437" s="256"/>
      <c r="H3437" s="259">
        <v>18</v>
      </c>
      <c r="I3437" s="260"/>
      <c r="J3437" s="256"/>
      <c r="K3437" s="256"/>
      <c r="L3437" s="261"/>
      <c r="M3437" s="262"/>
      <c r="N3437" s="263"/>
      <c r="O3437" s="263"/>
      <c r="P3437" s="263"/>
      <c r="Q3437" s="263"/>
      <c r="R3437" s="263"/>
      <c r="S3437" s="263"/>
      <c r="T3437" s="264"/>
      <c r="AT3437" s="265" t="s">
        <v>175</v>
      </c>
      <c r="AU3437" s="265" t="s">
        <v>107</v>
      </c>
      <c r="AV3437" s="13" t="s">
        <v>107</v>
      </c>
      <c r="AW3437" s="13" t="s">
        <v>31</v>
      </c>
      <c r="AX3437" s="13" t="s">
        <v>74</v>
      </c>
      <c r="AY3437" s="265" t="s">
        <v>165</v>
      </c>
    </row>
    <row r="3438" s="14" customFormat="1">
      <c r="B3438" s="266"/>
      <c r="C3438" s="267"/>
      <c r="D3438" s="246" t="s">
        <v>175</v>
      </c>
      <c r="E3438" s="268" t="s">
        <v>1</v>
      </c>
      <c r="F3438" s="269" t="s">
        <v>179</v>
      </c>
      <c r="G3438" s="267"/>
      <c r="H3438" s="270">
        <v>18</v>
      </c>
      <c r="I3438" s="271"/>
      <c r="J3438" s="267"/>
      <c r="K3438" s="267"/>
      <c r="L3438" s="272"/>
      <c r="M3438" s="273"/>
      <c r="N3438" s="274"/>
      <c r="O3438" s="274"/>
      <c r="P3438" s="274"/>
      <c r="Q3438" s="274"/>
      <c r="R3438" s="274"/>
      <c r="S3438" s="274"/>
      <c r="T3438" s="275"/>
      <c r="AT3438" s="276" t="s">
        <v>175</v>
      </c>
      <c r="AU3438" s="276" t="s">
        <v>107</v>
      </c>
      <c r="AV3438" s="14" t="s">
        <v>166</v>
      </c>
      <c r="AW3438" s="14" t="s">
        <v>31</v>
      </c>
      <c r="AX3438" s="14" t="s">
        <v>74</v>
      </c>
      <c r="AY3438" s="276" t="s">
        <v>165</v>
      </c>
    </row>
    <row r="3439" s="12" customFormat="1">
      <c r="B3439" s="244"/>
      <c r="C3439" s="245"/>
      <c r="D3439" s="246" t="s">
        <v>175</v>
      </c>
      <c r="E3439" s="247" t="s">
        <v>1</v>
      </c>
      <c r="F3439" s="248" t="s">
        <v>207</v>
      </c>
      <c r="G3439" s="245"/>
      <c r="H3439" s="247" t="s">
        <v>1</v>
      </c>
      <c r="I3439" s="249"/>
      <c r="J3439" s="245"/>
      <c r="K3439" s="245"/>
      <c r="L3439" s="250"/>
      <c r="M3439" s="251"/>
      <c r="N3439" s="252"/>
      <c r="O3439" s="252"/>
      <c r="P3439" s="252"/>
      <c r="Q3439" s="252"/>
      <c r="R3439" s="252"/>
      <c r="S3439" s="252"/>
      <c r="T3439" s="253"/>
      <c r="AT3439" s="254" t="s">
        <v>175</v>
      </c>
      <c r="AU3439" s="254" t="s">
        <v>107</v>
      </c>
      <c r="AV3439" s="12" t="s">
        <v>82</v>
      </c>
      <c r="AW3439" s="12" t="s">
        <v>31</v>
      </c>
      <c r="AX3439" s="12" t="s">
        <v>74</v>
      </c>
      <c r="AY3439" s="254" t="s">
        <v>165</v>
      </c>
    </row>
    <row r="3440" s="13" customFormat="1">
      <c r="B3440" s="255"/>
      <c r="C3440" s="256"/>
      <c r="D3440" s="246" t="s">
        <v>175</v>
      </c>
      <c r="E3440" s="257" t="s">
        <v>1</v>
      </c>
      <c r="F3440" s="258" t="s">
        <v>1298</v>
      </c>
      <c r="G3440" s="256"/>
      <c r="H3440" s="259">
        <v>12</v>
      </c>
      <c r="I3440" s="260"/>
      <c r="J3440" s="256"/>
      <c r="K3440" s="256"/>
      <c r="L3440" s="261"/>
      <c r="M3440" s="262"/>
      <c r="N3440" s="263"/>
      <c r="O3440" s="263"/>
      <c r="P3440" s="263"/>
      <c r="Q3440" s="263"/>
      <c r="R3440" s="263"/>
      <c r="S3440" s="263"/>
      <c r="T3440" s="264"/>
      <c r="AT3440" s="265" t="s">
        <v>175</v>
      </c>
      <c r="AU3440" s="265" t="s">
        <v>107</v>
      </c>
      <c r="AV3440" s="13" t="s">
        <v>107</v>
      </c>
      <c r="AW3440" s="13" t="s">
        <v>31</v>
      </c>
      <c r="AX3440" s="13" t="s">
        <v>74</v>
      </c>
      <c r="AY3440" s="265" t="s">
        <v>165</v>
      </c>
    </row>
    <row r="3441" s="14" customFormat="1">
      <c r="B3441" s="266"/>
      <c r="C3441" s="267"/>
      <c r="D3441" s="246" t="s">
        <v>175</v>
      </c>
      <c r="E3441" s="268" t="s">
        <v>1</v>
      </c>
      <c r="F3441" s="269" t="s">
        <v>179</v>
      </c>
      <c r="G3441" s="267"/>
      <c r="H3441" s="270">
        <v>12</v>
      </c>
      <c r="I3441" s="271"/>
      <c r="J3441" s="267"/>
      <c r="K3441" s="267"/>
      <c r="L3441" s="272"/>
      <c r="M3441" s="273"/>
      <c r="N3441" s="274"/>
      <c r="O3441" s="274"/>
      <c r="P3441" s="274"/>
      <c r="Q3441" s="274"/>
      <c r="R3441" s="274"/>
      <c r="S3441" s="274"/>
      <c r="T3441" s="275"/>
      <c r="AT3441" s="276" t="s">
        <v>175</v>
      </c>
      <c r="AU3441" s="276" t="s">
        <v>107</v>
      </c>
      <c r="AV3441" s="14" t="s">
        <v>166</v>
      </c>
      <c r="AW3441" s="14" t="s">
        <v>31</v>
      </c>
      <c r="AX3441" s="14" t="s">
        <v>74</v>
      </c>
      <c r="AY3441" s="276" t="s">
        <v>165</v>
      </c>
    </row>
    <row r="3442" s="15" customFormat="1">
      <c r="B3442" s="277"/>
      <c r="C3442" s="278"/>
      <c r="D3442" s="246" t="s">
        <v>175</v>
      </c>
      <c r="E3442" s="279" t="s">
        <v>1</v>
      </c>
      <c r="F3442" s="280" t="s">
        <v>186</v>
      </c>
      <c r="G3442" s="278"/>
      <c r="H3442" s="281">
        <v>48</v>
      </c>
      <c r="I3442" s="282"/>
      <c r="J3442" s="278"/>
      <c r="K3442" s="278"/>
      <c r="L3442" s="283"/>
      <c r="M3442" s="284"/>
      <c r="N3442" s="285"/>
      <c r="O3442" s="285"/>
      <c r="P3442" s="285"/>
      <c r="Q3442" s="285"/>
      <c r="R3442" s="285"/>
      <c r="S3442" s="285"/>
      <c r="T3442" s="286"/>
      <c r="AT3442" s="287" t="s">
        <v>175</v>
      </c>
      <c r="AU3442" s="287" t="s">
        <v>107</v>
      </c>
      <c r="AV3442" s="15" t="s">
        <v>173</v>
      </c>
      <c r="AW3442" s="15" t="s">
        <v>31</v>
      </c>
      <c r="AX3442" s="15" t="s">
        <v>82</v>
      </c>
      <c r="AY3442" s="287" t="s">
        <v>165</v>
      </c>
    </row>
    <row r="3443" s="1" customFormat="1" ht="24" customHeight="1">
      <c r="B3443" s="38"/>
      <c r="C3443" s="231" t="s">
        <v>1299</v>
      </c>
      <c r="D3443" s="231" t="s">
        <v>168</v>
      </c>
      <c r="E3443" s="232" t="s">
        <v>1300</v>
      </c>
      <c r="F3443" s="233" t="s">
        <v>1301</v>
      </c>
      <c r="G3443" s="234" t="s">
        <v>214</v>
      </c>
      <c r="H3443" s="235">
        <v>38</v>
      </c>
      <c r="I3443" s="236"/>
      <c r="J3443" s="237">
        <f>ROUND(I3443*H3443,2)</f>
        <v>0</v>
      </c>
      <c r="K3443" s="233" t="s">
        <v>286</v>
      </c>
      <c r="L3443" s="43"/>
      <c r="M3443" s="238" t="s">
        <v>1</v>
      </c>
      <c r="N3443" s="239" t="s">
        <v>40</v>
      </c>
      <c r="O3443" s="86"/>
      <c r="P3443" s="240">
        <f>O3443*H3443</f>
        <v>0</v>
      </c>
      <c r="Q3443" s="240">
        <v>0</v>
      </c>
      <c r="R3443" s="240">
        <f>Q3443*H3443</f>
        <v>0</v>
      </c>
      <c r="S3443" s="240">
        <v>0</v>
      </c>
      <c r="T3443" s="241">
        <f>S3443*H3443</f>
        <v>0</v>
      </c>
      <c r="AR3443" s="242" t="s">
        <v>315</v>
      </c>
      <c r="AT3443" s="242" t="s">
        <v>168</v>
      </c>
      <c r="AU3443" s="242" t="s">
        <v>107</v>
      </c>
      <c r="AY3443" s="17" t="s">
        <v>165</v>
      </c>
      <c r="BE3443" s="243">
        <f>IF(N3443="základní",J3443,0)</f>
        <v>0</v>
      </c>
      <c r="BF3443" s="243">
        <f>IF(N3443="snížená",J3443,0)</f>
        <v>0</v>
      </c>
      <c r="BG3443" s="243">
        <f>IF(N3443="zákl. přenesená",J3443,0)</f>
        <v>0</v>
      </c>
      <c r="BH3443" s="243">
        <f>IF(N3443="sníž. přenesená",J3443,0)</f>
        <v>0</v>
      </c>
      <c r="BI3443" s="243">
        <f>IF(N3443="nulová",J3443,0)</f>
        <v>0</v>
      </c>
      <c r="BJ3443" s="17" t="s">
        <v>107</v>
      </c>
      <c r="BK3443" s="243">
        <f>ROUND(I3443*H3443,2)</f>
        <v>0</v>
      </c>
      <c r="BL3443" s="17" t="s">
        <v>315</v>
      </c>
      <c r="BM3443" s="242" t="s">
        <v>1302</v>
      </c>
    </row>
    <row r="3444" s="12" customFormat="1">
      <c r="B3444" s="244"/>
      <c r="C3444" s="245"/>
      <c r="D3444" s="246" t="s">
        <v>175</v>
      </c>
      <c r="E3444" s="247" t="s">
        <v>1</v>
      </c>
      <c r="F3444" s="248" t="s">
        <v>1303</v>
      </c>
      <c r="G3444" s="245"/>
      <c r="H3444" s="247" t="s">
        <v>1</v>
      </c>
      <c r="I3444" s="249"/>
      <c r="J3444" s="245"/>
      <c r="K3444" s="245"/>
      <c r="L3444" s="250"/>
      <c r="M3444" s="251"/>
      <c r="N3444" s="252"/>
      <c r="O3444" s="252"/>
      <c r="P3444" s="252"/>
      <c r="Q3444" s="252"/>
      <c r="R3444" s="252"/>
      <c r="S3444" s="252"/>
      <c r="T3444" s="253"/>
      <c r="AT3444" s="254" t="s">
        <v>175</v>
      </c>
      <c r="AU3444" s="254" t="s">
        <v>107</v>
      </c>
      <c r="AV3444" s="12" t="s">
        <v>82</v>
      </c>
      <c r="AW3444" s="12" t="s">
        <v>31</v>
      </c>
      <c r="AX3444" s="12" t="s">
        <v>74</v>
      </c>
      <c r="AY3444" s="254" t="s">
        <v>165</v>
      </c>
    </row>
    <row r="3445" s="13" customFormat="1">
      <c r="B3445" s="255"/>
      <c r="C3445" s="256"/>
      <c r="D3445" s="246" t="s">
        <v>175</v>
      </c>
      <c r="E3445" s="257" t="s">
        <v>1</v>
      </c>
      <c r="F3445" s="258" t="s">
        <v>173</v>
      </c>
      <c r="G3445" s="256"/>
      <c r="H3445" s="259">
        <v>4</v>
      </c>
      <c r="I3445" s="260"/>
      <c r="J3445" s="256"/>
      <c r="K3445" s="256"/>
      <c r="L3445" s="261"/>
      <c r="M3445" s="262"/>
      <c r="N3445" s="263"/>
      <c r="O3445" s="263"/>
      <c r="P3445" s="263"/>
      <c r="Q3445" s="263"/>
      <c r="R3445" s="263"/>
      <c r="S3445" s="263"/>
      <c r="T3445" s="264"/>
      <c r="AT3445" s="265" t="s">
        <v>175</v>
      </c>
      <c r="AU3445" s="265" t="s">
        <v>107</v>
      </c>
      <c r="AV3445" s="13" t="s">
        <v>107</v>
      </c>
      <c r="AW3445" s="13" t="s">
        <v>31</v>
      </c>
      <c r="AX3445" s="13" t="s">
        <v>74</v>
      </c>
      <c r="AY3445" s="265" t="s">
        <v>165</v>
      </c>
    </row>
    <row r="3446" s="12" customFormat="1">
      <c r="B3446" s="244"/>
      <c r="C3446" s="245"/>
      <c r="D3446" s="246" t="s">
        <v>175</v>
      </c>
      <c r="E3446" s="247" t="s">
        <v>1</v>
      </c>
      <c r="F3446" s="248" t="s">
        <v>1304</v>
      </c>
      <c r="G3446" s="245"/>
      <c r="H3446" s="247" t="s">
        <v>1</v>
      </c>
      <c r="I3446" s="249"/>
      <c r="J3446" s="245"/>
      <c r="K3446" s="245"/>
      <c r="L3446" s="250"/>
      <c r="M3446" s="251"/>
      <c r="N3446" s="252"/>
      <c r="O3446" s="252"/>
      <c r="P3446" s="252"/>
      <c r="Q3446" s="252"/>
      <c r="R3446" s="252"/>
      <c r="S3446" s="252"/>
      <c r="T3446" s="253"/>
      <c r="AT3446" s="254" t="s">
        <v>175</v>
      </c>
      <c r="AU3446" s="254" t="s">
        <v>107</v>
      </c>
      <c r="AV3446" s="12" t="s">
        <v>82</v>
      </c>
      <c r="AW3446" s="12" t="s">
        <v>31</v>
      </c>
      <c r="AX3446" s="12" t="s">
        <v>74</v>
      </c>
      <c r="AY3446" s="254" t="s">
        <v>165</v>
      </c>
    </row>
    <row r="3447" s="13" customFormat="1">
      <c r="B3447" s="255"/>
      <c r="C3447" s="256"/>
      <c r="D3447" s="246" t="s">
        <v>175</v>
      </c>
      <c r="E3447" s="257" t="s">
        <v>1</v>
      </c>
      <c r="F3447" s="258" t="s">
        <v>1305</v>
      </c>
      <c r="G3447" s="256"/>
      <c r="H3447" s="259">
        <v>12</v>
      </c>
      <c r="I3447" s="260"/>
      <c r="J3447" s="256"/>
      <c r="K3447" s="256"/>
      <c r="L3447" s="261"/>
      <c r="M3447" s="262"/>
      <c r="N3447" s="263"/>
      <c r="O3447" s="263"/>
      <c r="P3447" s="263"/>
      <c r="Q3447" s="263"/>
      <c r="R3447" s="263"/>
      <c r="S3447" s="263"/>
      <c r="T3447" s="264"/>
      <c r="AT3447" s="265" t="s">
        <v>175</v>
      </c>
      <c r="AU3447" s="265" t="s">
        <v>107</v>
      </c>
      <c r="AV3447" s="13" t="s">
        <v>107</v>
      </c>
      <c r="AW3447" s="13" t="s">
        <v>31</v>
      </c>
      <c r="AX3447" s="13" t="s">
        <v>74</v>
      </c>
      <c r="AY3447" s="265" t="s">
        <v>165</v>
      </c>
    </row>
    <row r="3448" s="12" customFormat="1">
      <c r="B3448" s="244"/>
      <c r="C3448" s="245"/>
      <c r="D3448" s="246" t="s">
        <v>175</v>
      </c>
      <c r="E3448" s="247" t="s">
        <v>1</v>
      </c>
      <c r="F3448" s="248" t="s">
        <v>1306</v>
      </c>
      <c r="G3448" s="245"/>
      <c r="H3448" s="247" t="s">
        <v>1</v>
      </c>
      <c r="I3448" s="249"/>
      <c r="J3448" s="245"/>
      <c r="K3448" s="245"/>
      <c r="L3448" s="250"/>
      <c r="M3448" s="251"/>
      <c r="N3448" s="252"/>
      <c r="O3448" s="252"/>
      <c r="P3448" s="252"/>
      <c r="Q3448" s="252"/>
      <c r="R3448" s="252"/>
      <c r="S3448" s="252"/>
      <c r="T3448" s="253"/>
      <c r="AT3448" s="254" t="s">
        <v>175</v>
      </c>
      <c r="AU3448" s="254" t="s">
        <v>107</v>
      </c>
      <c r="AV3448" s="12" t="s">
        <v>82</v>
      </c>
      <c r="AW3448" s="12" t="s">
        <v>31</v>
      </c>
      <c r="AX3448" s="12" t="s">
        <v>74</v>
      </c>
      <c r="AY3448" s="254" t="s">
        <v>165</v>
      </c>
    </row>
    <row r="3449" s="13" customFormat="1">
      <c r="B3449" s="255"/>
      <c r="C3449" s="256"/>
      <c r="D3449" s="246" t="s">
        <v>175</v>
      </c>
      <c r="E3449" s="257" t="s">
        <v>1</v>
      </c>
      <c r="F3449" s="258" t="s">
        <v>1307</v>
      </c>
      <c r="G3449" s="256"/>
      <c r="H3449" s="259">
        <v>22</v>
      </c>
      <c r="I3449" s="260"/>
      <c r="J3449" s="256"/>
      <c r="K3449" s="256"/>
      <c r="L3449" s="261"/>
      <c r="M3449" s="262"/>
      <c r="N3449" s="263"/>
      <c r="O3449" s="263"/>
      <c r="P3449" s="263"/>
      <c r="Q3449" s="263"/>
      <c r="R3449" s="263"/>
      <c r="S3449" s="263"/>
      <c r="T3449" s="264"/>
      <c r="AT3449" s="265" t="s">
        <v>175</v>
      </c>
      <c r="AU3449" s="265" t="s">
        <v>107</v>
      </c>
      <c r="AV3449" s="13" t="s">
        <v>107</v>
      </c>
      <c r="AW3449" s="13" t="s">
        <v>31</v>
      </c>
      <c r="AX3449" s="13" t="s">
        <v>74</v>
      </c>
      <c r="AY3449" s="265" t="s">
        <v>165</v>
      </c>
    </row>
    <row r="3450" s="15" customFormat="1">
      <c r="B3450" s="277"/>
      <c r="C3450" s="278"/>
      <c r="D3450" s="246" t="s">
        <v>175</v>
      </c>
      <c r="E3450" s="279" t="s">
        <v>1</v>
      </c>
      <c r="F3450" s="280" t="s">
        <v>186</v>
      </c>
      <c r="G3450" s="278"/>
      <c r="H3450" s="281">
        <v>38</v>
      </c>
      <c r="I3450" s="282"/>
      <c r="J3450" s="278"/>
      <c r="K3450" s="278"/>
      <c r="L3450" s="283"/>
      <c r="M3450" s="284"/>
      <c r="N3450" s="285"/>
      <c r="O3450" s="285"/>
      <c r="P3450" s="285"/>
      <c r="Q3450" s="285"/>
      <c r="R3450" s="285"/>
      <c r="S3450" s="285"/>
      <c r="T3450" s="286"/>
      <c r="AT3450" s="287" t="s">
        <v>175</v>
      </c>
      <c r="AU3450" s="287" t="s">
        <v>107</v>
      </c>
      <c r="AV3450" s="15" t="s">
        <v>173</v>
      </c>
      <c r="AW3450" s="15" t="s">
        <v>31</v>
      </c>
      <c r="AX3450" s="15" t="s">
        <v>82</v>
      </c>
      <c r="AY3450" s="287" t="s">
        <v>165</v>
      </c>
    </row>
    <row r="3451" s="1" customFormat="1" ht="24" customHeight="1">
      <c r="B3451" s="38"/>
      <c r="C3451" s="231" t="s">
        <v>1308</v>
      </c>
      <c r="D3451" s="231" t="s">
        <v>168</v>
      </c>
      <c r="E3451" s="232" t="s">
        <v>1309</v>
      </c>
      <c r="F3451" s="233" t="s">
        <v>1310</v>
      </c>
      <c r="G3451" s="234" t="s">
        <v>214</v>
      </c>
      <c r="H3451" s="235">
        <v>19</v>
      </c>
      <c r="I3451" s="236"/>
      <c r="J3451" s="237">
        <f>ROUND(I3451*H3451,2)</f>
        <v>0</v>
      </c>
      <c r="K3451" s="233" t="s">
        <v>172</v>
      </c>
      <c r="L3451" s="43"/>
      <c r="M3451" s="238" t="s">
        <v>1</v>
      </c>
      <c r="N3451" s="239" t="s">
        <v>40</v>
      </c>
      <c r="O3451" s="86"/>
      <c r="P3451" s="240">
        <f>O3451*H3451</f>
        <v>0</v>
      </c>
      <c r="Q3451" s="240">
        <v>0</v>
      </c>
      <c r="R3451" s="240">
        <f>Q3451*H3451</f>
        <v>0</v>
      </c>
      <c r="S3451" s="240">
        <v>0</v>
      </c>
      <c r="T3451" s="241">
        <f>S3451*H3451</f>
        <v>0</v>
      </c>
      <c r="AR3451" s="242" t="s">
        <v>315</v>
      </c>
      <c r="AT3451" s="242" t="s">
        <v>168</v>
      </c>
      <c r="AU3451" s="242" t="s">
        <v>107</v>
      </c>
      <c r="AY3451" s="17" t="s">
        <v>165</v>
      </c>
      <c r="BE3451" s="243">
        <f>IF(N3451="základní",J3451,0)</f>
        <v>0</v>
      </c>
      <c r="BF3451" s="243">
        <f>IF(N3451="snížená",J3451,0)</f>
        <v>0</v>
      </c>
      <c r="BG3451" s="243">
        <f>IF(N3451="zákl. přenesená",J3451,0)</f>
        <v>0</v>
      </c>
      <c r="BH3451" s="243">
        <f>IF(N3451="sníž. přenesená",J3451,0)</f>
        <v>0</v>
      </c>
      <c r="BI3451" s="243">
        <f>IF(N3451="nulová",J3451,0)</f>
        <v>0</v>
      </c>
      <c r="BJ3451" s="17" t="s">
        <v>107</v>
      </c>
      <c r="BK3451" s="243">
        <f>ROUND(I3451*H3451,2)</f>
        <v>0</v>
      </c>
      <c r="BL3451" s="17" t="s">
        <v>315</v>
      </c>
      <c r="BM3451" s="242" t="s">
        <v>1311</v>
      </c>
    </row>
    <row r="3452" s="12" customFormat="1">
      <c r="B3452" s="244"/>
      <c r="C3452" s="245"/>
      <c r="D3452" s="246" t="s">
        <v>175</v>
      </c>
      <c r="E3452" s="247" t="s">
        <v>1</v>
      </c>
      <c r="F3452" s="248" t="s">
        <v>1312</v>
      </c>
      <c r="G3452" s="245"/>
      <c r="H3452" s="247" t="s">
        <v>1</v>
      </c>
      <c r="I3452" s="249"/>
      <c r="J3452" s="245"/>
      <c r="K3452" s="245"/>
      <c r="L3452" s="250"/>
      <c r="M3452" s="251"/>
      <c r="N3452" s="252"/>
      <c r="O3452" s="252"/>
      <c r="P3452" s="252"/>
      <c r="Q3452" s="252"/>
      <c r="R3452" s="252"/>
      <c r="S3452" s="252"/>
      <c r="T3452" s="253"/>
      <c r="AT3452" s="254" t="s">
        <v>175</v>
      </c>
      <c r="AU3452" s="254" t="s">
        <v>107</v>
      </c>
      <c r="AV3452" s="12" t="s">
        <v>82</v>
      </c>
      <c r="AW3452" s="12" t="s">
        <v>31</v>
      </c>
      <c r="AX3452" s="12" t="s">
        <v>74</v>
      </c>
      <c r="AY3452" s="254" t="s">
        <v>165</v>
      </c>
    </row>
    <row r="3453" s="13" customFormat="1">
      <c r="B3453" s="255"/>
      <c r="C3453" s="256"/>
      <c r="D3453" s="246" t="s">
        <v>175</v>
      </c>
      <c r="E3453" s="257" t="s">
        <v>1</v>
      </c>
      <c r="F3453" s="258" t="s">
        <v>173</v>
      </c>
      <c r="G3453" s="256"/>
      <c r="H3453" s="259">
        <v>4</v>
      </c>
      <c r="I3453" s="260"/>
      <c r="J3453" s="256"/>
      <c r="K3453" s="256"/>
      <c r="L3453" s="261"/>
      <c r="M3453" s="262"/>
      <c r="N3453" s="263"/>
      <c r="O3453" s="263"/>
      <c r="P3453" s="263"/>
      <c r="Q3453" s="263"/>
      <c r="R3453" s="263"/>
      <c r="S3453" s="263"/>
      <c r="T3453" s="264"/>
      <c r="AT3453" s="265" t="s">
        <v>175</v>
      </c>
      <c r="AU3453" s="265" t="s">
        <v>107</v>
      </c>
      <c r="AV3453" s="13" t="s">
        <v>107</v>
      </c>
      <c r="AW3453" s="13" t="s">
        <v>31</v>
      </c>
      <c r="AX3453" s="13" t="s">
        <v>74</v>
      </c>
      <c r="AY3453" s="265" t="s">
        <v>165</v>
      </c>
    </row>
    <row r="3454" s="12" customFormat="1">
      <c r="B3454" s="244"/>
      <c r="C3454" s="245"/>
      <c r="D3454" s="246" t="s">
        <v>175</v>
      </c>
      <c r="E3454" s="247" t="s">
        <v>1</v>
      </c>
      <c r="F3454" s="248" t="s">
        <v>1313</v>
      </c>
      <c r="G3454" s="245"/>
      <c r="H3454" s="247" t="s">
        <v>1</v>
      </c>
      <c r="I3454" s="249"/>
      <c r="J3454" s="245"/>
      <c r="K3454" s="245"/>
      <c r="L3454" s="250"/>
      <c r="M3454" s="251"/>
      <c r="N3454" s="252"/>
      <c r="O3454" s="252"/>
      <c r="P3454" s="252"/>
      <c r="Q3454" s="252"/>
      <c r="R3454" s="252"/>
      <c r="S3454" s="252"/>
      <c r="T3454" s="253"/>
      <c r="AT3454" s="254" t="s">
        <v>175</v>
      </c>
      <c r="AU3454" s="254" t="s">
        <v>107</v>
      </c>
      <c r="AV3454" s="12" t="s">
        <v>82</v>
      </c>
      <c r="AW3454" s="12" t="s">
        <v>31</v>
      </c>
      <c r="AX3454" s="12" t="s">
        <v>74</v>
      </c>
      <c r="AY3454" s="254" t="s">
        <v>165</v>
      </c>
    </row>
    <row r="3455" s="13" customFormat="1">
      <c r="B3455" s="255"/>
      <c r="C3455" s="256"/>
      <c r="D3455" s="246" t="s">
        <v>175</v>
      </c>
      <c r="E3455" s="257" t="s">
        <v>1</v>
      </c>
      <c r="F3455" s="258" t="s">
        <v>173</v>
      </c>
      <c r="G3455" s="256"/>
      <c r="H3455" s="259">
        <v>4</v>
      </c>
      <c r="I3455" s="260"/>
      <c r="J3455" s="256"/>
      <c r="K3455" s="256"/>
      <c r="L3455" s="261"/>
      <c r="M3455" s="262"/>
      <c r="N3455" s="263"/>
      <c r="O3455" s="263"/>
      <c r="P3455" s="263"/>
      <c r="Q3455" s="263"/>
      <c r="R3455" s="263"/>
      <c r="S3455" s="263"/>
      <c r="T3455" s="264"/>
      <c r="AT3455" s="265" t="s">
        <v>175</v>
      </c>
      <c r="AU3455" s="265" t="s">
        <v>107</v>
      </c>
      <c r="AV3455" s="13" t="s">
        <v>107</v>
      </c>
      <c r="AW3455" s="13" t="s">
        <v>31</v>
      </c>
      <c r="AX3455" s="13" t="s">
        <v>74</v>
      </c>
      <c r="AY3455" s="265" t="s">
        <v>165</v>
      </c>
    </row>
    <row r="3456" s="12" customFormat="1">
      <c r="B3456" s="244"/>
      <c r="C3456" s="245"/>
      <c r="D3456" s="246" t="s">
        <v>175</v>
      </c>
      <c r="E3456" s="247" t="s">
        <v>1</v>
      </c>
      <c r="F3456" s="248" t="s">
        <v>1314</v>
      </c>
      <c r="G3456" s="245"/>
      <c r="H3456" s="247" t="s">
        <v>1</v>
      </c>
      <c r="I3456" s="249"/>
      <c r="J3456" s="245"/>
      <c r="K3456" s="245"/>
      <c r="L3456" s="250"/>
      <c r="M3456" s="251"/>
      <c r="N3456" s="252"/>
      <c r="O3456" s="252"/>
      <c r="P3456" s="252"/>
      <c r="Q3456" s="252"/>
      <c r="R3456" s="252"/>
      <c r="S3456" s="252"/>
      <c r="T3456" s="253"/>
      <c r="AT3456" s="254" t="s">
        <v>175</v>
      </c>
      <c r="AU3456" s="254" t="s">
        <v>107</v>
      </c>
      <c r="AV3456" s="12" t="s">
        <v>82</v>
      </c>
      <c r="AW3456" s="12" t="s">
        <v>31</v>
      </c>
      <c r="AX3456" s="12" t="s">
        <v>74</v>
      </c>
      <c r="AY3456" s="254" t="s">
        <v>165</v>
      </c>
    </row>
    <row r="3457" s="13" customFormat="1">
      <c r="B3457" s="255"/>
      <c r="C3457" s="256"/>
      <c r="D3457" s="246" t="s">
        <v>175</v>
      </c>
      <c r="E3457" s="257" t="s">
        <v>1</v>
      </c>
      <c r="F3457" s="258" t="s">
        <v>1315</v>
      </c>
      <c r="G3457" s="256"/>
      <c r="H3457" s="259">
        <v>11</v>
      </c>
      <c r="I3457" s="260"/>
      <c r="J3457" s="256"/>
      <c r="K3457" s="256"/>
      <c r="L3457" s="261"/>
      <c r="M3457" s="262"/>
      <c r="N3457" s="263"/>
      <c r="O3457" s="263"/>
      <c r="P3457" s="263"/>
      <c r="Q3457" s="263"/>
      <c r="R3457" s="263"/>
      <c r="S3457" s="263"/>
      <c r="T3457" s="264"/>
      <c r="AT3457" s="265" t="s">
        <v>175</v>
      </c>
      <c r="AU3457" s="265" t="s">
        <v>107</v>
      </c>
      <c r="AV3457" s="13" t="s">
        <v>107</v>
      </c>
      <c r="AW3457" s="13" t="s">
        <v>31</v>
      </c>
      <c r="AX3457" s="13" t="s">
        <v>74</v>
      </c>
      <c r="AY3457" s="265" t="s">
        <v>165</v>
      </c>
    </row>
    <row r="3458" s="15" customFormat="1">
      <c r="B3458" s="277"/>
      <c r="C3458" s="278"/>
      <c r="D3458" s="246" t="s">
        <v>175</v>
      </c>
      <c r="E3458" s="279" t="s">
        <v>1</v>
      </c>
      <c r="F3458" s="280" t="s">
        <v>186</v>
      </c>
      <c r="G3458" s="278"/>
      <c r="H3458" s="281">
        <v>19</v>
      </c>
      <c r="I3458" s="282"/>
      <c r="J3458" s="278"/>
      <c r="K3458" s="278"/>
      <c r="L3458" s="283"/>
      <c r="M3458" s="284"/>
      <c r="N3458" s="285"/>
      <c r="O3458" s="285"/>
      <c r="P3458" s="285"/>
      <c r="Q3458" s="285"/>
      <c r="R3458" s="285"/>
      <c r="S3458" s="285"/>
      <c r="T3458" s="286"/>
      <c r="AT3458" s="287" t="s">
        <v>175</v>
      </c>
      <c r="AU3458" s="287" t="s">
        <v>107</v>
      </c>
      <c r="AV3458" s="15" t="s">
        <v>173</v>
      </c>
      <c r="AW3458" s="15" t="s">
        <v>31</v>
      </c>
      <c r="AX3458" s="15" t="s">
        <v>82</v>
      </c>
      <c r="AY3458" s="287" t="s">
        <v>165</v>
      </c>
    </row>
    <row r="3459" s="1" customFormat="1" ht="24" customHeight="1">
      <c r="B3459" s="38"/>
      <c r="C3459" s="288" t="s">
        <v>1316</v>
      </c>
      <c r="D3459" s="288" t="s">
        <v>223</v>
      </c>
      <c r="E3459" s="289" t="s">
        <v>1317</v>
      </c>
      <c r="F3459" s="290" t="s">
        <v>1318</v>
      </c>
      <c r="G3459" s="291" t="s">
        <v>214</v>
      </c>
      <c r="H3459" s="292">
        <v>4</v>
      </c>
      <c r="I3459" s="293"/>
      <c r="J3459" s="294">
        <f>ROUND(I3459*H3459,2)</f>
        <v>0</v>
      </c>
      <c r="K3459" s="290" t="s">
        <v>172</v>
      </c>
      <c r="L3459" s="295"/>
      <c r="M3459" s="296" t="s">
        <v>1</v>
      </c>
      <c r="N3459" s="297" t="s">
        <v>40</v>
      </c>
      <c r="O3459" s="86"/>
      <c r="P3459" s="240">
        <f>O3459*H3459</f>
        <v>0</v>
      </c>
      <c r="Q3459" s="240">
        <v>0.00092000000000000003</v>
      </c>
      <c r="R3459" s="240">
        <f>Q3459*H3459</f>
        <v>0.0036800000000000001</v>
      </c>
      <c r="S3459" s="240">
        <v>0</v>
      </c>
      <c r="T3459" s="241">
        <f>S3459*H3459</f>
        <v>0</v>
      </c>
      <c r="AR3459" s="242" t="s">
        <v>616</v>
      </c>
      <c r="AT3459" s="242" t="s">
        <v>223</v>
      </c>
      <c r="AU3459" s="242" t="s">
        <v>107</v>
      </c>
      <c r="AY3459" s="17" t="s">
        <v>165</v>
      </c>
      <c r="BE3459" s="243">
        <f>IF(N3459="základní",J3459,0)</f>
        <v>0</v>
      </c>
      <c r="BF3459" s="243">
        <f>IF(N3459="snížená",J3459,0)</f>
        <v>0</v>
      </c>
      <c r="BG3459" s="243">
        <f>IF(N3459="zákl. přenesená",J3459,0)</f>
        <v>0</v>
      </c>
      <c r="BH3459" s="243">
        <f>IF(N3459="sníž. přenesená",J3459,0)</f>
        <v>0</v>
      </c>
      <c r="BI3459" s="243">
        <f>IF(N3459="nulová",J3459,0)</f>
        <v>0</v>
      </c>
      <c r="BJ3459" s="17" t="s">
        <v>107</v>
      </c>
      <c r="BK3459" s="243">
        <f>ROUND(I3459*H3459,2)</f>
        <v>0</v>
      </c>
      <c r="BL3459" s="17" t="s">
        <v>315</v>
      </c>
      <c r="BM3459" s="242" t="s">
        <v>1319</v>
      </c>
    </row>
    <row r="3460" s="12" customFormat="1">
      <c r="B3460" s="244"/>
      <c r="C3460" s="245"/>
      <c r="D3460" s="246" t="s">
        <v>175</v>
      </c>
      <c r="E3460" s="247" t="s">
        <v>1</v>
      </c>
      <c r="F3460" s="248" t="s">
        <v>1303</v>
      </c>
      <c r="G3460" s="245"/>
      <c r="H3460" s="247" t="s">
        <v>1</v>
      </c>
      <c r="I3460" s="249"/>
      <c r="J3460" s="245"/>
      <c r="K3460" s="245"/>
      <c r="L3460" s="250"/>
      <c r="M3460" s="251"/>
      <c r="N3460" s="252"/>
      <c r="O3460" s="252"/>
      <c r="P3460" s="252"/>
      <c r="Q3460" s="252"/>
      <c r="R3460" s="252"/>
      <c r="S3460" s="252"/>
      <c r="T3460" s="253"/>
      <c r="AT3460" s="254" t="s">
        <v>175</v>
      </c>
      <c r="AU3460" s="254" t="s">
        <v>107</v>
      </c>
      <c r="AV3460" s="12" t="s">
        <v>82</v>
      </c>
      <c r="AW3460" s="12" t="s">
        <v>31</v>
      </c>
      <c r="AX3460" s="12" t="s">
        <v>74</v>
      </c>
      <c r="AY3460" s="254" t="s">
        <v>165</v>
      </c>
    </row>
    <row r="3461" s="13" customFormat="1">
      <c r="B3461" s="255"/>
      <c r="C3461" s="256"/>
      <c r="D3461" s="246" t="s">
        <v>175</v>
      </c>
      <c r="E3461" s="257" t="s">
        <v>1</v>
      </c>
      <c r="F3461" s="258" t="s">
        <v>173</v>
      </c>
      <c r="G3461" s="256"/>
      <c r="H3461" s="259">
        <v>4</v>
      </c>
      <c r="I3461" s="260"/>
      <c r="J3461" s="256"/>
      <c r="K3461" s="256"/>
      <c r="L3461" s="261"/>
      <c r="M3461" s="262"/>
      <c r="N3461" s="263"/>
      <c r="O3461" s="263"/>
      <c r="P3461" s="263"/>
      <c r="Q3461" s="263"/>
      <c r="R3461" s="263"/>
      <c r="S3461" s="263"/>
      <c r="T3461" s="264"/>
      <c r="AT3461" s="265" t="s">
        <v>175</v>
      </c>
      <c r="AU3461" s="265" t="s">
        <v>107</v>
      </c>
      <c r="AV3461" s="13" t="s">
        <v>107</v>
      </c>
      <c r="AW3461" s="13" t="s">
        <v>31</v>
      </c>
      <c r="AX3461" s="13" t="s">
        <v>74</v>
      </c>
      <c r="AY3461" s="265" t="s">
        <v>165</v>
      </c>
    </row>
    <row r="3462" s="15" customFormat="1">
      <c r="B3462" s="277"/>
      <c r="C3462" s="278"/>
      <c r="D3462" s="246" t="s">
        <v>175</v>
      </c>
      <c r="E3462" s="279" t="s">
        <v>1</v>
      </c>
      <c r="F3462" s="280" t="s">
        <v>186</v>
      </c>
      <c r="G3462" s="278"/>
      <c r="H3462" s="281">
        <v>4</v>
      </c>
      <c r="I3462" s="282"/>
      <c r="J3462" s="278"/>
      <c r="K3462" s="278"/>
      <c r="L3462" s="283"/>
      <c r="M3462" s="284"/>
      <c r="N3462" s="285"/>
      <c r="O3462" s="285"/>
      <c r="P3462" s="285"/>
      <c r="Q3462" s="285"/>
      <c r="R3462" s="285"/>
      <c r="S3462" s="285"/>
      <c r="T3462" s="286"/>
      <c r="AT3462" s="287" t="s">
        <v>175</v>
      </c>
      <c r="AU3462" s="287" t="s">
        <v>107</v>
      </c>
      <c r="AV3462" s="15" t="s">
        <v>173</v>
      </c>
      <c r="AW3462" s="15" t="s">
        <v>31</v>
      </c>
      <c r="AX3462" s="15" t="s">
        <v>82</v>
      </c>
      <c r="AY3462" s="287" t="s">
        <v>165</v>
      </c>
    </row>
    <row r="3463" s="1" customFormat="1" ht="24" customHeight="1">
      <c r="B3463" s="38"/>
      <c r="C3463" s="288" t="s">
        <v>1320</v>
      </c>
      <c r="D3463" s="288" t="s">
        <v>223</v>
      </c>
      <c r="E3463" s="289" t="s">
        <v>1321</v>
      </c>
      <c r="F3463" s="290" t="s">
        <v>1322</v>
      </c>
      <c r="G3463" s="291" t="s">
        <v>214</v>
      </c>
      <c r="H3463" s="292">
        <v>12</v>
      </c>
      <c r="I3463" s="293"/>
      <c r="J3463" s="294">
        <f>ROUND(I3463*H3463,2)</f>
        <v>0</v>
      </c>
      <c r="K3463" s="290" t="s">
        <v>172</v>
      </c>
      <c r="L3463" s="295"/>
      <c r="M3463" s="296" t="s">
        <v>1</v>
      </c>
      <c r="N3463" s="297" t="s">
        <v>40</v>
      </c>
      <c r="O3463" s="86"/>
      <c r="P3463" s="240">
        <f>O3463*H3463</f>
        <v>0</v>
      </c>
      <c r="Q3463" s="240">
        <v>0.00108</v>
      </c>
      <c r="R3463" s="240">
        <f>Q3463*H3463</f>
        <v>0.012959999999999999</v>
      </c>
      <c r="S3463" s="240">
        <v>0</v>
      </c>
      <c r="T3463" s="241">
        <f>S3463*H3463</f>
        <v>0</v>
      </c>
      <c r="AR3463" s="242" t="s">
        <v>616</v>
      </c>
      <c r="AT3463" s="242" t="s">
        <v>223</v>
      </c>
      <c r="AU3463" s="242" t="s">
        <v>107</v>
      </c>
      <c r="AY3463" s="17" t="s">
        <v>165</v>
      </c>
      <c r="BE3463" s="243">
        <f>IF(N3463="základní",J3463,0)</f>
        <v>0</v>
      </c>
      <c r="BF3463" s="243">
        <f>IF(N3463="snížená",J3463,0)</f>
        <v>0</v>
      </c>
      <c r="BG3463" s="243">
        <f>IF(N3463="zákl. přenesená",J3463,0)</f>
        <v>0</v>
      </c>
      <c r="BH3463" s="243">
        <f>IF(N3463="sníž. přenesená",J3463,0)</f>
        <v>0</v>
      </c>
      <c r="BI3463" s="243">
        <f>IF(N3463="nulová",J3463,0)</f>
        <v>0</v>
      </c>
      <c r="BJ3463" s="17" t="s">
        <v>107</v>
      </c>
      <c r="BK3463" s="243">
        <f>ROUND(I3463*H3463,2)</f>
        <v>0</v>
      </c>
      <c r="BL3463" s="17" t="s">
        <v>315</v>
      </c>
      <c r="BM3463" s="242" t="s">
        <v>1323</v>
      </c>
    </row>
    <row r="3464" s="12" customFormat="1">
      <c r="B3464" s="244"/>
      <c r="C3464" s="245"/>
      <c r="D3464" s="246" t="s">
        <v>175</v>
      </c>
      <c r="E3464" s="247" t="s">
        <v>1</v>
      </c>
      <c r="F3464" s="248" t="s">
        <v>1304</v>
      </c>
      <c r="G3464" s="245"/>
      <c r="H3464" s="247" t="s">
        <v>1</v>
      </c>
      <c r="I3464" s="249"/>
      <c r="J3464" s="245"/>
      <c r="K3464" s="245"/>
      <c r="L3464" s="250"/>
      <c r="M3464" s="251"/>
      <c r="N3464" s="252"/>
      <c r="O3464" s="252"/>
      <c r="P3464" s="252"/>
      <c r="Q3464" s="252"/>
      <c r="R3464" s="252"/>
      <c r="S3464" s="252"/>
      <c r="T3464" s="253"/>
      <c r="AT3464" s="254" t="s">
        <v>175</v>
      </c>
      <c r="AU3464" s="254" t="s">
        <v>107</v>
      </c>
      <c r="AV3464" s="12" t="s">
        <v>82</v>
      </c>
      <c r="AW3464" s="12" t="s">
        <v>31</v>
      </c>
      <c r="AX3464" s="12" t="s">
        <v>74</v>
      </c>
      <c r="AY3464" s="254" t="s">
        <v>165</v>
      </c>
    </row>
    <row r="3465" s="13" customFormat="1">
      <c r="B3465" s="255"/>
      <c r="C3465" s="256"/>
      <c r="D3465" s="246" t="s">
        <v>175</v>
      </c>
      <c r="E3465" s="257" t="s">
        <v>1</v>
      </c>
      <c r="F3465" s="258" t="s">
        <v>1305</v>
      </c>
      <c r="G3465" s="256"/>
      <c r="H3465" s="259">
        <v>12</v>
      </c>
      <c r="I3465" s="260"/>
      <c r="J3465" s="256"/>
      <c r="K3465" s="256"/>
      <c r="L3465" s="261"/>
      <c r="M3465" s="262"/>
      <c r="N3465" s="263"/>
      <c r="O3465" s="263"/>
      <c r="P3465" s="263"/>
      <c r="Q3465" s="263"/>
      <c r="R3465" s="263"/>
      <c r="S3465" s="263"/>
      <c r="T3465" s="264"/>
      <c r="AT3465" s="265" t="s">
        <v>175</v>
      </c>
      <c r="AU3465" s="265" t="s">
        <v>107</v>
      </c>
      <c r="AV3465" s="13" t="s">
        <v>107</v>
      </c>
      <c r="AW3465" s="13" t="s">
        <v>31</v>
      </c>
      <c r="AX3465" s="13" t="s">
        <v>74</v>
      </c>
      <c r="AY3465" s="265" t="s">
        <v>165</v>
      </c>
    </row>
    <row r="3466" s="15" customFormat="1">
      <c r="B3466" s="277"/>
      <c r="C3466" s="278"/>
      <c r="D3466" s="246" t="s">
        <v>175</v>
      </c>
      <c r="E3466" s="279" t="s">
        <v>1</v>
      </c>
      <c r="F3466" s="280" t="s">
        <v>186</v>
      </c>
      <c r="G3466" s="278"/>
      <c r="H3466" s="281">
        <v>12</v>
      </c>
      <c r="I3466" s="282"/>
      <c r="J3466" s="278"/>
      <c r="K3466" s="278"/>
      <c r="L3466" s="283"/>
      <c r="M3466" s="284"/>
      <c r="N3466" s="285"/>
      <c r="O3466" s="285"/>
      <c r="P3466" s="285"/>
      <c r="Q3466" s="285"/>
      <c r="R3466" s="285"/>
      <c r="S3466" s="285"/>
      <c r="T3466" s="286"/>
      <c r="AT3466" s="287" t="s">
        <v>175</v>
      </c>
      <c r="AU3466" s="287" t="s">
        <v>107</v>
      </c>
      <c r="AV3466" s="15" t="s">
        <v>173</v>
      </c>
      <c r="AW3466" s="15" t="s">
        <v>31</v>
      </c>
      <c r="AX3466" s="15" t="s">
        <v>82</v>
      </c>
      <c r="AY3466" s="287" t="s">
        <v>165</v>
      </c>
    </row>
    <row r="3467" s="1" customFormat="1" ht="24" customHeight="1">
      <c r="B3467" s="38"/>
      <c r="C3467" s="288" t="s">
        <v>1324</v>
      </c>
      <c r="D3467" s="288" t="s">
        <v>223</v>
      </c>
      <c r="E3467" s="289" t="s">
        <v>1325</v>
      </c>
      <c r="F3467" s="290" t="s">
        <v>1326</v>
      </c>
      <c r="G3467" s="291" t="s">
        <v>214</v>
      </c>
      <c r="H3467" s="292">
        <v>22</v>
      </c>
      <c r="I3467" s="293"/>
      <c r="J3467" s="294">
        <f>ROUND(I3467*H3467,2)</f>
        <v>0</v>
      </c>
      <c r="K3467" s="290" t="s">
        <v>172</v>
      </c>
      <c r="L3467" s="295"/>
      <c r="M3467" s="296" t="s">
        <v>1</v>
      </c>
      <c r="N3467" s="297" t="s">
        <v>40</v>
      </c>
      <c r="O3467" s="86"/>
      <c r="P3467" s="240">
        <f>O3467*H3467</f>
        <v>0</v>
      </c>
      <c r="Q3467" s="240">
        <v>0.00123</v>
      </c>
      <c r="R3467" s="240">
        <f>Q3467*H3467</f>
        <v>0.027060000000000001</v>
      </c>
      <c r="S3467" s="240">
        <v>0</v>
      </c>
      <c r="T3467" s="241">
        <f>S3467*H3467</f>
        <v>0</v>
      </c>
      <c r="AR3467" s="242" t="s">
        <v>616</v>
      </c>
      <c r="AT3467" s="242" t="s">
        <v>223</v>
      </c>
      <c r="AU3467" s="242" t="s">
        <v>107</v>
      </c>
      <c r="AY3467" s="17" t="s">
        <v>165</v>
      </c>
      <c r="BE3467" s="243">
        <f>IF(N3467="základní",J3467,0)</f>
        <v>0</v>
      </c>
      <c r="BF3467" s="243">
        <f>IF(N3467="snížená",J3467,0)</f>
        <v>0</v>
      </c>
      <c r="BG3467" s="243">
        <f>IF(N3467="zákl. přenesená",J3467,0)</f>
        <v>0</v>
      </c>
      <c r="BH3467" s="243">
        <f>IF(N3467="sníž. přenesená",J3467,0)</f>
        <v>0</v>
      </c>
      <c r="BI3467" s="243">
        <f>IF(N3467="nulová",J3467,0)</f>
        <v>0</v>
      </c>
      <c r="BJ3467" s="17" t="s">
        <v>107</v>
      </c>
      <c r="BK3467" s="243">
        <f>ROUND(I3467*H3467,2)</f>
        <v>0</v>
      </c>
      <c r="BL3467" s="17" t="s">
        <v>315</v>
      </c>
      <c r="BM3467" s="242" t="s">
        <v>1327</v>
      </c>
    </row>
    <row r="3468" s="12" customFormat="1">
      <c r="B3468" s="244"/>
      <c r="C3468" s="245"/>
      <c r="D3468" s="246" t="s">
        <v>175</v>
      </c>
      <c r="E3468" s="247" t="s">
        <v>1</v>
      </c>
      <c r="F3468" s="248" t="s">
        <v>1306</v>
      </c>
      <c r="G3468" s="245"/>
      <c r="H3468" s="247" t="s">
        <v>1</v>
      </c>
      <c r="I3468" s="249"/>
      <c r="J3468" s="245"/>
      <c r="K3468" s="245"/>
      <c r="L3468" s="250"/>
      <c r="M3468" s="251"/>
      <c r="N3468" s="252"/>
      <c r="O3468" s="252"/>
      <c r="P3468" s="252"/>
      <c r="Q3468" s="252"/>
      <c r="R3468" s="252"/>
      <c r="S3468" s="252"/>
      <c r="T3468" s="253"/>
      <c r="AT3468" s="254" t="s">
        <v>175</v>
      </c>
      <c r="AU3468" s="254" t="s">
        <v>107</v>
      </c>
      <c r="AV3468" s="12" t="s">
        <v>82</v>
      </c>
      <c r="AW3468" s="12" t="s">
        <v>31</v>
      </c>
      <c r="AX3468" s="12" t="s">
        <v>74</v>
      </c>
      <c r="AY3468" s="254" t="s">
        <v>165</v>
      </c>
    </row>
    <row r="3469" s="13" customFormat="1">
      <c r="B3469" s="255"/>
      <c r="C3469" s="256"/>
      <c r="D3469" s="246" t="s">
        <v>175</v>
      </c>
      <c r="E3469" s="257" t="s">
        <v>1</v>
      </c>
      <c r="F3469" s="258" t="s">
        <v>1307</v>
      </c>
      <c r="G3469" s="256"/>
      <c r="H3469" s="259">
        <v>22</v>
      </c>
      <c r="I3469" s="260"/>
      <c r="J3469" s="256"/>
      <c r="K3469" s="256"/>
      <c r="L3469" s="261"/>
      <c r="M3469" s="262"/>
      <c r="N3469" s="263"/>
      <c r="O3469" s="263"/>
      <c r="P3469" s="263"/>
      <c r="Q3469" s="263"/>
      <c r="R3469" s="263"/>
      <c r="S3469" s="263"/>
      <c r="T3469" s="264"/>
      <c r="AT3469" s="265" t="s">
        <v>175</v>
      </c>
      <c r="AU3469" s="265" t="s">
        <v>107</v>
      </c>
      <c r="AV3469" s="13" t="s">
        <v>107</v>
      </c>
      <c r="AW3469" s="13" t="s">
        <v>31</v>
      </c>
      <c r="AX3469" s="13" t="s">
        <v>74</v>
      </c>
      <c r="AY3469" s="265" t="s">
        <v>165</v>
      </c>
    </row>
    <row r="3470" s="15" customFormat="1">
      <c r="B3470" s="277"/>
      <c r="C3470" s="278"/>
      <c r="D3470" s="246" t="s">
        <v>175</v>
      </c>
      <c r="E3470" s="279" t="s">
        <v>1</v>
      </c>
      <c r="F3470" s="280" t="s">
        <v>186</v>
      </c>
      <c r="G3470" s="278"/>
      <c r="H3470" s="281">
        <v>22</v>
      </c>
      <c r="I3470" s="282"/>
      <c r="J3470" s="278"/>
      <c r="K3470" s="278"/>
      <c r="L3470" s="283"/>
      <c r="M3470" s="284"/>
      <c r="N3470" s="285"/>
      <c r="O3470" s="285"/>
      <c r="P3470" s="285"/>
      <c r="Q3470" s="285"/>
      <c r="R3470" s="285"/>
      <c r="S3470" s="285"/>
      <c r="T3470" s="286"/>
      <c r="AT3470" s="287" t="s">
        <v>175</v>
      </c>
      <c r="AU3470" s="287" t="s">
        <v>107</v>
      </c>
      <c r="AV3470" s="15" t="s">
        <v>173</v>
      </c>
      <c r="AW3470" s="15" t="s">
        <v>31</v>
      </c>
      <c r="AX3470" s="15" t="s">
        <v>82</v>
      </c>
      <c r="AY3470" s="287" t="s">
        <v>165</v>
      </c>
    </row>
    <row r="3471" s="1" customFormat="1" ht="24" customHeight="1">
      <c r="B3471" s="38"/>
      <c r="C3471" s="288" t="s">
        <v>1328</v>
      </c>
      <c r="D3471" s="288" t="s">
        <v>223</v>
      </c>
      <c r="E3471" s="289" t="s">
        <v>1329</v>
      </c>
      <c r="F3471" s="290" t="s">
        <v>1330</v>
      </c>
      <c r="G3471" s="291" t="s">
        <v>214</v>
      </c>
      <c r="H3471" s="292">
        <v>11</v>
      </c>
      <c r="I3471" s="293"/>
      <c r="J3471" s="294">
        <f>ROUND(I3471*H3471,2)</f>
        <v>0</v>
      </c>
      <c r="K3471" s="290" t="s">
        <v>172</v>
      </c>
      <c r="L3471" s="295"/>
      <c r="M3471" s="296" t="s">
        <v>1</v>
      </c>
      <c r="N3471" s="297" t="s">
        <v>40</v>
      </c>
      <c r="O3471" s="86"/>
      <c r="P3471" s="240">
        <f>O3471*H3471</f>
        <v>0</v>
      </c>
      <c r="Q3471" s="240">
        <v>0.0018500000000000001</v>
      </c>
      <c r="R3471" s="240">
        <f>Q3471*H3471</f>
        <v>0.02035</v>
      </c>
      <c r="S3471" s="240">
        <v>0</v>
      </c>
      <c r="T3471" s="241">
        <f>S3471*H3471</f>
        <v>0</v>
      </c>
      <c r="AR3471" s="242" t="s">
        <v>616</v>
      </c>
      <c r="AT3471" s="242" t="s">
        <v>223</v>
      </c>
      <c r="AU3471" s="242" t="s">
        <v>107</v>
      </c>
      <c r="AY3471" s="17" t="s">
        <v>165</v>
      </c>
      <c r="BE3471" s="243">
        <f>IF(N3471="základní",J3471,0)</f>
        <v>0</v>
      </c>
      <c r="BF3471" s="243">
        <f>IF(N3471="snížená",J3471,0)</f>
        <v>0</v>
      </c>
      <c r="BG3471" s="243">
        <f>IF(N3471="zákl. přenesená",J3471,0)</f>
        <v>0</v>
      </c>
      <c r="BH3471" s="243">
        <f>IF(N3471="sníž. přenesená",J3471,0)</f>
        <v>0</v>
      </c>
      <c r="BI3471" s="243">
        <f>IF(N3471="nulová",J3471,0)</f>
        <v>0</v>
      </c>
      <c r="BJ3471" s="17" t="s">
        <v>107</v>
      </c>
      <c r="BK3471" s="243">
        <f>ROUND(I3471*H3471,2)</f>
        <v>0</v>
      </c>
      <c r="BL3471" s="17" t="s">
        <v>315</v>
      </c>
      <c r="BM3471" s="242" t="s">
        <v>1331</v>
      </c>
    </row>
    <row r="3472" s="12" customFormat="1">
      <c r="B3472" s="244"/>
      <c r="C3472" s="245"/>
      <c r="D3472" s="246" t="s">
        <v>175</v>
      </c>
      <c r="E3472" s="247" t="s">
        <v>1</v>
      </c>
      <c r="F3472" s="248" t="s">
        <v>1314</v>
      </c>
      <c r="G3472" s="245"/>
      <c r="H3472" s="247" t="s">
        <v>1</v>
      </c>
      <c r="I3472" s="249"/>
      <c r="J3472" s="245"/>
      <c r="K3472" s="245"/>
      <c r="L3472" s="250"/>
      <c r="M3472" s="251"/>
      <c r="N3472" s="252"/>
      <c r="O3472" s="252"/>
      <c r="P3472" s="252"/>
      <c r="Q3472" s="252"/>
      <c r="R3472" s="252"/>
      <c r="S3472" s="252"/>
      <c r="T3472" s="253"/>
      <c r="AT3472" s="254" t="s">
        <v>175</v>
      </c>
      <c r="AU3472" s="254" t="s">
        <v>107</v>
      </c>
      <c r="AV3472" s="12" t="s">
        <v>82</v>
      </c>
      <c r="AW3472" s="12" t="s">
        <v>31</v>
      </c>
      <c r="AX3472" s="12" t="s">
        <v>74</v>
      </c>
      <c r="AY3472" s="254" t="s">
        <v>165</v>
      </c>
    </row>
    <row r="3473" s="13" customFormat="1">
      <c r="B3473" s="255"/>
      <c r="C3473" s="256"/>
      <c r="D3473" s="246" t="s">
        <v>175</v>
      </c>
      <c r="E3473" s="257" t="s">
        <v>1</v>
      </c>
      <c r="F3473" s="258" t="s">
        <v>1315</v>
      </c>
      <c r="G3473" s="256"/>
      <c r="H3473" s="259">
        <v>11</v>
      </c>
      <c r="I3473" s="260"/>
      <c r="J3473" s="256"/>
      <c r="K3473" s="256"/>
      <c r="L3473" s="261"/>
      <c r="M3473" s="262"/>
      <c r="N3473" s="263"/>
      <c r="O3473" s="263"/>
      <c r="P3473" s="263"/>
      <c r="Q3473" s="263"/>
      <c r="R3473" s="263"/>
      <c r="S3473" s="263"/>
      <c r="T3473" s="264"/>
      <c r="AT3473" s="265" t="s">
        <v>175</v>
      </c>
      <c r="AU3473" s="265" t="s">
        <v>107</v>
      </c>
      <c r="AV3473" s="13" t="s">
        <v>107</v>
      </c>
      <c r="AW3473" s="13" t="s">
        <v>31</v>
      </c>
      <c r="AX3473" s="13" t="s">
        <v>74</v>
      </c>
      <c r="AY3473" s="265" t="s">
        <v>165</v>
      </c>
    </row>
    <row r="3474" s="15" customFormat="1">
      <c r="B3474" s="277"/>
      <c r="C3474" s="278"/>
      <c r="D3474" s="246" t="s">
        <v>175</v>
      </c>
      <c r="E3474" s="279" t="s">
        <v>1</v>
      </c>
      <c r="F3474" s="280" t="s">
        <v>186</v>
      </c>
      <c r="G3474" s="278"/>
      <c r="H3474" s="281">
        <v>11</v>
      </c>
      <c r="I3474" s="282"/>
      <c r="J3474" s="278"/>
      <c r="K3474" s="278"/>
      <c r="L3474" s="283"/>
      <c r="M3474" s="284"/>
      <c r="N3474" s="285"/>
      <c r="O3474" s="285"/>
      <c r="P3474" s="285"/>
      <c r="Q3474" s="285"/>
      <c r="R3474" s="285"/>
      <c r="S3474" s="285"/>
      <c r="T3474" s="286"/>
      <c r="AT3474" s="287" t="s">
        <v>175</v>
      </c>
      <c r="AU3474" s="287" t="s">
        <v>107</v>
      </c>
      <c r="AV3474" s="15" t="s">
        <v>173</v>
      </c>
      <c r="AW3474" s="15" t="s">
        <v>31</v>
      </c>
      <c r="AX3474" s="15" t="s">
        <v>82</v>
      </c>
      <c r="AY3474" s="287" t="s">
        <v>165</v>
      </c>
    </row>
    <row r="3475" s="1" customFormat="1" ht="24" customHeight="1">
      <c r="B3475" s="38"/>
      <c r="C3475" s="288" t="s">
        <v>1332</v>
      </c>
      <c r="D3475" s="288" t="s">
        <v>223</v>
      </c>
      <c r="E3475" s="289" t="s">
        <v>1333</v>
      </c>
      <c r="F3475" s="290" t="s">
        <v>1334</v>
      </c>
      <c r="G3475" s="291" t="s">
        <v>214</v>
      </c>
      <c r="H3475" s="292">
        <v>4</v>
      </c>
      <c r="I3475" s="293"/>
      <c r="J3475" s="294">
        <f>ROUND(I3475*H3475,2)</f>
        <v>0</v>
      </c>
      <c r="K3475" s="290" t="s">
        <v>1</v>
      </c>
      <c r="L3475" s="295"/>
      <c r="M3475" s="296" t="s">
        <v>1</v>
      </c>
      <c r="N3475" s="297" t="s">
        <v>40</v>
      </c>
      <c r="O3475" s="86"/>
      <c r="P3475" s="240">
        <f>O3475*H3475</f>
        <v>0</v>
      </c>
      <c r="Q3475" s="240">
        <v>0.0016199999999999999</v>
      </c>
      <c r="R3475" s="240">
        <f>Q3475*H3475</f>
        <v>0.0064799999999999996</v>
      </c>
      <c r="S3475" s="240">
        <v>0</v>
      </c>
      <c r="T3475" s="241">
        <f>S3475*H3475</f>
        <v>0</v>
      </c>
      <c r="AR3475" s="242" t="s">
        <v>616</v>
      </c>
      <c r="AT3475" s="242" t="s">
        <v>223</v>
      </c>
      <c r="AU3475" s="242" t="s">
        <v>107</v>
      </c>
      <c r="AY3475" s="17" t="s">
        <v>165</v>
      </c>
      <c r="BE3475" s="243">
        <f>IF(N3475="základní",J3475,0)</f>
        <v>0</v>
      </c>
      <c r="BF3475" s="243">
        <f>IF(N3475="snížená",J3475,0)</f>
        <v>0</v>
      </c>
      <c r="BG3475" s="243">
        <f>IF(N3475="zákl. přenesená",J3475,0)</f>
        <v>0</v>
      </c>
      <c r="BH3475" s="243">
        <f>IF(N3475="sníž. přenesená",J3475,0)</f>
        <v>0</v>
      </c>
      <c r="BI3475" s="243">
        <f>IF(N3475="nulová",J3475,0)</f>
        <v>0</v>
      </c>
      <c r="BJ3475" s="17" t="s">
        <v>107</v>
      </c>
      <c r="BK3475" s="243">
        <f>ROUND(I3475*H3475,2)</f>
        <v>0</v>
      </c>
      <c r="BL3475" s="17" t="s">
        <v>315</v>
      </c>
      <c r="BM3475" s="242" t="s">
        <v>1335</v>
      </c>
    </row>
    <row r="3476" s="12" customFormat="1">
      <c r="B3476" s="244"/>
      <c r="C3476" s="245"/>
      <c r="D3476" s="246" t="s">
        <v>175</v>
      </c>
      <c r="E3476" s="247" t="s">
        <v>1</v>
      </c>
      <c r="F3476" s="248" t="s">
        <v>1312</v>
      </c>
      <c r="G3476" s="245"/>
      <c r="H3476" s="247" t="s">
        <v>1</v>
      </c>
      <c r="I3476" s="249"/>
      <c r="J3476" s="245"/>
      <c r="K3476" s="245"/>
      <c r="L3476" s="250"/>
      <c r="M3476" s="251"/>
      <c r="N3476" s="252"/>
      <c r="O3476" s="252"/>
      <c r="P3476" s="252"/>
      <c r="Q3476" s="252"/>
      <c r="R3476" s="252"/>
      <c r="S3476" s="252"/>
      <c r="T3476" s="253"/>
      <c r="AT3476" s="254" t="s">
        <v>175</v>
      </c>
      <c r="AU3476" s="254" t="s">
        <v>107</v>
      </c>
      <c r="AV3476" s="12" t="s">
        <v>82</v>
      </c>
      <c r="AW3476" s="12" t="s">
        <v>31</v>
      </c>
      <c r="AX3476" s="12" t="s">
        <v>74</v>
      </c>
      <c r="AY3476" s="254" t="s">
        <v>165</v>
      </c>
    </row>
    <row r="3477" s="13" customFormat="1">
      <c r="B3477" s="255"/>
      <c r="C3477" s="256"/>
      <c r="D3477" s="246" t="s">
        <v>175</v>
      </c>
      <c r="E3477" s="257" t="s">
        <v>1</v>
      </c>
      <c r="F3477" s="258" t="s">
        <v>173</v>
      </c>
      <c r="G3477" s="256"/>
      <c r="H3477" s="259">
        <v>4</v>
      </c>
      <c r="I3477" s="260"/>
      <c r="J3477" s="256"/>
      <c r="K3477" s="256"/>
      <c r="L3477" s="261"/>
      <c r="M3477" s="262"/>
      <c r="N3477" s="263"/>
      <c r="O3477" s="263"/>
      <c r="P3477" s="263"/>
      <c r="Q3477" s="263"/>
      <c r="R3477" s="263"/>
      <c r="S3477" s="263"/>
      <c r="T3477" s="264"/>
      <c r="AT3477" s="265" t="s">
        <v>175</v>
      </c>
      <c r="AU3477" s="265" t="s">
        <v>107</v>
      </c>
      <c r="AV3477" s="13" t="s">
        <v>107</v>
      </c>
      <c r="AW3477" s="13" t="s">
        <v>31</v>
      </c>
      <c r="AX3477" s="13" t="s">
        <v>74</v>
      </c>
      <c r="AY3477" s="265" t="s">
        <v>165</v>
      </c>
    </row>
    <row r="3478" s="15" customFormat="1">
      <c r="B3478" s="277"/>
      <c r="C3478" s="278"/>
      <c r="D3478" s="246" t="s">
        <v>175</v>
      </c>
      <c r="E3478" s="279" t="s">
        <v>1</v>
      </c>
      <c r="F3478" s="280" t="s">
        <v>186</v>
      </c>
      <c r="G3478" s="278"/>
      <c r="H3478" s="281">
        <v>4</v>
      </c>
      <c r="I3478" s="282"/>
      <c r="J3478" s="278"/>
      <c r="K3478" s="278"/>
      <c r="L3478" s="283"/>
      <c r="M3478" s="284"/>
      <c r="N3478" s="285"/>
      <c r="O3478" s="285"/>
      <c r="P3478" s="285"/>
      <c r="Q3478" s="285"/>
      <c r="R3478" s="285"/>
      <c r="S3478" s="285"/>
      <c r="T3478" s="286"/>
      <c r="AT3478" s="287" t="s">
        <v>175</v>
      </c>
      <c r="AU3478" s="287" t="s">
        <v>107</v>
      </c>
      <c r="AV3478" s="15" t="s">
        <v>173</v>
      </c>
      <c r="AW3478" s="15" t="s">
        <v>31</v>
      </c>
      <c r="AX3478" s="15" t="s">
        <v>82</v>
      </c>
      <c r="AY3478" s="287" t="s">
        <v>165</v>
      </c>
    </row>
    <row r="3479" s="1" customFormat="1" ht="24" customHeight="1">
      <c r="B3479" s="38"/>
      <c r="C3479" s="288" t="s">
        <v>1336</v>
      </c>
      <c r="D3479" s="288" t="s">
        <v>223</v>
      </c>
      <c r="E3479" s="289" t="s">
        <v>1337</v>
      </c>
      <c r="F3479" s="290" t="s">
        <v>1338</v>
      </c>
      <c r="G3479" s="291" t="s">
        <v>214</v>
      </c>
      <c r="H3479" s="292">
        <v>4</v>
      </c>
      <c r="I3479" s="293"/>
      <c r="J3479" s="294">
        <f>ROUND(I3479*H3479,2)</f>
        <v>0</v>
      </c>
      <c r="K3479" s="290" t="s">
        <v>1</v>
      </c>
      <c r="L3479" s="295"/>
      <c r="M3479" s="296" t="s">
        <v>1</v>
      </c>
      <c r="N3479" s="297" t="s">
        <v>40</v>
      </c>
      <c r="O3479" s="86"/>
      <c r="P3479" s="240">
        <f>O3479*H3479</f>
        <v>0</v>
      </c>
      <c r="Q3479" s="240">
        <v>0.0018500000000000001</v>
      </c>
      <c r="R3479" s="240">
        <f>Q3479*H3479</f>
        <v>0.0074000000000000003</v>
      </c>
      <c r="S3479" s="240">
        <v>0</v>
      </c>
      <c r="T3479" s="241">
        <f>S3479*H3479</f>
        <v>0</v>
      </c>
      <c r="AR3479" s="242" t="s">
        <v>616</v>
      </c>
      <c r="AT3479" s="242" t="s">
        <v>223</v>
      </c>
      <c r="AU3479" s="242" t="s">
        <v>107</v>
      </c>
      <c r="AY3479" s="17" t="s">
        <v>165</v>
      </c>
      <c r="BE3479" s="243">
        <f>IF(N3479="základní",J3479,0)</f>
        <v>0</v>
      </c>
      <c r="BF3479" s="243">
        <f>IF(N3479="snížená",J3479,0)</f>
        <v>0</v>
      </c>
      <c r="BG3479" s="243">
        <f>IF(N3479="zákl. přenesená",J3479,0)</f>
        <v>0</v>
      </c>
      <c r="BH3479" s="243">
        <f>IF(N3479="sníž. přenesená",J3479,0)</f>
        <v>0</v>
      </c>
      <c r="BI3479" s="243">
        <f>IF(N3479="nulová",J3479,0)</f>
        <v>0</v>
      </c>
      <c r="BJ3479" s="17" t="s">
        <v>107</v>
      </c>
      <c r="BK3479" s="243">
        <f>ROUND(I3479*H3479,2)</f>
        <v>0</v>
      </c>
      <c r="BL3479" s="17" t="s">
        <v>315</v>
      </c>
      <c r="BM3479" s="242" t="s">
        <v>1339</v>
      </c>
    </row>
    <row r="3480" s="12" customFormat="1">
      <c r="B3480" s="244"/>
      <c r="C3480" s="245"/>
      <c r="D3480" s="246" t="s">
        <v>175</v>
      </c>
      <c r="E3480" s="247" t="s">
        <v>1</v>
      </c>
      <c r="F3480" s="248" t="s">
        <v>1313</v>
      </c>
      <c r="G3480" s="245"/>
      <c r="H3480" s="247" t="s">
        <v>1</v>
      </c>
      <c r="I3480" s="249"/>
      <c r="J3480" s="245"/>
      <c r="K3480" s="245"/>
      <c r="L3480" s="250"/>
      <c r="M3480" s="251"/>
      <c r="N3480" s="252"/>
      <c r="O3480" s="252"/>
      <c r="P3480" s="252"/>
      <c r="Q3480" s="252"/>
      <c r="R3480" s="252"/>
      <c r="S3480" s="252"/>
      <c r="T3480" s="253"/>
      <c r="AT3480" s="254" t="s">
        <v>175</v>
      </c>
      <c r="AU3480" s="254" t="s">
        <v>107</v>
      </c>
      <c r="AV3480" s="12" t="s">
        <v>82</v>
      </c>
      <c r="AW3480" s="12" t="s">
        <v>31</v>
      </c>
      <c r="AX3480" s="12" t="s">
        <v>74</v>
      </c>
      <c r="AY3480" s="254" t="s">
        <v>165</v>
      </c>
    </row>
    <row r="3481" s="13" customFormat="1">
      <c r="B3481" s="255"/>
      <c r="C3481" s="256"/>
      <c r="D3481" s="246" t="s">
        <v>175</v>
      </c>
      <c r="E3481" s="257" t="s">
        <v>1</v>
      </c>
      <c r="F3481" s="258" t="s">
        <v>173</v>
      </c>
      <c r="G3481" s="256"/>
      <c r="H3481" s="259">
        <v>4</v>
      </c>
      <c r="I3481" s="260"/>
      <c r="J3481" s="256"/>
      <c r="K3481" s="256"/>
      <c r="L3481" s="261"/>
      <c r="M3481" s="262"/>
      <c r="N3481" s="263"/>
      <c r="O3481" s="263"/>
      <c r="P3481" s="263"/>
      <c r="Q3481" s="263"/>
      <c r="R3481" s="263"/>
      <c r="S3481" s="263"/>
      <c r="T3481" s="264"/>
      <c r="AT3481" s="265" t="s">
        <v>175</v>
      </c>
      <c r="AU3481" s="265" t="s">
        <v>107</v>
      </c>
      <c r="AV3481" s="13" t="s">
        <v>107</v>
      </c>
      <c r="AW3481" s="13" t="s">
        <v>31</v>
      </c>
      <c r="AX3481" s="13" t="s">
        <v>74</v>
      </c>
      <c r="AY3481" s="265" t="s">
        <v>165</v>
      </c>
    </row>
    <row r="3482" s="15" customFormat="1">
      <c r="B3482" s="277"/>
      <c r="C3482" s="278"/>
      <c r="D3482" s="246" t="s">
        <v>175</v>
      </c>
      <c r="E3482" s="279" t="s">
        <v>1</v>
      </c>
      <c r="F3482" s="280" t="s">
        <v>186</v>
      </c>
      <c r="G3482" s="278"/>
      <c r="H3482" s="281">
        <v>4</v>
      </c>
      <c r="I3482" s="282"/>
      <c r="J3482" s="278"/>
      <c r="K3482" s="278"/>
      <c r="L3482" s="283"/>
      <c r="M3482" s="284"/>
      <c r="N3482" s="285"/>
      <c r="O3482" s="285"/>
      <c r="P3482" s="285"/>
      <c r="Q3482" s="285"/>
      <c r="R3482" s="285"/>
      <c r="S3482" s="285"/>
      <c r="T3482" s="286"/>
      <c r="AT3482" s="287" t="s">
        <v>175</v>
      </c>
      <c r="AU3482" s="287" t="s">
        <v>107</v>
      </c>
      <c r="AV3482" s="15" t="s">
        <v>173</v>
      </c>
      <c r="AW3482" s="15" t="s">
        <v>31</v>
      </c>
      <c r="AX3482" s="15" t="s">
        <v>82</v>
      </c>
      <c r="AY3482" s="287" t="s">
        <v>165</v>
      </c>
    </row>
    <row r="3483" s="1" customFormat="1" ht="16.5" customHeight="1">
      <c r="B3483" s="38"/>
      <c r="C3483" s="231" t="s">
        <v>1340</v>
      </c>
      <c r="D3483" s="231" t="s">
        <v>168</v>
      </c>
      <c r="E3483" s="232" t="s">
        <v>1341</v>
      </c>
      <c r="F3483" s="233" t="s">
        <v>1342</v>
      </c>
      <c r="G3483" s="234" t="s">
        <v>214</v>
      </c>
      <c r="H3483" s="235">
        <v>46</v>
      </c>
      <c r="I3483" s="236"/>
      <c r="J3483" s="237">
        <f>ROUND(I3483*H3483,2)</f>
        <v>0</v>
      </c>
      <c r="K3483" s="233" t="s">
        <v>1</v>
      </c>
      <c r="L3483" s="43"/>
      <c r="M3483" s="238" t="s">
        <v>1</v>
      </c>
      <c r="N3483" s="239" t="s">
        <v>40</v>
      </c>
      <c r="O3483" s="86"/>
      <c r="P3483" s="240">
        <f>O3483*H3483</f>
        <v>0</v>
      </c>
      <c r="Q3483" s="240">
        <v>0</v>
      </c>
      <c r="R3483" s="240">
        <f>Q3483*H3483</f>
        <v>0</v>
      </c>
      <c r="S3483" s="240">
        <v>0</v>
      </c>
      <c r="T3483" s="241">
        <f>S3483*H3483</f>
        <v>0</v>
      </c>
      <c r="AR3483" s="242" t="s">
        <v>315</v>
      </c>
      <c r="AT3483" s="242" t="s">
        <v>168</v>
      </c>
      <c r="AU3483" s="242" t="s">
        <v>107</v>
      </c>
      <c r="AY3483" s="17" t="s">
        <v>165</v>
      </c>
      <c r="BE3483" s="243">
        <f>IF(N3483="základní",J3483,0)</f>
        <v>0</v>
      </c>
      <c r="BF3483" s="243">
        <f>IF(N3483="snížená",J3483,0)</f>
        <v>0</v>
      </c>
      <c r="BG3483" s="243">
        <f>IF(N3483="zákl. přenesená",J3483,0)</f>
        <v>0</v>
      </c>
      <c r="BH3483" s="243">
        <f>IF(N3483="sníž. přenesená",J3483,0)</f>
        <v>0</v>
      </c>
      <c r="BI3483" s="243">
        <f>IF(N3483="nulová",J3483,0)</f>
        <v>0</v>
      </c>
      <c r="BJ3483" s="17" t="s">
        <v>107</v>
      </c>
      <c r="BK3483" s="243">
        <f>ROUND(I3483*H3483,2)</f>
        <v>0</v>
      </c>
      <c r="BL3483" s="17" t="s">
        <v>315</v>
      </c>
      <c r="BM3483" s="242" t="s">
        <v>1343</v>
      </c>
    </row>
    <row r="3484" s="13" customFormat="1">
      <c r="B3484" s="255"/>
      <c r="C3484" s="256"/>
      <c r="D3484" s="246" t="s">
        <v>175</v>
      </c>
      <c r="E3484" s="257" t="s">
        <v>1</v>
      </c>
      <c r="F3484" s="258" t="s">
        <v>733</v>
      </c>
      <c r="G3484" s="256"/>
      <c r="H3484" s="259">
        <v>46</v>
      </c>
      <c r="I3484" s="260"/>
      <c r="J3484" s="256"/>
      <c r="K3484" s="256"/>
      <c r="L3484" s="261"/>
      <c r="M3484" s="262"/>
      <c r="N3484" s="263"/>
      <c r="O3484" s="263"/>
      <c r="P3484" s="263"/>
      <c r="Q3484" s="263"/>
      <c r="R3484" s="263"/>
      <c r="S3484" s="263"/>
      <c r="T3484" s="264"/>
      <c r="AT3484" s="265" t="s">
        <v>175</v>
      </c>
      <c r="AU3484" s="265" t="s">
        <v>107</v>
      </c>
      <c r="AV3484" s="13" t="s">
        <v>107</v>
      </c>
      <c r="AW3484" s="13" t="s">
        <v>31</v>
      </c>
      <c r="AX3484" s="13" t="s">
        <v>74</v>
      </c>
      <c r="AY3484" s="265" t="s">
        <v>165</v>
      </c>
    </row>
    <row r="3485" s="15" customFormat="1">
      <c r="B3485" s="277"/>
      <c r="C3485" s="278"/>
      <c r="D3485" s="246" t="s">
        <v>175</v>
      </c>
      <c r="E3485" s="279" t="s">
        <v>1</v>
      </c>
      <c r="F3485" s="280" t="s">
        <v>186</v>
      </c>
      <c r="G3485" s="278"/>
      <c r="H3485" s="281">
        <v>46</v>
      </c>
      <c r="I3485" s="282"/>
      <c r="J3485" s="278"/>
      <c r="K3485" s="278"/>
      <c r="L3485" s="283"/>
      <c r="M3485" s="284"/>
      <c r="N3485" s="285"/>
      <c r="O3485" s="285"/>
      <c r="P3485" s="285"/>
      <c r="Q3485" s="285"/>
      <c r="R3485" s="285"/>
      <c r="S3485" s="285"/>
      <c r="T3485" s="286"/>
      <c r="AT3485" s="287" t="s">
        <v>175</v>
      </c>
      <c r="AU3485" s="287" t="s">
        <v>107</v>
      </c>
      <c r="AV3485" s="15" t="s">
        <v>173</v>
      </c>
      <c r="AW3485" s="15" t="s">
        <v>31</v>
      </c>
      <c r="AX3485" s="15" t="s">
        <v>82</v>
      </c>
      <c r="AY3485" s="287" t="s">
        <v>165</v>
      </c>
    </row>
    <row r="3486" s="1" customFormat="1" ht="24" customHeight="1">
      <c r="B3486" s="38"/>
      <c r="C3486" s="231" t="s">
        <v>1344</v>
      </c>
      <c r="D3486" s="231" t="s">
        <v>168</v>
      </c>
      <c r="E3486" s="232" t="s">
        <v>1345</v>
      </c>
      <c r="F3486" s="233" t="s">
        <v>1346</v>
      </c>
      <c r="G3486" s="234" t="s">
        <v>214</v>
      </c>
      <c r="H3486" s="235">
        <v>2</v>
      </c>
      <c r="I3486" s="236"/>
      <c r="J3486" s="237">
        <f>ROUND(I3486*H3486,2)</f>
        <v>0</v>
      </c>
      <c r="K3486" s="233" t="s">
        <v>1</v>
      </c>
      <c r="L3486" s="43"/>
      <c r="M3486" s="238" t="s">
        <v>1</v>
      </c>
      <c r="N3486" s="239" t="s">
        <v>40</v>
      </c>
      <c r="O3486" s="86"/>
      <c r="P3486" s="240">
        <f>O3486*H3486</f>
        <v>0</v>
      </c>
      <c r="Q3486" s="240">
        <v>0</v>
      </c>
      <c r="R3486" s="240">
        <f>Q3486*H3486</f>
        <v>0</v>
      </c>
      <c r="S3486" s="240">
        <v>0</v>
      </c>
      <c r="T3486" s="241">
        <f>S3486*H3486</f>
        <v>0</v>
      </c>
      <c r="AR3486" s="242" t="s">
        <v>315</v>
      </c>
      <c r="AT3486" s="242" t="s">
        <v>168</v>
      </c>
      <c r="AU3486" s="242" t="s">
        <v>107</v>
      </c>
      <c r="AY3486" s="17" t="s">
        <v>165</v>
      </c>
      <c r="BE3486" s="243">
        <f>IF(N3486="základní",J3486,0)</f>
        <v>0</v>
      </c>
      <c r="BF3486" s="243">
        <f>IF(N3486="snížená",J3486,0)</f>
        <v>0</v>
      </c>
      <c r="BG3486" s="243">
        <f>IF(N3486="zákl. přenesená",J3486,0)</f>
        <v>0</v>
      </c>
      <c r="BH3486" s="243">
        <f>IF(N3486="sníž. přenesená",J3486,0)</f>
        <v>0</v>
      </c>
      <c r="BI3486" s="243">
        <f>IF(N3486="nulová",J3486,0)</f>
        <v>0</v>
      </c>
      <c r="BJ3486" s="17" t="s">
        <v>107</v>
      </c>
      <c r="BK3486" s="243">
        <f>ROUND(I3486*H3486,2)</f>
        <v>0</v>
      </c>
      <c r="BL3486" s="17" t="s">
        <v>315</v>
      </c>
      <c r="BM3486" s="242" t="s">
        <v>1347</v>
      </c>
    </row>
    <row r="3487" s="12" customFormat="1">
      <c r="B3487" s="244"/>
      <c r="C3487" s="245"/>
      <c r="D3487" s="246" t="s">
        <v>175</v>
      </c>
      <c r="E3487" s="247" t="s">
        <v>1</v>
      </c>
      <c r="F3487" s="248" t="s">
        <v>180</v>
      </c>
      <c r="G3487" s="245"/>
      <c r="H3487" s="247" t="s">
        <v>1</v>
      </c>
      <c r="I3487" s="249"/>
      <c r="J3487" s="245"/>
      <c r="K3487" s="245"/>
      <c r="L3487" s="250"/>
      <c r="M3487" s="251"/>
      <c r="N3487" s="252"/>
      <c r="O3487" s="252"/>
      <c r="P3487" s="252"/>
      <c r="Q3487" s="252"/>
      <c r="R3487" s="252"/>
      <c r="S3487" s="252"/>
      <c r="T3487" s="253"/>
      <c r="AT3487" s="254" t="s">
        <v>175</v>
      </c>
      <c r="AU3487" s="254" t="s">
        <v>107</v>
      </c>
      <c r="AV3487" s="12" t="s">
        <v>82</v>
      </c>
      <c r="AW3487" s="12" t="s">
        <v>31</v>
      </c>
      <c r="AX3487" s="12" t="s">
        <v>74</v>
      </c>
      <c r="AY3487" s="254" t="s">
        <v>165</v>
      </c>
    </row>
    <row r="3488" s="13" customFormat="1">
      <c r="B3488" s="255"/>
      <c r="C3488" s="256"/>
      <c r="D3488" s="246" t="s">
        <v>175</v>
      </c>
      <c r="E3488" s="257" t="s">
        <v>1</v>
      </c>
      <c r="F3488" s="258" t="s">
        <v>82</v>
      </c>
      <c r="G3488" s="256"/>
      <c r="H3488" s="259">
        <v>1</v>
      </c>
      <c r="I3488" s="260"/>
      <c r="J3488" s="256"/>
      <c r="K3488" s="256"/>
      <c r="L3488" s="261"/>
      <c r="M3488" s="262"/>
      <c r="N3488" s="263"/>
      <c r="O3488" s="263"/>
      <c r="P3488" s="263"/>
      <c r="Q3488" s="263"/>
      <c r="R3488" s="263"/>
      <c r="S3488" s="263"/>
      <c r="T3488" s="264"/>
      <c r="AT3488" s="265" t="s">
        <v>175</v>
      </c>
      <c r="AU3488" s="265" t="s">
        <v>107</v>
      </c>
      <c r="AV3488" s="13" t="s">
        <v>107</v>
      </c>
      <c r="AW3488" s="13" t="s">
        <v>31</v>
      </c>
      <c r="AX3488" s="13" t="s">
        <v>74</v>
      </c>
      <c r="AY3488" s="265" t="s">
        <v>165</v>
      </c>
    </row>
    <row r="3489" s="12" customFormat="1">
      <c r="B3489" s="244"/>
      <c r="C3489" s="245"/>
      <c r="D3489" s="246" t="s">
        <v>175</v>
      </c>
      <c r="E3489" s="247" t="s">
        <v>1</v>
      </c>
      <c r="F3489" s="248" t="s">
        <v>207</v>
      </c>
      <c r="G3489" s="245"/>
      <c r="H3489" s="247" t="s">
        <v>1</v>
      </c>
      <c r="I3489" s="249"/>
      <c r="J3489" s="245"/>
      <c r="K3489" s="245"/>
      <c r="L3489" s="250"/>
      <c r="M3489" s="251"/>
      <c r="N3489" s="252"/>
      <c r="O3489" s="252"/>
      <c r="P3489" s="252"/>
      <c r="Q3489" s="252"/>
      <c r="R3489" s="252"/>
      <c r="S3489" s="252"/>
      <c r="T3489" s="253"/>
      <c r="AT3489" s="254" t="s">
        <v>175</v>
      </c>
      <c r="AU3489" s="254" t="s">
        <v>107</v>
      </c>
      <c r="AV3489" s="12" t="s">
        <v>82</v>
      </c>
      <c r="AW3489" s="12" t="s">
        <v>31</v>
      </c>
      <c r="AX3489" s="12" t="s">
        <v>74</v>
      </c>
      <c r="AY3489" s="254" t="s">
        <v>165</v>
      </c>
    </row>
    <row r="3490" s="13" customFormat="1">
      <c r="B3490" s="255"/>
      <c r="C3490" s="256"/>
      <c r="D3490" s="246" t="s">
        <v>175</v>
      </c>
      <c r="E3490" s="257" t="s">
        <v>1</v>
      </c>
      <c r="F3490" s="258" t="s">
        <v>82</v>
      </c>
      <c r="G3490" s="256"/>
      <c r="H3490" s="259">
        <v>1</v>
      </c>
      <c r="I3490" s="260"/>
      <c r="J3490" s="256"/>
      <c r="K3490" s="256"/>
      <c r="L3490" s="261"/>
      <c r="M3490" s="262"/>
      <c r="N3490" s="263"/>
      <c r="O3490" s="263"/>
      <c r="P3490" s="263"/>
      <c r="Q3490" s="263"/>
      <c r="R3490" s="263"/>
      <c r="S3490" s="263"/>
      <c r="T3490" s="264"/>
      <c r="AT3490" s="265" t="s">
        <v>175</v>
      </c>
      <c r="AU3490" s="265" t="s">
        <v>107</v>
      </c>
      <c r="AV3490" s="13" t="s">
        <v>107</v>
      </c>
      <c r="AW3490" s="13" t="s">
        <v>31</v>
      </c>
      <c r="AX3490" s="13" t="s">
        <v>74</v>
      </c>
      <c r="AY3490" s="265" t="s">
        <v>165</v>
      </c>
    </row>
    <row r="3491" s="15" customFormat="1">
      <c r="B3491" s="277"/>
      <c r="C3491" s="278"/>
      <c r="D3491" s="246" t="s">
        <v>175</v>
      </c>
      <c r="E3491" s="279" t="s">
        <v>1</v>
      </c>
      <c r="F3491" s="280" t="s">
        <v>186</v>
      </c>
      <c r="G3491" s="278"/>
      <c r="H3491" s="281">
        <v>2</v>
      </c>
      <c r="I3491" s="282"/>
      <c r="J3491" s="278"/>
      <c r="K3491" s="278"/>
      <c r="L3491" s="283"/>
      <c r="M3491" s="284"/>
      <c r="N3491" s="285"/>
      <c r="O3491" s="285"/>
      <c r="P3491" s="285"/>
      <c r="Q3491" s="285"/>
      <c r="R3491" s="285"/>
      <c r="S3491" s="285"/>
      <c r="T3491" s="286"/>
      <c r="AT3491" s="287" t="s">
        <v>175</v>
      </c>
      <c r="AU3491" s="287" t="s">
        <v>107</v>
      </c>
      <c r="AV3491" s="15" t="s">
        <v>173</v>
      </c>
      <c r="AW3491" s="15" t="s">
        <v>31</v>
      </c>
      <c r="AX3491" s="15" t="s">
        <v>82</v>
      </c>
      <c r="AY3491" s="287" t="s">
        <v>165</v>
      </c>
    </row>
    <row r="3492" s="1" customFormat="1" ht="24" customHeight="1">
      <c r="B3492" s="38"/>
      <c r="C3492" s="231" t="s">
        <v>1348</v>
      </c>
      <c r="D3492" s="231" t="s">
        <v>168</v>
      </c>
      <c r="E3492" s="232" t="s">
        <v>1349</v>
      </c>
      <c r="F3492" s="233" t="s">
        <v>1350</v>
      </c>
      <c r="G3492" s="234" t="s">
        <v>214</v>
      </c>
      <c r="H3492" s="235">
        <v>9</v>
      </c>
      <c r="I3492" s="236"/>
      <c r="J3492" s="237">
        <f>ROUND(I3492*H3492,2)</f>
        <v>0</v>
      </c>
      <c r="K3492" s="233" t="s">
        <v>1</v>
      </c>
      <c r="L3492" s="43"/>
      <c r="M3492" s="238" t="s">
        <v>1</v>
      </c>
      <c r="N3492" s="239" t="s">
        <v>40</v>
      </c>
      <c r="O3492" s="86"/>
      <c r="P3492" s="240">
        <f>O3492*H3492</f>
        <v>0</v>
      </c>
      <c r="Q3492" s="240">
        <v>0</v>
      </c>
      <c r="R3492" s="240">
        <f>Q3492*H3492</f>
        <v>0</v>
      </c>
      <c r="S3492" s="240">
        <v>0</v>
      </c>
      <c r="T3492" s="241">
        <f>S3492*H3492</f>
        <v>0</v>
      </c>
      <c r="AR3492" s="242" t="s">
        <v>315</v>
      </c>
      <c r="AT3492" s="242" t="s">
        <v>168</v>
      </c>
      <c r="AU3492" s="242" t="s">
        <v>107</v>
      </c>
      <c r="AY3492" s="17" t="s">
        <v>165</v>
      </c>
      <c r="BE3492" s="243">
        <f>IF(N3492="základní",J3492,0)</f>
        <v>0</v>
      </c>
      <c r="BF3492" s="243">
        <f>IF(N3492="snížená",J3492,0)</f>
        <v>0</v>
      </c>
      <c r="BG3492" s="243">
        <f>IF(N3492="zákl. přenesená",J3492,0)</f>
        <v>0</v>
      </c>
      <c r="BH3492" s="243">
        <f>IF(N3492="sníž. přenesená",J3492,0)</f>
        <v>0</v>
      </c>
      <c r="BI3492" s="243">
        <f>IF(N3492="nulová",J3492,0)</f>
        <v>0</v>
      </c>
      <c r="BJ3492" s="17" t="s">
        <v>107</v>
      </c>
      <c r="BK3492" s="243">
        <f>ROUND(I3492*H3492,2)</f>
        <v>0</v>
      </c>
      <c r="BL3492" s="17" t="s">
        <v>315</v>
      </c>
      <c r="BM3492" s="242" t="s">
        <v>1351</v>
      </c>
    </row>
    <row r="3493" s="12" customFormat="1">
      <c r="B3493" s="244"/>
      <c r="C3493" s="245"/>
      <c r="D3493" s="246" t="s">
        <v>175</v>
      </c>
      <c r="E3493" s="247" t="s">
        <v>1</v>
      </c>
      <c r="F3493" s="248" t="s">
        <v>176</v>
      </c>
      <c r="G3493" s="245"/>
      <c r="H3493" s="247" t="s">
        <v>1</v>
      </c>
      <c r="I3493" s="249"/>
      <c r="J3493" s="245"/>
      <c r="K3493" s="245"/>
      <c r="L3493" s="250"/>
      <c r="M3493" s="251"/>
      <c r="N3493" s="252"/>
      <c r="O3493" s="252"/>
      <c r="P3493" s="252"/>
      <c r="Q3493" s="252"/>
      <c r="R3493" s="252"/>
      <c r="S3493" s="252"/>
      <c r="T3493" s="253"/>
      <c r="AT3493" s="254" t="s">
        <v>175</v>
      </c>
      <c r="AU3493" s="254" t="s">
        <v>107</v>
      </c>
      <c r="AV3493" s="12" t="s">
        <v>82</v>
      </c>
      <c r="AW3493" s="12" t="s">
        <v>31</v>
      </c>
      <c r="AX3493" s="12" t="s">
        <v>74</v>
      </c>
      <c r="AY3493" s="254" t="s">
        <v>165</v>
      </c>
    </row>
    <row r="3494" s="13" customFormat="1">
      <c r="B3494" s="255"/>
      <c r="C3494" s="256"/>
      <c r="D3494" s="246" t="s">
        <v>175</v>
      </c>
      <c r="E3494" s="257" t="s">
        <v>1</v>
      </c>
      <c r="F3494" s="258" t="s">
        <v>1218</v>
      </c>
      <c r="G3494" s="256"/>
      <c r="H3494" s="259">
        <v>4</v>
      </c>
      <c r="I3494" s="260"/>
      <c r="J3494" s="256"/>
      <c r="K3494" s="256"/>
      <c r="L3494" s="261"/>
      <c r="M3494" s="262"/>
      <c r="N3494" s="263"/>
      <c r="O3494" s="263"/>
      <c r="P3494" s="263"/>
      <c r="Q3494" s="263"/>
      <c r="R3494" s="263"/>
      <c r="S3494" s="263"/>
      <c r="T3494" s="264"/>
      <c r="AT3494" s="265" t="s">
        <v>175</v>
      </c>
      <c r="AU3494" s="265" t="s">
        <v>107</v>
      </c>
      <c r="AV3494" s="13" t="s">
        <v>107</v>
      </c>
      <c r="AW3494" s="13" t="s">
        <v>31</v>
      </c>
      <c r="AX3494" s="13" t="s">
        <v>74</v>
      </c>
      <c r="AY3494" s="265" t="s">
        <v>165</v>
      </c>
    </row>
    <row r="3495" s="12" customFormat="1">
      <c r="B3495" s="244"/>
      <c r="C3495" s="245"/>
      <c r="D3495" s="246" t="s">
        <v>175</v>
      </c>
      <c r="E3495" s="247" t="s">
        <v>1</v>
      </c>
      <c r="F3495" s="248" t="s">
        <v>180</v>
      </c>
      <c r="G3495" s="245"/>
      <c r="H3495" s="247" t="s">
        <v>1</v>
      </c>
      <c r="I3495" s="249"/>
      <c r="J3495" s="245"/>
      <c r="K3495" s="245"/>
      <c r="L3495" s="250"/>
      <c r="M3495" s="251"/>
      <c r="N3495" s="252"/>
      <c r="O3495" s="252"/>
      <c r="P3495" s="252"/>
      <c r="Q3495" s="252"/>
      <c r="R3495" s="252"/>
      <c r="S3495" s="252"/>
      <c r="T3495" s="253"/>
      <c r="AT3495" s="254" t="s">
        <v>175</v>
      </c>
      <c r="AU3495" s="254" t="s">
        <v>107</v>
      </c>
      <c r="AV3495" s="12" t="s">
        <v>82</v>
      </c>
      <c r="AW3495" s="12" t="s">
        <v>31</v>
      </c>
      <c r="AX3495" s="12" t="s">
        <v>74</v>
      </c>
      <c r="AY3495" s="254" t="s">
        <v>165</v>
      </c>
    </row>
    <row r="3496" s="13" customFormat="1">
      <c r="B3496" s="255"/>
      <c r="C3496" s="256"/>
      <c r="D3496" s="246" t="s">
        <v>175</v>
      </c>
      <c r="E3496" s="257" t="s">
        <v>1</v>
      </c>
      <c r="F3496" s="258" t="s">
        <v>1225</v>
      </c>
      <c r="G3496" s="256"/>
      <c r="H3496" s="259">
        <v>3</v>
      </c>
      <c r="I3496" s="260"/>
      <c r="J3496" s="256"/>
      <c r="K3496" s="256"/>
      <c r="L3496" s="261"/>
      <c r="M3496" s="262"/>
      <c r="N3496" s="263"/>
      <c r="O3496" s="263"/>
      <c r="P3496" s="263"/>
      <c r="Q3496" s="263"/>
      <c r="R3496" s="263"/>
      <c r="S3496" s="263"/>
      <c r="T3496" s="264"/>
      <c r="AT3496" s="265" t="s">
        <v>175</v>
      </c>
      <c r="AU3496" s="265" t="s">
        <v>107</v>
      </c>
      <c r="AV3496" s="13" t="s">
        <v>107</v>
      </c>
      <c r="AW3496" s="13" t="s">
        <v>31</v>
      </c>
      <c r="AX3496" s="13" t="s">
        <v>74</v>
      </c>
      <c r="AY3496" s="265" t="s">
        <v>165</v>
      </c>
    </row>
    <row r="3497" s="12" customFormat="1">
      <c r="B3497" s="244"/>
      <c r="C3497" s="245"/>
      <c r="D3497" s="246" t="s">
        <v>175</v>
      </c>
      <c r="E3497" s="247" t="s">
        <v>1</v>
      </c>
      <c r="F3497" s="248" t="s">
        <v>207</v>
      </c>
      <c r="G3497" s="245"/>
      <c r="H3497" s="247" t="s">
        <v>1</v>
      </c>
      <c r="I3497" s="249"/>
      <c r="J3497" s="245"/>
      <c r="K3497" s="245"/>
      <c r="L3497" s="250"/>
      <c r="M3497" s="251"/>
      <c r="N3497" s="252"/>
      <c r="O3497" s="252"/>
      <c r="P3497" s="252"/>
      <c r="Q3497" s="252"/>
      <c r="R3497" s="252"/>
      <c r="S3497" s="252"/>
      <c r="T3497" s="253"/>
      <c r="AT3497" s="254" t="s">
        <v>175</v>
      </c>
      <c r="AU3497" s="254" t="s">
        <v>107</v>
      </c>
      <c r="AV3497" s="12" t="s">
        <v>82</v>
      </c>
      <c r="AW3497" s="12" t="s">
        <v>31</v>
      </c>
      <c r="AX3497" s="12" t="s">
        <v>74</v>
      </c>
      <c r="AY3497" s="254" t="s">
        <v>165</v>
      </c>
    </row>
    <row r="3498" s="13" customFormat="1">
      <c r="B3498" s="255"/>
      <c r="C3498" s="256"/>
      <c r="D3498" s="246" t="s">
        <v>175</v>
      </c>
      <c r="E3498" s="257" t="s">
        <v>1</v>
      </c>
      <c r="F3498" s="258" t="s">
        <v>1226</v>
      </c>
      <c r="G3498" s="256"/>
      <c r="H3498" s="259">
        <v>2</v>
      </c>
      <c r="I3498" s="260"/>
      <c r="J3498" s="256"/>
      <c r="K3498" s="256"/>
      <c r="L3498" s="261"/>
      <c r="M3498" s="262"/>
      <c r="N3498" s="263"/>
      <c r="O3498" s="263"/>
      <c r="P3498" s="263"/>
      <c r="Q3498" s="263"/>
      <c r="R3498" s="263"/>
      <c r="S3498" s="263"/>
      <c r="T3498" s="264"/>
      <c r="AT3498" s="265" t="s">
        <v>175</v>
      </c>
      <c r="AU3498" s="265" t="s">
        <v>107</v>
      </c>
      <c r="AV3498" s="13" t="s">
        <v>107</v>
      </c>
      <c r="AW3498" s="13" t="s">
        <v>31</v>
      </c>
      <c r="AX3498" s="13" t="s">
        <v>74</v>
      </c>
      <c r="AY3498" s="265" t="s">
        <v>165</v>
      </c>
    </row>
    <row r="3499" s="15" customFormat="1">
      <c r="B3499" s="277"/>
      <c r="C3499" s="278"/>
      <c r="D3499" s="246" t="s">
        <v>175</v>
      </c>
      <c r="E3499" s="279" t="s">
        <v>1</v>
      </c>
      <c r="F3499" s="280" t="s">
        <v>186</v>
      </c>
      <c r="G3499" s="278"/>
      <c r="H3499" s="281">
        <v>9</v>
      </c>
      <c r="I3499" s="282"/>
      <c r="J3499" s="278"/>
      <c r="K3499" s="278"/>
      <c r="L3499" s="283"/>
      <c r="M3499" s="284"/>
      <c r="N3499" s="285"/>
      <c r="O3499" s="285"/>
      <c r="P3499" s="285"/>
      <c r="Q3499" s="285"/>
      <c r="R3499" s="285"/>
      <c r="S3499" s="285"/>
      <c r="T3499" s="286"/>
      <c r="AT3499" s="287" t="s">
        <v>175</v>
      </c>
      <c r="AU3499" s="287" t="s">
        <v>107</v>
      </c>
      <c r="AV3499" s="15" t="s">
        <v>173</v>
      </c>
      <c r="AW3499" s="15" t="s">
        <v>31</v>
      </c>
      <c r="AX3499" s="15" t="s">
        <v>82</v>
      </c>
      <c r="AY3499" s="287" t="s">
        <v>165</v>
      </c>
    </row>
    <row r="3500" s="1" customFormat="1" ht="16.5" customHeight="1">
      <c r="B3500" s="38"/>
      <c r="C3500" s="231" t="s">
        <v>1352</v>
      </c>
      <c r="D3500" s="231" t="s">
        <v>168</v>
      </c>
      <c r="E3500" s="232" t="s">
        <v>1353</v>
      </c>
      <c r="F3500" s="233" t="s">
        <v>1354</v>
      </c>
      <c r="G3500" s="234" t="s">
        <v>214</v>
      </c>
      <c r="H3500" s="235">
        <v>9</v>
      </c>
      <c r="I3500" s="236"/>
      <c r="J3500" s="237">
        <f>ROUND(I3500*H3500,2)</f>
        <v>0</v>
      </c>
      <c r="K3500" s="233" t="s">
        <v>1</v>
      </c>
      <c r="L3500" s="43"/>
      <c r="M3500" s="238" t="s">
        <v>1</v>
      </c>
      <c r="N3500" s="239" t="s">
        <v>40</v>
      </c>
      <c r="O3500" s="86"/>
      <c r="P3500" s="240">
        <f>O3500*H3500</f>
        <v>0</v>
      </c>
      <c r="Q3500" s="240">
        <v>0</v>
      </c>
      <c r="R3500" s="240">
        <f>Q3500*H3500</f>
        <v>0</v>
      </c>
      <c r="S3500" s="240">
        <v>0</v>
      </c>
      <c r="T3500" s="241">
        <f>S3500*H3500</f>
        <v>0</v>
      </c>
      <c r="AR3500" s="242" t="s">
        <v>173</v>
      </c>
      <c r="AT3500" s="242" t="s">
        <v>168</v>
      </c>
      <c r="AU3500" s="242" t="s">
        <v>107</v>
      </c>
      <c r="AY3500" s="17" t="s">
        <v>165</v>
      </c>
      <c r="BE3500" s="243">
        <f>IF(N3500="základní",J3500,0)</f>
        <v>0</v>
      </c>
      <c r="BF3500" s="243">
        <f>IF(N3500="snížená",J3500,0)</f>
        <v>0</v>
      </c>
      <c r="BG3500" s="243">
        <f>IF(N3500="zákl. přenesená",J3500,0)</f>
        <v>0</v>
      </c>
      <c r="BH3500" s="243">
        <f>IF(N3500="sníž. přenesená",J3500,0)</f>
        <v>0</v>
      </c>
      <c r="BI3500" s="243">
        <f>IF(N3500="nulová",J3500,0)</f>
        <v>0</v>
      </c>
      <c r="BJ3500" s="17" t="s">
        <v>107</v>
      </c>
      <c r="BK3500" s="243">
        <f>ROUND(I3500*H3500,2)</f>
        <v>0</v>
      </c>
      <c r="BL3500" s="17" t="s">
        <v>173</v>
      </c>
      <c r="BM3500" s="242" t="s">
        <v>1355</v>
      </c>
    </row>
    <row r="3501" s="13" customFormat="1">
      <c r="B3501" s="255"/>
      <c r="C3501" s="256"/>
      <c r="D3501" s="246" t="s">
        <v>175</v>
      </c>
      <c r="E3501" s="257" t="s">
        <v>1</v>
      </c>
      <c r="F3501" s="258" t="s">
        <v>251</v>
      </c>
      <c r="G3501" s="256"/>
      <c r="H3501" s="259">
        <v>9</v>
      </c>
      <c r="I3501" s="260"/>
      <c r="J3501" s="256"/>
      <c r="K3501" s="256"/>
      <c r="L3501" s="261"/>
      <c r="M3501" s="262"/>
      <c r="N3501" s="263"/>
      <c r="O3501" s="263"/>
      <c r="P3501" s="263"/>
      <c r="Q3501" s="263"/>
      <c r="R3501" s="263"/>
      <c r="S3501" s="263"/>
      <c r="T3501" s="264"/>
      <c r="AT3501" s="265" t="s">
        <v>175</v>
      </c>
      <c r="AU3501" s="265" t="s">
        <v>107</v>
      </c>
      <c r="AV3501" s="13" t="s">
        <v>107</v>
      </c>
      <c r="AW3501" s="13" t="s">
        <v>31</v>
      </c>
      <c r="AX3501" s="13" t="s">
        <v>74</v>
      </c>
      <c r="AY3501" s="265" t="s">
        <v>165</v>
      </c>
    </row>
    <row r="3502" s="15" customFormat="1">
      <c r="B3502" s="277"/>
      <c r="C3502" s="278"/>
      <c r="D3502" s="246" t="s">
        <v>175</v>
      </c>
      <c r="E3502" s="279" t="s">
        <v>1</v>
      </c>
      <c r="F3502" s="280" t="s">
        <v>186</v>
      </c>
      <c r="G3502" s="278"/>
      <c r="H3502" s="281">
        <v>9</v>
      </c>
      <c r="I3502" s="282"/>
      <c r="J3502" s="278"/>
      <c r="K3502" s="278"/>
      <c r="L3502" s="283"/>
      <c r="M3502" s="284"/>
      <c r="N3502" s="285"/>
      <c r="O3502" s="285"/>
      <c r="P3502" s="285"/>
      <c r="Q3502" s="285"/>
      <c r="R3502" s="285"/>
      <c r="S3502" s="285"/>
      <c r="T3502" s="286"/>
      <c r="AT3502" s="287" t="s">
        <v>175</v>
      </c>
      <c r="AU3502" s="287" t="s">
        <v>107</v>
      </c>
      <c r="AV3502" s="15" t="s">
        <v>173</v>
      </c>
      <c r="AW3502" s="15" t="s">
        <v>31</v>
      </c>
      <c r="AX3502" s="15" t="s">
        <v>82</v>
      </c>
      <c r="AY3502" s="287" t="s">
        <v>165</v>
      </c>
    </row>
    <row r="3503" s="1" customFormat="1" ht="24" customHeight="1">
      <c r="B3503" s="38"/>
      <c r="C3503" s="288" t="s">
        <v>1356</v>
      </c>
      <c r="D3503" s="288" t="s">
        <v>223</v>
      </c>
      <c r="E3503" s="289" t="s">
        <v>1357</v>
      </c>
      <c r="F3503" s="290" t="s">
        <v>1358</v>
      </c>
      <c r="G3503" s="291" t="s">
        <v>1173</v>
      </c>
      <c r="H3503" s="292">
        <v>9</v>
      </c>
      <c r="I3503" s="293"/>
      <c r="J3503" s="294">
        <f>ROUND(I3503*H3503,2)</f>
        <v>0</v>
      </c>
      <c r="K3503" s="290" t="s">
        <v>1</v>
      </c>
      <c r="L3503" s="295"/>
      <c r="M3503" s="296" t="s">
        <v>1</v>
      </c>
      <c r="N3503" s="297" t="s">
        <v>40</v>
      </c>
      <c r="O3503" s="86"/>
      <c r="P3503" s="240">
        <f>O3503*H3503</f>
        <v>0</v>
      </c>
      <c r="Q3503" s="240">
        <v>0.17999999999999999</v>
      </c>
      <c r="R3503" s="240">
        <f>Q3503*H3503</f>
        <v>1.6199999999999999</v>
      </c>
      <c r="S3503" s="240">
        <v>0</v>
      </c>
      <c r="T3503" s="241">
        <f>S3503*H3503</f>
        <v>0</v>
      </c>
      <c r="AR3503" s="242" t="s">
        <v>616</v>
      </c>
      <c r="AT3503" s="242" t="s">
        <v>223</v>
      </c>
      <c r="AU3503" s="242" t="s">
        <v>107</v>
      </c>
      <c r="AY3503" s="17" t="s">
        <v>165</v>
      </c>
      <c r="BE3503" s="243">
        <f>IF(N3503="základní",J3503,0)</f>
        <v>0</v>
      </c>
      <c r="BF3503" s="243">
        <f>IF(N3503="snížená",J3503,0)</f>
        <v>0</v>
      </c>
      <c r="BG3503" s="243">
        <f>IF(N3503="zákl. přenesená",J3503,0)</f>
        <v>0</v>
      </c>
      <c r="BH3503" s="243">
        <f>IF(N3503="sníž. přenesená",J3503,0)</f>
        <v>0</v>
      </c>
      <c r="BI3503" s="243">
        <f>IF(N3503="nulová",J3503,0)</f>
        <v>0</v>
      </c>
      <c r="BJ3503" s="17" t="s">
        <v>107</v>
      </c>
      <c r="BK3503" s="243">
        <f>ROUND(I3503*H3503,2)</f>
        <v>0</v>
      </c>
      <c r="BL3503" s="17" t="s">
        <v>315</v>
      </c>
      <c r="BM3503" s="242" t="s">
        <v>1359</v>
      </c>
    </row>
    <row r="3504" s="1" customFormat="1" ht="24" customHeight="1">
      <c r="B3504" s="38"/>
      <c r="C3504" s="231" t="s">
        <v>1360</v>
      </c>
      <c r="D3504" s="231" t="s">
        <v>168</v>
      </c>
      <c r="E3504" s="232" t="s">
        <v>1361</v>
      </c>
      <c r="F3504" s="233" t="s">
        <v>1362</v>
      </c>
      <c r="G3504" s="234" t="s">
        <v>1363</v>
      </c>
      <c r="H3504" s="298"/>
      <c r="I3504" s="236"/>
      <c r="J3504" s="237">
        <f>ROUND(I3504*H3504,2)</f>
        <v>0</v>
      </c>
      <c r="K3504" s="233" t="s">
        <v>172</v>
      </c>
      <c r="L3504" s="43"/>
      <c r="M3504" s="238" t="s">
        <v>1</v>
      </c>
      <c r="N3504" s="239" t="s">
        <v>40</v>
      </c>
      <c r="O3504" s="86"/>
      <c r="P3504" s="240">
        <f>O3504*H3504</f>
        <v>0</v>
      </c>
      <c r="Q3504" s="240">
        <v>0</v>
      </c>
      <c r="R3504" s="240">
        <f>Q3504*H3504</f>
        <v>0</v>
      </c>
      <c r="S3504" s="240">
        <v>0</v>
      </c>
      <c r="T3504" s="241">
        <f>S3504*H3504</f>
        <v>0</v>
      </c>
      <c r="AR3504" s="242" t="s">
        <v>315</v>
      </c>
      <c r="AT3504" s="242" t="s">
        <v>168</v>
      </c>
      <c r="AU3504" s="242" t="s">
        <v>107</v>
      </c>
      <c r="AY3504" s="17" t="s">
        <v>165</v>
      </c>
      <c r="BE3504" s="243">
        <f>IF(N3504="základní",J3504,0)</f>
        <v>0</v>
      </c>
      <c r="BF3504" s="243">
        <f>IF(N3504="snížená",J3504,0)</f>
        <v>0</v>
      </c>
      <c r="BG3504" s="243">
        <f>IF(N3504="zákl. přenesená",J3504,0)</f>
        <v>0</v>
      </c>
      <c r="BH3504" s="243">
        <f>IF(N3504="sníž. přenesená",J3504,0)</f>
        <v>0</v>
      </c>
      <c r="BI3504" s="243">
        <f>IF(N3504="nulová",J3504,0)</f>
        <v>0</v>
      </c>
      <c r="BJ3504" s="17" t="s">
        <v>107</v>
      </c>
      <c r="BK3504" s="243">
        <f>ROUND(I3504*H3504,2)</f>
        <v>0</v>
      </c>
      <c r="BL3504" s="17" t="s">
        <v>315</v>
      </c>
      <c r="BM3504" s="242" t="s">
        <v>1364</v>
      </c>
    </row>
    <row r="3505" s="11" customFormat="1" ht="22.8" customHeight="1">
      <c r="B3505" s="215"/>
      <c r="C3505" s="216"/>
      <c r="D3505" s="217" t="s">
        <v>73</v>
      </c>
      <c r="E3505" s="229" t="s">
        <v>1365</v>
      </c>
      <c r="F3505" s="229" t="s">
        <v>1366</v>
      </c>
      <c r="G3505" s="216"/>
      <c r="H3505" s="216"/>
      <c r="I3505" s="219"/>
      <c r="J3505" s="230">
        <f>BK3505</f>
        <v>0</v>
      </c>
      <c r="K3505" s="216"/>
      <c r="L3505" s="221"/>
      <c r="M3505" s="222"/>
      <c r="N3505" s="223"/>
      <c r="O3505" s="223"/>
      <c r="P3505" s="224">
        <f>SUM(P3506:P3516)</f>
        <v>0</v>
      </c>
      <c r="Q3505" s="223"/>
      <c r="R3505" s="224">
        <f>SUM(R3506:R3516)</f>
        <v>0.048329999999999998</v>
      </c>
      <c r="S3505" s="223"/>
      <c r="T3505" s="225">
        <f>SUM(T3506:T3516)</f>
        <v>0</v>
      </c>
      <c r="AR3505" s="226" t="s">
        <v>107</v>
      </c>
      <c r="AT3505" s="227" t="s">
        <v>73</v>
      </c>
      <c r="AU3505" s="227" t="s">
        <v>82</v>
      </c>
      <c r="AY3505" s="226" t="s">
        <v>165</v>
      </c>
      <c r="BK3505" s="228">
        <f>SUM(BK3506:BK3516)</f>
        <v>0</v>
      </c>
    </row>
    <row r="3506" s="1" customFormat="1" ht="16.5" customHeight="1">
      <c r="B3506" s="38"/>
      <c r="C3506" s="231" t="s">
        <v>1367</v>
      </c>
      <c r="D3506" s="231" t="s">
        <v>168</v>
      </c>
      <c r="E3506" s="232" t="s">
        <v>1368</v>
      </c>
      <c r="F3506" s="233" t="s">
        <v>1369</v>
      </c>
      <c r="G3506" s="234" t="s">
        <v>214</v>
      </c>
      <c r="H3506" s="235">
        <v>1</v>
      </c>
      <c r="I3506" s="236"/>
      <c r="J3506" s="237">
        <f>ROUND(I3506*H3506,2)</f>
        <v>0</v>
      </c>
      <c r="K3506" s="233" t="s">
        <v>172</v>
      </c>
      <c r="L3506" s="43"/>
      <c r="M3506" s="238" t="s">
        <v>1</v>
      </c>
      <c r="N3506" s="239" t="s">
        <v>40</v>
      </c>
      <c r="O3506" s="86"/>
      <c r="P3506" s="240">
        <f>O3506*H3506</f>
        <v>0</v>
      </c>
      <c r="Q3506" s="240">
        <v>0.00033</v>
      </c>
      <c r="R3506" s="240">
        <f>Q3506*H3506</f>
        <v>0.00033</v>
      </c>
      <c r="S3506" s="240">
        <v>0</v>
      </c>
      <c r="T3506" s="241">
        <f>S3506*H3506</f>
        <v>0</v>
      </c>
      <c r="AR3506" s="242" t="s">
        <v>315</v>
      </c>
      <c r="AT3506" s="242" t="s">
        <v>168</v>
      </c>
      <c r="AU3506" s="242" t="s">
        <v>107</v>
      </c>
      <c r="AY3506" s="17" t="s">
        <v>165</v>
      </c>
      <c r="BE3506" s="243">
        <f>IF(N3506="základní",J3506,0)</f>
        <v>0</v>
      </c>
      <c r="BF3506" s="243">
        <f>IF(N3506="snížená",J3506,0)</f>
        <v>0</v>
      </c>
      <c r="BG3506" s="243">
        <f>IF(N3506="zákl. přenesená",J3506,0)</f>
        <v>0</v>
      </c>
      <c r="BH3506" s="243">
        <f>IF(N3506="sníž. přenesená",J3506,0)</f>
        <v>0</v>
      </c>
      <c r="BI3506" s="243">
        <f>IF(N3506="nulová",J3506,0)</f>
        <v>0</v>
      </c>
      <c r="BJ3506" s="17" t="s">
        <v>107</v>
      </c>
      <c r="BK3506" s="243">
        <f>ROUND(I3506*H3506,2)</f>
        <v>0</v>
      </c>
      <c r="BL3506" s="17" t="s">
        <v>315</v>
      </c>
      <c r="BM3506" s="242" t="s">
        <v>1370</v>
      </c>
    </row>
    <row r="3507" s="12" customFormat="1">
      <c r="B3507" s="244"/>
      <c r="C3507" s="245"/>
      <c r="D3507" s="246" t="s">
        <v>175</v>
      </c>
      <c r="E3507" s="247" t="s">
        <v>1</v>
      </c>
      <c r="F3507" s="248" t="s">
        <v>1371</v>
      </c>
      <c r="G3507" s="245"/>
      <c r="H3507" s="247" t="s">
        <v>1</v>
      </c>
      <c r="I3507" s="249"/>
      <c r="J3507" s="245"/>
      <c r="K3507" s="245"/>
      <c r="L3507" s="250"/>
      <c r="M3507" s="251"/>
      <c r="N3507" s="252"/>
      <c r="O3507" s="252"/>
      <c r="P3507" s="252"/>
      <c r="Q3507" s="252"/>
      <c r="R3507" s="252"/>
      <c r="S3507" s="252"/>
      <c r="T3507" s="253"/>
      <c r="AT3507" s="254" t="s">
        <v>175</v>
      </c>
      <c r="AU3507" s="254" t="s">
        <v>107</v>
      </c>
      <c r="AV3507" s="12" t="s">
        <v>82</v>
      </c>
      <c r="AW3507" s="12" t="s">
        <v>31</v>
      </c>
      <c r="AX3507" s="12" t="s">
        <v>74</v>
      </c>
      <c r="AY3507" s="254" t="s">
        <v>165</v>
      </c>
    </row>
    <row r="3508" s="12" customFormat="1">
      <c r="B3508" s="244"/>
      <c r="C3508" s="245"/>
      <c r="D3508" s="246" t="s">
        <v>175</v>
      </c>
      <c r="E3508" s="247" t="s">
        <v>1</v>
      </c>
      <c r="F3508" s="248" t="s">
        <v>303</v>
      </c>
      <c r="G3508" s="245"/>
      <c r="H3508" s="247" t="s">
        <v>1</v>
      </c>
      <c r="I3508" s="249"/>
      <c r="J3508" s="245"/>
      <c r="K3508" s="245"/>
      <c r="L3508" s="250"/>
      <c r="M3508" s="251"/>
      <c r="N3508" s="252"/>
      <c r="O3508" s="252"/>
      <c r="P3508" s="252"/>
      <c r="Q3508" s="252"/>
      <c r="R3508" s="252"/>
      <c r="S3508" s="252"/>
      <c r="T3508" s="253"/>
      <c r="AT3508" s="254" t="s">
        <v>175</v>
      </c>
      <c r="AU3508" s="254" t="s">
        <v>107</v>
      </c>
      <c r="AV3508" s="12" t="s">
        <v>82</v>
      </c>
      <c r="AW3508" s="12" t="s">
        <v>31</v>
      </c>
      <c r="AX3508" s="12" t="s">
        <v>74</v>
      </c>
      <c r="AY3508" s="254" t="s">
        <v>165</v>
      </c>
    </row>
    <row r="3509" s="13" customFormat="1">
      <c r="B3509" s="255"/>
      <c r="C3509" s="256"/>
      <c r="D3509" s="246" t="s">
        <v>175</v>
      </c>
      <c r="E3509" s="257" t="s">
        <v>1</v>
      </c>
      <c r="F3509" s="258" t="s">
        <v>82</v>
      </c>
      <c r="G3509" s="256"/>
      <c r="H3509" s="259">
        <v>1</v>
      </c>
      <c r="I3509" s="260"/>
      <c r="J3509" s="256"/>
      <c r="K3509" s="256"/>
      <c r="L3509" s="261"/>
      <c r="M3509" s="262"/>
      <c r="N3509" s="263"/>
      <c r="O3509" s="263"/>
      <c r="P3509" s="263"/>
      <c r="Q3509" s="263"/>
      <c r="R3509" s="263"/>
      <c r="S3509" s="263"/>
      <c r="T3509" s="264"/>
      <c r="AT3509" s="265" t="s">
        <v>175</v>
      </c>
      <c r="AU3509" s="265" t="s">
        <v>107</v>
      </c>
      <c r="AV3509" s="13" t="s">
        <v>107</v>
      </c>
      <c r="AW3509" s="13" t="s">
        <v>31</v>
      </c>
      <c r="AX3509" s="13" t="s">
        <v>74</v>
      </c>
      <c r="AY3509" s="265" t="s">
        <v>165</v>
      </c>
    </row>
    <row r="3510" s="15" customFormat="1">
      <c r="B3510" s="277"/>
      <c r="C3510" s="278"/>
      <c r="D3510" s="246" t="s">
        <v>175</v>
      </c>
      <c r="E3510" s="279" t="s">
        <v>1</v>
      </c>
      <c r="F3510" s="280" t="s">
        <v>186</v>
      </c>
      <c r="G3510" s="278"/>
      <c r="H3510" s="281">
        <v>1</v>
      </c>
      <c r="I3510" s="282"/>
      <c r="J3510" s="278"/>
      <c r="K3510" s="278"/>
      <c r="L3510" s="283"/>
      <c r="M3510" s="284"/>
      <c r="N3510" s="285"/>
      <c r="O3510" s="285"/>
      <c r="P3510" s="285"/>
      <c r="Q3510" s="285"/>
      <c r="R3510" s="285"/>
      <c r="S3510" s="285"/>
      <c r="T3510" s="286"/>
      <c r="AT3510" s="287" t="s">
        <v>175</v>
      </c>
      <c r="AU3510" s="287" t="s">
        <v>107</v>
      </c>
      <c r="AV3510" s="15" t="s">
        <v>173</v>
      </c>
      <c r="AW3510" s="15" t="s">
        <v>31</v>
      </c>
      <c r="AX3510" s="15" t="s">
        <v>82</v>
      </c>
      <c r="AY3510" s="287" t="s">
        <v>165</v>
      </c>
    </row>
    <row r="3511" s="1" customFormat="1" ht="24" customHeight="1">
      <c r="B3511" s="38"/>
      <c r="C3511" s="288" t="s">
        <v>1372</v>
      </c>
      <c r="D3511" s="288" t="s">
        <v>223</v>
      </c>
      <c r="E3511" s="289" t="s">
        <v>1373</v>
      </c>
      <c r="F3511" s="290" t="s">
        <v>1374</v>
      </c>
      <c r="G3511" s="291" t="s">
        <v>214</v>
      </c>
      <c r="H3511" s="292">
        <v>1</v>
      </c>
      <c r="I3511" s="293"/>
      <c r="J3511" s="294">
        <f>ROUND(I3511*H3511,2)</f>
        <v>0</v>
      </c>
      <c r="K3511" s="290" t="s">
        <v>1</v>
      </c>
      <c r="L3511" s="295"/>
      <c r="M3511" s="296" t="s">
        <v>1</v>
      </c>
      <c r="N3511" s="297" t="s">
        <v>40</v>
      </c>
      <c r="O3511" s="86"/>
      <c r="P3511" s="240">
        <f>O3511*H3511</f>
        <v>0</v>
      </c>
      <c r="Q3511" s="240">
        <v>0.048000000000000001</v>
      </c>
      <c r="R3511" s="240">
        <f>Q3511*H3511</f>
        <v>0.048000000000000001</v>
      </c>
      <c r="S3511" s="240">
        <v>0</v>
      </c>
      <c r="T3511" s="241">
        <f>S3511*H3511</f>
        <v>0</v>
      </c>
      <c r="AR3511" s="242" t="s">
        <v>616</v>
      </c>
      <c r="AT3511" s="242" t="s">
        <v>223</v>
      </c>
      <c r="AU3511" s="242" t="s">
        <v>107</v>
      </c>
      <c r="AY3511" s="17" t="s">
        <v>165</v>
      </c>
      <c r="BE3511" s="243">
        <f>IF(N3511="základní",J3511,0)</f>
        <v>0</v>
      </c>
      <c r="BF3511" s="243">
        <f>IF(N3511="snížená",J3511,0)</f>
        <v>0</v>
      </c>
      <c r="BG3511" s="243">
        <f>IF(N3511="zákl. přenesená",J3511,0)</f>
        <v>0</v>
      </c>
      <c r="BH3511" s="243">
        <f>IF(N3511="sníž. přenesená",J3511,0)</f>
        <v>0</v>
      </c>
      <c r="BI3511" s="243">
        <f>IF(N3511="nulová",J3511,0)</f>
        <v>0</v>
      </c>
      <c r="BJ3511" s="17" t="s">
        <v>107</v>
      </c>
      <c r="BK3511" s="243">
        <f>ROUND(I3511*H3511,2)</f>
        <v>0</v>
      </c>
      <c r="BL3511" s="17" t="s">
        <v>315</v>
      </c>
      <c r="BM3511" s="242" t="s">
        <v>1375</v>
      </c>
    </row>
    <row r="3512" s="12" customFormat="1">
      <c r="B3512" s="244"/>
      <c r="C3512" s="245"/>
      <c r="D3512" s="246" t="s">
        <v>175</v>
      </c>
      <c r="E3512" s="247" t="s">
        <v>1</v>
      </c>
      <c r="F3512" s="248" t="s">
        <v>1371</v>
      </c>
      <c r="G3512" s="245"/>
      <c r="H3512" s="247" t="s">
        <v>1</v>
      </c>
      <c r="I3512" s="249"/>
      <c r="J3512" s="245"/>
      <c r="K3512" s="245"/>
      <c r="L3512" s="250"/>
      <c r="M3512" s="251"/>
      <c r="N3512" s="252"/>
      <c r="O3512" s="252"/>
      <c r="P3512" s="252"/>
      <c r="Q3512" s="252"/>
      <c r="R3512" s="252"/>
      <c r="S3512" s="252"/>
      <c r="T3512" s="253"/>
      <c r="AT3512" s="254" t="s">
        <v>175</v>
      </c>
      <c r="AU3512" s="254" t="s">
        <v>107</v>
      </c>
      <c r="AV3512" s="12" t="s">
        <v>82</v>
      </c>
      <c r="AW3512" s="12" t="s">
        <v>31</v>
      </c>
      <c r="AX3512" s="12" t="s">
        <v>74</v>
      </c>
      <c r="AY3512" s="254" t="s">
        <v>165</v>
      </c>
    </row>
    <row r="3513" s="12" customFormat="1">
      <c r="B3513" s="244"/>
      <c r="C3513" s="245"/>
      <c r="D3513" s="246" t="s">
        <v>175</v>
      </c>
      <c r="E3513" s="247" t="s">
        <v>1</v>
      </c>
      <c r="F3513" s="248" t="s">
        <v>303</v>
      </c>
      <c r="G3513" s="245"/>
      <c r="H3513" s="247" t="s">
        <v>1</v>
      </c>
      <c r="I3513" s="249"/>
      <c r="J3513" s="245"/>
      <c r="K3513" s="245"/>
      <c r="L3513" s="250"/>
      <c r="M3513" s="251"/>
      <c r="N3513" s="252"/>
      <c r="O3513" s="252"/>
      <c r="P3513" s="252"/>
      <c r="Q3513" s="252"/>
      <c r="R3513" s="252"/>
      <c r="S3513" s="252"/>
      <c r="T3513" s="253"/>
      <c r="AT3513" s="254" t="s">
        <v>175</v>
      </c>
      <c r="AU3513" s="254" t="s">
        <v>107</v>
      </c>
      <c r="AV3513" s="12" t="s">
        <v>82</v>
      </c>
      <c r="AW3513" s="12" t="s">
        <v>31</v>
      </c>
      <c r="AX3513" s="12" t="s">
        <v>74</v>
      </c>
      <c r="AY3513" s="254" t="s">
        <v>165</v>
      </c>
    </row>
    <row r="3514" s="13" customFormat="1">
      <c r="B3514" s="255"/>
      <c r="C3514" s="256"/>
      <c r="D3514" s="246" t="s">
        <v>175</v>
      </c>
      <c r="E3514" s="257" t="s">
        <v>1</v>
      </c>
      <c r="F3514" s="258" t="s">
        <v>82</v>
      </c>
      <c r="G3514" s="256"/>
      <c r="H3514" s="259">
        <v>1</v>
      </c>
      <c r="I3514" s="260"/>
      <c r="J3514" s="256"/>
      <c r="K3514" s="256"/>
      <c r="L3514" s="261"/>
      <c r="M3514" s="262"/>
      <c r="N3514" s="263"/>
      <c r="O3514" s="263"/>
      <c r="P3514" s="263"/>
      <c r="Q3514" s="263"/>
      <c r="R3514" s="263"/>
      <c r="S3514" s="263"/>
      <c r="T3514" s="264"/>
      <c r="AT3514" s="265" t="s">
        <v>175</v>
      </c>
      <c r="AU3514" s="265" t="s">
        <v>107</v>
      </c>
      <c r="AV3514" s="13" t="s">
        <v>107</v>
      </c>
      <c r="AW3514" s="13" t="s">
        <v>31</v>
      </c>
      <c r="AX3514" s="13" t="s">
        <v>74</v>
      </c>
      <c r="AY3514" s="265" t="s">
        <v>165</v>
      </c>
    </row>
    <row r="3515" s="15" customFormat="1">
      <c r="B3515" s="277"/>
      <c r="C3515" s="278"/>
      <c r="D3515" s="246" t="s">
        <v>175</v>
      </c>
      <c r="E3515" s="279" t="s">
        <v>1</v>
      </c>
      <c r="F3515" s="280" t="s">
        <v>186</v>
      </c>
      <c r="G3515" s="278"/>
      <c r="H3515" s="281">
        <v>1</v>
      </c>
      <c r="I3515" s="282"/>
      <c r="J3515" s="278"/>
      <c r="K3515" s="278"/>
      <c r="L3515" s="283"/>
      <c r="M3515" s="284"/>
      <c r="N3515" s="285"/>
      <c r="O3515" s="285"/>
      <c r="P3515" s="285"/>
      <c r="Q3515" s="285"/>
      <c r="R3515" s="285"/>
      <c r="S3515" s="285"/>
      <c r="T3515" s="286"/>
      <c r="AT3515" s="287" t="s">
        <v>175</v>
      </c>
      <c r="AU3515" s="287" t="s">
        <v>107</v>
      </c>
      <c r="AV3515" s="15" t="s">
        <v>173</v>
      </c>
      <c r="AW3515" s="15" t="s">
        <v>31</v>
      </c>
      <c r="AX3515" s="15" t="s">
        <v>82</v>
      </c>
      <c r="AY3515" s="287" t="s">
        <v>165</v>
      </c>
    </row>
    <row r="3516" s="1" customFormat="1" ht="24" customHeight="1">
      <c r="B3516" s="38"/>
      <c r="C3516" s="231" t="s">
        <v>1376</v>
      </c>
      <c r="D3516" s="231" t="s">
        <v>168</v>
      </c>
      <c r="E3516" s="232" t="s">
        <v>1377</v>
      </c>
      <c r="F3516" s="233" t="s">
        <v>1378</v>
      </c>
      <c r="G3516" s="234" t="s">
        <v>285</v>
      </c>
      <c r="H3516" s="235">
        <v>0.048000000000000001</v>
      </c>
      <c r="I3516" s="236"/>
      <c r="J3516" s="237">
        <f>ROUND(I3516*H3516,2)</f>
        <v>0</v>
      </c>
      <c r="K3516" s="233" t="s">
        <v>172</v>
      </c>
      <c r="L3516" s="43"/>
      <c r="M3516" s="238" t="s">
        <v>1</v>
      </c>
      <c r="N3516" s="239" t="s">
        <v>40</v>
      </c>
      <c r="O3516" s="86"/>
      <c r="P3516" s="240">
        <f>O3516*H3516</f>
        <v>0</v>
      </c>
      <c r="Q3516" s="240">
        <v>0</v>
      </c>
      <c r="R3516" s="240">
        <f>Q3516*H3516</f>
        <v>0</v>
      </c>
      <c r="S3516" s="240">
        <v>0</v>
      </c>
      <c r="T3516" s="241">
        <f>S3516*H3516</f>
        <v>0</v>
      </c>
      <c r="AR3516" s="242" t="s">
        <v>315</v>
      </c>
      <c r="AT3516" s="242" t="s">
        <v>168</v>
      </c>
      <c r="AU3516" s="242" t="s">
        <v>107</v>
      </c>
      <c r="AY3516" s="17" t="s">
        <v>165</v>
      </c>
      <c r="BE3516" s="243">
        <f>IF(N3516="základní",J3516,0)</f>
        <v>0</v>
      </c>
      <c r="BF3516" s="243">
        <f>IF(N3516="snížená",J3516,0)</f>
        <v>0</v>
      </c>
      <c r="BG3516" s="243">
        <f>IF(N3516="zákl. přenesená",J3516,0)</f>
        <v>0</v>
      </c>
      <c r="BH3516" s="243">
        <f>IF(N3516="sníž. přenesená",J3516,0)</f>
        <v>0</v>
      </c>
      <c r="BI3516" s="243">
        <f>IF(N3516="nulová",J3516,0)</f>
        <v>0</v>
      </c>
      <c r="BJ3516" s="17" t="s">
        <v>107</v>
      </c>
      <c r="BK3516" s="243">
        <f>ROUND(I3516*H3516,2)</f>
        <v>0</v>
      </c>
      <c r="BL3516" s="17" t="s">
        <v>315</v>
      </c>
      <c r="BM3516" s="242" t="s">
        <v>1379</v>
      </c>
    </row>
    <row r="3517" s="11" customFormat="1" ht="22.8" customHeight="1">
      <c r="B3517" s="215"/>
      <c r="C3517" s="216"/>
      <c r="D3517" s="217" t="s">
        <v>73</v>
      </c>
      <c r="E3517" s="229" t="s">
        <v>1380</v>
      </c>
      <c r="F3517" s="229" t="s">
        <v>1381</v>
      </c>
      <c r="G3517" s="216"/>
      <c r="H3517" s="216"/>
      <c r="I3517" s="219"/>
      <c r="J3517" s="230">
        <f>BK3517</f>
        <v>0</v>
      </c>
      <c r="K3517" s="216"/>
      <c r="L3517" s="221"/>
      <c r="M3517" s="222"/>
      <c r="N3517" s="223"/>
      <c r="O3517" s="223"/>
      <c r="P3517" s="224">
        <f>SUM(P3518:P3924)</f>
        <v>0</v>
      </c>
      <c r="Q3517" s="223"/>
      <c r="R3517" s="224">
        <f>SUM(R3518:R3924)</f>
        <v>8.4842341000000001</v>
      </c>
      <c r="S3517" s="223"/>
      <c r="T3517" s="225">
        <f>SUM(T3518:T3924)</f>
        <v>7.4106240000000003</v>
      </c>
      <c r="AR3517" s="226" t="s">
        <v>107</v>
      </c>
      <c r="AT3517" s="227" t="s">
        <v>73</v>
      </c>
      <c r="AU3517" s="227" t="s">
        <v>82</v>
      </c>
      <c r="AY3517" s="226" t="s">
        <v>165</v>
      </c>
      <c r="BK3517" s="228">
        <f>SUM(BK3518:BK3924)</f>
        <v>0</v>
      </c>
    </row>
    <row r="3518" s="1" customFormat="1" ht="24" customHeight="1">
      <c r="B3518" s="38"/>
      <c r="C3518" s="231" t="s">
        <v>1382</v>
      </c>
      <c r="D3518" s="231" t="s">
        <v>168</v>
      </c>
      <c r="E3518" s="232" t="s">
        <v>1383</v>
      </c>
      <c r="F3518" s="233" t="s">
        <v>1384</v>
      </c>
      <c r="G3518" s="234" t="s">
        <v>296</v>
      </c>
      <c r="H3518" s="235">
        <v>174.28999999999999</v>
      </c>
      <c r="I3518" s="236"/>
      <c r="J3518" s="237">
        <f>ROUND(I3518*H3518,2)</f>
        <v>0</v>
      </c>
      <c r="K3518" s="233" t="s">
        <v>172</v>
      </c>
      <c r="L3518" s="43"/>
      <c r="M3518" s="238" t="s">
        <v>1</v>
      </c>
      <c r="N3518" s="239" t="s">
        <v>40</v>
      </c>
      <c r="O3518" s="86"/>
      <c r="P3518" s="240">
        <f>O3518*H3518</f>
        <v>0</v>
      </c>
      <c r="Q3518" s="240">
        <v>0.014999999999999999</v>
      </c>
      <c r="R3518" s="240">
        <f>Q3518*H3518</f>
        <v>2.61435</v>
      </c>
      <c r="S3518" s="240">
        <v>0</v>
      </c>
      <c r="T3518" s="241">
        <f>S3518*H3518</f>
        <v>0</v>
      </c>
      <c r="AR3518" s="242" t="s">
        <v>315</v>
      </c>
      <c r="AT3518" s="242" t="s">
        <v>168</v>
      </c>
      <c r="AU3518" s="242" t="s">
        <v>107</v>
      </c>
      <c r="AY3518" s="17" t="s">
        <v>165</v>
      </c>
      <c r="BE3518" s="243">
        <f>IF(N3518="základní",J3518,0)</f>
        <v>0</v>
      </c>
      <c r="BF3518" s="243">
        <f>IF(N3518="snížená",J3518,0)</f>
        <v>0</v>
      </c>
      <c r="BG3518" s="243">
        <f>IF(N3518="zákl. přenesená",J3518,0)</f>
        <v>0</v>
      </c>
      <c r="BH3518" s="243">
        <f>IF(N3518="sníž. přenesená",J3518,0)</f>
        <v>0</v>
      </c>
      <c r="BI3518" s="243">
        <f>IF(N3518="nulová",J3518,0)</f>
        <v>0</v>
      </c>
      <c r="BJ3518" s="17" t="s">
        <v>107</v>
      </c>
      <c r="BK3518" s="243">
        <f>ROUND(I3518*H3518,2)</f>
        <v>0</v>
      </c>
      <c r="BL3518" s="17" t="s">
        <v>315</v>
      </c>
      <c r="BM3518" s="242" t="s">
        <v>1385</v>
      </c>
    </row>
    <row r="3519" s="12" customFormat="1">
      <c r="B3519" s="244"/>
      <c r="C3519" s="245"/>
      <c r="D3519" s="246" t="s">
        <v>175</v>
      </c>
      <c r="E3519" s="247" t="s">
        <v>1</v>
      </c>
      <c r="F3519" s="248" t="s">
        <v>176</v>
      </c>
      <c r="G3519" s="245"/>
      <c r="H3519" s="247" t="s">
        <v>1</v>
      </c>
      <c r="I3519" s="249"/>
      <c r="J3519" s="245"/>
      <c r="K3519" s="245"/>
      <c r="L3519" s="250"/>
      <c r="M3519" s="251"/>
      <c r="N3519" s="252"/>
      <c r="O3519" s="252"/>
      <c r="P3519" s="252"/>
      <c r="Q3519" s="252"/>
      <c r="R3519" s="252"/>
      <c r="S3519" s="252"/>
      <c r="T3519" s="253"/>
      <c r="AT3519" s="254" t="s">
        <v>175</v>
      </c>
      <c r="AU3519" s="254" t="s">
        <v>107</v>
      </c>
      <c r="AV3519" s="12" t="s">
        <v>82</v>
      </c>
      <c r="AW3519" s="12" t="s">
        <v>31</v>
      </c>
      <c r="AX3519" s="12" t="s">
        <v>74</v>
      </c>
      <c r="AY3519" s="254" t="s">
        <v>165</v>
      </c>
    </row>
    <row r="3520" s="12" customFormat="1">
      <c r="B3520" s="244"/>
      <c r="C3520" s="245"/>
      <c r="D3520" s="246" t="s">
        <v>175</v>
      </c>
      <c r="E3520" s="247" t="s">
        <v>1</v>
      </c>
      <c r="F3520" s="248" t="s">
        <v>586</v>
      </c>
      <c r="G3520" s="245"/>
      <c r="H3520" s="247" t="s">
        <v>1</v>
      </c>
      <c r="I3520" s="249"/>
      <c r="J3520" s="245"/>
      <c r="K3520" s="245"/>
      <c r="L3520" s="250"/>
      <c r="M3520" s="251"/>
      <c r="N3520" s="252"/>
      <c r="O3520" s="252"/>
      <c r="P3520" s="252"/>
      <c r="Q3520" s="252"/>
      <c r="R3520" s="252"/>
      <c r="S3520" s="252"/>
      <c r="T3520" s="253"/>
      <c r="AT3520" s="254" t="s">
        <v>175</v>
      </c>
      <c r="AU3520" s="254" t="s">
        <v>107</v>
      </c>
      <c r="AV3520" s="12" t="s">
        <v>82</v>
      </c>
      <c r="AW3520" s="12" t="s">
        <v>31</v>
      </c>
      <c r="AX3520" s="12" t="s">
        <v>74</v>
      </c>
      <c r="AY3520" s="254" t="s">
        <v>165</v>
      </c>
    </row>
    <row r="3521" s="13" customFormat="1">
      <c r="B3521" s="255"/>
      <c r="C3521" s="256"/>
      <c r="D3521" s="246" t="s">
        <v>175</v>
      </c>
      <c r="E3521" s="257" t="s">
        <v>1</v>
      </c>
      <c r="F3521" s="258" t="s">
        <v>663</v>
      </c>
      <c r="G3521" s="256"/>
      <c r="H3521" s="259">
        <v>19.289999999999999</v>
      </c>
      <c r="I3521" s="260"/>
      <c r="J3521" s="256"/>
      <c r="K3521" s="256"/>
      <c r="L3521" s="261"/>
      <c r="M3521" s="262"/>
      <c r="N3521" s="263"/>
      <c r="O3521" s="263"/>
      <c r="P3521" s="263"/>
      <c r="Q3521" s="263"/>
      <c r="R3521" s="263"/>
      <c r="S3521" s="263"/>
      <c r="T3521" s="264"/>
      <c r="AT3521" s="265" t="s">
        <v>175</v>
      </c>
      <c r="AU3521" s="265" t="s">
        <v>107</v>
      </c>
      <c r="AV3521" s="13" t="s">
        <v>107</v>
      </c>
      <c r="AW3521" s="13" t="s">
        <v>31</v>
      </c>
      <c r="AX3521" s="13" t="s">
        <v>74</v>
      </c>
      <c r="AY3521" s="265" t="s">
        <v>165</v>
      </c>
    </row>
    <row r="3522" s="12" customFormat="1">
      <c r="B3522" s="244"/>
      <c r="C3522" s="245"/>
      <c r="D3522" s="246" t="s">
        <v>175</v>
      </c>
      <c r="E3522" s="247" t="s">
        <v>1</v>
      </c>
      <c r="F3522" s="248" t="s">
        <v>396</v>
      </c>
      <c r="G3522" s="245"/>
      <c r="H3522" s="247" t="s">
        <v>1</v>
      </c>
      <c r="I3522" s="249"/>
      <c r="J3522" s="245"/>
      <c r="K3522" s="245"/>
      <c r="L3522" s="250"/>
      <c r="M3522" s="251"/>
      <c r="N3522" s="252"/>
      <c r="O3522" s="252"/>
      <c r="P3522" s="252"/>
      <c r="Q3522" s="252"/>
      <c r="R3522" s="252"/>
      <c r="S3522" s="252"/>
      <c r="T3522" s="253"/>
      <c r="AT3522" s="254" t="s">
        <v>175</v>
      </c>
      <c r="AU3522" s="254" t="s">
        <v>107</v>
      </c>
      <c r="AV3522" s="12" t="s">
        <v>82</v>
      </c>
      <c r="AW3522" s="12" t="s">
        <v>31</v>
      </c>
      <c r="AX3522" s="12" t="s">
        <v>74</v>
      </c>
      <c r="AY3522" s="254" t="s">
        <v>165</v>
      </c>
    </row>
    <row r="3523" s="13" customFormat="1">
      <c r="B3523" s="255"/>
      <c r="C3523" s="256"/>
      <c r="D3523" s="246" t="s">
        <v>175</v>
      </c>
      <c r="E3523" s="257" t="s">
        <v>1</v>
      </c>
      <c r="F3523" s="258" t="s">
        <v>664</v>
      </c>
      <c r="G3523" s="256"/>
      <c r="H3523" s="259">
        <v>6.54</v>
      </c>
      <c r="I3523" s="260"/>
      <c r="J3523" s="256"/>
      <c r="K3523" s="256"/>
      <c r="L3523" s="261"/>
      <c r="M3523" s="262"/>
      <c r="N3523" s="263"/>
      <c r="O3523" s="263"/>
      <c r="P3523" s="263"/>
      <c r="Q3523" s="263"/>
      <c r="R3523" s="263"/>
      <c r="S3523" s="263"/>
      <c r="T3523" s="264"/>
      <c r="AT3523" s="265" t="s">
        <v>175</v>
      </c>
      <c r="AU3523" s="265" t="s">
        <v>107</v>
      </c>
      <c r="AV3523" s="13" t="s">
        <v>107</v>
      </c>
      <c r="AW3523" s="13" t="s">
        <v>31</v>
      </c>
      <c r="AX3523" s="13" t="s">
        <v>74</v>
      </c>
      <c r="AY3523" s="265" t="s">
        <v>165</v>
      </c>
    </row>
    <row r="3524" s="12" customFormat="1">
      <c r="B3524" s="244"/>
      <c r="C3524" s="245"/>
      <c r="D3524" s="246" t="s">
        <v>175</v>
      </c>
      <c r="E3524" s="247" t="s">
        <v>1</v>
      </c>
      <c r="F3524" s="248" t="s">
        <v>416</v>
      </c>
      <c r="G3524" s="245"/>
      <c r="H3524" s="247" t="s">
        <v>1</v>
      </c>
      <c r="I3524" s="249"/>
      <c r="J3524" s="245"/>
      <c r="K3524" s="245"/>
      <c r="L3524" s="250"/>
      <c r="M3524" s="251"/>
      <c r="N3524" s="252"/>
      <c r="O3524" s="252"/>
      <c r="P3524" s="252"/>
      <c r="Q3524" s="252"/>
      <c r="R3524" s="252"/>
      <c r="S3524" s="252"/>
      <c r="T3524" s="253"/>
      <c r="AT3524" s="254" t="s">
        <v>175</v>
      </c>
      <c r="AU3524" s="254" t="s">
        <v>107</v>
      </c>
      <c r="AV3524" s="12" t="s">
        <v>82</v>
      </c>
      <c r="AW3524" s="12" t="s">
        <v>31</v>
      </c>
      <c r="AX3524" s="12" t="s">
        <v>74</v>
      </c>
      <c r="AY3524" s="254" t="s">
        <v>165</v>
      </c>
    </row>
    <row r="3525" s="13" customFormat="1">
      <c r="B3525" s="255"/>
      <c r="C3525" s="256"/>
      <c r="D3525" s="246" t="s">
        <v>175</v>
      </c>
      <c r="E3525" s="257" t="s">
        <v>1</v>
      </c>
      <c r="F3525" s="258" t="s">
        <v>665</v>
      </c>
      <c r="G3525" s="256"/>
      <c r="H3525" s="259">
        <v>8.5</v>
      </c>
      <c r="I3525" s="260"/>
      <c r="J3525" s="256"/>
      <c r="K3525" s="256"/>
      <c r="L3525" s="261"/>
      <c r="M3525" s="262"/>
      <c r="N3525" s="263"/>
      <c r="O3525" s="263"/>
      <c r="P3525" s="263"/>
      <c r="Q3525" s="263"/>
      <c r="R3525" s="263"/>
      <c r="S3525" s="263"/>
      <c r="T3525" s="264"/>
      <c r="AT3525" s="265" t="s">
        <v>175</v>
      </c>
      <c r="AU3525" s="265" t="s">
        <v>107</v>
      </c>
      <c r="AV3525" s="13" t="s">
        <v>107</v>
      </c>
      <c r="AW3525" s="13" t="s">
        <v>31</v>
      </c>
      <c r="AX3525" s="13" t="s">
        <v>74</v>
      </c>
      <c r="AY3525" s="265" t="s">
        <v>165</v>
      </c>
    </row>
    <row r="3526" s="12" customFormat="1">
      <c r="B3526" s="244"/>
      <c r="C3526" s="245"/>
      <c r="D3526" s="246" t="s">
        <v>175</v>
      </c>
      <c r="E3526" s="247" t="s">
        <v>1</v>
      </c>
      <c r="F3526" s="248" t="s">
        <v>260</v>
      </c>
      <c r="G3526" s="245"/>
      <c r="H3526" s="247" t="s">
        <v>1</v>
      </c>
      <c r="I3526" s="249"/>
      <c r="J3526" s="245"/>
      <c r="K3526" s="245"/>
      <c r="L3526" s="250"/>
      <c r="M3526" s="251"/>
      <c r="N3526" s="252"/>
      <c r="O3526" s="252"/>
      <c r="P3526" s="252"/>
      <c r="Q3526" s="252"/>
      <c r="R3526" s="252"/>
      <c r="S3526" s="252"/>
      <c r="T3526" s="253"/>
      <c r="AT3526" s="254" t="s">
        <v>175</v>
      </c>
      <c r="AU3526" s="254" t="s">
        <v>107</v>
      </c>
      <c r="AV3526" s="12" t="s">
        <v>82</v>
      </c>
      <c r="AW3526" s="12" t="s">
        <v>31</v>
      </c>
      <c r="AX3526" s="12" t="s">
        <v>74</v>
      </c>
      <c r="AY3526" s="254" t="s">
        <v>165</v>
      </c>
    </row>
    <row r="3527" s="13" customFormat="1">
      <c r="B3527" s="255"/>
      <c r="C3527" s="256"/>
      <c r="D3527" s="246" t="s">
        <v>175</v>
      </c>
      <c r="E3527" s="257" t="s">
        <v>1</v>
      </c>
      <c r="F3527" s="258" t="s">
        <v>666</v>
      </c>
      <c r="G3527" s="256"/>
      <c r="H3527" s="259">
        <v>1.6499999999999999</v>
      </c>
      <c r="I3527" s="260"/>
      <c r="J3527" s="256"/>
      <c r="K3527" s="256"/>
      <c r="L3527" s="261"/>
      <c r="M3527" s="262"/>
      <c r="N3527" s="263"/>
      <c r="O3527" s="263"/>
      <c r="P3527" s="263"/>
      <c r="Q3527" s="263"/>
      <c r="R3527" s="263"/>
      <c r="S3527" s="263"/>
      <c r="T3527" s="264"/>
      <c r="AT3527" s="265" t="s">
        <v>175</v>
      </c>
      <c r="AU3527" s="265" t="s">
        <v>107</v>
      </c>
      <c r="AV3527" s="13" t="s">
        <v>107</v>
      </c>
      <c r="AW3527" s="13" t="s">
        <v>31</v>
      </c>
      <c r="AX3527" s="13" t="s">
        <v>74</v>
      </c>
      <c r="AY3527" s="265" t="s">
        <v>165</v>
      </c>
    </row>
    <row r="3528" s="12" customFormat="1">
      <c r="B3528" s="244"/>
      <c r="C3528" s="245"/>
      <c r="D3528" s="246" t="s">
        <v>175</v>
      </c>
      <c r="E3528" s="247" t="s">
        <v>1</v>
      </c>
      <c r="F3528" s="248" t="s">
        <v>244</v>
      </c>
      <c r="G3528" s="245"/>
      <c r="H3528" s="247" t="s">
        <v>1</v>
      </c>
      <c r="I3528" s="249"/>
      <c r="J3528" s="245"/>
      <c r="K3528" s="245"/>
      <c r="L3528" s="250"/>
      <c r="M3528" s="251"/>
      <c r="N3528" s="252"/>
      <c r="O3528" s="252"/>
      <c r="P3528" s="252"/>
      <c r="Q3528" s="252"/>
      <c r="R3528" s="252"/>
      <c r="S3528" s="252"/>
      <c r="T3528" s="253"/>
      <c r="AT3528" s="254" t="s">
        <v>175</v>
      </c>
      <c r="AU3528" s="254" t="s">
        <v>107</v>
      </c>
      <c r="AV3528" s="12" t="s">
        <v>82</v>
      </c>
      <c r="AW3528" s="12" t="s">
        <v>31</v>
      </c>
      <c r="AX3528" s="12" t="s">
        <v>74</v>
      </c>
      <c r="AY3528" s="254" t="s">
        <v>165</v>
      </c>
    </row>
    <row r="3529" s="13" customFormat="1">
      <c r="B3529" s="255"/>
      <c r="C3529" s="256"/>
      <c r="D3529" s="246" t="s">
        <v>175</v>
      </c>
      <c r="E3529" s="257" t="s">
        <v>1</v>
      </c>
      <c r="F3529" s="258" t="s">
        <v>667</v>
      </c>
      <c r="G3529" s="256"/>
      <c r="H3529" s="259">
        <v>1.55</v>
      </c>
      <c r="I3529" s="260"/>
      <c r="J3529" s="256"/>
      <c r="K3529" s="256"/>
      <c r="L3529" s="261"/>
      <c r="M3529" s="262"/>
      <c r="N3529" s="263"/>
      <c r="O3529" s="263"/>
      <c r="P3529" s="263"/>
      <c r="Q3529" s="263"/>
      <c r="R3529" s="263"/>
      <c r="S3529" s="263"/>
      <c r="T3529" s="264"/>
      <c r="AT3529" s="265" t="s">
        <v>175</v>
      </c>
      <c r="AU3529" s="265" t="s">
        <v>107</v>
      </c>
      <c r="AV3529" s="13" t="s">
        <v>107</v>
      </c>
      <c r="AW3529" s="13" t="s">
        <v>31</v>
      </c>
      <c r="AX3529" s="13" t="s">
        <v>74</v>
      </c>
      <c r="AY3529" s="265" t="s">
        <v>165</v>
      </c>
    </row>
    <row r="3530" s="12" customFormat="1">
      <c r="B3530" s="244"/>
      <c r="C3530" s="245"/>
      <c r="D3530" s="246" t="s">
        <v>175</v>
      </c>
      <c r="E3530" s="247" t="s">
        <v>1</v>
      </c>
      <c r="F3530" s="248" t="s">
        <v>216</v>
      </c>
      <c r="G3530" s="245"/>
      <c r="H3530" s="247" t="s">
        <v>1</v>
      </c>
      <c r="I3530" s="249"/>
      <c r="J3530" s="245"/>
      <c r="K3530" s="245"/>
      <c r="L3530" s="250"/>
      <c r="M3530" s="251"/>
      <c r="N3530" s="252"/>
      <c r="O3530" s="252"/>
      <c r="P3530" s="252"/>
      <c r="Q3530" s="252"/>
      <c r="R3530" s="252"/>
      <c r="S3530" s="252"/>
      <c r="T3530" s="253"/>
      <c r="AT3530" s="254" t="s">
        <v>175</v>
      </c>
      <c r="AU3530" s="254" t="s">
        <v>107</v>
      </c>
      <c r="AV3530" s="12" t="s">
        <v>82</v>
      </c>
      <c r="AW3530" s="12" t="s">
        <v>31</v>
      </c>
      <c r="AX3530" s="12" t="s">
        <v>74</v>
      </c>
      <c r="AY3530" s="254" t="s">
        <v>165</v>
      </c>
    </row>
    <row r="3531" s="13" customFormat="1">
      <c r="B3531" s="255"/>
      <c r="C3531" s="256"/>
      <c r="D3531" s="246" t="s">
        <v>175</v>
      </c>
      <c r="E3531" s="257" t="s">
        <v>1</v>
      </c>
      <c r="F3531" s="258" t="s">
        <v>668</v>
      </c>
      <c r="G3531" s="256"/>
      <c r="H3531" s="259">
        <v>3.3999999999999999</v>
      </c>
      <c r="I3531" s="260"/>
      <c r="J3531" s="256"/>
      <c r="K3531" s="256"/>
      <c r="L3531" s="261"/>
      <c r="M3531" s="262"/>
      <c r="N3531" s="263"/>
      <c r="O3531" s="263"/>
      <c r="P3531" s="263"/>
      <c r="Q3531" s="263"/>
      <c r="R3531" s="263"/>
      <c r="S3531" s="263"/>
      <c r="T3531" s="264"/>
      <c r="AT3531" s="265" t="s">
        <v>175</v>
      </c>
      <c r="AU3531" s="265" t="s">
        <v>107</v>
      </c>
      <c r="AV3531" s="13" t="s">
        <v>107</v>
      </c>
      <c r="AW3531" s="13" t="s">
        <v>31</v>
      </c>
      <c r="AX3531" s="13" t="s">
        <v>74</v>
      </c>
      <c r="AY3531" s="265" t="s">
        <v>165</v>
      </c>
    </row>
    <row r="3532" s="12" customFormat="1">
      <c r="B3532" s="244"/>
      <c r="C3532" s="245"/>
      <c r="D3532" s="246" t="s">
        <v>175</v>
      </c>
      <c r="E3532" s="247" t="s">
        <v>1</v>
      </c>
      <c r="F3532" s="248" t="s">
        <v>242</v>
      </c>
      <c r="G3532" s="245"/>
      <c r="H3532" s="247" t="s">
        <v>1</v>
      </c>
      <c r="I3532" s="249"/>
      <c r="J3532" s="245"/>
      <c r="K3532" s="245"/>
      <c r="L3532" s="250"/>
      <c r="M3532" s="251"/>
      <c r="N3532" s="252"/>
      <c r="O3532" s="252"/>
      <c r="P3532" s="252"/>
      <c r="Q3532" s="252"/>
      <c r="R3532" s="252"/>
      <c r="S3532" s="252"/>
      <c r="T3532" s="253"/>
      <c r="AT3532" s="254" t="s">
        <v>175</v>
      </c>
      <c r="AU3532" s="254" t="s">
        <v>107</v>
      </c>
      <c r="AV3532" s="12" t="s">
        <v>82</v>
      </c>
      <c r="AW3532" s="12" t="s">
        <v>31</v>
      </c>
      <c r="AX3532" s="12" t="s">
        <v>74</v>
      </c>
      <c r="AY3532" s="254" t="s">
        <v>165</v>
      </c>
    </row>
    <row r="3533" s="13" customFormat="1">
      <c r="B3533" s="255"/>
      <c r="C3533" s="256"/>
      <c r="D3533" s="246" t="s">
        <v>175</v>
      </c>
      <c r="E3533" s="257" t="s">
        <v>1</v>
      </c>
      <c r="F3533" s="258" t="s">
        <v>669</v>
      </c>
      <c r="G3533" s="256"/>
      <c r="H3533" s="259">
        <v>3.77</v>
      </c>
      <c r="I3533" s="260"/>
      <c r="J3533" s="256"/>
      <c r="K3533" s="256"/>
      <c r="L3533" s="261"/>
      <c r="M3533" s="262"/>
      <c r="N3533" s="263"/>
      <c r="O3533" s="263"/>
      <c r="P3533" s="263"/>
      <c r="Q3533" s="263"/>
      <c r="R3533" s="263"/>
      <c r="S3533" s="263"/>
      <c r="T3533" s="264"/>
      <c r="AT3533" s="265" t="s">
        <v>175</v>
      </c>
      <c r="AU3533" s="265" t="s">
        <v>107</v>
      </c>
      <c r="AV3533" s="13" t="s">
        <v>107</v>
      </c>
      <c r="AW3533" s="13" t="s">
        <v>31</v>
      </c>
      <c r="AX3533" s="13" t="s">
        <v>74</v>
      </c>
      <c r="AY3533" s="265" t="s">
        <v>165</v>
      </c>
    </row>
    <row r="3534" s="12" customFormat="1">
      <c r="B3534" s="244"/>
      <c r="C3534" s="245"/>
      <c r="D3534" s="246" t="s">
        <v>175</v>
      </c>
      <c r="E3534" s="247" t="s">
        <v>1</v>
      </c>
      <c r="F3534" s="248" t="s">
        <v>243</v>
      </c>
      <c r="G3534" s="245"/>
      <c r="H3534" s="247" t="s">
        <v>1</v>
      </c>
      <c r="I3534" s="249"/>
      <c r="J3534" s="245"/>
      <c r="K3534" s="245"/>
      <c r="L3534" s="250"/>
      <c r="M3534" s="251"/>
      <c r="N3534" s="252"/>
      <c r="O3534" s="252"/>
      <c r="P3534" s="252"/>
      <c r="Q3534" s="252"/>
      <c r="R3534" s="252"/>
      <c r="S3534" s="252"/>
      <c r="T3534" s="253"/>
      <c r="AT3534" s="254" t="s">
        <v>175</v>
      </c>
      <c r="AU3534" s="254" t="s">
        <v>107</v>
      </c>
      <c r="AV3534" s="12" t="s">
        <v>82</v>
      </c>
      <c r="AW3534" s="12" t="s">
        <v>31</v>
      </c>
      <c r="AX3534" s="12" t="s">
        <v>74</v>
      </c>
      <c r="AY3534" s="254" t="s">
        <v>165</v>
      </c>
    </row>
    <row r="3535" s="13" customFormat="1">
      <c r="B3535" s="255"/>
      <c r="C3535" s="256"/>
      <c r="D3535" s="246" t="s">
        <v>175</v>
      </c>
      <c r="E3535" s="257" t="s">
        <v>1</v>
      </c>
      <c r="F3535" s="258" t="s">
        <v>670</v>
      </c>
      <c r="G3535" s="256"/>
      <c r="H3535" s="259">
        <v>1.6399999999999999</v>
      </c>
      <c r="I3535" s="260"/>
      <c r="J3535" s="256"/>
      <c r="K3535" s="256"/>
      <c r="L3535" s="261"/>
      <c r="M3535" s="262"/>
      <c r="N3535" s="263"/>
      <c r="O3535" s="263"/>
      <c r="P3535" s="263"/>
      <c r="Q3535" s="263"/>
      <c r="R3535" s="263"/>
      <c r="S3535" s="263"/>
      <c r="T3535" s="264"/>
      <c r="AT3535" s="265" t="s">
        <v>175</v>
      </c>
      <c r="AU3535" s="265" t="s">
        <v>107</v>
      </c>
      <c r="AV3535" s="13" t="s">
        <v>107</v>
      </c>
      <c r="AW3535" s="13" t="s">
        <v>31</v>
      </c>
      <c r="AX3535" s="13" t="s">
        <v>74</v>
      </c>
      <c r="AY3535" s="265" t="s">
        <v>165</v>
      </c>
    </row>
    <row r="3536" s="12" customFormat="1">
      <c r="B3536" s="244"/>
      <c r="C3536" s="245"/>
      <c r="D3536" s="246" t="s">
        <v>175</v>
      </c>
      <c r="E3536" s="247" t="s">
        <v>1</v>
      </c>
      <c r="F3536" s="248" t="s">
        <v>217</v>
      </c>
      <c r="G3536" s="245"/>
      <c r="H3536" s="247" t="s">
        <v>1</v>
      </c>
      <c r="I3536" s="249"/>
      <c r="J3536" s="245"/>
      <c r="K3536" s="245"/>
      <c r="L3536" s="250"/>
      <c r="M3536" s="251"/>
      <c r="N3536" s="252"/>
      <c r="O3536" s="252"/>
      <c r="P3536" s="252"/>
      <c r="Q3536" s="252"/>
      <c r="R3536" s="252"/>
      <c r="S3536" s="252"/>
      <c r="T3536" s="253"/>
      <c r="AT3536" s="254" t="s">
        <v>175</v>
      </c>
      <c r="AU3536" s="254" t="s">
        <v>107</v>
      </c>
      <c r="AV3536" s="12" t="s">
        <v>82</v>
      </c>
      <c r="AW3536" s="12" t="s">
        <v>31</v>
      </c>
      <c r="AX3536" s="12" t="s">
        <v>74</v>
      </c>
      <c r="AY3536" s="254" t="s">
        <v>165</v>
      </c>
    </row>
    <row r="3537" s="13" customFormat="1">
      <c r="B3537" s="255"/>
      <c r="C3537" s="256"/>
      <c r="D3537" s="246" t="s">
        <v>175</v>
      </c>
      <c r="E3537" s="257" t="s">
        <v>1</v>
      </c>
      <c r="F3537" s="258" t="s">
        <v>673</v>
      </c>
      <c r="G3537" s="256"/>
      <c r="H3537" s="259">
        <v>3.6699999999999999</v>
      </c>
      <c r="I3537" s="260"/>
      <c r="J3537" s="256"/>
      <c r="K3537" s="256"/>
      <c r="L3537" s="261"/>
      <c r="M3537" s="262"/>
      <c r="N3537" s="263"/>
      <c r="O3537" s="263"/>
      <c r="P3537" s="263"/>
      <c r="Q3537" s="263"/>
      <c r="R3537" s="263"/>
      <c r="S3537" s="263"/>
      <c r="T3537" s="264"/>
      <c r="AT3537" s="265" t="s">
        <v>175</v>
      </c>
      <c r="AU3537" s="265" t="s">
        <v>107</v>
      </c>
      <c r="AV3537" s="13" t="s">
        <v>107</v>
      </c>
      <c r="AW3537" s="13" t="s">
        <v>31</v>
      </c>
      <c r="AX3537" s="13" t="s">
        <v>74</v>
      </c>
      <c r="AY3537" s="265" t="s">
        <v>165</v>
      </c>
    </row>
    <row r="3538" s="12" customFormat="1">
      <c r="B3538" s="244"/>
      <c r="C3538" s="245"/>
      <c r="D3538" s="246" t="s">
        <v>175</v>
      </c>
      <c r="E3538" s="247" t="s">
        <v>1</v>
      </c>
      <c r="F3538" s="248" t="s">
        <v>245</v>
      </c>
      <c r="G3538" s="245"/>
      <c r="H3538" s="247" t="s">
        <v>1</v>
      </c>
      <c r="I3538" s="249"/>
      <c r="J3538" s="245"/>
      <c r="K3538" s="245"/>
      <c r="L3538" s="250"/>
      <c r="M3538" s="251"/>
      <c r="N3538" s="252"/>
      <c r="O3538" s="252"/>
      <c r="P3538" s="252"/>
      <c r="Q3538" s="252"/>
      <c r="R3538" s="252"/>
      <c r="S3538" s="252"/>
      <c r="T3538" s="253"/>
      <c r="AT3538" s="254" t="s">
        <v>175</v>
      </c>
      <c r="AU3538" s="254" t="s">
        <v>107</v>
      </c>
      <c r="AV3538" s="12" t="s">
        <v>82</v>
      </c>
      <c r="AW3538" s="12" t="s">
        <v>31</v>
      </c>
      <c r="AX3538" s="12" t="s">
        <v>74</v>
      </c>
      <c r="AY3538" s="254" t="s">
        <v>165</v>
      </c>
    </row>
    <row r="3539" s="13" customFormat="1">
      <c r="B3539" s="255"/>
      <c r="C3539" s="256"/>
      <c r="D3539" s="246" t="s">
        <v>175</v>
      </c>
      <c r="E3539" s="257" t="s">
        <v>1</v>
      </c>
      <c r="F3539" s="258" t="s">
        <v>674</v>
      </c>
      <c r="G3539" s="256"/>
      <c r="H3539" s="259">
        <v>1.71</v>
      </c>
      <c r="I3539" s="260"/>
      <c r="J3539" s="256"/>
      <c r="K3539" s="256"/>
      <c r="L3539" s="261"/>
      <c r="M3539" s="262"/>
      <c r="N3539" s="263"/>
      <c r="O3539" s="263"/>
      <c r="P3539" s="263"/>
      <c r="Q3539" s="263"/>
      <c r="R3539" s="263"/>
      <c r="S3539" s="263"/>
      <c r="T3539" s="264"/>
      <c r="AT3539" s="265" t="s">
        <v>175</v>
      </c>
      <c r="AU3539" s="265" t="s">
        <v>107</v>
      </c>
      <c r="AV3539" s="13" t="s">
        <v>107</v>
      </c>
      <c r="AW3539" s="13" t="s">
        <v>31</v>
      </c>
      <c r="AX3539" s="13" t="s">
        <v>74</v>
      </c>
      <c r="AY3539" s="265" t="s">
        <v>165</v>
      </c>
    </row>
    <row r="3540" s="12" customFormat="1">
      <c r="B3540" s="244"/>
      <c r="C3540" s="245"/>
      <c r="D3540" s="246" t="s">
        <v>175</v>
      </c>
      <c r="E3540" s="247" t="s">
        <v>1</v>
      </c>
      <c r="F3540" s="248" t="s">
        <v>403</v>
      </c>
      <c r="G3540" s="245"/>
      <c r="H3540" s="247" t="s">
        <v>1</v>
      </c>
      <c r="I3540" s="249"/>
      <c r="J3540" s="245"/>
      <c r="K3540" s="245"/>
      <c r="L3540" s="250"/>
      <c r="M3540" s="251"/>
      <c r="N3540" s="252"/>
      <c r="O3540" s="252"/>
      <c r="P3540" s="252"/>
      <c r="Q3540" s="252"/>
      <c r="R3540" s="252"/>
      <c r="S3540" s="252"/>
      <c r="T3540" s="253"/>
      <c r="AT3540" s="254" t="s">
        <v>175</v>
      </c>
      <c r="AU3540" s="254" t="s">
        <v>107</v>
      </c>
      <c r="AV3540" s="12" t="s">
        <v>82</v>
      </c>
      <c r="AW3540" s="12" t="s">
        <v>31</v>
      </c>
      <c r="AX3540" s="12" t="s">
        <v>74</v>
      </c>
      <c r="AY3540" s="254" t="s">
        <v>165</v>
      </c>
    </row>
    <row r="3541" s="13" customFormat="1">
      <c r="B3541" s="255"/>
      <c r="C3541" s="256"/>
      <c r="D3541" s="246" t="s">
        <v>175</v>
      </c>
      <c r="E3541" s="257" t="s">
        <v>1</v>
      </c>
      <c r="F3541" s="258" t="s">
        <v>675</v>
      </c>
      <c r="G3541" s="256"/>
      <c r="H3541" s="259">
        <v>3.8100000000000001</v>
      </c>
      <c r="I3541" s="260"/>
      <c r="J3541" s="256"/>
      <c r="K3541" s="256"/>
      <c r="L3541" s="261"/>
      <c r="M3541" s="262"/>
      <c r="N3541" s="263"/>
      <c r="O3541" s="263"/>
      <c r="P3541" s="263"/>
      <c r="Q3541" s="263"/>
      <c r="R3541" s="263"/>
      <c r="S3541" s="263"/>
      <c r="T3541" s="264"/>
      <c r="AT3541" s="265" t="s">
        <v>175</v>
      </c>
      <c r="AU3541" s="265" t="s">
        <v>107</v>
      </c>
      <c r="AV3541" s="13" t="s">
        <v>107</v>
      </c>
      <c r="AW3541" s="13" t="s">
        <v>31</v>
      </c>
      <c r="AX3541" s="13" t="s">
        <v>74</v>
      </c>
      <c r="AY3541" s="265" t="s">
        <v>165</v>
      </c>
    </row>
    <row r="3542" s="12" customFormat="1">
      <c r="B3542" s="244"/>
      <c r="C3542" s="245"/>
      <c r="D3542" s="246" t="s">
        <v>175</v>
      </c>
      <c r="E3542" s="247" t="s">
        <v>1</v>
      </c>
      <c r="F3542" s="248" t="s">
        <v>401</v>
      </c>
      <c r="G3542" s="245"/>
      <c r="H3542" s="247" t="s">
        <v>1</v>
      </c>
      <c r="I3542" s="249"/>
      <c r="J3542" s="245"/>
      <c r="K3542" s="245"/>
      <c r="L3542" s="250"/>
      <c r="M3542" s="251"/>
      <c r="N3542" s="252"/>
      <c r="O3542" s="252"/>
      <c r="P3542" s="252"/>
      <c r="Q3542" s="252"/>
      <c r="R3542" s="252"/>
      <c r="S3542" s="252"/>
      <c r="T3542" s="253"/>
      <c r="AT3542" s="254" t="s">
        <v>175</v>
      </c>
      <c r="AU3542" s="254" t="s">
        <v>107</v>
      </c>
      <c r="AV3542" s="12" t="s">
        <v>82</v>
      </c>
      <c r="AW3542" s="12" t="s">
        <v>31</v>
      </c>
      <c r="AX3542" s="12" t="s">
        <v>74</v>
      </c>
      <c r="AY3542" s="254" t="s">
        <v>165</v>
      </c>
    </row>
    <row r="3543" s="13" customFormat="1">
      <c r="B3543" s="255"/>
      <c r="C3543" s="256"/>
      <c r="D3543" s="246" t="s">
        <v>175</v>
      </c>
      <c r="E3543" s="257" t="s">
        <v>1</v>
      </c>
      <c r="F3543" s="258" t="s">
        <v>676</v>
      </c>
      <c r="G3543" s="256"/>
      <c r="H3543" s="259">
        <v>8.6300000000000008</v>
      </c>
      <c r="I3543" s="260"/>
      <c r="J3543" s="256"/>
      <c r="K3543" s="256"/>
      <c r="L3543" s="261"/>
      <c r="M3543" s="262"/>
      <c r="N3543" s="263"/>
      <c r="O3543" s="263"/>
      <c r="P3543" s="263"/>
      <c r="Q3543" s="263"/>
      <c r="R3543" s="263"/>
      <c r="S3543" s="263"/>
      <c r="T3543" s="264"/>
      <c r="AT3543" s="265" t="s">
        <v>175</v>
      </c>
      <c r="AU3543" s="265" t="s">
        <v>107</v>
      </c>
      <c r="AV3543" s="13" t="s">
        <v>107</v>
      </c>
      <c r="AW3543" s="13" t="s">
        <v>31</v>
      </c>
      <c r="AX3543" s="13" t="s">
        <v>74</v>
      </c>
      <c r="AY3543" s="265" t="s">
        <v>165</v>
      </c>
    </row>
    <row r="3544" s="12" customFormat="1">
      <c r="B3544" s="244"/>
      <c r="C3544" s="245"/>
      <c r="D3544" s="246" t="s">
        <v>175</v>
      </c>
      <c r="E3544" s="247" t="s">
        <v>1</v>
      </c>
      <c r="F3544" s="248" t="s">
        <v>247</v>
      </c>
      <c r="G3544" s="245"/>
      <c r="H3544" s="247" t="s">
        <v>1</v>
      </c>
      <c r="I3544" s="249"/>
      <c r="J3544" s="245"/>
      <c r="K3544" s="245"/>
      <c r="L3544" s="250"/>
      <c r="M3544" s="251"/>
      <c r="N3544" s="252"/>
      <c r="O3544" s="252"/>
      <c r="P3544" s="252"/>
      <c r="Q3544" s="252"/>
      <c r="R3544" s="252"/>
      <c r="S3544" s="252"/>
      <c r="T3544" s="253"/>
      <c r="AT3544" s="254" t="s">
        <v>175</v>
      </c>
      <c r="AU3544" s="254" t="s">
        <v>107</v>
      </c>
      <c r="AV3544" s="12" t="s">
        <v>82</v>
      </c>
      <c r="AW3544" s="12" t="s">
        <v>31</v>
      </c>
      <c r="AX3544" s="12" t="s">
        <v>74</v>
      </c>
      <c r="AY3544" s="254" t="s">
        <v>165</v>
      </c>
    </row>
    <row r="3545" s="13" customFormat="1">
      <c r="B3545" s="255"/>
      <c r="C3545" s="256"/>
      <c r="D3545" s="246" t="s">
        <v>175</v>
      </c>
      <c r="E3545" s="257" t="s">
        <v>1</v>
      </c>
      <c r="F3545" s="258" t="s">
        <v>679</v>
      </c>
      <c r="G3545" s="256"/>
      <c r="H3545" s="259">
        <v>2.5099999999999998</v>
      </c>
      <c r="I3545" s="260"/>
      <c r="J3545" s="256"/>
      <c r="K3545" s="256"/>
      <c r="L3545" s="261"/>
      <c r="M3545" s="262"/>
      <c r="N3545" s="263"/>
      <c r="O3545" s="263"/>
      <c r="P3545" s="263"/>
      <c r="Q3545" s="263"/>
      <c r="R3545" s="263"/>
      <c r="S3545" s="263"/>
      <c r="T3545" s="264"/>
      <c r="AT3545" s="265" t="s">
        <v>175</v>
      </c>
      <c r="AU3545" s="265" t="s">
        <v>107</v>
      </c>
      <c r="AV3545" s="13" t="s">
        <v>107</v>
      </c>
      <c r="AW3545" s="13" t="s">
        <v>31</v>
      </c>
      <c r="AX3545" s="13" t="s">
        <v>74</v>
      </c>
      <c r="AY3545" s="265" t="s">
        <v>165</v>
      </c>
    </row>
    <row r="3546" s="12" customFormat="1">
      <c r="B3546" s="244"/>
      <c r="C3546" s="245"/>
      <c r="D3546" s="246" t="s">
        <v>175</v>
      </c>
      <c r="E3546" s="247" t="s">
        <v>1</v>
      </c>
      <c r="F3546" s="248" t="s">
        <v>430</v>
      </c>
      <c r="G3546" s="245"/>
      <c r="H3546" s="247" t="s">
        <v>1</v>
      </c>
      <c r="I3546" s="249"/>
      <c r="J3546" s="245"/>
      <c r="K3546" s="245"/>
      <c r="L3546" s="250"/>
      <c r="M3546" s="251"/>
      <c r="N3546" s="252"/>
      <c r="O3546" s="252"/>
      <c r="P3546" s="252"/>
      <c r="Q3546" s="252"/>
      <c r="R3546" s="252"/>
      <c r="S3546" s="252"/>
      <c r="T3546" s="253"/>
      <c r="AT3546" s="254" t="s">
        <v>175</v>
      </c>
      <c r="AU3546" s="254" t="s">
        <v>107</v>
      </c>
      <c r="AV3546" s="12" t="s">
        <v>82</v>
      </c>
      <c r="AW3546" s="12" t="s">
        <v>31</v>
      </c>
      <c r="AX3546" s="12" t="s">
        <v>74</v>
      </c>
      <c r="AY3546" s="254" t="s">
        <v>165</v>
      </c>
    </row>
    <row r="3547" s="13" customFormat="1">
      <c r="B3547" s="255"/>
      <c r="C3547" s="256"/>
      <c r="D3547" s="246" t="s">
        <v>175</v>
      </c>
      <c r="E3547" s="257" t="s">
        <v>1</v>
      </c>
      <c r="F3547" s="258" t="s">
        <v>680</v>
      </c>
      <c r="G3547" s="256"/>
      <c r="H3547" s="259">
        <v>3.2400000000000002</v>
      </c>
      <c r="I3547" s="260"/>
      <c r="J3547" s="256"/>
      <c r="K3547" s="256"/>
      <c r="L3547" s="261"/>
      <c r="M3547" s="262"/>
      <c r="N3547" s="263"/>
      <c r="O3547" s="263"/>
      <c r="P3547" s="263"/>
      <c r="Q3547" s="263"/>
      <c r="R3547" s="263"/>
      <c r="S3547" s="263"/>
      <c r="T3547" s="264"/>
      <c r="AT3547" s="265" t="s">
        <v>175</v>
      </c>
      <c r="AU3547" s="265" t="s">
        <v>107</v>
      </c>
      <c r="AV3547" s="13" t="s">
        <v>107</v>
      </c>
      <c r="AW3547" s="13" t="s">
        <v>31</v>
      </c>
      <c r="AX3547" s="13" t="s">
        <v>74</v>
      </c>
      <c r="AY3547" s="265" t="s">
        <v>165</v>
      </c>
    </row>
    <row r="3548" s="12" customFormat="1">
      <c r="B3548" s="244"/>
      <c r="C3548" s="245"/>
      <c r="D3548" s="246" t="s">
        <v>175</v>
      </c>
      <c r="E3548" s="247" t="s">
        <v>1</v>
      </c>
      <c r="F3548" s="248" t="s">
        <v>246</v>
      </c>
      <c r="G3548" s="245"/>
      <c r="H3548" s="247" t="s">
        <v>1</v>
      </c>
      <c r="I3548" s="249"/>
      <c r="J3548" s="245"/>
      <c r="K3548" s="245"/>
      <c r="L3548" s="250"/>
      <c r="M3548" s="251"/>
      <c r="N3548" s="252"/>
      <c r="O3548" s="252"/>
      <c r="P3548" s="252"/>
      <c r="Q3548" s="252"/>
      <c r="R3548" s="252"/>
      <c r="S3548" s="252"/>
      <c r="T3548" s="253"/>
      <c r="AT3548" s="254" t="s">
        <v>175</v>
      </c>
      <c r="AU3548" s="254" t="s">
        <v>107</v>
      </c>
      <c r="AV3548" s="12" t="s">
        <v>82</v>
      </c>
      <c r="AW3548" s="12" t="s">
        <v>31</v>
      </c>
      <c r="AX3548" s="12" t="s">
        <v>74</v>
      </c>
      <c r="AY3548" s="254" t="s">
        <v>165</v>
      </c>
    </row>
    <row r="3549" s="13" customFormat="1">
      <c r="B3549" s="255"/>
      <c r="C3549" s="256"/>
      <c r="D3549" s="246" t="s">
        <v>175</v>
      </c>
      <c r="E3549" s="257" t="s">
        <v>1</v>
      </c>
      <c r="F3549" s="258" t="s">
        <v>681</v>
      </c>
      <c r="G3549" s="256"/>
      <c r="H3549" s="259">
        <v>7.6900000000000004</v>
      </c>
      <c r="I3549" s="260"/>
      <c r="J3549" s="256"/>
      <c r="K3549" s="256"/>
      <c r="L3549" s="261"/>
      <c r="M3549" s="262"/>
      <c r="N3549" s="263"/>
      <c r="O3549" s="263"/>
      <c r="P3549" s="263"/>
      <c r="Q3549" s="263"/>
      <c r="R3549" s="263"/>
      <c r="S3549" s="263"/>
      <c r="T3549" s="264"/>
      <c r="AT3549" s="265" t="s">
        <v>175</v>
      </c>
      <c r="AU3549" s="265" t="s">
        <v>107</v>
      </c>
      <c r="AV3549" s="13" t="s">
        <v>107</v>
      </c>
      <c r="AW3549" s="13" t="s">
        <v>31</v>
      </c>
      <c r="AX3549" s="13" t="s">
        <v>74</v>
      </c>
      <c r="AY3549" s="265" t="s">
        <v>165</v>
      </c>
    </row>
    <row r="3550" s="12" customFormat="1">
      <c r="B3550" s="244"/>
      <c r="C3550" s="245"/>
      <c r="D3550" s="246" t="s">
        <v>175</v>
      </c>
      <c r="E3550" s="247" t="s">
        <v>1</v>
      </c>
      <c r="F3550" s="248" t="s">
        <v>261</v>
      </c>
      <c r="G3550" s="245"/>
      <c r="H3550" s="247" t="s">
        <v>1</v>
      </c>
      <c r="I3550" s="249"/>
      <c r="J3550" s="245"/>
      <c r="K3550" s="245"/>
      <c r="L3550" s="250"/>
      <c r="M3550" s="251"/>
      <c r="N3550" s="252"/>
      <c r="O3550" s="252"/>
      <c r="P3550" s="252"/>
      <c r="Q3550" s="252"/>
      <c r="R3550" s="252"/>
      <c r="S3550" s="252"/>
      <c r="T3550" s="253"/>
      <c r="AT3550" s="254" t="s">
        <v>175</v>
      </c>
      <c r="AU3550" s="254" t="s">
        <v>107</v>
      </c>
      <c r="AV3550" s="12" t="s">
        <v>82</v>
      </c>
      <c r="AW3550" s="12" t="s">
        <v>31</v>
      </c>
      <c r="AX3550" s="12" t="s">
        <v>74</v>
      </c>
      <c r="AY3550" s="254" t="s">
        <v>165</v>
      </c>
    </row>
    <row r="3551" s="13" customFormat="1">
      <c r="B3551" s="255"/>
      <c r="C3551" s="256"/>
      <c r="D3551" s="246" t="s">
        <v>175</v>
      </c>
      <c r="E3551" s="257" t="s">
        <v>1</v>
      </c>
      <c r="F3551" s="258" t="s">
        <v>683</v>
      </c>
      <c r="G3551" s="256"/>
      <c r="H3551" s="259">
        <v>4.9800000000000004</v>
      </c>
      <c r="I3551" s="260"/>
      <c r="J3551" s="256"/>
      <c r="K3551" s="256"/>
      <c r="L3551" s="261"/>
      <c r="M3551" s="262"/>
      <c r="N3551" s="263"/>
      <c r="O3551" s="263"/>
      <c r="P3551" s="263"/>
      <c r="Q3551" s="263"/>
      <c r="R3551" s="263"/>
      <c r="S3551" s="263"/>
      <c r="T3551" s="264"/>
      <c r="AT3551" s="265" t="s">
        <v>175</v>
      </c>
      <c r="AU3551" s="265" t="s">
        <v>107</v>
      </c>
      <c r="AV3551" s="13" t="s">
        <v>107</v>
      </c>
      <c r="AW3551" s="13" t="s">
        <v>31</v>
      </c>
      <c r="AX3551" s="13" t="s">
        <v>74</v>
      </c>
      <c r="AY3551" s="265" t="s">
        <v>165</v>
      </c>
    </row>
    <row r="3552" s="12" customFormat="1">
      <c r="B3552" s="244"/>
      <c r="C3552" s="245"/>
      <c r="D3552" s="246" t="s">
        <v>175</v>
      </c>
      <c r="E3552" s="247" t="s">
        <v>1</v>
      </c>
      <c r="F3552" s="248" t="s">
        <v>425</v>
      </c>
      <c r="G3552" s="245"/>
      <c r="H3552" s="247" t="s">
        <v>1</v>
      </c>
      <c r="I3552" s="249"/>
      <c r="J3552" s="245"/>
      <c r="K3552" s="245"/>
      <c r="L3552" s="250"/>
      <c r="M3552" s="251"/>
      <c r="N3552" s="252"/>
      <c r="O3552" s="252"/>
      <c r="P3552" s="252"/>
      <c r="Q3552" s="252"/>
      <c r="R3552" s="252"/>
      <c r="S3552" s="252"/>
      <c r="T3552" s="253"/>
      <c r="AT3552" s="254" t="s">
        <v>175</v>
      </c>
      <c r="AU3552" s="254" t="s">
        <v>107</v>
      </c>
      <c r="AV3552" s="12" t="s">
        <v>82</v>
      </c>
      <c r="AW3552" s="12" t="s">
        <v>31</v>
      </c>
      <c r="AX3552" s="12" t="s">
        <v>74</v>
      </c>
      <c r="AY3552" s="254" t="s">
        <v>165</v>
      </c>
    </row>
    <row r="3553" s="13" customFormat="1">
      <c r="B3553" s="255"/>
      <c r="C3553" s="256"/>
      <c r="D3553" s="246" t="s">
        <v>175</v>
      </c>
      <c r="E3553" s="257" t="s">
        <v>1</v>
      </c>
      <c r="F3553" s="258" t="s">
        <v>684</v>
      </c>
      <c r="G3553" s="256"/>
      <c r="H3553" s="259">
        <v>3.04</v>
      </c>
      <c r="I3553" s="260"/>
      <c r="J3553" s="256"/>
      <c r="K3553" s="256"/>
      <c r="L3553" s="261"/>
      <c r="M3553" s="262"/>
      <c r="N3553" s="263"/>
      <c r="O3553" s="263"/>
      <c r="P3553" s="263"/>
      <c r="Q3553" s="263"/>
      <c r="R3553" s="263"/>
      <c r="S3553" s="263"/>
      <c r="T3553" s="264"/>
      <c r="AT3553" s="265" t="s">
        <v>175</v>
      </c>
      <c r="AU3553" s="265" t="s">
        <v>107</v>
      </c>
      <c r="AV3553" s="13" t="s">
        <v>107</v>
      </c>
      <c r="AW3553" s="13" t="s">
        <v>31</v>
      </c>
      <c r="AX3553" s="13" t="s">
        <v>74</v>
      </c>
      <c r="AY3553" s="265" t="s">
        <v>165</v>
      </c>
    </row>
    <row r="3554" s="12" customFormat="1">
      <c r="B3554" s="244"/>
      <c r="C3554" s="245"/>
      <c r="D3554" s="246" t="s">
        <v>175</v>
      </c>
      <c r="E3554" s="247" t="s">
        <v>1</v>
      </c>
      <c r="F3554" s="248" t="s">
        <v>196</v>
      </c>
      <c r="G3554" s="245"/>
      <c r="H3554" s="247" t="s">
        <v>1</v>
      </c>
      <c r="I3554" s="249"/>
      <c r="J3554" s="245"/>
      <c r="K3554" s="245"/>
      <c r="L3554" s="250"/>
      <c r="M3554" s="251"/>
      <c r="N3554" s="252"/>
      <c r="O3554" s="252"/>
      <c r="P3554" s="252"/>
      <c r="Q3554" s="252"/>
      <c r="R3554" s="252"/>
      <c r="S3554" s="252"/>
      <c r="T3554" s="253"/>
      <c r="AT3554" s="254" t="s">
        <v>175</v>
      </c>
      <c r="AU3554" s="254" t="s">
        <v>107</v>
      </c>
      <c r="AV3554" s="12" t="s">
        <v>82</v>
      </c>
      <c r="AW3554" s="12" t="s">
        <v>31</v>
      </c>
      <c r="AX3554" s="12" t="s">
        <v>74</v>
      </c>
      <c r="AY3554" s="254" t="s">
        <v>165</v>
      </c>
    </row>
    <row r="3555" s="13" customFormat="1">
      <c r="B3555" s="255"/>
      <c r="C3555" s="256"/>
      <c r="D3555" s="246" t="s">
        <v>175</v>
      </c>
      <c r="E3555" s="257" t="s">
        <v>1</v>
      </c>
      <c r="F3555" s="258" t="s">
        <v>685</v>
      </c>
      <c r="G3555" s="256"/>
      <c r="H3555" s="259">
        <v>4.5</v>
      </c>
      <c r="I3555" s="260"/>
      <c r="J3555" s="256"/>
      <c r="K3555" s="256"/>
      <c r="L3555" s="261"/>
      <c r="M3555" s="262"/>
      <c r="N3555" s="263"/>
      <c r="O3555" s="263"/>
      <c r="P3555" s="263"/>
      <c r="Q3555" s="263"/>
      <c r="R3555" s="263"/>
      <c r="S3555" s="263"/>
      <c r="T3555" s="264"/>
      <c r="AT3555" s="265" t="s">
        <v>175</v>
      </c>
      <c r="AU3555" s="265" t="s">
        <v>107</v>
      </c>
      <c r="AV3555" s="13" t="s">
        <v>107</v>
      </c>
      <c r="AW3555" s="13" t="s">
        <v>31</v>
      </c>
      <c r="AX3555" s="13" t="s">
        <v>74</v>
      </c>
      <c r="AY3555" s="265" t="s">
        <v>165</v>
      </c>
    </row>
    <row r="3556" s="12" customFormat="1">
      <c r="B3556" s="244"/>
      <c r="C3556" s="245"/>
      <c r="D3556" s="246" t="s">
        <v>175</v>
      </c>
      <c r="E3556" s="247" t="s">
        <v>1</v>
      </c>
      <c r="F3556" s="248" t="s">
        <v>420</v>
      </c>
      <c r="G3556" s="245"/>
      <c r="H3556" s="247" t="s">
        <v>1</v>
      </c>
      <c r="I3556" s="249"/>
      <c r="J3556" s="245"/>
      <c r="K3556" s="245"/>
      <c r="L3556" s="250"/>
      <c r="M3556" s="251"/>
      <c r="N3556" s="252"/>
      <c r="O3556" s="252"/>
      <c r="P3556" s="252"/>
      <c r="Q3556" s="252"/>
      <c r="R3556" s="252"/>
      <c r="S3556" s="252"/>
      <c r="T3556" s="253"/>
      <c r="AT3556" s="254" t="s">
        <v>175</v>
      </c>
      <c r="AU3556" s="254" t="s">
        <v>107</v>
      </c>
      <c r="AV3556" s="12" t="s">
        <v>82</v>
      </c>
      <c r="AW3556" s="12" t="s">
        <v>31</v>
      </c>
      <c r="AX3556" s="12" t="s">
        <v>74</v>
      </c>
      <c r="AY3556" s="254" t="s">
        <v>165</v>
      </c>
    </row>
    <row r="3557" s="13" customFormat="1">
      <c r="B3557" s="255"/>
      <c r="C3557" s="256"/>
      <c r="D3557" s="246" t="s">
        <v>175</v>
      </c>
      <c r="E3557" s="257" t="s">
        <v>1</v>
      </c>
      <c r="F3557" s="258" t="s">
        <v>686</v>
      </c>
      <c r="G3557" s="256"/>
      <c r="H3557" s="259">
        <v>8.1899999999999995</v>
      </c>
      <c r="I3557" s="260"/>
      <c r="J3557" s="256"/>
      <c r="K3557" s="256"/>
      <c r="L3557" s="261"/>
      <c r="M3557" s="262"/>
      <c r="N3557" s="263"/>
      <c r="O3557" s="263"/>
      <c r="P3557" s="263"/>
      <c r="Q3557" s="263"/>
      <c r="R3557" s="263"/>
      <c r="S3557" s="263"/>
      <c r="T3557" s="264"/>
      <c r="AT3557" s="265" t="s">
        <v>175</v>
      </c>
      <c r="AU3557" s="265" t="s">
        <v>107</v>
      </c>
      <c r="AV3557" s="13" t="s">
        <v>107</v>
      </c>
      <c r="AW3557" s="13" t="s">
        <v>31</v>
      </c>
      <c r="AX3557" s="13" t="s">
        <v>74</v>
      </c>
      <c r="AY3557" s="265" t="s">
        <v>165</v>
      </c>
    </row>
    <row r="3558" s="12" customFormat="1">
      <c r="B3558" s="244"/>
      <c r="C3558" s="245"/>
      <c r="D3558" s="246" t="s">
        <v>175</v>
      </c>
      <c r="E3558" s="247" t="s">
        <v>1</v>
      </c>
      <c r="F3558" s="248" t="s">
        <v>414</v>
      </c>
      <c r="G3558" s="245"/>
      <c r="H3558" s="247" t="s">
        <v>1</v>
      </c>
      <c r="I3558" s="249"/>
      <c r="J3558" s="245"/>
      <c r="K3558" s="245"/>
      <c r="L3558" s="250"/>
      <c r="M3558" s="251"/>
      <c r="N3558" s="252"/>
      <c r="O3558" s="252"/>
      <c r="P3558" s="252"/>
      <c r="Q3558" s="252"/>
      <c r="R3558" s="252"/>
      <c r="S3558" s="252"/>
      <c r="T3558" s="253"/>
      <c r="AT3558" s="254" t="s">
        <v>175</v>
      </c>
      <c r="AU3558" s="254" t="s">
        <v>107</v>
      </c>
      <c r="AV3558" s="12" t="s">
        <v>82</v>
      </c>
      <c r="AW3558" s="12" t="s">
        <v>31</v>
      </c>
      <c r="AX3558" s="12" t="s">
        <v>74</v>
      </c>
      <c r="AY3558" s="254" t="s">
        <v>165</v>
      </c>
    </row>
    <row r="3559" s="13" customFormat="1">
      <c r="B3559" s="255"/>
      <c r="C3559" s="256"/>
      <c r="D3559" s="246" t="s">
        <v>175</v>
      </c>
      <c r="E3559" s="257" t="s">
        <v>1</v>
      </c>
      <c r="F3559" s="258" t="s">
        <v>1386</v>
      </c>
      <c r="G3559" s="256"/>
      <c r="H3559" s="259">
        <v>3.1600000000000001</v>
      </c>
      <c r="I3559" s="260"/>
      <c r="J3559" s="256"/>
      <c r="K3559" s="256"/>
      <c r="L3559" s="261"/>
      <c r="M3559" s="262"/>
      <c r="N3559" s="263"/>
      <c r="O3559" s="263"/>
      <c r="P3559" s="263"/>
      <c r="Q3559" s="263"/>
      <c r="R3559" s="263"/>
      <c r="S3559" s="263"/>
      <c r="T3559" s="264"/>
      <c r="AT3559" s="265" t="s">
        <v>175</v>
      </c>
      <c r="AU3559" s="265" t="s">
        <v>107</v>
      </c>
      <c r="AV3559" s="13" t="s">
        <v>107</v>
      </c>
      <c r="AW3559" s="13" t="s">
        <v>31</v>
      </c>
      <c r="AX3559" s="13" t="s">
        <v>74</v>
      </c>
      <c r="AY3559" s="265" t="s">
        <v>165</v>
      </c>
    </row>
    <row r="3560" s="14" customFormat="1">
      <c r="B3560" s="266"/>
      <c r="C3560" s="267"/>
      <c r="D3560" s="246" t="s">
        <v>175</v>
      </c>
      <c r="E3560" s="268" t="s">
        <v>1</v>
      </c>
      <c r="F3560" s="269" t="s">
        <v>179</v>
      </c>
      <c r="G3560" s="267"/>
      <c r="H3560" s="270">
        <v>101.47</v>
      </c>
      <c r="I3560" s="271"/>
      <c r="J3560" s="267"/>
      <c r="K3560" s="267"/>
      <c r="L3560" s="272"/>
      <c r="M3560" s="273"/>
      <c r="N3560" s="274"/>
      <c r="O3560" s="274"/>
      <c r="P3560" s="274"/>
      <c r="Q3560" s="274"/>
      <c r="R3560" s="274"/>
      <c r="S3560" s="274"/>
      <c r="T3560" s="275"/>
      <c r="AT3560" s="276" t="s">
        <v>175</v>
      </c>
      <c r="AU3560" s="276" t="s">
        <v>107</v>
      </c>
      <c r="AV3560" s="14" t="s">
        <v>166</v>
      </c>
      <c r="AW3560" s="14" t="s">
        <v>31</v>
      </c>
      <c r="AX3560" s="14" t="s">
        <v>74</v>
      </c>
      <c r="AY3560" s="276" t="s">
        <v>165</v>
      </c>
    </row>
    <row r="3561" s="12" customFormat="1">
      <c r="B3561" s="244"/>
      <c r="C3561" s="245"/>
      <c r="D3561" s="246" t="s">
        <v>175</v>
      </c>
      <c r="E3561" s="247" t="s">
        <v>1</v>
      </c>
      <c r="F3561" s="248" t="s">
        <v>180</v>
      </c>
      <c r="G3561" s="245"/>
      <c r="H3561" s="247" t="s">
        <v>1</v>
      </c>
      <c r="I3561" s="249"/>
      <c r="J3561" s="245"/>
      <c r="K3561" s="245"/>
      <c r="L3561" s="250"/>
      <c r="M3561" s="251"/>
      <c r="N3561" s="252"/>
      <c r="O3561" s="252"/>
      <c r="P3561" s="252"/>
      <c r="Q3561" s="252"/>
      <c r="R3561" s="252"/>
      <c r="S3561" s="252"/>
      <c r="T3561" s="253"/>
      <c r="AT3561" s="254" t="s">
        <v>175</v>
      </c>
      <c r="AU3561" s="254" t="s">
        <v>107</v>
      </c>
      <c r="AV3561" s="12" t="s">
        <v>82</v>
      </c>
      <c r="AW3561" s="12" t="s">
        <v>31</v>
      </c>
      <c r="AX3561" s="12" t="s">
        <v>74</v>
      </c>
      <c r="AY3561" s="254" t="s">
        <v>165</v>
      </c>
    </row>
    <row r="3562" s="12" customFormat="1">
      <c r="B3562" s="244"/>
      <c r="C3562" s="245"/>
      <c r="D3562" s="246" t="s">
        <v>175</v>
      </c>
      <c r="E3562" s="247" t="s">
        <v>1</v>
      </c>
      <c r="F3562" s="248" t="s">
        <v>446</v>
      </c>
      <c r="G3562" s="245"/>
      <c r="H3562" s="247" t="s">
        <v>1</v>
      </c>
      <c r="I3562" s="249"/>
      <c r="J3562" s="245"/>
      <c r="K3562" s="245"/>
      <c r="L3562" s="250"/>
      <c r="M3562" s="251"/>
      <c r="N3562" s="252"/>
      <c r="O3562" s="252"/>
      <c r="P3562" s="252"/>
      <c r="Q3562" s="252"/>
      <c r="R3562" s="252"/>
      <c r="S3562" s="252"/>
      <c r="T3562" s="253"/>
      <c r="AT3562" s="254" t="s">
        <v>175</v>
      </c>
      <c r="AU3562" s="254" t="s">
        <v>107</v>
      </c>
      <c r="AV3562" s="12" t="s">
        <v>82</v>
      </c>
      <c r="AW3562" s="12" t="s">
        <v>31</v>
      </c>
      <c r="AX3562" s="12" t="s">
        <v>74</v>
      </c>
      <c r="AY3562" s="254" t="s">
        <v>165</v>
      </c>
    </row>
    <row r="3563" s="13" customFormat="1">
      <c r="B3563" s="255"/>
      <c r="C3563" s="256"/>
      <c r="D3563" s="246" t="s">
        <v>175</v>
      </c>
      <c r="E3563" s="257" t="s">
        <v>1</v>
      </c>
      <c r="F3563" s="258" t="s">
        <v>689</v>
      </c>
      <c r="G3563" s="256"/>
      <c r="H3563" s="259">
        <v>17.510000000000002</v>
      </c>
      <c r="I3563" s="260"/>
      <c r="J3563" s="256"/>
      <c r="K3563" s="256"/>
      <c r="L3563" s="261"/>
      <c r="M3563" s="262"/>
      <c r="N3563" s="263"/>
      <c r="O3563" s="263"/>
      <c r="P3563" s="263"/>
      <c r="Q3563" s="263"/>
      <c r="R3563" s="263"/>
      <c r="S3563" s="263"/>
      <c r="T3563" s="264"/>
      <c r="AT3563" s="265" t="s">
        <v>175</v>
      </c>
      <c r="AU3563" s="265" t="s">
        <v>107</v>
      </c>
      <c r="AV3563" s="13" t="s">
        <v>107</v>
      </c>
      <c r="AW3563" s="13" t="s">
        <v>31</v>
      </c>
      <c r="AX3563" s="13" t="s">
        <v>74</v>
      </c>
      <c r="AY3563" s="265" t="s">
        <v>165</v>
      </c>
    </row>
    <row r="3564" s="12" customFormat="1">
      <c r="B3564" s="244"/>
      <c r="C3564" s="245"/>
      <c r="D3564" s="246" t="s">
        <v>175</v>
      </c>
      <c r="E3564" s="247" t="s">
        <v>1</v>
      </c>
      <c r="F3564" s="248" t="s">
        <v>262</v>
      </c>
      <c r="G3564" s="245"/>
      <c r="H3564" s="247" t="s">
        <v>1</v>
      </c>
      <c r="I3564" s="249"/>
      <c r="J3564" s="245"/>
      <c r="K3564" s="245"/>
      <c r="L3564" s="250"/>
      <c r="M3564" s="251"/>
      <c r="N3564" s="252"/>
      <c r="O3564" s="252"/>
      <c r="P3564" s="252"/>
      <c r="Q3564" s="252"/>
      <c r="R3564" s="252"/>
      <c r="S3564" s="252"/>
      <c r="T3564" s="253"/>
      <c r="AT3564" s="254" t="s">
        <v>175</v>
      </c>
      <c r="AU3564" s="254" t="s">
        <v>107</v>
      </c>
      <c r="AV3564" s="12" t="s">
        <v>82</v>
      </c>
      <c r="AW3564" s="12" t="s">
        <v>31</v>
      </c>
      <c r="AX3564" s="12" t="s">
        <v>74</v>
      </c>
      <c r="AY3564" s="254" t="s">
        <v>165</v>
      </c>
    </row>
    <row r="3565" s="13" customFormat="1">
      <c r="B3565" s="255"/>
      <c r="C3565" s="256"/>
      <c r="D3565" s="246" t="s">
        <v>175</v>
      </c>
      <c r="E3565" s="257" t="s">
        <v>1</v>
      </c>
      <c r="F3565" s="258" t="s">
        <v>690</v>
      </c>
      <c r="G3565" s="256"/>
      <c r="H3565" s="259">
        <v>5.0499999999999998</v>
      </c>
      <c r="I3565" s="260"/>
      <c r="J3565" s="256"/>
      <c r="K3565" s="256"/>
      <c r="L3565" s="261"/>
      <c r="M3565" s="262"/>
      <c r="N3565" s="263"/>
      <c r="O3565" s="263"/>
      <c r="P3565" s="263"/>
      <c r="Q3565" s="263"/>
      <c r="R3565" s="263"/>
      <c r="S3565" s="263"/>
      <c r="T3565" s="264"/>
      <c r="AT3565" s="265" t="s">
        <v>175</v>
      </c>
      <c r="AU3565" s="265" t="s">
        <v>107</v>
      </c>
      <c r="AV3565" s="13" t="s">
        <v>107</v>
      </c>
      <c r="AW3565" s="13" t="s">
        <v>31</v>
      </c>
      <c r="AX3565" s="13" t="s">
        <v>74</v>
      </c>
      <c r="AY3565" s="265" t="s">
        <v>165</v>
      </c>
    </row>
    <row r="3566" s="12" customFormat="1">
      <c r="B3566" s="244"/>
      <c r="C3566" s="245"/>
      <c r="D3566" s="246" t="s">
        <v>175</v>
      </c>
      <c r="E3566" s="247" t="s">
        <v>1</v>
      </c>
      <c r="F3566" s="248" t="s">
        <v>461</v>
      </c>
      <c r="G3566" s="245"/>
      <c r="H3566" s="247" t="s">
        <v>1</v>
      </c>
      <c r="I3566" s="249"/>
      <c r="J3566" s="245"/>
      <c r="K3566" s="245"/>
      <c r="L3566" s="250"/>
      <c r="M3566" s="251"/>
      <c r="N3566" s="252"/>
      <c r="O3566" s="252"/>
      <c r="P3566" s="252"/>
      <c r="Q3566" s="252"/>
      <c r="R3566" s="252"/>
      <c r="S3566" s="252"/>
      <c r="T3566" s="253"/>
      <c r="AT3566" s="254" t="s">
        <v>175</v>
      </c>
      <c r="AU3566" s="254" t="s">
        <v>107</v>
      </c>
      <c r="AV3566" s="12" t="s">
        <v>82</v>
      </c>
      <c r="AW3566" s="12" t="s">
        <v>31</v>
      </c>
      <c r="AX3566" s="12" t="s">
        <v>74</v>
      </c>
      <c r="AY3566" s="254" t="s">
        <v>165</v>
      </c>
    </row>
    <row r="3567" s="13" customFormat="1">
      <c r="B3567" s="255"/>
      <c r="C3567" s="256"/>
      <c r="D3567" s="246" t="s">
        <v>175</v>
      </c>
      <c r="E3567" s="257" t="s">
        <v>1</v>
      </c>
      <c r="F3567" s="258" t="s">
        <v>691</v>
      </c>
      <c r="G3567" s="256"/>
      <c r="H3567" s="259">
        <v>6.2699999999999996</v>
      </c>
      <c r="I3567" s="260"/>
      <c r="J3567" s="256"/>
      <c r="K3567" s="256"/>
      <c r="L3567" s="261"/>
      <c r="M3567" s="262"/>
      <c r="N3567" s="263"/>
      <c r="O3567" s="263"/>
      <c r="P3567" s="263"/>
      <c r="Q3567" s="263"/>
      <c r="R3567" s="263"/>
      <c r="S3567" s="263"/>
      <c r="T3567" s="264"/>
      <c r="AT3567" s="265" t="s">
        <v>175</v>
      </c>
      <c r="AU3567" s="265" t="s">
        <v>107</v>
      </c>
      <c r="AV3567" s="13" t="s">
        <v>107</v>
      </c>
      <c r="AW3567" s="13" t="s">
        <v>31</v>
      </c>
      <c r="AX3567" s="13" t="s">
        <v>74</v>
      </c>
      <c r="AY3567" s="265" t="s">
        <v>165</v>
      </c>
    </row>
    <row r="3568" s="12" customFormat="1">
      <c r="B3568" s="244"/>
      <c r="C3568" s="245"/>
      <c r="D3568" s="246" t="s">
        <v>175</v>
      </c>
      <c r="E3568" s="247" t="s">
        <v>1</v>
      </c>
      <c r="F3568" s="248" t="s">
        <v>467</v>
      </c>
      <c r="G3568" s="245"/>
      <c r="H3568" s="247" t="s">
        <v>1</v>
      </c>
      <c r="I3568" s="249"/>
      <c r="J3568" s="245"/>
      <c r="K3568" s="245"/>
      <c r="L3568" s="250"/>
      <c r="M3568" s="251"/>
      <c r="N3568" s="252"/>
      <c r="O3568" s="252"/>
      <c r="P3568" s="252"/>
      <c r="Q3568" s="252"/>
      <c r="R3568" s="252"/>
      <c r="S3568" s="252"/>
      <c r="T3568" s="253"/>
      <c r="AT3568" s="254" t="s">
        <v>175</v>
      </c>
      <c r="AU3568" s="254" t="s">
        <v>107</v>
      </c>
      <c r="AV3568" s="12" t="s">
        <v>82</v>
      </c>
      <c r="AW3568" s="12" t="s">
        <v>31</v>
      </c>
      <c r="AX3568" s="12" t="s">
        <v>74</v>
      </c>
      <c r="AY3568" s="254" t="s">
        <v>165</v>
      </c>
    </row>
    <row r="3569" s="12" customFormat="1">
      <c r="B3569" s="244"/>
      <c r="C3569" s="245"/>
      <c r="D3569" s="246" t="s">
        <v>175</v>
      </c>
      <c r="E3569" s="247" t="s">
        <v>1</v>
      </c>
      <c r="F3569" s="248" t="s">
        <v>182</v>
      </c>
      <c r="G3569" s="245"/>
      <c r="H3569" s="247" t="s">
        <v>1</v>
      </c>
      <c r="I3569" s="249"/>
      <c r="J3569" s="245"/>
      <c r="K3569" s="245"/>
      <c r="L3569" s="250"/>
      <c r="M3569" s="251"/>
      <c r="N3569" s="252"/>
      <c r="O3569" s="252"/>
      <c r="P3569" s="252"/>
      <c r="Q3569" s="252"/>
      <c r="R3569" s="252"/>
      <c r="S3569" s="252"/>
      <c r="T3569" s="253"/>
      <c r="AT3569" s="254" t="s">
        <v>175</v>
      </c>
      <c r="AU3569" s="254" t="s">
        <v>107</v>
      </c>
      <c r="AV3569" s="12" t="s">
        <v>82</v>
      </c>
      <c r="AW3569" s="12" t="s">
        <v>31</v>
      </c>
      <c r="AX3569" s="12" t="s">
        <v>74</v>
      </c>
      <c r="AY3569" s="254" t="s">
        <v>165</v>
      </c>
    </row>
    <row r="3570" s="13" customFormat="1">
      <c r="B3570" s="255"/>
      <c r="C3570" s="256"/>
      <c r="D3570" s="246" t="s">
        <v>175</v>
      </c>
      <c r="E3570" s="257" t="s">
        <v>1</v>
      </c>
      <c r="F3570" s="258" t="s">
        <v>695</v>
      </c>
      <c r="G3570" s="256"/>
      <c r="H3570" s="259">
        <v>3.5600000000000001</v>
      </c>
      <c r="I3570" s="260"/>
      <c r="J3570" s="256"/>
      <c r="K3570" s="256"/>
      <c r="L3570" s="261"/>
      <c r="M3570" s="262"/>
      <c r="N3570" s="263"/>
      <c r="O3570" s="263"/>
      <c r="P3570" s="263"/>
      <c r="Q3570" s="263"/>
      <c r="R3570" s="263"/>
      <c r="S3570" s="263"/>
      <c r="T3570" s="264"/>
      <c r="AT3570" s="265" t="s">
        <v>175</v>
      </c>
      <c r="AU3570" s="265" t="s">
        <v>107</v>
      </c>
      <c r="AV3570" s="13" t="s">
        <v>107</v>
      </c>
      <c r="AW3570" s="13" t="s">
        <v>31</v>
      </c>
      <c r="AX3570" s="13" t="s">
        <v>74</v>
      </c>
      <c r="AY3570" s="265" t="s">
        <v>165</v>
      </c>
    </row>
    <row r="3571" s="12" customFormat="1">
      <c r="B3571" s="244"/>
      <c r="C3571" s="245"/>
      <c r="D3571" s="246" t="s">
        <v>175</v>
      </c>
      <c r="E3571" s="247" t="s">
        <v>1</v>
      </c>
      <c r="F3571" s="248" t="s">
        <v>203</v>
      </c>
      <c r="G3571" s="245"/>
      <c r="H3571" s="247" t="s">
        <v>1</v>
      </c>
      <c r="I3571" s="249"/>
      <c r="J3571" s="245"/>
      <c r="K3571" s="245"/>
      <c r="L3571" s="250"/>
      <c r="M3571" s="251"/>
      <c r="N3571" s="252"/>
      <c r="O3571" s="252"/>
      <c r="P3571" s="252"/>
      <c r="Q3571" s="252"/>
      <c r="R3571" s="252"/>
      <c r="S3571" s="252"/>
      <c r="T3571" s="253"/>
      <c r="AT3571" s="254" t="s">
        <v>175</v>
      </c>
      <c r="AU3571" s="254" t="s">
        <v>107</v>
      </c>
      <c r="AV3571" s="12" t="s">
        <v>82</v>
      </c>
      <c r="AW3571" s="12" t="s">
        <v>31</v>
      </c>
      <c r="AX3571" s="12" t="s">
        <v>74</v>
      </c>
      <c r="AY3571" s="254" t="s">
        <v>165</v>
      </c>
    </row>
    <row r="3572" s="13" customFormat="1">
      <c r="B3572" s="255"/>
      <c r="C3572" s="256"/>
      <c r="D3572" s="246" t="s">
        <v>175</v>
      </c>
      <c r="E3572" s="257" t="s">
        <v>1</v>
      </c>
      <c r="F3572" s="258" t="s">
        <v>696</v>
      </c>
      <c r="G3572" s="256"/>
      <c r="H3572" s="259">
        <v>3.96</v>
      </c>
      <c r="I3572" s="260"/>
      <c r="J3572" s="256"/>
      <c r="K3572" s="256"/>
      <c r="L3572" s="261"/>
      <c r="M3572" s="262"/>
      <c r="N3572" s="263"/>
      <c r="O3572" s="263"/>
      <c r="P3572" s="263"/>
      <c r="Q3572" s="263"/>
      <c r="R3572" s="263"/>
      <c r="S3572" s="263"/>
      <c r="T3572" s="264"/>
      <c r="AT3572" s="265" t="s">
        <v>175</v>
      </c>
      <c r="AU3572" s="265" t="s">
        <v>107</v>
      </c>
      <c r="AV3572" s="13" t="s">
        <v>107</v>
      </c>
      <c r="AW3572" s="13" t="s">
        <v>31</v>
      </c>
      <c r="AX3572" s="13" t="s">
        <v>74</v>
      </c>
      <c r="AY3572" s="265" t="s">
        <v>165</v>
      </c>
    </row>
    <row r="3573" s="12" customFormat="1">
      <c r="B3573" s="244"/>
      <c r="C3573" s="245"/>
      <c r="D3573" s="246" t="s">
        <v>175</v>
      </c>
      <c r="E3573" s="247" t="s">
        <v>1</v>
      </c>
      <c r="F3573" s="248" t="s">
        <v>697</v>
      </c>
      <c r="G3573" s="245"/>
      <c r="H3573" s="247" t="s">
        <v>1</v>
      </c>
      <c r="I3573" s="249"/>
      <c r="J3573" s="245"/>
      <c r="K3573" s="245"/>
      <c r="L3573" s="250"/>
      <c r="M3573" s="251"/>
      <c r="N3573" s="252"/>
      <c r="O3573" s="252"/>
      <c r="P3573" s="252"/>
      <c r="Q3573" s="252"/>
      <c r="R3573" s="252"/>
      <c r="S3573" s="252"/>
      <c r="T3573" s="253"/>
      <c r="AT3573" s="254" t="s">
        <v>175</v>
      </c>
      <c r="AU3573" s="254" t="s">
        <v>107</v>
      </c>
      <c r="AV3573" s="12" t="s">
        <v>82</v>
      </c>
      <c r="AW3573" s="12" t="s">
        <v>31</v>
      </c>
      <c r="AX3573" s="12" t="s">
        <v>74</v>
      </c>
      <c r="AY3573" s="254" t="s">
        <v>165</v>
      </c>
    </row>
    <row r="3574" s="13" customFormat="1">
      <c r="B3574" s="255"/>
      <c r="C3574" s="256"/>
      <c r="D3574" s="246" t="s">
        <v>175</v>
      </c>
      <c r="E3574" s="257" t="s">
        <v>1</v>
      </c>
      <c r="F3574" s="258" t="s">
        <v>698</v>
      </c>
      <c r="G3574" s="256"/>
      <c r="H3574" s="259">
        <v>1.44</v>
      </c>
      <c r="I3574" s="260"/>
      <c r="J3574" s="256"/>
      <c r="K3574" s="256"/>
      <c r="L3574" s="261"/>
      <c r="M3574" s="262"/>
      <c r="N3574" s="263"/>
      <c r="O3574" s="263"/>
      <c r="P3574" s="263"/>
      <c r="Q3574" s="263"/>
      <c r="R3574" s="263"/>
      <c r="S3574" s="263"/>
      <c r="T3574" s="264"/>
      <c r="AT3574" s="265" t="s">
        <v>175</v>
      </c>
      <c r="AU3574" s="265" t="s">
        <v>107</v>
      </c>
      <c r="AV3574" s="13" t="s">
        <v>107</v>
      </c>
      <c r="AW3574" s="13" t="s">
        <v>31</v>
      </c>
      <c r="AX3574" s="13" t="s">
        <v>74</v>
      </c>
      <c r="AY3574" s="265" t="s">
        <v>165</v>
      </c>
    </row>
    <row r="3575" s="12" customFormat="1">
      <c r="B3575" s="244"/>
      <c r="C3575" s="245"/>
      <c r="D3575" s="246" t="s">
        <v>175</v>
      </c>
      <c r="E3575" s="247" t="s">
        <v>1</v>
      </c>
      <c r="F3575" s="248" t="s">
        <v>453</v>
      </c>
      <c r="G3575" s="245"/>
      <c r="H3575" s="247" t="s">
        <v>1</v>
      </c>
      <c r="I3575" s="249"/>
      <c r="J3575" s="245"/>
      <c r="K3575" s="245"/>
      <c r="L3575" s="250"/>
      <c r="M3575" s="251"/>
      <c r="N3575" s="252"/>
      <c r="O3575" s="252"/>
      <c r="P3575" s="252"/>
      <c r="Q3575" s="252"/>
      <c r="R3575" s="252"/>
      <c r="S3575" s="252"/>
      <c r="T3575" s="253"/>
      <c r="AT3575" s="254" t="s">
        <v>175</v>
      </c>
      <c r="AU3575" s="254" t="s">
        <v>107</v>
      </c>
      <c r="AV3575" s="12" t="s">
        <v>82</v>
      </c>
      <c r="AW3575" s="12" t="s">
        <v>31</v>
      </c>
      <c r="AX3575" s="12" t="s">
        <v>74</v>
      </c>
      <c r="AY3575" s="254" t="s">
        <v>165</v>
      </c>
    </row>
    <row r="3576" s="13" customFormat="1">
      <c r="B3576" s="255"/>
      <c r="C3576" s="256"/>
      <c r="D3576" s="246" t="s">
        <v>175</v>
      </c>
      <c r="E3576" s="257" t="s">
        <v>1</v>
      </c>
      <c r="F3576" s="258" t="s">
        <v>699</v>
      </c>
      <c r="G3576" s="256"/>
      <c r="H3576" s="259">
        <v>8.2200000000000006</v>
      </c>
      <c r="I3576" s="260"/>
      <c r="J3576" s="256"/>
      <c r="K3576" s="256"/>
      <c r="L3576" s="261"/>
      <c r="M3576" s="262"/>
      <c r="N3576" s="263"/>
      <c r="O3576" s="263"/>
      <c r="P3576" s="263"/>
      <c r="Q3576" s="263"/>
      <c r="R3576" s="263"/>
      <c r="S3576" s="263"/>
      <c r="T3576" s="264"/>
      <c r="AT3576" s="265" t="s">
        <v>175</v>
      </c>
      <c r="AU3576" s="265" t="s">
        <v>107</v>
      </c>
      <c r="AV3576" s="13" t="s">
        <v>107</v>
      </c>
      <c r="AW3576" s="13" t="s">
        <v>31</v>
      </c>
      <c r="AX3576" s="13" t="s">
        <v>74</v>
      </c>
      <c r="AY3576" s="265" t="s">
        <v>165</v>
      </c>
    </row>
    <row r="3577" s="12" customFormat="1">
      <c r="B3577" s="244"/>
      <c r="C3577" s="245"/>
      <c r="D3577" s="246" t="s">
        <v>175</v>
      </c>
      <c r="E3577" s="247" t="s">
        <v>1</v>
      </c>
      <c r="F3577" s="248" t="s">
        <v>220</v>
      </c>
      <c r="G3577" s="245"/>
      <c r="H3577" s="247" t="s">
        <v>1</v>
      </c>
      <c r="I3577" s="249"/>
      <c r="J3577" s="245"/>
      <c r="K3577" s="245"/>
      <c r="L3577" s="250"/>
      <c r="M3577" s="251"/>
      <c r="N3577" s="252"/>
      <c r="O3577" s="252"/>
      <c r="P3577" s="252"/>
      <c r="Q3577" s="252"/>
      <c r="R3577" s="252"/>
      <c r="S3577" s="252"/>
      <c r="T3577" s="253"/>
      <c r="AT3577" s="254" t="s">
        <v>175</v>
      </c>
      <c r="AU3577" s="254" t="s">
        <v>107</v>
      </c>
      <c r="AV3577" s="12" t="s">
        <v>82</v>
      </c>
      <c r="AW3577" s="12" t="s">
        <v>31</v>
      </c>
      <c r="AX3577" s="12" t="s">
        <v>74</v>
      </c>
      <c r="AY3577" s="254" t="s">
        <v>165</v>
      </c>
    </row>
    <row r="3578" s="13" customFormat="1">
      <c r="B3578" s="255"/>
      <c r="C3578" s="256"/>
      <c r="D3578" s="246" t="s">
        <v>175</v>
      </c>
      <c r="E3578" s="257" t="s">
        <v>1</v>
      </c>
      <c r="F3578" s="258" t="s">
        <v>702</v>
      </c>
      <c r="G3578" s="256"/>
      <c r="H3578" s="259">
        <v>7.6200000000000001</v>
      </c>
      <c r="I3578" s="260"/>
      <c r="J3578" s="256"/>
      <c r="K3578" s="256"/>
      <c r="L3578" s="261"/>
      <c r="M3578" s="262"/>
      <c r="N3578" s="263"/>
      <c r="O3578" s="263"/>
      <c r="P3578" s="263"/>
      <c r="Q3578" s="263"/>
      <c r="R3578" s="263"/>
      <c r="S3578" s="263"/>
      <c r="T3578" s="264"/>
      <c r="AT3578" s="265" t="s">
        <v>175</v>
      </c>
      <c r="AU3578" s="265" t="s">
        <v>107</v>
      </c>
      <c r="AV3578" s="13" t="s">
        <v>107</v>
      </c>
      <c r="AW3578" s="13" t="s">
        <v>31</v>
      </c>
      <c r="AX3578" s="13" t="s">
        <v>74</v>
      </c>
      <c r="AY3578" s="265" t="s">
        <v>165</v>
      </c>
    </row>
    <row r="3579" s="12" customFormat="1">
      <c r="B3579" s="244"/>
      <c r="C3579" s="245"/>
      <c r="D3579" s="246" t="s">
        <v>175</v>
      </c>
      <c r="E3579" s="247" t="s">
        <v>1</v>
      </c>
      <c r="F3579" s="248" t="s">
        <v>439</v>
      </c>
      <c r="G3579" s="245"/>
      <c r="H3579" s="247" t="s">
        <v>1</v>
      </c>
      <c r="I3579" s="249"/>
      <c r="J3579" s="245"/>
      <c r="K3579" s="245"/>
      <c r="L3579" s="250"/>
      <c r="M3579" s="251"/>
      <c r="N3579" s="252"/>
      <c r="O3579" s="252"/>
      <c r="P3579" s="252"/>
      <c r="Q3579" s="252"/>
      <c r="R3579" s="252"/>
      <c r="S3579" s="252"/>
      <c r="T3579" s="253"/>
      <c r="AT3579" s="254" t="s">
        <v>175</v>
      </c>
      <c r="AU3579" s="254" t="s">
        <v>107</v>
      </c>
      <c r="AV3579" s="12" t="s">
        <v>82</v>
      </c>
      <c r="AW3579" s="12" t="s">
        <v>31</v>
      </c>
      <c r="AX3579" s="12" t="s">
        <v>74</v>
      </c>
      <c r="AY3579" s="254" t="s">
        <v>165</v>
      </c>
    </row>
    <row r="3580" s="13" customFormat="1">
      <c r="B3580" s="255"/>
      <c r="C3580" s="256"/>
      <c r="D3580" s="246" t="s">
        <v>175</v>
      </c>
      <c r="E3580" s="257" t="s">
        <v>1</v>
      </c>
      <c r="F3580" s="258" t="s">
        <v>703</v>
      </c>
      <c r="G3580" s="256"/>
      <c r="H3580" s="259">
        <v>3.5099999999999998</v>
      </c>
      <c r="I3580" s="260"/>
      <c r="J3580" s="256"/>
      <c r="K3580" s="256"/>
      <c r="L3580" s="261"/>
      <c r="M3580" s="262"/>
      <c r="N3580" s="263"/>
      <c r="O3580" s="263"/>
      <c r="P3580" s="263"/>
      <c r="Q3580" s="263"/>
      <c r="R3580" s="263"/>
      <c r="S3580" s="263"/>
      <c r="T3580" s="264"/>
      <c r="AT3580" s="265" t="s">
        <v>175</v>
      </c>
      <c r="AU3580" s="265" t="s">
        <v>107</v>
      </c>
      <c r="AV3580" s="13" t="s">
        <v>107</v>
      </c>
      <c r="AW3580" s="13" t="s">
        <v>31</v>
      </c>
      <c r="AX3580" s="13" t="s">
        <v>74</v>
      </c>
      <c r="AY3580" s="265" t="s">
        <v>165</v>
      </c>
    </row>
    <row r="3581" s="12" customFormat="1">
      <c r="B3581" s="244"/>
      <c r="C3581" s="245"/>
      <c r="D3581" s="246" t="s">
        <v>175</v>
      </c>
      <c r="E3581" s="247" t="s">
        <v>1</v>
      </c>
      <c r="F3581" s="248" t="s">
        <v>222</v>
      </c>
      <c r="G3581" s="245"/>
      <c r="H3581" s="247" t="s">
        <v>1</v>
      </c>
      <c r="I3581" s="249"/>
      <c r="J3581" s="245"/>
      <c r="K3581" s="245"/>
      <c r="L3581" s="250"/>
      <c r="M3581" s="251"/>
      <c r="N3581" s="252"/>
      <c r="O3581" s="252"/>
      <c r="P3581" s="252"/>
      <c r="Q3581" s="252"/>
      <c r="R3581" s="252"/>
      <c r="S3581" s="252"/>
      <c r="T3581" s="253"/>
      <c r="AT3581" s="254" t="s">
        <v>175</v>
      </c>
      <c r="AU3581" s="254" t="s">
        <v>107</v>
      </c>
      <c r="AV3581" s="12" t="s">
        <v>82</v>
      </c>
      <c r="AW3581" s="12" t="s">
        <v>31</v>
      </c>
      <c r="AX3581" s="12" t="s">
        <v>74</v>
      </c>
      <c r="AY3581" s="254" t="s">
        <v>165</v>
      </c>
    </row>
    <row r="3582" s="13" customFormat="1">
      <c r="B3582" s="255"/>
      <c r="C3582" s="256"/>
      <c r="D3582" s="246" t="s">
        <v>175</v>
      </c>
      <c r="E3582" s="257" t="s">
        <v>1</v>
      </c>
      <c r="F3582" s="258" t="s">
        <v>704</v>
      </c>
      <c r="G3582" s="256"/>
      <c r="H3582" s="259">
        <v>1.48</v>
      </c>
      <c r="I3582" s="260"/>
      <c r="J3582" s="256"/>
      <c r="K3582" s="256"/>
      <c r="L3582" s="261"/>
      <c r="M3582" s="262"/>
      <c r="N3582" s="263"/>
      <c r="O3582" s="263"/>
      <c r="P3582" s="263"/>
      <c r="Q3582" s="263"/>
      <c r="R3582" s="263"/>
      <c r="S3582" s="263"/>
      <c r="T3582" s="264"/>
      <c r="AT3582" s="265" t="s">
        <v>175</v>
      </c>
      <c r="AU3582" s="265" t="s">
        <v>107</v>
      </c>
      <c r="AV3582" s="13" t="s">
        <v>107</v>
      </c>
      <c r="AW3582" s="13" t="s">
        <v>31</v>
      </c>
      <c r="AX3582" s="13" t="s">
        <v>74</v>
      </c>
      <c r="AY3582" s="265" t="s">
        <v>165</v>
      </c>
    </row>
    <row r="3583" s="12" customFormat="1">
      <c r="B3583" s="244"/>
      <c r="C3583" s="245"/>
      <c r="D3583" s="246" t="s">
        <v>175</v>
      </c>
      <c r="E3583" s="247" t="s">
        <v>1</v>
      </c>
      <c r="F3583" s="248" t="s">
        <v>181</v>
      </c>
      <c r="G3583" s="245"/>
      <c r="H3583" s="247" t="s">
        <v>1</v>
      </c>
      <c r="I3583" s="249"/>
      <c r="J3583" s="245"/>
      <c r="K3583" s="245"/>
      <c r="L3583" s="250"/>
      <c r="M3583" s="251"/>
      <c r="N3583" s="252"/>
      <c r="O3583" s="252"/>
      <c r="P3583" s="252"/>
      <c r="Q3583" s="252"/>
      <c r="R3583" s="252"/>
      <c r="S3583" s="252"/>
      <c r="T3583" s="253"/>
      <c r="AT3583" s="254" t="s">
        <v>175</v>
      </c>
      <c r="AU3583" s="254" t="s">
        <v>107</v>
      </c>
      <c r="AV3583" s="12" t="s">
        <v>82</v>
      </c>
      <c r="AW3583" s="12" t="s">
        <v>31</v>
      </c>
      <c r="AX3583" s="12" t="s">
        <v>74</v>
      </c>
      <c r="AY3583" s="254" t="s">
        <v>165</v>
      </c>
    </row>
    <row r="3584" s="13" customFormat="1">
      <c r="B3584" s="255"/>
      <c r="C3584" s="256"/>
      <c r="D3584" s="246" t="s">
        <v>175</v>
      </c>
      <c r="E3584" s="257" t="s">
        <v>1</v>
      </c>
      <c r="F3584" s="258" t="s">
        <v>705</v>
      </c>
      <c r="G3584" s="256"/>
      <c r="H3584" s="259">
        <v>14.199999999999999</v>
      </c>
      <c r="I3584" s="260"/>
      <c r="J3584" s="256"/>
      <c r="K3584" s="256"/>
      <c r="L3584" s="261"/>
      <c r="M3584" s="262"/>
      <c r="N3584" s="263"/>
      <c r="O3584" s="263"/>
      <c r="P3584" s="263"/>
      <c r="Q3584" s="263"/>
      <c r="R3584" s="263"/>
      <c r="S3584" s="263"/>
      <c r="T3584" s="264"/>
      <c r="AT3584" s="265" t="s">
        <v>175</v>
      </c>
      <c r="AU3584" s="265" t="s">
        <v>107</v>
      </c>
      <c r="AV3584" s="13" t="s">
        <v>107</v>
      </c>
      <c r="AW3584" s="13" t="s">
        <v>31</v>
      </c>
      <c r="AX3584" s="13" t="s">
        <v>74</v>
      </c>
      <c r="AY3584" s="265" t="s">
        <v>165</v>
      </c>
    </row>
    <row r="3585" s="14" customFormat="1">
      <c r="B3585" s="266"/>
      <c r="C3585" s="267"/>
      <c r="D3585" s="246" t="s">
        <v>175</v>
      </c>
      <c r="E3585" s="268" t="s">
        <v>1</v>
      </c>
      <c r="F3585" s="269" t="s">
        <v>179</v>
      </c>
      <c r="G3585" s="267"/>
      <c r="H3585" s="270">
        <v>72.819999999999993</v>
      </c>
      <c r="I3585" s="271"/>
      <c r="J3585" s="267"/>
      <c r="K3585" s="267"/>
      <c r="L3585" s="272"/>
      <c r="M3585" s="273"/>
      <c r="N3585" s="274"/>
      <c r="O3585" s="274"/>
      <c r="P3585" s="274"/>
      <c r="Q3585" s="274"/>
      <c r="R3585" s="274"/>
      <c r="S3585" s="274"/>
      <c r="T3585" s="275"/>
      <c r="AT3585" s="276" t="s">
        <v>175</v>
      </c>
      <c r="AU3585" s="276" t="s">
        <v>107</v>
      </c>
      <c r="AV3585" s="14" t="s">
        <v>166</v>
      </c>
      <c r="AW3585" s="14" t="s">
        <v>31</v>
      </c>
      <c r="AX3585" s="14" t="s">
        <v>74</v>
      </c>
      <c r="AY3585" s="276" t="s">
        <v>165</v>
      </c>
    </row>
    <row r="3586" s="15" customFormat="1">
      <c r="B3586" s="277"/>
      <c r="C3586" s="278"/>
      <c r="D3586" s="246" t="s">
        <v>175</v>
      </c>
      <c r="E3586" s="279" t="s">
        <v>1</v>
      </c>
      <c r="F3586" s="280" t="s">
        <v>186</v>
      </c>
      <c r="G3586" s="278"/>
      <c r="H3586" s="281">
        <v>174.28999999999999</v>
      </c>
      <c r="I3586" s="282"/>
      <c r="J3586" s="278"/>
      <c r="K3586" s="278"/>
      <c r="L3586" s="283"/>
      <c r="M3586" s="284"/>
      <c r="N3586" s="285"/>
      <c r="O3586" s="285"/>
      <c r="P3586" s="285"/>
      <c r="Q3586" s="285"/>
      <c r="R3586" s="285"/>
      <c r="S3586" s="285"/>
      <c r="T3586" s="286"/>
      <c r="AT3586" s="287" t="s">
        <v>175</v>
      </c>
      <c r="AU3586" s="287" t="s">
        <v>107</v>
      </c>
      <c r="AV3586" s="15" t="s">
        <v>173</v>
      </c>
      <c r="AW3586" s="15" t="s">
        <v>31</v>
      </c>
      <c r="AX3586" s="15" t="s">
        <v>82</v>
      </c>
      <c r="AY3586" s="287" t="s">
        <v>165</v>
      </c>
    </row>
    <row r="3587" s="1" customFormat="1" ht="24" customHeight="1">
      <c r="B3587" s="38"/>
      <c r="C3587" s="231" t="s">
        <v>1387</v>
      </c>
      <c r="D3587" s="231" t="s">
        <v>168</v>
      </c>
      <c r="E3587" s="232" t="s">
        <v>1388</v>
      </c>
      <c r="F3587" s="233" t="s">
        <v>1389</v>
      </c>
      <c r="G3587" s="234" t="s">
        <v>339</v>
      </c>
      <c r="H3587" s="235">
        <v>124.40000000000001</v>
      </c>
      <c r="I3587" s="236"/>
      <c r="J3587" s="237">
        <f>ROUND(I3587*H3587,2)</f>
        <v>0</v>
      </c>
      <c r="K3587" s="233" t="s">
        <v>172</v>
      </c>
      <c r="L3587" s="43"/>
      <c r="M3587" s="238" t="s">
        <v>1</v>
      </c>
      <c r="N3587" s="239" t="s">
        <v>40</v>
      </c>
      <c r="O3587" s="86"/>
      <c r="P3587" s="240">
        <f>O3587*H3587</f>
        <v>0</v>
      </c>
      <c r="Q3587" s="240">
        <v>0</v>
      </c>
      <c r="R3587" s="240">
        <f>Q3587*H3587</f>
        <v>0</v>
      </c>
      <c r="S3587" s="240">
        <v>0.01174</v>
      </c>
      <c r="T3587" s="241">
        <f>S3587*H3587</f>
        <v>1.4604560000000002</v>
      </c>
      <c r="AR3587" s="242" t="s">
        <v>315</v>
      </c>
      <c r="AT3587" s="242" t="s">
        <v>168</v>
      </c>
      <c r="AU3587" s="242" t="s">
        <v>107</v>
      </c>
      <c r="AY3587" s="17" t="s">
        <v>165</v>
      </c>
      <c r="BE3587" s="243">
        <f>IF(N3587="základní",J3587,0)</f>
        <v>0</v>
      </c>
      <c r="BF3587" s="243">
        <f>IF(N3587="snížená",J3587,0)</f>
        <v>0</v>
      </c>
      <c r="BG3587" s="243">
        <f>IF(N3587="zákl. přenesená",J3587,0)</f>
        <v>0</v>
      </c>
      <c r="BH3587" s="243">
        <f>IF(N3587="sníž. přenesená",J3587,0)</f>
        <v>0</v>
      </c>
      <c r="BI3587" s="243">
        <f>IF(N3587="nulová",J3587,0)</f>
        <v>0</v>
      </c>
      <c r="BJ3587" s="17" t="s">
        <v>107</v>
      </c>
      <c r="BK3587" s="243">
        <f>ROUND(I3587*H3587,2)</f>
        <v>0</v>
      </c>
      <c r="BL3587" s="17" t="s">
        <v>315</v>
      </c>
      <c r="BM3587" s="242" t="s">
        <v>1390</v>
      </c>
    </row>
    <row r="3588" s="12" customFormat="1">
      <c r="B3588" s="244"/>
      <c r="C3588" s="245"/>
      <c r="D3588" s="246" t="s">
        <v>175</v>
      </c>
      <c r="E3588" s="247" t="s">
        <v>1</v>
      </c>
      <c r="F3588" s="248" t="s">
        <v>176</v>
      </c>
      <c r="G3588" s="245"/>
      <c r="H3588" s="247" t="s">
        <v>1</v>
      </c>
      <c r="I3588" s="249"/>
      <c r="J3588" s="245"/>
      <c r="K3588" s="245"/>
      <c r="L3588" s="250"/>
      <c r="M3588" s="251"/>
      <c r="N3588" s="252"/>
      <c r="O3588" s="252"/>
      <c r="P3588" s="252"/>
      <c r="Q3588" s="252"/>
      <c r="R3588" s="252"/>
      <c r="S3588" s="252"/>
      <c r="T3588" s="253"/>
      <c r="AT3588" s="254" t="s">
        <v>175</v>
      </c>
      <c r="AU3588" s="254" t="s">
        <v>107</v>
      </c>
      <c r="AV3588" s="12" t="s">
        <v>82</v>
      </c>
      <c r="AW3588" s="12" t="s">
        <v>31</v>
      </c>
      <c r="AX3588" s="12" t="s">
        <v>74</v>
      </c>
      <c r="AY3588" s="254" t="s">
        <v>165</v>
      </c>
    </row>
    <row r="3589" s="12" customFormat="1">
      <c r="B3589" s="244"/>
      <c r="C3589" s="245"/>
      <c r="D3589" s="246" t="s">
        <v>175</v>
      </c>
      <c r="E3589" s="247" t="s">
        <v>1</v>
      </c>
      <c r="F3589" s="248" t="s">
        <v>586</v>
      </c>
      <c r="G3589" s="245"/>
      <c r="H3589" s="247" t="s">
        <v>1</v>
      </c>
      <c r="I3589" s="249"/>
      <c r="J3589" s="245"/>
      <c r="K3589" s="245"/>
      <c r="L3589" s="250"/>
      <c r="M3589" s="251"/>
      <c r="N3589" s="252"/>
      <c r="O3589" s="252"/>
      <c r="P3589" s="252"/>
      <c r="Q3589" s="252"/>
      <c r="R3589" s="252"/>
      <c r="S3589" s="252"/>
      <c r="T3589" s="253"/>
      <c r="AT3589" s="254" t="s">
        <v>175</v>
      </c>
      <c r="AU3589" s="254" t="s">
        <v>107</v>
      </c>
      <c r="AV3589" s="12" t="s">
        <v>82</v>
      </c>
      <c r="AW3589" s="12" t="s">
        <v>31</v>
      </c>
      <c r="AX3589" s="12" t="s">
        <v>74</v>
      </c>
      <c r="AY3589" s="254" t="s">
        <v>165</v>
      </c>
    </row>
    <row r="3590" s="13" customFormat="1">
      <c r="B3590" s="255"/>
      <c r="C3590" s="256"/>
      <c r="D3590" s="246" t="s">
        <v>175</v>
      </c>
      <c r="E3590" s="257" t="s">
        <v>1</v>
      </c>
      <c r="F3590" s="258" t="s">
        <v>1391</v>
      </c>
      <c r="G3590" s="256"/>
      <c r="H3590" s="259">
        <v>20.199999999999999</v>
      </c>
      <c r="I3590" s="260"/>
      <c r="J3590" s="256"/>
      <c r="K3590" s="256"/>
      <c r="L3590" s="261"/>
      <c r="M3590" s="262"/>
      <c r="N3590" s="263"/>
      <c r="O3590" s="263"/>
      <c r="P3590" s="263"/>
      <c r="Q3590" s="263"/>
      <c r="R3590" s="263"/>
      <c r="S3590" s="263"/>
      <c r="T3590" s="264"/>
      <c r="AT3590" s="265" t="s">
        <v>175</v>
      </c>
      <c r="AU3590" s="265" t="s">
        <v>107</v>
      </c>
      <c r="AV3590" s="13" t="s">
        <v>107</v>
      </c>
      <c r="AW3590" s="13" t="s">
        <v>31</v>
      </c>
      <c r="AX3590" s="13" t="s">
        <v>74</v>
      </c>
      <c r="AY3590" s="265" t="s">
        <v>165</v>
      </c>
    </row>
    <row r="3591" s="12" customFormat="1">
      <c r="B3591" s="244"/>
      <c r="C3591" s="245"/>
      <c r="D3591" s="246" t="s">
        <v>175</v>
      </c>
      <c r="E3591" s="247" t="s">
        <v>1</v>
      </c>
      <c r="F3591" s="248" t="s">
        <v>1392</v>
      </c>
      <c r="G3591" s="245"/>
      <c r="H3591" s="247" t="s">
        <v>1</v>
      </c>
      <c r="I3591" s="249"/>
      <c r="J3591" s="245"/>
      <c r="K3591" s="245"/>
      <c r="L3591" s="250"/>
      <c r="M3591" s="251"/>
      <c r="N3591" s="252"/>
      <c r="O3591" s="252"/>
      <c r="P3591" s="252"/>
      <c r="Q3591" s="252"/>
      <c r="R3591" s="252"/>
      <c r="S3591" s="252"/>
      <c r="T3591" s="253"/>
      <c r="AT3591" s="254" t="s">
        <v>175</v>
      </c>
      <c r="AU3591" s="254" t="s">
        <v>107</v>
      </c>
      <c r="AV3591" s="12" t="s">
        <v>82</v>
      </c>
      <c r="AW3591" s="12" t="s">
        <v>31</v>
      </c>
      <c r="AX3591" s="12" t="s">
        <v>74</v>
      </c>
      <c r="AY3591" s="254" t="s">
        <v>165</v>
      </c>
    </row>
    <row r="3592" s="13" customFormat="1">
      <c r="B3592" s="255"/>
      <c r="C3592" s="256"/>
      <c r="D3592" s="246" t="s">
        <v>175</v>
      </c>
      <c r="E3592" s="257" t="s">
        <v>1</v>
      </c>
      <c r="F3592" s="258" t="s">
        <v>1393</v>
      </c>
      <c r="G3592" s="256"/>
      <c r="H3592" s="259">
        <v>14.92</v>
      </c>
      <c r="I3592" s="260"/>
      <c r="J3592" s="256"/>
      <c r="K3592" s="256"/>
      <c r="L3592" s="261"/>
      <c r="M3592" s="262"/>
      <c r="N3592" s="263"/>
      <c r="O3592" s="263"/>
      <c r="P3592" s="263"/>
      <c r="Q3592" s="263"/>
      <c r="R3592" s="263"/>
      <c r="S3592" s="263"/>
      <c r="T3592" s="264"/>
      <c r="AT3592" s="265" t="s">
        <v>175</v>
      </c>
      <c r="AU3592" s="265" t="s">
        <v>107</v>
      </c>
      <c r="AV3592" s="13" t="s">
        <v>107</v>
      </c>
      <c r="AW3592" s="13" t="s">
        <v>31</v>
      </c>
      <c r="AX3592" s="13" t="s">
        <v>74</v>
      </c>
      <c r="AY3592" s="265" t="s">
        <v>165</v>
      </c>
    </row>
    <row r="3593" s="12" customFormat="1">
      <c r="B3593" s="244"/>
      <c r="C3593" s="245"/>
      <c r="D3593" s="246" t="s">
        <v>175</v>
      </c>
      <c r="E3593" s="247" t="s">
        <v>1</v>
      </c>
      <c r="F3593" s="248" t="s">
        <v>247</v>
      </c>
      <c r="G3593" s="245"/>
      <c r="H3593" s="247" t="s">
        <v>1</v>
      </c>
      <c r="I3593" s="249"/>
      <c r="J3593" s="245"/>
      <c r="K3593" s="245"/>
      <c r="L3593" s="250"/>
      <c r="M3593" s="251"/>
      <c r="N3593" s="252"/>
      <c r="O3593" s="252"/>
      <c r="P3593" s="252"/>
      <c r="Q3593" s="252"/>
      <c r="R3593" s="252"/>
      <c r="S3593" s="252"/>
      <c r="T3593" s="253"/>
      <c r="AT3593" s="254" t="s">
        <v>175</v>
      </c>
      <c r="AU3593" s="254" t="s">
        <v>107</v>
      </c>
      <c r="AV3593" s="12" t="s">
        <v>82</v>
      </c>
      <c r="AW3593" s="12" t="s">
        <v>31</v>
      </c>
      <c r="AX3593" s="12" t="s">
        <v>74</v>
      </c>
      <c r="AY3593" s="254" t="s">
        <v>165</v>
      </c>
    </row>
    <row r="3594" s="13" customFormat="1">
      <c r="B3594" s="255"/>
      <c r="C3594" s="256"/>
      <c r="D3594" s="246" t="s">
        <v>175</v>
      </c>
      <c r="E3594" s="257" t="s">
        <v>1</v>
      </c>
      <c r="F3594" s="258" t="s">
        <v>1394</v>
      </c>
      <c r="G3594" s="256"/>
      <c r="H3594" s="259">
        <v>8.5</v>
      </c>
      <c r="I3594" s="260"/>
      <c r="J3594" s="256"/>
      <c r="K3594" s="256"/>
      <c r="L3594" s="261"/>
      <c r="M3594" s="262"/>
      <c r="N3594" s="263"/>
      <c r="O3594" s="263"/>
      <c r="P3594" s="263"/>
      <c r="Q3594" s="263"/>
      <c r="R3594" s="263"/>
      <c r="S3594" s="263"/>
      <c r="T3594" s="264"/>
      <c r="AT3594" s="265" t="s">
        <v>175</v>
      </c>
      <c r="AU3594" s="265" t="s">
        <v>107</v>
      </c>
      <c r="AV3594" s="13" t="s">
        <v>107</v>
      </c>
      <c r="AW3594" s="13" t="s">
        <v>31</v>
      </c>
      <c r="AX3594" s="13" t="s">
        <v>74</v>
      </c>
      <c r="AY3594" s="265" t="s">
        <v>165</v>
      </c>
    </row>
    <row r="3595" s="12" customFormat="1">
      <c r="B3595" s="244"/>
      <c r="C3595" s="245"/>
      <c r="D3595" s="246" t="s">
        <v>175</v>
      </c>
      <c r="E3595" s="247" t="s">
        <v>1</v>
      </c>
      <c r="F3595" s="248" t="s">
        <v>430</v>
      </c>
      <c r="G3595" s="245"/>
      <c r="H3595" s="247" t="s">
        <v>1</v>
      </c>
      <c r="I3595" s="249"/>
      <c r="J3595" s="245"/>
      <c r="K3595" s="245"/>
      <c r="L3595" s="250"/>
      <c r="M3595" s="251"/>
      <c r="N3595" s="252"/>
      <c r="O3595" s="252"/>
      <c r="P3595" s="252"/>
      <c r="Q3595" s="252"/>
      <c r="R3595" s="252"/>
      <c r="S3595" s="252"/>
      <c r="T3595" s="253"/>
      <c r="AT3595" s="254" t="s">
        <v>175</v>
      </c>
      <c r="AU3595" s="254" t="s">
        <v>107</v>
      </c>
      <c r="AV3595" s="12" t="s">
        <v>82</v>
      </c>
      <c r="AW3595" s="12" t="s">
        <v>31</v>
      </c>
      <c r="AX3595" s="12" t="s">
        <v>74</v>
      </c>
      <c r="AY3595" s="254" t="s">
        <v>165</v>
      </c>
    </row>
    <row r="3596" s="13" customFormat="1">
      <c r="B3596" s="255"/>
      <c r="C3596" s="256"/>
      <c r="D3596" s="246" t="s">
        <v>175</v>
      </c>
      <c r="E3596" s="257" t="s">
        <v>1</v>
      </c>
      <c r="F3596" s="258" t="s">
        <v>1395</v>
      </c>
      <c r="G3596" s="256"/>
      <c r="H3596" s="259">
        <v>8.0999999999999996</v>
      </c>
      <c r="I3596" s="260"/>
      <c r="J3596" s="256"/>
      <c r="K3596" s="256"/>
      <c r="L3596" s="261"/>
      <c r="M3596" s="262"/>
      <c r="N3596" s="263"/>
      <c r="O3596" s="263"/>
      <c r="P3596" s="263"/>
      <c r="Q3596" s="263"/>
      <c r="R3596" s="263"/>
      <c r="S3596" s="263"/>
      <c r="T3596" s="264"/>
      <c r="AT3596" s="265" t="s">
        <v>175</v>
      </c>
      <c r="AU3596" s="265" t="s">
        <v>107</v>
      </c>
      <c r="AV3596" s="13" t="s">
        <v>107</v>
      </c>
      <c r="AW3596" s="13" t="s">
        <v>31</v>
      </c>
      <c r="AX3596" s="13" t="s">
        <v>74</v>
      </c>
      <c r="AY3596" s="265" t="s">
        <v>165</v>
      </c>
    </row>
    <row r="3597" s="12" customFormat="1">
      <c r="B3597" s="244"/>
      <c r="C3597" s="245"/>
      <c r="D3597" s="246" t="s">
        <v>175</v>
      </c>
      <c r="E3597" s="247" t="s">
        <v>1</v>
      </c>
      <c r="F3597" s="248" t="s">
        <v>200</v>
      </c>
      <c r="G3597" s="245"/>
      <c r="H3597" s="247" t="s">
        <v>1</v>
      </c>
      <c r="I3597" s="249"/>
      <c r="J3597" s="245"/>
      <c r="K3597" s="245"/>
      <c r="L3597" s="250"/>
      <c r="M3597" s="251"/>
      <c r="N3597" s="252"/>
      <c r="O3597" s="252"/>
      <c r="P3597" s="252"/>
      <c r="Q3597" s="252"/>
      <c r="R3597" s="252"/>
      <c r="S3597" s="252"/>
      <c r="T3597" s="253"/>
      <c r="AT3597" s="254" t="s">
        <v>175</v>
      </c>
      <c r="AU3597" s="254" t="s">
        <v>107</v>
      </c>
      <c r="AV3597" s="12" t="s">
        <v>82</v>
      </c>
      <c r="AW3597" s="12" t="s">
        <v>31</v>
      </c>
      <c r="AX3597" s="12" t="s">
        <v>74</v>
      </c>
      <c r="AY3597" s="254" t="s">
        <v>165</v>
      </c>
    </row>
    <row r="3598" s="13" customFormat="1">
      <c r="B3598" s="255"/>
      <c r="C3598" s="256"/>
      <c r="D3598" s="246" t="s">
        <v>175</v>
      </c>
      <c r="E3598" s="257" t="s">
        <v>1</v>
      </c>
      <c r="F3598" s="258" t="s">
        <v>1396</v>
      </c>
      <c r="G3598" s="256"/>
      <c r="H3598" s="259">
        <v>11.6</v>
      </c>
      <c r="I3598" s="260"/>
      <c r="J3598" s="256"/>
      <c r="K3598" s="256"/>
      <c r="L3598" s="261"/>
      <c r="M3598" s="262"/>
      <c r="N3598" s="263"/>
      <c r="O3598" s="263"/>
      <c r="P3598" s="263"/>
      <c r="Q3598" s="263"/>
      <c r="R3598" s="263"/>
      <c r="S3598" s="263"/>
      <c r="T3598" s="264"/>
      <c r="AT3598" s="265" t="s">
        <v>175</v>
      </c>
      <c r="AU3598" s="265" t="s">
        <v>107</v>
      </c>
      <c r="AV3598" s="13" t="s">
        <v>107</v>
      </c>
      <c r="AW3598" s="13" t="s">
        <v>31</v>
      </c>
      <c r="AX3598" s="13" t="s">
        <v>74</v>
      </c>
      <c r="AY3598" s="265" t="s">
        <v>165</v>
      </c>
    </row>
    <row r="3599" s="14" customFormat="1">
      <c r="B3599" s="266"/>
      <c r="C3599" s="267"/>
      <c r="D3599" s="246" t="s">
        <v>175</v>
      </c>
      <c r="E3599" s="268" t="s">
        <v>1</v>
      </c>
      <c r="F3599" s="269" t="s">
        <v>179</v>
      </c>
      <c r="G3599" s="267"/>
      <c r="H3599" s="270">
        <v>63.32</v>
      </c>
      <c r="I3599" s="271"/>
      <c r="J3599" s="267"/>
      <c r="K3599" s="267"/>
      <c r="L3599" s="272"/>
      <c r="M3599" s="273"/>
      <c r="N3599" s="274"/>
      <c r="O3599" s="274"/>
      <c r="P3599" s="274"/>
      <c r="Q3599" s="274"/>
      <c r="R3599" s="274"/>
      <c r="S3599" s="274"/>
      <c r="T3599" s="275"/>
      <c r="AT3599" s="276" t="s">
        <v>175</v>
      </c>
      <c r="AU3599" s="276" t="s">
        <v>107</v>
      </c>
      <c r="AV3599" s="14" t="s">
        <v>166</v>
      </c>
      <c r="AW3599" s="14" t="s">
        <v>31</v>
      </c>
      <c r="AX3599" s="14" t="s">
        <v>74</v>
      </c>
      <c r="AY3599" s="276" t="s">
        <v>165</v>
      </c>
    </row>
    <row r="3600" s="12" customFormat="1">
      <c r="B3600" s="244"/>
      <c r="C3600" s="245"/>
      <c r="D3600" s="246" t="s">
        <v>175</v>
      </c>
      <c r="E3600" s="247" t="s">
        <v>1</v>
      </c>
      <c r="F3600" s="248" t="s">
        <v>180</v>
      </c>
      <c r="G3600" s="245"/>
      <c r="H3600" s="247" t="s">
        <v>1</v>
      </c>
      <c r="I3600" s="249"/>
      <c r="J3600" s="245"/>
      <c r="K3600" s="245"/>
      <c r="L3600" s="250"/>
      <c r="M3600" s="251"/>
      <c r="N3600" s="252"/>
      <c r="O3600" s="252"/>
      <c r="P3600" s="252"/>
      <c r="Q3600" s="252"/>
      <c r="R3600" s="252"/>
      <c r="S3600" s="252"/>
      <c r="T3600" s="253"/>
      <c r="AT3600" s="254" t="s">
        <v>175</v>
      </c>
      <c r="AU3600" s="254" t="s">
        <v>107</v>
      </c>
      <c r="AV3600" s="12" t="s">
        <v>82</v>
      </c>
      <c r="AW3600" s="12" t="s">
        <v>31</v>
      </c>
      <c r="AX3600" s="12" t="s">
        <v>74</v>
      </c>
      <c r="AY3600" s="254" t="s">
        <v>165</v>
      </c>
    </row>
    <row r="3601" s="12" customFormat="1">
      <c r="B3601" s="244"/>
      <c r="C3601" s="245"/>
      <c r="D3601" s="246" t="s">
        <v>175</v>
      </c>
      <c r="E3601" s="247" t="s">
        <v>1</v>
      </c>
      <c r="F3601" s="248" t="s">
        <v>446</v>
      </c>
      <c r="G3601" s="245"/>
      <c r="H3601" s="247" t="s">
        <v>1</v>
      </c>
      <c r="I3601" s="249"/>
      <c r="J3601" s="245"/>
      <c r="K3601" s="245"/>
      <c r="L3601" s="250"/>
      <c r="M3601" s="251"/>
      <c r="N3601" s="252"/>
      <c r="O3601" s="252"/>
      <c r="P3601" s="252"/>
      <c r="Q3601" s="252"/>
      <c r="R3601" s="252"/>
      <c r="S3601" s="252"/>
      <c r="T3601" s="253"/>
      <c r="AT3601" s="254" t="s">
        <v>175</v>
      </c>
      <c r="AU3601" s="254" t="s">
        <v>107</v>
      </c>
      <c r="AV3601" s="12" t="s">
        <v>82</v>
      </c>
      <c r="AW3601" s="12" t="s">
        <v>31</v>
      </c>
      <c r="AX3601" s="12" t="s">
        <v>74</v>
      </c>
      <c r="AY3601" s="254" t="s">
        <v>165</v>
      </c>
    </row>
    <row r="3602" s="13" customFormat="1">
      <c r="B3602" s="255"/>
      <c r="C3602" s="256"/>
      <c r="D3602" s="246" t="s">
        <v>175</v>
      </c>
      <c r="E3602" s="257" t="s">
        <v>1</v>
      </c>
      <c r="F3602" s="258" t="s">
        <v>1397</v>
      </c>
      <c r="G3602" s="256"/>
      <c r="H3602" s="259">
        <v>40.420000000000002</v>
      </c>
      <c r="I3602" s="260"/>
      <c r="J3602" s="256"/>
      <c r="K3602" s="256"/>
      <c r="L3602" s="261"/>
      <c r="M3602" s="262"/>
      <c r="N3602" s="263"/>
      <c r="O3602" s="263"/>
      <c r="P3602" s="263"/>
      <c r="Q3602" s="263"/>
      <c r="R3602" s="263"/>
      <c r="S3602" s="263"/>
      <c r="T3602" s="264"/>
      <c r="AT3602" s="265" t="s">
        <v>175</v>
      </c>
      <c r="AU3602" s="265" t="s">
        <v>107</v>
      </c>
      <c r="AV3602" s="13" t="s">
        <v>107</v>
      </c>
      <c r="AW3602" s="13" t="s">
        <v>31</v>
      </c>
      <c r="AX3602" s="13" t="s">
        <v>74</v>
      </c>
      <c r="AY3602" s="265" t="s">
        <v>165</v>
      </c>
    </row>
    <row r="3603" s="12" customFormat="1">
      <c r="B3603" s="244"/>
      <c r="C3603" s="245"/>
      <c r="D3603" s="246" t="s">
        <v>175</v>
      </c>
      <c r="E3603" s="247" t="s">
        <v>1</v>
      </c>
      <c r="F3603" s="248" t="s">
        <v>262</v>
      </c>
      <c r="G3603" s="245"/>
      <c r="H3603" s="247" t="s">
        <v>1</v>
      </c>
      <c r="I3603" s="249"/>
      <c r="J3603" s="245"/>
      <c r="K3603" s="245"/>
      <c r="L3603" s="250"/>
      <c r="M3603" s="251"/>
      <c r="N3603" s="252"/>
      <c r="O3603" s="252"/>
      <c r="P3603" s="252"/>
      <c r="Q3603" s="252"/>
      <c r="R3603" s="252"/>
      <c r="S3603" s="252"/>
      <c r="T3603" s="253"/>
      <c r="AT3603" s="254" t="s">
        <v>175</v>
      </c>
      <c r="AU3603" s="254" t="s">
        <v>107</v>
      </c>
      <c r="AV3603" s="12" t="s">
        <v>82</v>
      </c>
      <c r="AW3603" s="12" t="s">
        <v>31</v>
      </c>
      <c r="AX3603" s="12" t="s">
        <v>74</v>
      </c>
      <c r="AY3603" s="254" t="s">
        <v>165</v>
      </c>
    </row>
    <row r="3604" s="13" customFormat="1">
      <c r="B3604" s="255"/>
      <c r="C3604" s="256"/>
      <c r="D3604" s="246" t="s">
        <v>175</v>
      </c>
      <c r="E3604" s="257" t="s">
        <v>1</v>
      </c>
      <c r="F3604" s="258" t="s">
        <v>1398</v>
      </c>
      <c r="G3604" s="256"/>
      <c r="H3604" s="259">
        <v>1.5</v>
      </c>
      <c r="I3604" s="260"/>
      <c r="J3604" s="256"/>
      <c r="K3604" s="256"/>
      <c r="L3604" s="261"/>
      <c r="M3604" s="262"/>
      <c r="N3604" s="263"/>
      <c r="O3604" s="263"/>
      <c r="P3604" s="263"/>
      <c r="Q3604" s="263"/>
      <c r="R3604" s="263"/>
      <c r="S3604" s="263"/>
      <c r="T3604" s="264"/>
      <c r="AT3604" s="265" t="s">
        <v>175</v>
      </c>
      <c r="AU3604" s="265" t="s">
        <v>107</v>
      </c>
      <c r="AV3604" s="13" t="s">
        <v>107</v>
      </c>
      <c r="AW3604" s="13" t="s">
        <v>31</v>
      </c>
      <c r="AX3604" s="13" t="s">
        <v>74</v>
      </c>
      <c r="AY3604" s="265" t="s">
        <v>165</v>
      </c>
    </row>
    <row r="3605" s="12" customFormat="1">
      <c r="B3605" s="244"/>
      <c r="C3605" s="245"/>
      <c r="D3605" s="246" t="s">
        <v>175</v>
      </c>
      <c r="E3605" s="247" t="s">
        <v>1</v>
      </c>
      <c r="F3605" s="248" t="s">
        <v>472</v>
      </c>
      <c r="G3605" s="245"/>
      <c r="H3605" s="247" t="s">
        <v>1</v>
      </c>
      <c r="I3605" s="249"/>
      <c r="J3605" s="245"/>
      <c r="K3605" s="245"/>
      <c r="L3605" s="250"/>
      <c r="M3605" s="251"/>
      <c r="N3605" s="252"/>
      <c r="O3605" s="252"/>
      <c r="P3605" s="252"/>
      <c r="Q3605" s="252"/>
      <c r="R3605" s="252"/>
      <c r="S3605" s="252"/>
      <c r="T3605" s="253"/>
      <c r="AT3605" s="254" t="s">
        <v>175</v>
      </c>
      <c r="AU3605" s="254" t="s">
        <v>107</v>
      </c>
      <c r="AV3605" s="12" t="s">
        <v>82</v>
      </c>
      <c r="AW3605" s="12" t="s">
        <v>31</v>
      </c>
      <c r="AX3605" s="12" t="s">
        <v>74</v>
      </c>
      <c r="AY3605" s="254" t="s">
        <v>165</v>
      </c>
    </row>
    <row r="3606" s="13" customFormat="1">
      <c r="B3606" s="255"/>
      <c r="C3606" s="256"/>
      <c r="D3606" s="246" t="s">
        <v>175</v>
      </c>
      <c r="E3606" s="257" t="s">
        <v>1</v>
      </c>
      <c r="F3606" s="258" t="s">
        <v>1399</v>
      </c>
      <c r="G3606" s="256"/>
      <c r="H3606" s="259">
        <v>2.0600000000000001</v>
      </c>
      <c r="I3606" s="260"/>
      <c r="J3606" s="256"/>
      <c r="K3606" s="256"/>
      <c r="L3606" s="261"/>
      <c r="M3606" s="262"/>
      <c r="N3606" s="263"/>
      <c r="O3606" s="263"/>
      <c r="P3606" s="263"/>
      <c r="Q3606" s="263"/>
      <c r="R3606" s="263"/>
      <c r="S3606" s="263"/>
      <c r="T3606" s="264"/>
      <c r="AT3606" s="265" t="s">
        <v>175</v>
      </c>
      <c r="AU3606" s="265" t="s">
        <v>107</v>
      </c>
      <c r="AV3606" s="13" t="s">
        <v>107</v>
      </c>
      <c r="AW3606" s="13" t="s">
        <v>31</v>
      </c>
      <c r="AX3606" s="13" t="s">
        <v>74</v>
      </c>
      <c r="AY3606" s="265" t="s">
        <v>165</v>
      </c>
    </row>
    <row r="3607" s="14" customFormat="1">
      <c r="B3607" s="266"/>
      <c r="C3607" s="267"/>
      <c r="D3607" s="246" t="s">
        <v>175</v>
      </c>
      <c r="E3607" s="268" t="s">
        <v>1</v>
      </c>
      <c r="F3607" s="269" t="s">
        <v>179</v>
      </c>
      <c r="G3607" s="267"/>
      <c r="H3607" s="270">
        <v>43.980000000000004</v>
      </c>
      <c r="I3607" s="271"/>
      <c r="J3607" s="267"/>
      <c r="K3607" s="267"/>
      <c r="L3607" s="272"/>
      <c r="M3607" s="273"/>
      <c r="N3607" s="274"/>
      <c r="O3607" s="274"/>
      <c r="P3607" s="274"/>
      <c r="Q3607" s="274"/>
      <c r="R3607" s="274"/>
      <c r="S3607" s="274"/>
      <c r="T3607" s="275"/>
      <c r="AT3607" s="276" t="s">
        <v>175</v>
      </c>
      <c r="AU3607" s="276" t="s">
        <v>107</v>
      </c>
      <c r="AV3607" s="14" t="s">
        <v>166</v>
      </c>
      <c r="AW3607" s="14" t="s">
        <v>31</v>
      </c>
      <c r="AX3607" s="14" t="s">
        <v>74</v>
      </c>
      <c r="AY3607" s="276" t="s">
        <v>165</v>
      </c>
    </row>
    <row r="3608" s="12" customFormat="1">
      <c r="B3608" s="244"/>
      <c r="C3608" s="245"/>
      <c r="D3608" s="246" t="s">
        <v>175</v>
      </c>
      <c r="E3608" s="247" t="s">
        <v>1</v>
      </c>
      <c r="F3608" s="248" t="s">
        <v>207</v>
      </c>
      <c r="G3608" s="245"/>
      <c r="H3608" s="247" t="s">
        <v>1</v>
      </c>
      <c r="I3608" s="249"/>
      <c r="J3608" s="245"/>
      <c r="K3608" s="245"/>
      <c r="L3608" s="250"/>
      <c r="M3608" s="251"/>
      <c r="N3608" s="252"/>
      <c r="O3608" s="252"/>
      <c r="P3608" s="252"/>
      <c r="Q3608" s="252"/>
      <c r="R3608" s="252"/>
      <c r="S3608" s="252"/>
      <c r="T3608" s="253"/>
      <c r="AT3608" s="254" t="s">
        <v>175</v>
      </c>
      <c r="AU3608" s="254" t="s">
        <v>107</v>
      </c>
      <c r="AV3608" s="12" t="s">
        <v>82</v>
      </c>
      <c r="AW3608" s="12" t="s">
        <v>31</v>
      </c>
      <c r="AX3608" s="12" t="s">
        <v>74</v>
      </c>
      <c r="AY3608" s="254" t="s">
        <v>165</v>
      </c>
    </row>
    <row r="3609" s="12" customFormat="1">
      <c r="B3609" s="244"/>
      <c r="C3609" s="245"/>
      <c r="D3609" s="246" t="s">
        <v>175</v>
      </c>
      <c r="E3609" s="247" t="s">
        <v>1</v>
      </c>
      <c r="F3609" s="248" t="s">
        <v>495</v>
      </c>
      <c r="G3609" s="245"/>
      <c r="H3609" s="247" t="s">
        <v>1</v>
      </c>
      <c r="I3609" s="249"/>
      <c r="J3609" s="245"/>
      <c r="K3609" s="245"/>
      <c r="L3609" s="250"/>
      <c r="M3609" s="251"/>
      <c r="N3609" s="252"/>
      <c r="O3609" s="252"/>
      <c r="P3609" s="252"/>
      <c r="Q3609" s="252"/>
      <c r="R3609" s="252"/>
      <c r="S3609" s="252"/>
      <c r="T3609" s="253"/>
      <c r="AT3609" s="254" t="s">
        <v>175</v>
      </c>
      <c r="AU3609" s="254" t="s">
        <v>107</v>
      </c>
      <c r="AV3609" s="12" t="s">
        <v>82</v>
      </c>
      <c r="AW3609" s="12" t="s">
        <v>31</v>
      </c>
      <c r="AX3609" s="12" t="s">
        <v>74</v>
      </c>
      <c r="AY3609" s="254" t="s">
        <v>165</v>
      </c>
    </row>
    <row r="3610" s="13" customFormat="1">
      <c r="B3610" s="255"/>
      <c r="C3610" s="256"/>
      <c r="D3610" s="246" t="s">
        <v>175</v>
      </c>
      <c r="E3610" s="257" t="s">
        <v>1</v>
      </c>
      <c r="F3610" s="258" t="s">
        <v>1400</v>
      </c>
      <c r="G3610" s="256"/>
      <c r="H3610" s="259">
        <v>6</v>
      </c>
      <c r="I3610" s="260"/>
      <c r="J3610" s="256"/>
      <c r="K3610" s="256"/>
      <c r="L3610" s="261"/>
      <c r="M3610" s="262"/>
      <c r="N3610" s="263"/>
      <c r="O3610" s="263"/>
      <c r="P3610" s="263"/>
      <c r="Q3610" s="263"/>
      <c r="R3610" s="263"/>
      <c r="S3610" s="263"/>
      <c r="T3610" s="264"/>
      <c r="AT3610" s="265" t="s">
        <v>175</v>
      </c>
      <c r="AU3610" s="265" t="s">
        <v>107</v>
      </c>
      <c r="AV3610" s="13" t="s">
        <v>107</v>
      </c>
      <c r="AW3610" s="13" t="s">
        <v>31</v>
      </c>
      <c r="AX3610" s="13" t="s">
        <v>74</v>
      </c>
      <c r="AY3610" s="265" t="s">
        <v>165</v>
      </c>
    </row>
    <row r="3611" s="12" customFormat="1">
      <c r="B3611" s="244"/>
      <c r="C3611" s="245"/>
      <c r="D3611" s="246" t="s">
        <v>175</v>
      </c>
      <c r="E3611" s="247" t="s">
        <v>1</v>
      </c>
      <c r="F3611" s="248" t="s">
        <v>491</v>
      </c>
      <c r="G3611" s="245"/>
      <c r="H3611" s="247" t="s">
        <v>1</v>
      </c>
      <c r="I3611" s="249"/>
      <c r="J3611" s="245"/>
      <c r="K3611" s="245"/>
      <c r="L3611" s="250"/>
      <c r="M3611" s="251"/>
      <c r="N3611" s="252"/>
      <c r="O3611" s="252"/>
      <c r="P3611" s="252"/>
      <c r="Q3611" s="252"/>
      <c r="R3611" s="252"/>
      <c r="S3611" s="252"/>
      <c r="T3611" s="253"/>
      <c r="AT3611" s="254" t="s">
        <v>175</v>
      </c>
      <c r="AU3611" s="254" t="s">
        <v>107</v>
      </c>
      <c r="AV3611" s="12" t="s">
        <v>82</v>
      </c>
      <c r="AW3611" s="12" t="s">
        <v>31</v>
      </c>
      <c r="AX3611" s="12" t="s">
        <v>74</v>
      </c>
      <c r="AY3611" s="254" t="s">
        <v>165</v>
      </c>
    </row>
    <row r="3612" s="13" customFormat="1">
      <c r="B3612" s="255"/>
      <c r="C3612" s="256"/>
      <c r="D3612" s="246" t="s">
        <v>175</v>
      </c>
      <c r="E3612" s="257" t="s">
        <v>1</v>
      </c>
      <c r="F3612" s="258" t="s">
        <v>1401</v>
      </c>
      <c r="G3612" s="256"/>
      <c r="H3612" s="259">
        <v>2.9500000000000002</v>
      </c>
      <c r="I3612" s="260"/>
      <c r="J3612" s="256"/>
      <c r="K3612" s="256"/>
      <c r="L3612" s="261"/>
      <c r="M3612" s="262"/>
      <c r="N3612" s="263"/>
      <c r="O3612" s="263"/>
      <c r="P3612" s="263"/>
      <c r="Q3612" s="263"/>
      <c r="R3612" s="263"/>
      <c r="S3612" s="263"/>
      <c r="T3612" s="264"/>
      <c r="AT3612" s="265" t="s">
        <v>175</v>
      </c>
      <c r="AU3612" s="265" t="s">
        <v>107</v>
      </c>
      <c r="AV3612" s="13" t="s">
        <v>107</v>
      </c>
      <c r="AW3612" s="13" t="s">
        <v>31</v>
      </c>
      <c r="AX3612" s="13" t="s">
        <v>74</v>
      </c>
      <c r="AY3612" s="265" t="s">
        <v>165</v>
      </c>
    </row>
    <row r="3613" s="12" customFormat="1">
      <c r="B3613" s="244"/>
      <c r="C3613" s="245"/>
      <c r="D3613" s="246" t="s">
        <v>175</v>
      </c>
      <c r="E3613" s="247" t="s">
        <v>1</v>
      </c>
      <c r="F3613" s="248" t="s">
        <v>480</v>
      </c>
      <c r="G3613" s="245"/>
      <c r="H3613" s="247" t="s">
        <v>1</v>
      </c>
      <c r="I3613" s="249"/>
      <c r="J3613" s="245"/>
      <c r="K3613" s="245"/>
      <c r="L3613" s="250"/>
      <c r="M3613" s="251"/>
      <c r="N3613" s="252"/>
      <c r="O3613" s="252"/>
      <c r="P3613" s="252"/>
      <c r="Q3613" s="252"/>
      <c r="R3613" s="252"/>
      <c r="S3613" s="252"/>
      <c r="T3613" s="253"/>
      <c r="AT3613" s="254" t="s">
        <v>175</v>
      </c>
      <c r="AU3613" s="254" t="s">
        <v>107</v>
      </c>
      <c r="AV3613" s="12" t="s">
        <v>82</v>
      </c>
      <c r="AW3613" s="12" t="s">
        <v>31</v>
      </c>
      <c r="AX3613" s="12" t="s">
        <v>74</v>
      </c>
      <c r="AY3613" s="254" t="s">
        <v>165</v>
      </c>
    </row>
    <row r="3614" s="13" customFormat="1">
      <c r="B3614" s="255"/>
      <c r="C3614" s="256"/>
      <c r="D3614" s="246" t="s">
        <v>175</v>
      </c>
      <c r="E3614" s="257" t="s">
        <v>1</v>
      </c>
      <c r="F3614" s="258" t="s">
        <v>1402</v>
      </c>
      <c r="G3614" s="256"/>
      <c r="H3614" s="259">
        <v>3.5899999999999999</v>
      </c>
      <c r="I3614" s="260"/>
      <c r="J3614" s="256"/>
      <c r="K3614" s="256"/>
      <c r="L3614" s="261"/>
      <c r="M3614" s="262"/>
      <c r="N3614" s="263"/>
      <c r="O3614" s="263"/>
      <c r="P3614" s="263"/>
      <c r="Q3614" s="263"/>
      <c r="R3614" s="263"/>
      <c r="S3614" s="263"/>
      <c r="T3614" s="264"/>
      <c r="AT3614" s="265" t="s">
        <v>175</v>
      </c>
      <c r="AU3614" s="265" t="s">
        <v>107</v>
      </c>
      <c r="AV3614" s="13" t="s">
        <v>107</v>
      </c>
      <c r="AW3614" s="13" t="s">
        <v>31</v>
      </c>
      <c r="AX3614" s="13" t="s">
        <v>74</v>
      </c>
      <c r="AY3614" s="265" t="s">
        <v>165</v>
      </c>
    </row>
    <row r="3615" s="12" customFormat="1">
      <c r="B3615" s="244"/>
      <c r="C3615" s="245"/>
      <c r="D3615" s="246" t="s">
        <v>175</v>
      </c>
      <c r="E3615" s="247" t="s">
        <v>1</v>
      </c>
      <c r="F3615" s="248" t="s">
        <v>476</v>
      </c>
      <c r="G3615" s="245"/>
      <c r="H3615" s="247" t="s">
        <v>1</v>
      </c>
      <c r="I3615" s="249"/>
      <c r="J3615" s="245"/>
      <c r="K3615" s="245"/>
      <c r="L3615" s="250"/>
      <c r="M3615" s="251"/>
      <c r="N3615" s="252"/>
      <c r="O3615" s="252"/>
      <c r="P3615" s="252"/>
      <c r="Q3615" s="252"/>
      <c r="R3615" s="252"/>
      <c r="S3615" s="252"/>
      <c r="T3615" s="253"/>
      <c r="AT3615" s="254" t="s">
        <v>175</v>
      </c>
      <c r="AU3615" s="254" t="s">
        <v>107</v>
      </c>
      <c r="AV3615" s="12" t="s">
        <v>82</v>
      </c>
      <c r="AW3615" s="12" t="s">
        <v>31</v>
      </c>
      <c r="AX3615" s="12" t="s">
        <v>74</v>
      </c>
      <c r="AY3615" s="254" t="s">
        <v>165</v>
      </c>
    </row>
    <row r="3616" s="13" customFormat="1">
      <c r="B3616" s="255"/>
      <c r="C3616" s="256"/>
      <c r="D3616" s="246" t="s">
        <v>175</v>
      </c>
      <c r="E3616" s="257" t="s">
        <v>1</v>
      </c>
      <c r="F3616" s="258" t="s">
        <v>1403</v>
      </c>
      <c r="G3616" s="256"/>
      <c r="H3616" s="259">
        <v>4.5599999999999996</v>
      </c>
      <c r="I3616" s="260"/>
      <c r="J3616" s="256"/>
      <c r="K3616" s="256"/>
      <c r="L3616" s="261"/>
      <c r="M3616" s="262"/>
      <c r="N3616" s="263"/>
      <c r="O3616" s="263"/>
      <c r="P3616" s="263"/>
      <c r="Q3616" s="263"/>
      <c r="R3616" s="263"/>
      <c r="S3616" s="263"/>
      <c r="T3616" s="264"/>
      <c r="AT3616" s="265" t="s">
        <v>175</v>
      </c>
      <c r="AU3616" s="265" t="s">
        <v>107</v>
      </c>
      <c r="AV3616" s="13" t="s">
        <v>107</v>
      </c>
      <c r="AW3616" s="13" t="s">
        <v>31</v>
      </c>
      <c r="AX3616" s="13" t="s">
        <v>74</v>
      </c>
      <c r="AY3616" s="265" t="s">
        <v>165</v>
      </c>
    </row>
    <row r="3617" s="14" customFormat="1">
      <c r="B3617" s="266"/>
      <c r="C3617" s="267"/>
      <c r="D3617" s="246" t="s">
        <v>175</v>
      </c>
      <c r="E3617" s="268" t="s">
        <v>1</v>
      </c>
      <c r="F3617" s="269" t="s">
        <v>179</v>
      </c>
      <c r="G3617" s="267"/>
      <c r="H3617" s="270">
        <v>17.099999999999998</v>
      </c>
      <c r="I3617" s="271"/>
      <c r="J3617" s="267"/>
      <c r="K3617" s="267"/>
      <c r="L3617" s="272"/>
      <c r="M3617" s="273"/>
      <c r="N3617" s="274"/>
      <c r="O3617" s="274"/>
      <c r="P3617" s="274"/>
      <c r="Q3617" s="274"/>
      <c r="R3617" s="274"/>
      <c r="S3617" s="274"/>
      <c r="T3617" s="275"/>
      <c r="AT3617" s="276" t="s">
        <v>175</v>
      </c>
      <c r="AU3617" s="276" t="s">
        <v>107</v>
      </c>
      <c r="AV3617" s="14" t="s">
        <v>166</v>
      </c>
      <c r="AW3617" s="14" t="s">
        <v>31</v>
      </c>
      <c r="AX3617" s="14" t="s">
        <v>74</v>
      </c>
      <c r="AY3617" s="276" t="s">
        <v>165</v>
      </c>
    </row>
    <row r="3618" s="15" customFormat="1">
      <c r="B3618" s="277"/>
      <c r="C3618" s="278"/>
      <c r="D3618" s="246" t="s">
        <v>175</v>
      </c>
      <c r="E3618" s="279" t="s">
        <v>1</v>
      </c>
      <c r="F3618" s="280" t="s">
        <v>186</v>
      </c>
      <c r="G3618" s="278"/>
      <c r="H3618" s="281">
        <v>124.40000000000002</v>
      </c>
      <c r="I3618" s="282"/>
      <c r="J3618" s="278"/>
      <c r="K3618" s="278"/>
      <c r="L3618" s="283"/>
      <c r="M3618" s="284"/>
      <c r="N3618" s="285"/>
      <c r="O3618" s="285"/>
      <c r="P3618" s="285"/>
      <c r="Q3618" s="285"/>
      <c r="R3618" s="285"/>
      <c r="S3618" s="285"/>
      <c r="T3618" s="286"/>
      <c r="AT3618" s="287" t="s">
        <v>175</v>
      </c>
      <c r="AU3618" s="287" t="s">
        <v>107</v>
      </c>
      <c r="AV3618" s="15" t="s">
        <v>173</v>
      </c>
      <c r="AW3618" s="15" t="s">
        <v>31</v>
      </c>
      <c r="AX3618" s="15" t="s">
        <v>82</v>
      </c>
      <c r="AY3618" s="287" t="s">
        <v>165</v>
      </c>
    </row>
    <row r="3619" s="1" customFormat="1" ht="24" customHeight="1">
      <c r="B3619" s="38"/>
      <c r="C3619" s="231" t="s">
        <v>1404</v>
      </c>
      <c r="D3619" s="231" t="s">
        <v>168</v>
      </c>
      <c r="E3619" s="232" t="s">
        <v>1405</v>
      </c>
      <c r="F3619" s="233" t="s">
        <v>1406</v>
      </c>
      <c r="G3619" s="234" t="s">
        <v>339</v>
      </c>
      <c r="H3619" s="235">
        <v>184.94499999999999</v>
      </c>
      <c r="I3619" s="236"/>
      <c r="J3619" s="237">
        <f>ROUND(I3619*H3619,2)</f>
        <v>0</v>
      </c>
      <c r="K3619" s="233" t="s">
        <v>172</v>
      </c>
      <c r="L3619" s="43"/>
      <c r="M3619" s="238" t="s">
        <v>1</v>
      </c>
      <c r="N3619" s="239" t="s">
        <v>40</v>
      </c>
      <c r="O3619" s="86"/>
      <c r="P3619" s="240">
        <f>O3619*H3619</f>
        <v>0</v>
      </c>
      <c r="Q3619" s="240">
        <v>0.00058</v>
      </c>
      <c r="R3619" s="240">
        <f>Q3619*H3619</f>
        <v>0.10726809999999999</v>
      </c>
      <c r="S3619" s="240">
        <v>0</v>
      </c>
      <c r="T3619" s="241">
        <f>S3619*H3619</f>
        <v>0</v>
      </c>
      <c r="AR3619" s="242" t="s">
        <v>315</v>
      </c>
      <c r="AT3619" s="242" t="s">
        <v>168</v>
      </c>
      <c r="AU3619" s="242" t="s">
        <v>107</v>
      </c>
      <c r="AY3619" s="17" t="s">
        <v>165</v>
      </c>
      <c r="BE3619" s="243">
        <f>IF(N3619="základní",J3619,0)</f>
        <v>0</v>
      </c>
      <c r="BF3619" s="243">
        <f>IF(N3619="snížená",J3619,0)</f>
        <v>0</v>
      </c>
      <c r="BG3619" s="243">
        <f>IF(N3619="zákl. přenesená",J3619,0)</f>
        <v>0</v>
      </c>
      <c r="BH3619" s="243">
        <f>IF(N3619="sníž. přenesená",J3619,0)</f>
        <v>0</v>
      </c>
      <c r="BI3619" s="243">
        <f>IF(N3619="nulová",J3619,0)</f>
        <v>0</v>
      </c>
      <c r="BJ3619" s="17" t="s">
        <v>107</v>
      </c>
      <c r="BK3619" s="243">
        <f>ROUND(I3619*H3619,2)</f>
        <v>0</v>
      </c>
      <c r="BL3619" s="17" t="s">
        <v>315</v>
      </c>
      <c r="BM3619" s="242" t="s">
        <v>1407</v>
      </c>
    </row>
    <row r="3620" s="12" customFormat="1">
      <c r="B3620" s="244"/>
      <c r="C3620" s="245"/>
      <c r="D3620" s="246" t="s">
        <v>175</v>
      </c>
      <c r="E3620" s="247" t="s">
        <v>1</v>
      </c>
      <c r="F3620" s="248" t="s">
        <v>176</v>
      </c>
      <c r="G3620" s="245"/>
      <c r="H3620" s="247" t="s">
        <v>1</v>
      </c>
      <c r="I3620" s="249"/>
      <c r="J3620" s="245"/>
      <c r="K3620" s="245"/>
      <c r="L3620" s="250"/>
      <c r="M3620" s="251"/>
      <c r="N3620" s="252"/>
      <c r="O3620" s="252"/>
      <c r="P3620" s="252"/>
      <c r="Q3620" s="252"/>
      <c r="R3620" s="252"/>
      <c r="S3620" s="252"/>
      <c r="T3620" s="253"/>
      <c r="AT3620" s="254" t="s">
        <v>175</v>
      </c>
      <c r="AU3620" s="254" t="s">
        <v>107</v>
      </c>
      <c r="AV3620" s="12" t="s">
        <v>82</v>
      </c>
      <c r="AW3620" s="12" t="s">
        <v>31</v>
      </c>
      <c r="AX3620" s="12" t="s">
        <v>74</v>
      </c>
      <c r="AY3620" s="254" t="s">
        <v>165</v>
      </c>
    </row>
    <row r="3621" s="12" customFormat="1">
      <c r="B3621" s="244"/>
      <c r="C3621" s="245"/>
      <c r="D3621" s="246" t="s">
        <v>175</v>
      </c>
      <c r="E3621" s="247" t="s">
        <v>1</v>
      </c>
      <c r="F3621" s="248" t="s">
        <v>586</v>
      </c>
      <c r="G3621" s="245"/>
      <c r="H3621" s="247" t="s">
        <v>1</v>
      </c>
      <c r="I3621" s="249"/>
      <c r="J3621" s="245"/>
      <c r="K3621" s="245"/>
      <c r="L3621" s="250"/>
      <c r="M3621" s="251"/>
      <c r="N3621" s="252"/>
      <c r="O3621" s="252"/>
      <c r="P3621" s="252"/>
      <c r="Q3621" s="252"/>
      <c r="R3621" s="252"/>
      <c r="S3621" s="252"/>
      <c r="T3621" s="253"/>
      <c r="AT3621" s="254" t="s">
        <v>175</v>
      </c>
      <c r="AU3621" s="254" t="s">
        <v>107</v>
      </c>
      <c r="AV3621" s="12" t="s">
        <v>82</v>
      </c>
      <c r="AW3621" s="12" t="s">
        <v>31</v>
      </c>
      <c r="AX3621" s="12" t="s">
        <v>74</v>
      </c>
      <c r="AY3621" s="254" t="s">
        <v>165</v>
      </c>
    </row>
    <row r="3622" s="13" customFormat="1">
      <c r="B3622" s="255"/>
      <c r="C3622" s="256"/>
      <c r="D3622" s="246" t="s">
        <v>175</v>
      </c>
      <c r="E3622" s="257" t="s">
        <v>1</v>
      </c>
      <c r="F3622" s="258" t="s">
        <v>1408</v>
      </c>
      <c r="G3622" s="256"/>
      <c r="H3622" s="259">
        <v>20.75</v>
      </c>
      <c r="I3622" s="260"/>
      <c r="J3622" s="256"/>
      <c r="K3622" s="256"/>
      <c r="L3622" s="261"/>
      <c r="M3622" s="262"/>
      <c r="N3622" s="263"/>
      <c r="O3622" s="263"/>
      <c r="P3622" s="263"/>
      <c r="Q3622" s="263"/>
      <c r="R3622" s="263"/>
      <c r="S3622" s="263"/>
      <c r="T3622" s="264"/>
      <c r="AT3622" s="265" t="s">
        <v>175</v>
      </c>
      <c r="AU3622" s="265" t="s">
        <v>107</v>
      </c>
      <c r="AV3622" s="13" t="s">
        <v>107</v>
      </c>
      <c r="AW3622" s="13" t="s">
        <v>31</v>
      </c>
      <c r="AX3622" s="13" t="s">
        <v>74</v>
      </c>
      <c r="AY3622" s="265" t="s">
        <v>165</v>
      </c>
    </row>
    <row r="3623" s="12" customFormat="1">
      <c r="B3623" s="244"/>
      <c r="C3623" s="245"/>
      <c r="D3623" s="246" t="s">
        <v>175</v>
      </c>
      <c r="E3623" s="247" t="s">
        <v>1</v>
      </c>
      <c r="F3623" s="248" t="s">
        <v>396</v>
      </c>
      <c r="G3623" s="245"/>
      <c r="H3623" s="247" t="s">
        <v>1</v>
      </c>
      <c r="I3623" s="249"/>
      <c r="J3623" s="245"/>
      <c r="K3623" s="245"/>
      <c r="L3623" s="250"/>
      <c r="M3623" s="251"/>
      <c r="N3623" s="252"/>
      <c r="O3623" s="252"/>
      <c r="P3623" s="252"/>
      <c r="Q3623" s="252"/>
      <c r="R3623" s="252"/>
      <c r="S3623" s="252"/>
      <c r="T3623" s="253"/>
      <c r="AT3623" s="254" t="s">
        <v>175</v>
      </c>
      <c r="AU3623" s="254" t="s">
        <v>107</v>
      </c>
      <c r="AV3623" s="12" t="s">
        <v>82</v>
      </c>
      <c r="AW3623" s="12" t="s">
        <v>31</v>
      </c>
      <c r="AX3623" s="12" t="s">
        <v>74</v>
      </c>
      <c r="AY3623" s="254" t="s">
        <v>165</v>
      </c>
    </row>
    <row r="3624" s="13" customFormat="1">
      <c r="B3624" s="255"/>
      <c r="C3624" s="256"/>
      <c r="D3624" s="246" t="s">
        <v>175</v>
      </c>
      <c r="E3624" s="257" t="s">
        <v>1</v>
      </c>
      <c r="F3624" s="258" t="s">
        <v>1409</v>
      </c>
      <c r="G3624" s="256"/>
      <c r="H3624" s="259">
        <v>10.279999999999999</v>
      </c>
      <c r="I3624" s="260"/>
      <c r="J3624" s="256"/>
      <c r="K3624" s="256"/>
      <c r="L3624" s="261"/>
      <c r="M3624" s="262"/>
      <c r="N3624" s="263"/>
      <c r="O3624" s="263"/>
      <c r="P3624" s="263"/>
      <c r="Q3624" s="263"/>
      <c r="R3624" s="263"/>
      <c r="S3624" s="263"/>
      <c r="T3624" s="264"/>
      <c r="AT3624" s="265" t="s">
        <v>175</v>
      </c>
      <c r="AU3624" s="265" t="s">
        <v>107</v>
      </c>
      <c r="AV3624" s="13" t="s">
        <v>107</v>
      </c>
      <c r="AW3624" s="13" t="s">
        <v>31</v>
      </c>
      <c r="AX3624" s="13" t="s">
        <v>74</v>
      </c>
      <c r="AY3624" s="265" t="s">
        <v>165</v>
      </c>
    </row>
    <row r="3625" s="12" customFormat="1">
      <c r="B3625" s="244"/>
      <c r="C3625" s="245"/>
      <c r="D3625" s="246" t="s">
        <v>175</v>
      </c>
      <c r="E3625" s="247" t="s">
        <v>1</v>
      </c>
      <c r="F3625" s="248" t="s">
        <v>260</v>
      </c>
      <c r="G3625" s="245"/>
      <c r="H3625" s="247" t="s">
        <v>1</v>
      </c>
      <c r="I3625" s="249"/>
      <c r="J3625" s="245"/>
      <c r="K3625" s="245"/>
      <c r="L3625" s="250"/>
      <c r="M3625" s="251"/>
      <c r="N3625" s="252"/>
      <c r="O3625" s="252"/>
      <c r="P3625" s="252"/>
      <c r="Q3625" s="252"/>
      <c r="R3625" s="252"/>
      <c r="S3625" s="252"/>
      <c r="T3625" s="253"/>
      <c r="AT3625" s="254" t="s">
        <v>175</v>
      </c>
      <c r="AU3625" s="254" t="s">
        <v>107</v>
      </c>
      <c r="AV3625" s="12" t="s">
        <v>82</v>
      </c>
      <c r="AW3625" s="12" t="s">
        <v>31</v>
      </c>
      <c r="AX3625" s="12" t="s">
        <v>74</v>
      </c>
      <c r="AY3625" s="254" t="s">
        <v>165</v>
      </c>
    </row>
    <row r="3626" s="13" customFormat="1">
      <c r="B3626" s="255"/>
      <c r="C3626" s="256"/>
      <c r="D3626" s="246" t="s">
        <v>175</v>
      </c>
      <c r="E3626" s="257" t="s">
        <v>1</v>
      </c>
      <c r="F3626" s="258" t="s">
        <v>1410</v>
      </c>
      <c r="G3626" s="256"/>
      <c r="H3626" s="259">
        <v>3.1150000000000002</v>
      </c>
      <c r="I3626" s="260"/>
      <c r="J3626" s="256"/>
      <c r="K3626" s="256"/>
      <c r="L3626" s="261"/>
      <c r="M3626" s="262"/>
      <c r="N3626" s="263"/>
      <c r="O3626" s="263"/>
      <c r="P3626" s="263"/>
      <c r="Q3626" s="263"/>
      <c r="R3626" s="263"/>
      <c r="S3626" s="263"/>
      <c r="T3626" s="264"/>
      <c r="AT3626" s="265" t="s">
        <v>175</v>
      </c>
      <c r="AU3626" s="265" t="s">
        <v>107</v>
      </c>
      <c r="AV3626" s="13" t="s">
        <v>107</v>
      </c>
      <c r="AW3626" s="13" t="s">
        <v>31</v>
      </c>
      <c r="AX3626" s="13" t="s">
        <v>74</v>
      </c>
      <c r="AY3626" s="265" t="s">
        <v>165</v>
      </c>
    </row>
    <row r="3627" s="12" customFormat="1">
      <c r="B3627" s="244"/>
      <c r="C3627" s="245"/>
      <c r="D3627" s="246" t="s">
        <v>175</v>
      </c>
      <c r="E3627" s="247" t="s">
        <v>1</v>
      </c>
      <c r="F3627" s="248" t="s">
        <v>244</v>
      </c>
      <c r="G3627" s="245"/>
      <c r="H3627" s="247" t="s">
        <v>1</v>
      </c>
      <c r="I3627" s="249"/>
      <c r="J3627" s="245"/>
      <c r="K3627" s="245"/>
      <c r="L3627" s="250"/>
      <c r="M3627" s="251"/>
      <c r="N3627" s="252"/>
      <c r="O3627" s="252"/>
      <c r="P3627" s="252"/>
      <c r="Q3627" s="252"/>
      <c r="R3627" s="252"/>
      <c r="S3627" s="252"/>
      <c r="T3627" s="253"/>
      <c r="AT3627" s="254" t="s">
        <v>175</v>
      </c>
      <c r="AU3627" s="254" t="s">
        <v>107</v>
      </c>
      <c r="AV3627" s="12" t="s">
        <v>82</v>
      </c>
      <c r="AW3627" s="12" t="s">
        <v>31</v>
      </c>
      <c r="AX3627" s="12" t="s">
        <v>74</v>
      </c>
      <c r="AY3627" s="254" t="s">
        <v>165</v>
      </c>
    </row>
    <row r="3628" s="13" customFormat="1">
      <c r="B3628" s="255"/>
      <c r="C3628" s="256"/>
      <c r="D3628" s="246" t="s">
        <v>175</v>
      </c>
      <c r="E3628" s="257" t="s">
        <v>1</v>
      </c>
      <c r="F3628" s="258" t="s">
        <v>1411</v>
      </c>
      <c r="G3628" s="256"/>
      <c r="H3628" s="259">
        <v>4.3799999999999999</v>
      </c>
      <c r="I3628" s="260"/>
      <c r="J3628" s="256"/>
      <c r="K3628" s="256"/>
      <c r="L3628" s="261"/>
      <c r="M3628" s="262"/>
      <c r="N3628" s="263"/>
      <c r="O3628" s="263"/>
      <c r="P3628" s="263"/>
      <c r="Q3628" s="263"/>
      <c r="R3628" s="263"/>
      <c r="S3628" s="263"/>
      <c r="T3628" s="264"/>
      <c r="AT3628" s="265" t="s">
        <v>175</v>
      </c>
      <c r="AU3628" s="265" t="s">
        <v>107</v>
      </c>
      <c r="AV3628" s="13" t="s">
        <v>107</v>
      </c>
      <c r="AW3628" s="13" t="s">
        <v>31</v>
      </c>
      <c r="AX3628" s="13" t="s">
        <v>74</v>
      </c>
      <c r="AY3628" s="265" t="s">
        <v>165</v>
      </c>
    </row>
    <row r="3629" s="12" customFormat="1">
      <c r="B3629" s="244"/>
      <c r="C3629" s="245"/>
      <c r="D3629" s="246" t="s">
        <v>175</v>
      </c>
      <c r="E3629" s="247" t="s">
        <v>1</v>
      </c>
      <c r="F3629" s="248" t="s">
        <v>216</v>
      </c>
      <c r="G3629" s="245"/>
      <c r="H3629" s="247" t="s">
        <v>1</v>
      </c>
      <c r="I3629" s="249"/>
      <c r="J3629" s="245"/>
      <c r="K3629" s="245"/>
      <c r="L3629" s="250"/>
      <c r="M3629" s="251"/>
      <c r="N3629" s="252"/>
      <c r="O3629" s="252"/>
      <c r="P3629" s="252"/>
      <c r="Q3629" s="252"/>
      <c r="R3629" s="252"/>
      <c r="S3629" s="252"/>
      <c r="T3629" s="253"/>
      <c r="AT3629" s="254" t="s">
        <v>175</v>
      </c>
      <c r="AU3629" s="254" t="s">
        <v>107</v>
      </c>
      <c r="AV3629" s="12" t="s">
        <v>82</v>
      </c>
      <c r="AW3629" s="12" t="s">
        <v>31</v>
      </c>
      <c r="AX3629" s="12" t="s">
        <v>74</v>
      </c>
      <c r="AY3629" s="254" t="s">
        <v>165</v>
      </c>
    </row>
    <row r="3630" s="13" customFormat="1">
      <c r="B3630" s="255"/>
      <c r="C3630" s="256"/>
      <c r="D3630" s="246" t="s">
        <v>175</v>
      </c>
      <c r="E3630" s="257" t="s">
        <v>1</v>
      </c>
      <c r="F3630" s="258" t="s">
        <v>1412</v>
      </c>
      <c r="G3630" s="256"/>
      <c r="H3630" s="259">
        <v>3.8999999999999999</v>
      </c>
      <c r="I3630" s="260"/>
      <c r="J3630" s="256"/>
      <c r="K3630" s="256"/>
      <c r="L3630" s="261"/>
      <c r="M3630" s="262"/>
      <c r="N3630" s="263"/>
      <c r="O3630" s="263"/>
      <c r="P3630" s="263"/>
      <c r="Q3630" s="263"/>
      <c r="R3630" s="263"/>
      <c r="S3630" s="263"/>
      <c r="T3630" s="264"/>
      <c r="AT3630" s="265" t="s">
        <v>175</v>
      </c>
      <c r="AU3630" s="265" t="s">
        <v>107</v>
      </c>
      <c r="AV3630" s="13" t="s">
        <v>107</v>
      </c>
      <c r="AW3630" s="13" t="s">
        <v>31</v>
      </c>
      <c r="AX3630" s="13" t="s">
        <v>74</v>
      </c>
      <c r="AY3630" s="265" t="s">
        <v>165</v>
      </c>
    </row>
    <row r="3631" s="12" customFormat="1">
      <c r="B3631" s="244"/>
      <c r="C3631" s="245"/>
      <c r="D3631" s="246" t="s">
        <v>175</v>
      </c>
      <c r="E3631" s="247" t="s">
        <v>1</v>
      </c>
      <c r="F3631" s="248" t="s">
        <v>217</v>
      </c>
      <c r="G3631" s="245"/>
      <c r="H3631" s="247" t="s">
        <v>1</v>
      </c>
      <c r="I3631" s="249"/>
      <c r="J3631" s="245"/>
      <c r="K3631" s="245"/>
      <c r="L3631" s="250"/>
      <c r="M3631" s="251"/>
      <c r="N3631" s="252"/>
      <c r="O3631" s="252"/>
      <c r="P3631" s="252"/>
      <c r="Q3631" s="252"/>
      <c r="R3631" s="252"/>
      <c r="S3631" s="252"/>
      <c r="T3631" s="253"/>
      <c r="AT3631" s="254" t="s">
        <v>175</v>
      </c>
      <c r="AU3631" s="254" t="s">
        <v>107</v>
      </c>
      <c r="AV3631" s="12" t="s">
        <v>82</v>
      </c>
      <c r="AW3631" s="12" t="s">
        <v>31</v>
      </c>
      <c r="AX3631" s="12" t="s">
        <v>74</v>
      </c>
      <c r="AY3631" s="254" t="s">
        <v>165</v>
      </c>
    </row>
    <row r="3632" s="13" customFormat="1">
      <c r="B3632" s="255"/>
      <c r="C3632" s="256"/>
      <c r="D3632" s="246" t="s">
        <v>175</v>
      </c>
      <c r="E3632" s="257" t="s">
        <v>1</v>
      </c>
      <c r="F3632" s="258" t="s">
        <v>1413</v>
      </c>
      <c r="G3632" s="256"/>
      <c r="H3632" s="259">
        <v>4.5</v>
      </c>
      <c r="I3632" s="260"/>
      <c r="J3632" s="256"/>
      <c r="K3632" s="256"/>
      <c r="L3632" s="261"/>
      <c r="M3632" s="262"/>
      <c r="N3632" s="263"/>
      <c r="O3632" s="263"/>
      <c r="P3632" s="263"/>
      <c r="Q3632" s="263"/>
      <c r="R3632" s="263"/>
      <c r="S3632" s="263"/>
      <c r="T3632" s="264"/>
      <c r="AT3632" s="265" t="s">
        <v>175</v>
      </c>
      <c r="AU3632" s="265" t="s">
        <v>107</v>
      </c>
      <c r="AV3632" s="13" t="s">
        <v>107</v>
      </c>
      <c r="AW3632" s="13" t="s">
        <v>31</v>
      </c>
      <c r="AX3632" s="13" t="s">
        <v>74</v>
      </c>
      <c r="AY3632" s="265" t="s">
        <v>165</v>
      </c>
    </row>
    <row r="3633" s="12" customFormat="1">
      <c r="B3633" s="244"/>
      <c r="C3633" s="245"/>
      <c r="D3633" s="246" t="s">
        <v>175</v>
      </c>
      <c r="E3633" s="247" t="s">
        <v>1</v>
      </c>
      <c r="F3633" s="248" t="s">
        <v>401</v>
      </c>
      <c r="G3633" s="245"/>
      <c r="H3633" s="247" t="s">
        <v>1</v>
      </c>
      <c r="I3633" s="249"/>
      <c r="J3633" s="245"/>
      <c r="K3633" s="245"/>
      <c r="L3633" s="250"/>
      <c r="M3633" s="251"/>
      <c r="N3633" s="252"/>
      <c r="O3633" s="252"/>
      <c r="P3633" s="252"/>
      <c r="Q3633" s="252"/>
      <c r="R3633" s="252"/>
      <c r="S3633" s="252"/>
      <c r="T3633" s="253"/>
      <c r="AT3633" s="254" t="s">
        <v>175</v>
      </c>
      <c r="AU3633" s="254" t="s">
        <v>107</v>
      </c>
      <c r="AV3633" s="12" t="s">
        <v>82</v>
      </c>
      <c r="AW3633" s="12" t="s">
        <v>31</v>
      </c>
      <c r="AX3633" s="12" t="s">
        <v>74</v>
      </c>
      <c r="AY3633" s="254" t="s">
        <v>165</v>
      </c>
    </row>
    <row r="3634" s="13" customFormat="1">
      <c r="B3634" s="255"/>
      <c r="C3634" s="256"/>
      <c r="D3634" s="246" t="s">
        <v>175</v>
      </c>
      <c r="E3634" s="257" t="s">
        <v>1</v>
      </c>
      <c r="F3634" s="258" t="s">
        <v>1414</v>
      </c>
      <c r="G3634" s="256"/>
      <c r="H3634" s="259">
        <v>10.359999999999999</v>
      </c>
      <c r="I3634" s="260"/>
      <c r="J3634" s="256"/>
      <c r="K3634" s="256"/>
      <c r="L3634" s="261"/>
      <c r="M3634" s="262"/>
      <c r="N3634" s="263"/>
      <c r="O3634" s="263"/>
      <c r="P3634" s="263"/>
      <c r="Q3634" s="263"/>
      <c r="R3634" s="263"/>
      <c r="S3634" s="263"/>
      <c r="T3634" s="264"/>
      <c r="AT3634" s="265" t="s">
        <v>175</v>
      </c>
      <c r="AU3634" s="265" t="s">
        <v>107</v>
      </c>
      <c r="AV3634" s="13" t="s">
        <v>107</v>
      </c>
      <c r="AW3634" s="13" t="s">
        <v>31</v>
      </c>
      <c r="AX3634" s="13" t="s">
        <v>74</v>
      </c>
      <c r="AY3634" s="265" t="s">
        <v>165</v>
      </c>
    </row>
    <row r="3635" s="12" customFormat="1">
      <c r="B3635" s="244"/>
      <c r="C3635" s="245"/>
      <c r="D3635" s="246" t="s">
        <v>175</v>
      </c>
      <c r="E3635" s="247" t="s">
        <v>1</v>
      </c>
      <c r="F3635" s="248" t="s">
        <v>247</v>
      </c>
      <c r="G3635" s="245"/>
      <c r="H3635" s="247" t="s">
        <v>1</v>
      </c>
      <c r="I3635" s="249"/>
      <c r="J3635" s="245"/>
      <c r="K3635" s="245"/>
      <c r="L3635" s="250"/>
      <c r="M3635" s="251"/>
      <c r="N3635" s="252"/>
      <c r="O3635" s="252"/>
      <c r="P3635" s="252"/>
      <c r="Q3635" s="252"/>
      <c r="R3635" s="252"/>
      <c r="S3635" s="252"/>
      <c r="T3635" s="253"/>
      <c r="AT3635" s="254" t="s">
        <v>175</v>
      </c>
      <c r="AU3635" s="254" t="s">
        <v>107</v>
      </c>
      <c r="AV3635" s="12" t="s">
        <v>82</v>
      </c>
      <c r="AW3635" s="12" t="s">
        <v>31</v>
      </c>
      <c r="AX3635" s="12" t="s">
        <v>74</v>
      </c>
      <c r="AY3635" s="254" t="s">
        <v>165</v>
      </c>
    </row>
    <row r="3636" s="13" customFormat="1">
      <c r="B3636" s="255"/>
      <c r="C3636" s="256"/>
      <c r="D3636" s="246" t="s">
        <v>175</v>
      </c>
      <c r="E3636" s="257" t="s">
        <v>1</v>
      </c>
      <c r="F3636" s="258" t="s">
        <v>1415</v>
      </c>
      <c r="G3636" s="256"/>
      <c r="H3636" s="259">
        <v>4.25</v>
      </c>
      <c r="I3636" s="260"/>
      <c r="J3636" s="256"/>
      <c r="K3636" s="256"/>
      <c r="L3636" s="261"/>
      <c r="M3636" s="262"/>
      <c r="N3636" s="263"/>
      <c r="O3636" s="263"/>
      <c r="P3636" s="263"/>
      <c r="Q3636" s="263"/>
      <c r="R3636" s="263"/>
      <c r="S3636" s="263"/>
      <c r="T3636" s="264"/>
      <c r="AT3636" s="265" t="s">
        <v>175</v>
      </c>
      <c r="AU3636" s="265" t="s">
        <v>107</v>
      </c>
      <c r="AV3636" s="13" t="s">
        <v>107</v>
      </c>
      <c r="AW3636" s="13" t="s">
        <v>31</v>
      </c>
      <c r="AX3636" s="13" t="s">
        <v>74</v>
      </c>
      <c r="AY3636" s="265" t="s">
        <v>165</v>
      </c>
    </row>
    <row r="3637" s="12" customFormat="1">
      <c r="B3637" s="244"/>
      <c r="C3637" s="245"/>
      <c r="D3637" s="246" t="s">
        <v>175</v>
      </c>
      <c r="E3637" s="247" t="s">
        <v>1</v>
      </c>
      <c r="F3637" s="248" t="s">
        <v>246</v>
      </c>
      <c r="G3637" s="245"/>
      <c r="H3637" s="247" t="s">
        <v>1</v>
      </c>
      <c r="I3637" s="249"/>
      <c r="J3637" s="245"/>
      <c r="K3637" s="245"/>
      <c r="L3637" s="250"/>
      <c r="M3637" s="251"/>
      <c r="N3637" s="252"/>
      <c r="O3637" s="252"/>
      <c r="P3637" s="252"/>
      <c r="Q3637" s="252"/>
      <c r="R3637" s="252"/>
      <c r="S3637" s="252"/>
      <c r="T3637" s="253"/>
      <c r="AT3637" s="254" t="s">
        <v>175</v>
      </c>
      <c r="AU3637" s="254" t="s">
        <v>107</v>
      </c>
      <c r="AV3637" s="12" t="s">
        <v>82</v>
      </c>
      <c r="AW3637" s="12" t="s">
        <v>31</v>
      </c>
      <c r="AX3637" s="12" t="s">
        <v>74</v>
      </c>
      <c r="AY3637" s="254" t="s">
        <v>165</v>
      </c>
    </row>
    <row r="3638" s="13" customFormat="1">
      <c r="B3638" s="255"/>
      <c r="C3638" s="256"/>
      <c r="D3638" s="246" t="s">
        <v>175</v>
      </c>
      <c r="E3638" s="257" t="s">
        <v>1</v>
      </c>
      <c r="F3638" s="258" t="s">
        <v>1416</v>
      </c>
      <c r="G3638" s="256"/>
      <c r="H3638" s="259">
        <v>8.9399999999999995</v>
      </c>
      <c r="I3638" s="260"/>
      <c r="J3638" s="256"/>
      <c r="K3638" s="256"/>
      <c r="L3638" s="261"/>
      <c r="M3638" s="262"/>
      <c r="N3638" s="263"/>
      <c r="O3638" s="263"/>
      <c r="P3638" s="263"/>
      <c r="Q3638" s="263"/>
      <c r="R3638" s="263"/>
      <c r="S3638" s="263"/>
      <c r="T3638" s="264"/>
      <c r="AT3638" s="265" t="s">
        <v>175</v>
      </c>
      <c r="AU3638" s="265" t="s">
        <v>107</v>
      </c>
      <c r="AV3638" s="13" t="s">
        <v>107</v>
      </c>
      <c r="AW3638" s="13" t="s">
        <v>31</v>
      </c>
      <c r="AX3638" s="13" t="s">
        <v>74</v>
      </c>
      <c r="AY3638" s="265" t="s">
        <v>165</v>
      </c>
    </row>
    <row r="3639" s="12" customFormat="1">
      <c r="B3639" s="244"/>
      <c r="C3639" s="245"/>
      <c r="D3639" s="246" t="s">
        <v>175</v>
      </c>
      <c r="E3639" s="247" t="s">
        <v>1</v>
      </c>
      <c r="F3639" s="248" t="s">
        <v>261</v>
      </c>
      <c r="G3639" s="245"/>
      <c r="H3639" s="247" t="s">
        <v>1</v>
      </c>
      <c r="I3639" s="249"/>
      <c r="J3639" s="245"/>
      <c r="K3639" s="245"/>
      <c r="L3639" s="250"/>
      <c r="M3639" s="251"/>
      <c r="N3639" s="252"/>
      <c r="O3639" s="252"/>
      <c r="P3639" s="252"/>
      <c r="Q3639" s="252"/>
      <c r="R3639" s="252"/>
      <c r="S3639" s="252"/>
      <c r="T3639" s="253"/>
      <c r="AT3639" s="254" t="s">
        <v>175</v>
      </c>
      <c r="AU3639" s="254" t="s">
        <v>107</v>
      </c>
      <c r="AV3639" s="12" t="s">
        <v>82</v>
      </c>
      <c r="AW3639" s="12" t="s">
        <v>31</v>
      </c>
      <c r="AX3639" s="12" t="s">
        <v>74</v>
      </c>
      <c r="AY3639" s="254" t="s">
        <v>165</v>
      </c>
    </row>
    <row r="3640" s="13" customFormat="1">
      <c r="B3640" s="255"/>
      <c r="C3640" s="256"/>
      <c r="D3640" s="246" t="s">
        <v>175</v>
      </c>
      <c r="E3640" s="257" t="s">
        <v>1</v>
      </c>
      <c r="F3640" s="258" t="s">
        <v>1417</v>
      </c>
      <c r="G3640" s="256"/>
      <c r="H3640" s="259">
        <v>6.2000000000000002</v>
      </c>
      <c r="I3640" s="260"/>
      <c r="J3640" s="256"/>
      <c r="K3640" s="256"/>
      <c r="L3640" s="261"/>
      <c r="M3640" s="262"/>
      <c r="N3640" s="263"/>
      <c r="O3640" s="263"/>
      <c r="P3640" s="263"/>
      <c r="Q3640" s="263"/>
      <c r="R3640" s="263"/>
      <c r="S3640" s="263"/>
      <c r="T3640" s="264"/>
      <c r="AT3640" s="265" t="s">
        <v>175</v>
      </c>
      <c r="AU3640" s="265" t="s">
        <v>107</v>
      </c>
      <c r="AV3640" s="13" t="s">
        <v>107</v>
      </c>
      <c r="AW3640" s="13" t="s">
        <v>31</v>
      </c>
      <c r="AX3640" s="13" t="s">
        <v>74</v>
      </c>
      <c r="AY3640" s="265" t="s">
        <v>165</v>
      </c>
    </row>
    <row r="3641" s="12" customFormat="1">
      <c r="B3641" s="244"/>
      <c r="C3641" s="245"/>
      <c r="D3641" s="246" t="s">
        <v>175</v>
      </c>
      <c r="E3641" s="247" t="s">
        <v>1</v>
      </c>
      <c r="F3641" s="248" t="s">
        <v>425</v>
      </c>
      <c r="G3641" s="245"/>
      <c r="H3641" s="247" t="s">
        <v>1</v>
      </c>
      <c r="I3641" s="249"/>
      <c r="J3641" s="245"/>
      <c r="K3641" s="245"/>
      <c r="L3641" s="250"/>
      <c r="M3641" s="251"/>
      <c r="N3641" s="252"/>
      <c r="O3641" s="252"/>
      <c r="P3641" s="252"/>
      <c r="Q3641" s="252"/>
      <c r="R3641" s="252"/>
      <c r="S3641" s="252"/>
      <c r="T3641" s="253"/>
      <c r="AT3641" s="254" t="s">
        <v>175</v>
      </c>
      <c r="AU3641" s="254" t="s">
        <v>107</v>
      </c>
      <c r="AV3641" s="12" t="s">
        <v>82</v>
      </c>
      <c r="AW3641" s="12" t="s">
        <v>31</v>
      </c>
      <c r="AX3641" s="12" t="s">
        <v>74</v>
      </c>
      <c r="AY3641" s="254" t="s">
        <v>165</v>
      </c>
    </row>
    <row r="3642" s="13" customFormat="1">
      <c r="B3642" s="255"/>
      <c r="C3642" s="256"/>
      <c r="D3642" s="246" t="s">
        <v>175</v>
      </c>
      <c r="E3642" s="257" t="s">
        <v>1</v>
      </c>
      <c r="F3642" s="258" t="s">
        <v>1418</v>
      </c>
      <c r="G3642" s="256"/>
      <c r="H3642" s="259">
        <v>6.6200000000000001</v>
      </c>
      <c r="I3642" s="260"/>
      <c r="J3642" s="256"/>
      <c r="K3642" s="256"/>
      <c r="L3642" s="261"/>
      <c r="M3642" s="262"/>
      <c r="N3642" s="263"/>
      <c r="O3642" s="263"/>
      <c r="P3642" s="263"/>
      <c r="Q3642" s="263"/>
      <c r="R3642" s="263"/>
      <c r="S3642" s="263"/>
      <c r="T3642" s="264"/>
      <c r="AT3642" s="265" t="s">
        <v>175</v>
      </c>
      <c r="AU3642" s="265" t="s">
        <v>107</v>
      </c>
      <c r="AV3642" s="13" t="s">
        <v>107</v>
      </c>
      <c r="AW3642" s="13" t="s">
        <v>31</v>
      </c>
      <c r="AX3642" s="13" t="s">
        <v>74</v>
      </c>
      <c r="AY3642" s="265" t="s">
        <v>165</v>
      </c>
    </row>
    <row r="3643" s="12" customFormat="1">
      <c r="B3643" s="244"/>
      <c r="C3643" s="245"/>
      <c r="D3643" s="246" t="s">
        <v>175</v>
      </c>
      <c r="E3643" s="247" t="s">
        <v>1</v>
      </c>
      <c r="F3643" s="248" t="s">
        <v>420</v>
      </c>
      <c r="G3643" s="245"/>
      <c r="H3643" s="247" t="s">
        <v>1</v>
      </c>
      <c r="I3643" s="249"/>
      <c r="J3643" s="245"/>
      <c r="K3643" s="245"/>
      <c r="L3643" s="250"/>
      <c r="M3643" s="251"/>
      <c r="N3643" s="252"/>
      <c r="O3643" s="252"/>
      <c r="P3643" s="252"/>
      <c r="Q3643" s="252"/>
      <c r="R3643" s="252"/>
      <c r="S3643" s="252"/>
      <c r="T3643" s="253"/>
      <c r="AT3643" s="254" t="s">
        <v>175</v>
      </c>
      <c r="AU3643" s="254" t="s">
        <v>107</v>
      </c>
      <c r="AV3643" s="12" t="s">
        <v>82</v>
      </c>
      <c r="AW3643" s="12" t="s">
        <v>31</v>
      </c>
      <c r="AX3643" s="12" t="s">
        <v>74</v>
      </c>
      <c r="AY3643" s="254" t="s">
        <v>165</v>
      </c>
    </row>
    <row r="3644" s="13" customFormat="1">
      <c r="B3644" s="255"/>
      <c r="C3644" s="256"/>
      <c r="D3644" s="246" t="s">
        <v>175</v>
      </c>
      <c r="E3644" s="257" t="s">
        <v>1</v>
      </c>
      <c r="F3644" s="258" t="s">
        <v>1419</v>
      </c>
      <c r="G3644" s="256"/>
      <c r="H3644" s="259">
        <v>10.77</v>
      </c>
      <c r="I3644" s="260"/>
      <c r="J3644" s="256"/>
      <c r="K3644" s="256"/>
      <c r="L3644" s="261"/>
      <c r="M3644" s="262"/>
      <c r="N3644" s="263"/>
      <c r="O3644" s="263"/>
      <c r="P3644" s="263"/>
      <c r="Q3644" s="263"/>
      <c r="R3644" s="263"/>
      <c r="S3644" s="263"/>
      <c r="T3644" s="264"/>
      <c r="AT3644" s="265" t="s">
        <v>175</v>
      </c>
      <c r="AU3644" s="265" t="s">
        <v>107</v>
      </c>
      <c r="AV3644" s="13" t="s">
        <v>107</v>
      </c>
      <c r="AW3644" s="13" t="s">
        <v>31</v>
      </c>
      <c r="AX3644" s="13" t="s">
        <v>74</v>
      </c>
      <c r="AY3644" s="265" t="s">
        <v>165</v>
      </c>
    </row>
    <row r="3645" s="14" customFormat="1">
      <c r="B3645" s="266"/>
      <c r="C3645" s="267"/>
      <c r="D3645" s="246" t="s">
        <v>175</v>
      </c>
      <c r="E3645" s="268" t="s">
        <v>1</v>
      </c>
      <c r="F3645" s="269" t="s">
        <v>179</v>
      </c>
      <c r="G3645" s="267"/>
      <c r="H3645" s="270">
        <v>94.065000000000012</v>
      </c>
      <c r="I3645" s="271"/>
      <c r="J3645" s="267"/>
      <c r="K3645" s="267"/>
      <c r="L3645" s="272"/>
      <c r="M3645" s="273"/>
      <c r="N3645" s="274"/>
      <c r="O3645" s="274"/>
      <c r="P3645" s="274"/>
      <c r="Q3645" s="274"/>
      <c r="R3645" s="274"/>
      <c r="S3645" s="274"/>
      <c r="T3645" s="275"/>
      <c r="AT3645" s="276" t="s">
        <v>175</v>
      </c>
      <c r="AU3645" s="276" t="s">
        <v>107</v>
      </c>
      <c r="AV3645" s="14" t="s">
        <v>166</v>
      </c>
      <c r="AW3645" s="14" t="s">
        <v>31</v>
      </c>
      <c r="AX3645" s="14" t="s">
        <v>74</v>
      </c>
      <c r="AY3645" s="276" t="s">
        <v>165</v>
      </c>
    </row>
    <row r="3646" s="12" customFormat="1">
      <c r="B3646" s="244"/>
      <c r="C3646" s="245"/>
      <c r="D3646" s="246" t="s">
        <v>175</v>
      </c>
      <c r="E3646" s="247" t="s">
        <v>1</v>
      </c>
      <c r="F3646" s="248" t="s">
        <v>180</v>
      </c>
      <c r="G3646" s="245"/>
      <c r="H3646" s="247" t="s">
        <v>1</v>
      </c>
      <c r="I3646" s="249"/>
      <c r="J3646" s="245"/>
      <c r="K3646" s="245"/>
      <c r="L3646" s="250"/>
      <c r="M3646" s="251"/>
      <c r="N3646" s="252"/>
      <c r="O3646" s="252"/>
      <c r="P3646" s="252"/>
      <c r="Q3646" s="252"/>
      <c r="R3646" s="252"/>
      <c r="S3646" s="252"/>
      <c r="T3646" s="253"/>
      <c r="AT3646" s="254" t="s">
        <v>175</v>
      </c>
      <c r="AU3646" s="254" t="s">
        <v>107</v>
      </c>
      <c r="AV3646" s="12" t="s">
        <v>82</v>
      </c>
      <c r="AW3646" s="12" t="s">
        <v>31</v>
      </c>
      <c r="AX3646" s="12" t="s">
        <v>74</v>
      </c>
      <c r="AY3646" s="254" t="s">
        <v>165</v>
      </c>
    </row>
    <row r="3647" s="12" customFormat="1">
      <c r="B3647" s="244"/>
      <c r="C3647" s="245"/>
      <c r="D3647" s="246" t="s">
        <v>175</v>
      </c>
      <c r="E3647" s="247" t="s">
        <v>1</v>
      </c>
      <c r="F3647" s="248" t="s">
        <v>446</v>
      </c>
      <c r="G3647" s="245"/>
      <c r="H3647" s="247" t="s">
        <v>1</v>
      </c>
      <c r="I3647" s="249"/>
      <c r="J3647" s="245"/>
      <c r="K3647" s="245"/>
      <c r="L3647" s="250"/>
      <c r="M3647" s="251"/>
      <c r="N3647" s="252"/>
      <c r="O3647" s="252"/>
      <c r="P3647" s="252"/>
      <c r="Q3647" s="252"/>
      <c r="R3647" s="252"/>
      <c r="S3647" s="252"/>
      <c r="T3647" s="253"/>
      <c r="AT3647" s="254" t="s">
        <v>175</v>
      </c>
      <c r="AU3647" s="254" t="s">
        <v>107</v>
      </c>
      <c r="AV3647" s="12" t="s">
        <v>82</v>
      </c>
      <c r="AW3647" s="12" t="s">
        <v>31</v>
      </c>
      <c r="AX3647" s="12" t="s">
        <v>74</v>
      </c>
      <c r="AY3647" s="254" t="s">
        <v>165</v>
      </c>
    </row>
    <row r="3648" s="13" customFormat="1">
      <c r="B3648" s="255"/>
      <c r="C3648" s="256"/>
      <c r="D3648" s="246" t="s">
        <v>175</v>
      </c>
      <c r="E3648" s="257" t="s">
        <v>1</v>
      </c>
      <c r="F3648" s="258" t="s">
        <v>1420</v>
      </c>
      <c r="G3648" s="256"/>
      <c r="H3648" s="259">
        <v>20.800000000000001</v>
      </c>
      <c r="I3648" s="260"/>
      <c r="J3648" s="256"/>
      <c r="K3648" s="256"/>
      <c r="L3648" s="261"/>
      <c r="M3648" s="262"/>
      <c r="N3648" s="263"/>
      <c r="O3648" s="263"/>
      <c r="P3648" s="263"/>
      <c r="Q3648" s="263"/>
      <c r="R3648" s="263"/>
      <c r="S3648" s="263"/>
      <c r="T3648" s="264"/>
      <c r="AT3648" s="265" t="s">
        <v>175</v>
      </c>
      <c r="AU3648" s="265" t="s">
        <v>107</v>
      </c>
      <c r="AV3648" s="13" t="s">
        <v>107</v>
      </c>
      <c r="AW3648" s="13" t="s">
        <v>31</v>
      </c>
      <c r="AX3648" s="13" t="s">
        <v>74</v>
      </c>
      <c r="AY3648" s="265" t="s">
        <v>165</v>
      </c>
    </row>
    <row r="3649" s="12" customFormat="1">
      <c r="B3649" s="244"/>
      <c r="C3649" s="245"/>
      <c r="D3649" s="246" t="s">
        <v>175</v>
      </c>
      <c r="E3649" s="247" t="s">
        <v>1</v>
      </c>
      <c r="F3649" s="248" t="s">
        <v>262</v>
      </c>
      <c r="G3649" s="245"/>
      <c r="H3649" s="247" t="s">
        <v>1</v>
      </c>
      <c r="I3649" s="249"/>
      <c r="J3649" s="245"/>
      <c r="K3649" s="245"/>
      <c r="L3649" s="250"/>
      <c r="M3649" s="251"/>
      <c r="N3649" s="252"/>
      <c r="O3649" s="252"/>
      <c r="P3649" s="252"/>
      <c r="Q3649" s="252"/>
      <c r="R3649" s="252"/>
      <c r="S3649" s="252"/>
      <c r="T3649" s="253"/>
      <c r="AT3649" s="254" t="s">
        <v>175</v>
      </c>
      <c r="AU3649" s="254" t="s">
        <v>107</v>
      </c>
      <c r="AV3649" s="12" t="s">
        <v>82</v>
      </c>
      <c r="AW3649" s="12" t="s">
        <v>31</v>
      </c>
      <c r="AX3649" s="12" t="s">
        <v>74</v>
      </c>
      <c r="AY3649" s="254" t="s">
        <v>165</v>
      </c>
    </row>
    <row r="3650" s="13" customFormat="1">
      <c r="B3650" s="255"/>
      <c r="C3650" s="256"/>
      <c r="D3650" s="246" t="s">
        <v>175</v>
      </c>
      <c r="E3650" s="257" t="s">
        <v>1</v>
      </c>
      <c r="F3650" s="258" t="s">
        <v>1421</v>
      </c>
      <c r="G3650" s="256"/>
      <c r="H3650" s="259">
        <v>6.4100000000000001</v>
      </c>
      <c r="I3650" s="260"/>
      <c r="J3650" s="256"/>
      <c r="K3650" s="256"/>
      <c r="L3650" s="261"/>
      <c r="M3650" s="262"/>
      <c r="N3650" s="263"/>
      <c r="O3650" s="263"/>
      <c r="P3650" s="263"/>
      <c r="Q3650" s="263"/>
      <c r="R3650" s="263"/>
      <c r="S3650" s="263"/>
      <c r="T3650" s="264"/>
      <c r="AT3650" s="265" t="s">
        <v>175</v>
      </c>
      <c r="AU3650" s="265" t="s">
        <v>107</v>
      </c>
      <c r="AV3650" s="13" t="s">
        <v>107</v>
      </c>
      <c r="AW3650" s="13" t="s">
        <v>31</v>
      </c>
      <c r="AX3650" s="13" t="s">
        <v>74</v>
      </c>
      <c r="AY3650" s="265" t="s">
        <v>165</v>
      </c>
    </row>
    <row r="3651" s="12" customFormat="1">
      <c r="B3651" s="244"/>
      <c r="C3651" s="245"/>
      <c r="D3651" s="246" t="s">
        <v>175</v>
      </c>
      <c r="E3651" s="247" t="s">
        <v>1</v>
      </c>
      <c r="F3651" s="248" t="s">
        <v>182</v>
      </c>
      <c r="G3651" s="245"/>
      <c r="H3651" s="247" t="s">
        <v>1</v>
      </c>
      <c r="I3651" s="249"/>
      <c r="J3651" s="245"/>
      <c r="K3651" s="245"/>
      <c r="L3651" s="250"/>
      <c r="M3651" s="251"/>
      <c r="N3651" s="252"/>
      <c r="O3651" s="252"/>
      <c r="P3651" s="252"/>
      <c r="Q3651" s="252"/>
      <c r="R3651" s="252"/>
      <c r="S3651" s="252"/>
      <c r="T3651" s="253"/>
      <c r="AT3651" s="254" t="s">
        <v>175</v>
      </c>
      <c r="AU3651" s="254" t="s">
        <v>107</v>
      </c>
      <c r="AV3651" s="12" t="s">
        <v>82</v>
      </c>
      <c r="AW3651" s="12" t="s">
        <v>31</v>
      </c>
      <c r="AX3651" s="12" t="s">
        <v>74</v>
      </c>
      <c r="AY3651" s="254" t="s">
        <v>165</v>
      </c>
    </row>
    <row r="3652" s="13" customFormat="1">
      <c r="B3652" s="255"/>
      <c r="C3652" s="256"/>
      <c r="D3652" s="246" t="s">
        <v>175</v>
      </c>
      <c r="E3652" s="257" t="s">
        <v>1</v>
      </c>
      <c r="F3652" s="258" t="s">
        <v>1422</v>
      </c>
      <c r="G3652" s="256"/>
      <c r="H3652" s="259">
        <v>4</v>
      </c>
      <c r="I3652" s="260"/>
      <c r="J3652" s="256"/>
      <c r="K3652" s="256"/>
      <c r="L3652" s="261"/>
      <c r="M3652" s="262"/>
      <c r="N3652" s="263"/>
      <c r="O3652" s="263"/>
      <c r="P3652" s="263"/>
      <c r="Q3652" s="263"/>
      <c r="R3652" s="263"/>
      <c r="S3652" s="263"/>
      <c r="T3652" s="264"/>
      <c r="AT3652" s="265" t="s">
        <v>175</v>
      </c>
      <c r="AU3652" s="265" t="s">
        <v>107</v>
      </c>
      <c r="AV3652" s="13" t="s">
        <v>107</v>
      </c>
      <c r="AW3652" s="13" t="s">
        <v>31</v>
      </c>
      <c r="AX3652" s="13" t="s">
        <v>74</v>
      </c>
      <c r="AY3652" s="265" t="s">
        <v>165</v>
      </c>
    </row>
    <row r="3653" s="12" customFormat="1">
      <c r="B3653" s="244"/>
      <c r="C3653" s="245"/>
      <c r="D3653" s="246" t="s">
        <v>175</v>
      </c>
      <c r="E3653" s="247" t="s">
        <v>1</v>
      </c>
      <c r="F3653" s="248" t="s">
        <v>453</v>
      </c>
      <c r="G3653" s="245"/>
      <c r="H3653" s="247" t="s">
        <v>1</v>
      </c>
      <c r="I3653" s="249"/>
      <c r="J3653" s="245"/>
      <c r="K3653" s="245"/>
      <c r="L3653" s="250"/>
      <c r="M3653" s="251"/>
      <c r="N3653" s="252"/>
      <c r="O3653" s="252"/>
      <c r="P3653" s="252"/>
      <c r="Q3653" s="252"/>
      <c r="R3653" s="252"/>
      <c r="S3653" s="252"/>
      <c r="T3653" s="253"/>
      <c r="AT3653" s="254" t="s">
        <v>175</v>
      </c>
      <c r="AU3653" s="254" t="s">
        <v>107</v>
      </c>
      <c r="AV3653" s="12" t="s">
        <v>82</v>
      </c>
      <c r="AW3653" s="12" t="s">
        <v>31</v>
      </c>
      <c r="AX3653" s="12" t="s">
        <v>74</v>
      </c>
      <c r="AY3653" s="254" t="s">
        <v>165</v>
      </c>
    </row>
    <row r="3654" s="13" customFormat="1">
      <c r="B3654" s="255"/>
      <c r="C3654" s="256"/>
      <c r="D3654" s="246" t="s">
        <v>175</v>
      </c>
      <c r="E3654" s="257" t="s">
        <v>1</v>
      </c>
      <c r="F3654" s="258" t="s">
        <v>1423</v>
      </c>
      <c r="G3654" s="256"/>
      <c r="H3654" s="259">
        <v>10.84</v>
      </c>
      <c r="I3654" s="260"/>
      <c r="J3654" s="256"/>
      <c r="K3654" s="256"/>
      <c r="L3654" s="261"/>
      <c r="M3654" s="262"/>
      <c r="N3654" s="263"/>
      <c r="O3654" s="263"/>
      <c r="P3654" s="263"/>
      <c r="Q3654" s="263"/>
      <c r="R3654" s="263"/>
      <c r="S3654" s="263"/>
      <c r="T3654" s="264"/>
      <c r="AT3654" s="265" t="s">
        <v>175</v>
      </c>
      <c r="AU3654" s="265" t="s">
        <v>107</v>
      </c>
      <c r="AV3654" s="13" t="s">
        <v>107</v>
      </c>
      <c r="AW3654" s="13" t="s">
        <v>31</v>
      </c>
      <c r="AX3654" s="13" t="s">
        <v>74</v>
      </c>
      <c r="AY3654" s="265" t="s">
        <v>165</v>
      </c>
    </row>
    <row r="3655" s="12" customFormat="1">
      <c r="B3655" s="244"/>
      <c r="C3655" s="245"/>
      <c r="D3655" s="246" t="s">
        <v>175</v>
      </c>
      <c r="E3655" s="247" t="s">
        <v>1</v>
      </c>
      <c r="F3655" s="248" t="s">
        <v>220</v>
      </c>
      <c r="G3655" s="245"/>
      <c r="H3655" s="247" t="s">
        <v>1</v>
      </c>
      <c r="I3655" s="249"/>
      <c r="J3655" s="245"/>
      <c r="K3655" s="245"/>
      <c r="L3655" s="250"/>
      <c r="M3655" s="251"/>
      <c r="N3655" s="252"/>
      <c r="O3655" s="252"/>
      <c r="P3655" s="252"/>
      <c r="Q3655" s="252"/>
      <c r="R3655" s="252"/>
      <c r="S3655" s="252"/>
      <c r="T3655" s="253"/>
      <c r="AT3655" s="254" t="s">
        <v>175</v>
      </c>
      <c r="AU3655" s="254" t="s">
        <v>107</v>
      </c>
      <c r="AV3655" s="12" t="s">
        <v>82</v>
      </c>
      <c r="AW3655" s="12" t="s">
        <v>31</v>
      </c>
      <c r="AX3655" s="12" t="s">
        <v>74</v>
      </c>
      <c r="AY3655" s="254" t="s">
        <v>165</v>
      </c>
    </row>
    <row r="3656" s="13" customFormat="1">
      <c r="B3656" s="255"/>
      <c r="C3656" s="256"/>
      <c r="D3656" s="246" t="s">
        <v>175</v>
      </c>
      <c r="E3656" s="257" t="s">
        <v>1</v>
      </c>
      <c r="F3656" s="258" t="s">
        <v>1424</v>
      </c>
      <c r="G3656" s="256"/>
      <c r="H3656" s="259">
        <v>7.21</v>
      </c>
      <c r="I3656" s="260"/>
      <c r="J3656" s="256"/>
      <c r="K3656" s="256"/>
      <c r="L3656" s="261"/>
      <c r="M3656" s="262"/>
      <c r="N3656" s="263"/>
      <c r="O3656" s="263"/>
      <c r="P3656" s="263"/>
      <c r="Q3656" s="263"/>
      <c r="R3656" s="263"/>
      <c r="S3656" s="263"/>
      <c r="T3656" s="264"/>
      <c r="AT3656" s="265" t="s">
        <v>175</v>
      </c>
      <c r="AU3656" s="265" t="s">
        <v>107</v>
      </c>
      <c r="AV3656" s="13" t="s">
        <v>107</v>
      </c>
      <c r="AW3656" s="13" t="s">
        <v>31</v>
      </c>
      <c r="AX3656" s="13" t="s">
        <v>74</v>
      </c>
      <c r="AY3656" s="265" t="s">
        <v>165</v>
      </c>
    </row>
    <row r="3657" s="12" customFormat="1">
      <c r="B3657" s="244"/>
      <c r="C3657" s="245"/>
      <c r="D3657" s="246" t="s">
        <v>175</v>
      </c>
      <c r="E3657" s="247" t="s">
        <v>1</v>
      </c>
      <c r="F3657" s="248" t="s">
        <v>181</v>
      </c>
      <c r="G3657" s="245"/>
      <c r="H3657" s="247" t="s">
        <v>1</v>
      </c>
      <c r="I3657" s="249"/>
      <c r="J3657" s="245"/>
      <c r="K3657" s="245"/>
      <c r="L3657" s="250"/>
      <c r="M3657" s="251"/>
      <c r="N3657" s="252"/>
      <c r="O3657" s="252"/>
      <c r="P3657" s="252"/>
      <c r="Q3657" s="252"/>
      <c r="R3657" s="252"/>
      <c r="S3657" s="252"/>
      <c r="T3657" s="253"/>
      <c r="AT3657" s="254" t="s">
        <v>175</v>
      </c>
      <c r="AU3657" s="254" t="s">
        <v>107</v>
      </c>
      <c r="AV3657" s="12" t="s">
        <v>82</v>
      </c>
      <c r="AW3657" s="12" t="s">
        <v>31</v>
      </c>
      <c r="AX3657" s="12" t="s">
        <v>74</v>
      </c>
      <c r="AY3657" s="254" t="s">
        <v>165</v>
      </c>
    </row>
    <row r="3658" s="13" customFormat="1">
      <c r="B3658" s="255"/>
      <c r="C3658" s="256"/>
      <c r="D3658" s="246" t="s">
        <v>175</v>
      </c>
      <c r="E3658" s="257" t="s">
        <v>1</v>
      </c>
      <c r="F3658" s="258" t="s">
        <v>1425</v>
      </c>
      <c r="G3658" s="256"/>
      <c r="H3658" s="259">
        <v>14.67</v>
      </c>
      <c r="I3658" s="260"/>
      <c r="J3658" s="256"/>
      <c r="K3658" s="256"/>
      <c r="L3658" s="261"/>
      <c r="M3658" s="262"/>
      <c r="N3658" s="263"/>
      <c r="O3658" s="263"/>
      <c r="P3658" s="263"/>
      <c r="Q3658" s="263"/>
      <c r="R3658" s="263"/>
      <c r="S3658" s="263"/>
      <c r="T3658" s="264"/>
      <c r="AT3658" s="265" t="s">
        <v>175</v>
      </c>
      <c r="AU3658" s="265" t="s">
        <v>107</v>
      </c>
      <c r="AV3658" s="13" t="s">
        <v>107</v>
      </c>
      <c r="AW3658" s="13" t="s">
        <v>31</v>
      </c>
      <c r="AX3658" s="13" t="s">
        <v>74</v>
      </c>
      <c r="AY3658" s="265" t="s">
        <v>165</v>
      </c>
    </row>
    <row r="3659" s="14" customFormat="1">
      <c r="B3659" s="266"/>
      <c r="C3659" s="267"/>
      <c r="D3659" s="246" t="s">
        <v>175</v>
      </c>
      <c r="E3659" s="268" t="s">
        <v>1</v>
      </c>
      <c r="F3659" s="269" t="s">
        <v>179</v>
      </c>
      <c r="G3659" s="267"/>
      <c r="H3659" s="270">
        <v>63.93</v>
      </c>
      <c r="I3659" s="271"/>
      <c r="J3659" s="267"/>
      <c r="K3659" s="267"/>
      <c r="L3659" s="272"/>
      <c r="M3659" s="273"/>
      <c r="N3659" s="274"/>
      <c r="O3659" s="274"/>
      <c r="P3659" s="274"/>
      <c r="Q3659" s="274"/>
      <c r="R3659" s="274"/>
      <c r="S3659" s="274"/>
      <c r="T3659" s="275"/>
      <c r="AT3659" s="276" t="s">
        <v>175</v>
      </c>
      <c r="AU3659" s="276" t="s">
        <v>107</v>
      </c>
      <c r="AV3659" s="14" t="s">
        <v>166</v>
      </c>
      <c r="AW3659" s="14" t="s">
        <v>31</v>
      </c>
      <c r="AX3659" s="14" t="s">
        <v>74</v>
      </c>
      <c r="AY3659" s="276" t="s">
        <v>165</v>
      </c>
    </row>
    <row r="3660" s="12" customFormat="1">
      <c r="B3660" s="244"/>
      <c r="C3660" s="245"/>
      <c r="D3660" s="246" t="s">
        <v>175</v>
      </c>
      <c r="E3660" s="247" t="s">
        <v>1</v>
      </c>
      <c r="F3660" s="248" t="s">
        <v>207</v>
      </c>
      <c r="G3660" s="245"/>
      <c r="H3660" s="247" t="s">
        <v>1</v>
      </c>
      <c r="I3660" s="249"/>
      <c r="J3660" s="245"/>
      <c r="K3660" s="245"/>
      <c r="L3660" s="250"/>
      <c r="M3660" s="251"/>
      <c r="N3660" s="252"/>
      <c r="O3660" s="252"/>
      <c r="P3660" s="252"/>
      <c r="Q3660" s="252"/>
      <c r="R3660" s="252"/>
      <c r="S3660" s="252"/>
      <c r="T3660" s="253"/>
      <c r="AT3660" s="254" t="s">
        <v>175</v>
      </c>
      <c r="AU3660" s="254" t="s">
        <v>107</v>
      </c>
      <c r="AV3660" s="12" t="s">
        <v>82</v>
      </c>
      <c r="AW3660" s="12" t="s">
        <v>31</v>
      </c>
      <c r="AX3660" s="12" t="s">
        <v>74</v>
      </c>
      <c r="AY3660" s="254" t="s">
        <v>165</v>
      </c>
    </row>
    <row r="3661" s="12" customFormat="1">
      <c r="B3661" s="244"/>
      <c r="C3661" s="245"/>
      <c r="D3661" s="246" t="s">
        <v>175</v>
      </c>
      <c r="E3661" s="247" t="s">
        <v>1</v>
      </c>
      <c r="F3661" s="248" t="s">
        <v>495</v>
      </c>
      <c r="G3661" s="245"/>
      <c r="H3661" s="247" t="s">
        <v>1</v>
      </c>
      <c r="I3661" s="249"/>
      <c r="J3661" s="245"/>
      <c r="K3661" s="245"/>
      <c r="L3661" s="250"/>
      <c r="M3661" s="251"/>
      <c r="N3661" s="252"/>
      <c r="O3661" s="252"/>
      <c r="P3661" s="252"/>
      <c r="Q3661" s="252"/>
      <c r="R3661" s="252"/>
      <c r="S3661" s="252"/>
      <c r="T3661" s="253"/>
      <c r="AT3661" s="254" t="s">
        <v>175</v>
      </c>
      <c r="AU3661" s="254" t="s">
        <v>107</v>
      </c>
      <c r="AV3661" s="12" t="s">
        <v>82</v>
      </c>
      <c r="AW3661" s="12" t="s">
        <v>31</v>
      </c>
      <c r="AX3661" s="12" t="s">
        <v>74</v>
      </c>
      <c r="AY3661" s="254" t="s">
        <v>165</v>
      </c>
    </row>
    <row r="3662" s="13" customFormat="1">
      <c r="B3662" s="255"/>
      <c r="C3662" s="256"/>
      <c r="D3662" s="246" t="s">
        <v>175</v>
      </c>
      <c r="E3662" s="257" t="s">
        <v>1</v>
      </c>
      <c r="F3662" s="258" t="s">
        <v>1400</v>
      </c>
      <c r="G3662" s="256"/>
      <c r="H3662" s="259">
        <v>6</v>
      </c>
      <c r="I3662" s="260"/>
      <c r="J3662" s="256"/>
      <c r="K3662" s="256"/>
      <c r="L3662" s="261"/>
      <c r="M3662" s="262"/>
      <c r="N3662" s="263"/>
      <c r="O3662" s="263"/>
      <c r="P3662" s="263"/>
      <c r="Q3662" s="263"/>
      <c r="R3662" s="263"/>
      <c r="S3662" s="263"/>
      <c r="T3662" s="264"/>
      <c r="AT3662" s="265" t="s">
        <v>175</v>
      </c>
      <c r="AU3662" s="265" t="s">
        <v>107</v>
      </c>
      <c r="AV3662" s="13" t="s">
        <v>107</v>
      </c>
      <c r="AW3662" s="13" t="s">
        <v>31</v>
      </c>
      <c r="AX3662" s="13" t="s">
        <v>74</v>
      </c>
      <c r="AY3662" s="265" t="s">
        <v>165</v>
      </c>
    </row>
    <row r="3663" s="12" customFormat="1">
      <c r="B3663" s="244"/>
      <c r="C3663" s="245"/>
      <c r="D3663" s="246" t="s">
        <v>175</v>
      </c>
      <c r="E3663" s="247" t="s">
        <v>1</v>
      </c>
      <c r="F3663" s="248" t="s">
        <v>491</v>
      </c>
      <c r="G3663" s="245"/>
      <c r="H3663" s="247" t="s">
        <v>1</v>
      </c>
      <c r="I3663" s="249"/>
      <c r="J3663" s="245"/>
      <c r="K3663" s="245"/>
      <c r="L3663" s="250"/>
      <c r="M3663" s="251"/>
      <c r="N3663" s="252"/>
      <c r="O3663" s="252"/>
      <c r="P3663" s="252"/>
      <c r="Q3663" s="252"/>
      <c r="R3663" s="252"/>
      <c r="S3663" s="252"/>
      <c r="T3663" s="253"/>
      <c r="AT3663" s="254" t="s">
        <v>175</v>
      </c>
      <c r="AU3663" s="254" t="s">
        <v>107</v>
      </c>
      <c r="AV3663" s="12" t="s">
        <v>82</v>
      </c>
      <c r="AW3663" s="12" t="s">
        <v>31</v>
      </c>
      <c r="AX3663" s="12" t="s">
        <v>74</v>
      </c>
      <c r="AY3663" s="254" t="s">
        <v>165</v>
      </c>
    </row>
    <row r="3664" s="13" customFormat="1">
      <c r="B3664" s="255"/>
      <c r="C3664" s="256"/>
      <c r="D3664" s="246" t="s">
        <v>175</v>
      </c>
      <c r="E3664" s="257" t="s">
        <v>1</v>
      </c>
      <c r="F3664" s="258" t="s">
        <v>1426</v>
      </c>
      <c r="G3664" s="256"/>
      <c r="H3664" s="259">
        <v>4.54</v>
      </c>
      <c r="I3664" s="260"/>
      <c r="J3664" s="256"/>
      <c r="K3664" s="256"/>
      <c r="L3664" s="261"/>
      <c r="M3664" s="262"/>
      <c r="N3664" s="263"/>
      <c r="O3664" s="263"/>
      <c r="P3664" s="263"/>
      <c r="Q3664" s="263"/>
      <c r="R3664" s="263"/>
      <c r="S3664" s="263"/>
      <c r="T3664" s="264"/>
      <c r="AT3664" s="265" t="s">
        <v>175</v>
      </c>
      <c r="AU3664" s="265" t="s">
        <v>107</v>
      </c>
      <c r="AV3664" s="13" t="s">
        <v>107</v>
      </c>
      <c r="AW3664" s="13" t="s">
        <v>31</v>
      </c>
      <c r="AX3664" s="13" t="s">
        <v>74</v>
      </c>
      <c r="AY3664" s="265" t="s">
        <v>165</v>
      </c>
    </row>
    <row r="3665" s="12" customFormat="1">
      <c r="B3665" s="244"/>
      <c r="C3665" s="245"/>
      <c r="D3665" s="246" t="s">
        <v>175</v>
      </c>
      <c r="E3665" s="247" t="s">
        <v>1</v>
      </c>
      <c r="F3665" s="248" t="s">
        <v>480</v>
      </c>
      <c r="G3665" s="245"/>
      <c r="H3665" s="247" t="s">
        <v>1</v>
      </c>
      <c r="I3665" s="249"/>
      <c r="J3665" s="245"/>
      <c r="K3665" s="245"/>
      <c r="L3665" s="250"/>
      <c r="M3665" s="251"/>
      <c r="N3665" s="252"/>
      <c r="O3665" s="252"/>
      <c r="P3665" s="252"/>
      <c r="Q3665" s="252"/>
      <c r="R3665" s="252"/>
      <c r="S3665" s="252"/>
      <c r="T3665" s="253"/>
      <c r="AT3665" s="254" t="s">
        <v>175</v>
      </c>
      <c r="AU3665" s="254" t="s">
        <v>107</v>
      </c>
      <c r="AV3665" s="12" t="s">
        <v>82</v>
      </c>
      <c r="AW3665" s="12" t="s">
        <v>31</v>
      </c>
      <c r="AX3665" s="12" t="s">
        <v>74</v>
      </c>
      <c r="AY3665" s="254" t="s">
        <v>165</v>
      </c>
    </row>
    <row r="3666" s="13" customFormat="1">
      <c r="B3666" s="255"/>
      <c r="C3666" s="256"/>
      <c r="D3666" s="246" t="s">
        <v>175</v>
      </c>
      <c r="E3666" s="257" t="s">
        <v>1</v>
      </c>
      <c r="F3666" s="258" t="s">
        <v>1427</v>
      </c>
      <c r="G3666" s="256"/>
      <c r="H3666" s="259">
        <v>9.3100000000000005</v>
      </c>
      <c r="I3666" s="260"/>
      <c r="J3666" s="256"/>
      <c r="K3666" s="256"/>
      <c r="L3666" s="261"/>
      <c r="M3666" s="262"/>
      <c r="N3666" s="263"/>
      <c r="O3666" s="263"/>
      <c r="P3666" s="263"/>
      <c r="Q3666" s="263"/>
      <c r="R3666" s="263"/>
      <c r="S3666" s="263"/>
      <c r="T3666" s="264"/>
      <c r="AT3666" s="265" t="s">
        <v>175</v>
      </c>
      <c r="AU3666" s="265" t="s">
        <v>107</v>
      </c>
      <c r="AV3666" s="13" t="s">
        <v>107</v>
      </c>
      <c r="AW3666" s="13" t="s">
        <v>31</v>
      </c>
      <c r="AX3666" s="13" t="s">
        <v>74</v>
      </c>
      <c r="AY3666" s="265" t="s">
        <v>165</v>
      </c>
    </row>
    <row r="3667" s="12" customFormat="1">
      <c r="B3667" s="244"/>
      <c r="C3667" s="245"/>
      <c r="D3667" s="246" t="s">
        <v>175</v>
      </c>
      <c r="E3667" s="247" t="s">
        <v>1</v>
      </c>
      <c r="F3667" s="248" t="s">
        <v>210</v>
      </c>
      <c r="G3667" s="245"/>
      <c r="H3667" s="247" t="s">
        <v>1</v>
      </c>
      <c r="I3667" s="249"/>
      <c r="J3667" s="245"/>
      <c r="K3667" s="245"/>
      <c r="L3667" s="250"/>
      <c r="M3667" s="251"/>
      <c r="N3667" s="252"/>
      <c r="O3667" s="252"/>
      <c r="P3667" s="252"/>
      <c r="Q3667" s="252"/>
      <c r="R3667" s="252"/>
      <c r="S3667" s="252"/>
      <c r="T3667" s="253"/>
      <c r="AT3667" s="254" t="s">
        <v>175</v>
      </c>
      <c r="AU3667" s="254" t="s">
        <v>107</v>
      </c>
      <c r="AV3667" s="12" t="s">
        <v>82</v>
      </c>
      <c r="AW3667" s="12" t="s">
        <v>31</v>
      </c>
      <c r="AX3667" s="12" t="s">
        <v>74</v>
      </c>
      <c r="AY3667" s="254" t="s">
        <v>165</v>
      </c>
    </row>
    <row r="3668" s="13" customFormat="1">
      <c r="B3668" s="255"/>
      <c r="C3668" s="256"/>
      <c r="D3668" s="246" t="s">
        <v>175</v>
      </c>
      <c r="E3668" s="257" t="s">
        <v>1</v>
      </c>
      <c r="F3668" s="258" t="s">
        <v>1428</v>
      </c>
      <c r="G3668" s="256"/>
      <c r="H3668" s="259">
        <v>7.0999999999999996</v>
      </c>
      <c r="I3668" s="260"/>
      <c r="J3668" s="256"/>
      <c r="K3668" s="256"/>
      <c r="L3668" s="261"/>
      <c r="M3668" s="262"/>
      <c r="N3668" s="263"/>
      <c r="O3668" s="263"/>
      <c r="P3668" s="263"/>
      <c r="Q3668" s="263"/>
      <c r="R3668" s="263"/>
      <c r="S3668" s="263"/>
      <c r="T3668" s="264"/>
      <c r="AT3668" s="265" t="s">
        <v>175</v>
      </c>
      <c r="AU3668" s="265" t="s">
        <v>107</v>
      </c>
      <c r="AV3668" s="13" t="s">
        <v>107</v>
      </c>
      <c r="AW3668" s="13" t="s">
        <v>31</v>
      </c>
      <c r="AX3668" s="13" t="s">
        <v>74</v>
      </c>
      <c r="AY3668" s="265" t="s">
        <v>165</v>
      </c>
    </row>
    <row r="3669" s="14" customFormat="1">
      <c r="B3669" s="266"/>
      <c r="C3669" s="267"/>
      <c r="D3669" s="246" t="s">
        <v>175</v>
      </c>
      <c r="E3669" s="268" t="s">
        <v>1</v>
      </c>
      <c r="F3669" s="269" t="s">
        <v>179</v>
      </c>
      <c r="G3669" s="267"/>
      <c r="H3669" s="270">
        <v>26.950000000000003</v>
      </c>
      <c r="I3669" s="271"/>
      <c r="J3669" s="267"/>
      <c r="K3669" s="267"/>
      <c r="L3669" s="272"/>
      <c r="M3669" s="273"/>
      <c r="N3669" s="274"/>
      <c r="O3669" s="274"/>
      <c r="P3669" s="274"/>
      <c r="Q3669" s="274"/>
      <c r="R3669" s="274"/>
      <c r="S3669" s="274"/>
      <c r="T3669" s="275"/>
      <c r="AT3669" s="276" t="s">
        <v>175</v>
      </c>
      <c r="AU3669" s="276" t="s">
        <v>107</v>
      </c>
      <c r="AV3669" s="14" t="s">
        <v>166</v>
      </c>
      <c r="AW3669" s="14" t="s">
        <v>31</v>
      </c>
      <c r="AX3669" s="14" t="s">
        <v>74</v>
      </c>
      <c r="AY3669" s="276" t="s">
        <v>165</v>
      </c>
    </row>
    <row r="3670" s="15" customFormat="1">
      <c r="B3670" s="277"/>
      <c r="C3670" s="278"/>
      <c r="D3670" s="246" t="s">
        <v>175</v>
      </c>
      <c r="E3670" s="279" t="s">
        <v>1</v>
      </c>
      <c r="F3670" s="280" t="s">
        <v>186</v>
      </c>
      <c r="G3670" s="278"/>
      <c r="H3670" s="281">
        <v>184.94499999999999</v>
      </c>
      <c r="I3670" s="282"/>
      <c r="J3670" s="278"/>
      <c r="K3670" s="278"/>
      <c r="L3670" s="283"/>
      <c r="M3670" s="284"/>
      <c r="N3670" s="285"/>
      <c r="O3670" s="285"/>
      <c r="P3670" s="285"/>
      <c r="Q3670" s="285"/>
      <c r="R3670" s="285"/>
      <c r="S3670" s="285"/>
      <c r="T3670" s="286"/>
      <c r="AT3670" s="287" t="s">
        <v>175</v>
      </c>
      <c r="AU3670" s="287" t="s">
        <v>107</v>
      </c>
      <c r="AV3670" s="15" t="s">
        <v>173</v>
      </c>
      <c r="AW3670" s="15" t="s">
        <v>31</v>
      </c>
      <c r="AX3670" s="15" t="s">
        <v>82</v>
      </c>
      <c r="AY3670" s="287" t="s">
        <v>165</v>
      </c>
    </row>
    <row r="3671" s="1" customFormat="1" ht="16.5" customHeight="1">
      <c r="B3671" s="38"/>
      <c r="C3671" s="231" t="s">
        <v>1429</v>
      </c>
      <c r="D3671" s="231" t="s">
        <v>168</v>
      </c>
      <c r="E3671" s="232" t="s">
        <v>1430</v>
      </c>
      <c r="F3671" s="233" t="s">
        <v>1431</v>
      </c>
      <c r="G3671" s="234" t="s">
        <v>296</v>
      </c>
      <c r="H3671" s="235">
        <v>168.56</v>
      </c>
      <c r="I3671" s="236"/>
      <c r="J3671" s="237">
        <f>ROUND(I3671*H3671,2)</f>
        <v>0</v>
      </c>
      <c r="K3671" s="233" t="s">
        <v>172</v>
      </c>
      <c r="L3671" s="43"/>
      <c r="M3671" s="238" t="s">
        <v>1</v>
      </c>
      <c r="N3671" s="239" t="s">
        <v>40</v>
      </c>
      <c r="O3671" s="86"/>
      <c r="P3671" s="240">
        <f>O3671*H3671</f>
        <v>0</v>
      </c>
      <c r="Q3671" s="240">
        <v>0</v>
      </c>
      <c r="R3671" s="240">
        <f>Q3671*H3671</f>
        <v>0</v>
      </c>
      <c r="S3671" s="240">
        <v>0.035299999999999998</v>
      </c>
      <c r="T3671" s="241">
        <f>S3671*H3671</f>
        <v>5.9501679999999997</v>
      </c>
      <c r="AR3671" s="242" t="s">
        <v>315</v>
      </c>
      <c r="AT3671" s="242" t="s">
        <v>168</v>
      </c>
      <c r="AU3671" s="242" t="s">
        <v>107</v>
      </c>
      <c r="AY3671" s="17" t="s">
        <v>165</v>
      </c>
      <c r="BE3671" s="243">
        <f>IF(N3671="základní",J3671,0)</f>
        <v>0</v>
      </c>
      <c r="BF3671" s="243">
        <f>IF(N3671="snížená",J3671,0)</f>
        <v>0</v>
      </c>
      <c r="BG3671" s="243">
        <f>IF(N3671="zákl. přenesená",J3671,0)</f>
        <v>0</v>
      </c>
      <c r="BH3671" s="243">
        <f>IF(N3671="sníž. přenesená",J3671,0)</f>
        <v>0</v>
      </c>
      <c r="BI3671" s="243">
        <f>IF(N3671="nulová",J3671,0)</f>
        <v>0</v>
      </c>
      <c r="BJ3671" s="17" t="s">
        <v>107</v>
      </c>
      <c r="BK3671" s="243">
        <f>ROUND(I3671*H3671,2)</f>
        <v>0</v>
      </c>
      <c r="BL3671" s="17" t="s">
        <v>315</v>
      </c>
      <c r="BM3671" s="242" t="s">
        <v>1432</v>
      </c>
    </row>
    <row r="3672" s="12" customFormat="1">
      <c r="B3672" s="244"/>
      <c r="C3672" s="245"/>
      <c r="D3672" s="246" t="s">
        <v>175</v>
      </c>
      <c r="E3672" s="247" t="s">
        <v>1</v>
      </c>
      <c r="F3672" s="248" t="s">
        <v>176</v>
      </c>
      <c r="G3672" s="245"/>
      <c r="H3672" s="247" t="s">
        <v>1</v>
      </c>
      <c r="I3672" s="249"/>
      <c r="J3672" s="245"/>
      <c r="K3672" s="245"/>
      <c r="L3672" s="250"/>
      <c r="M3672" s="251"/>
      <c r="N3672" s="252"/>
      <c r="O3672" s="252"/>
      <c r="P3672" s="252"/>
      <c r="Q3672" s="252"/>
      <c r="R3672" s="252"/>
      <c r="S3672" s="252"/>
      <c r="T3672" s="253"/>
      <c r="AT3672" s="254" t="s">
        <v>175</v>
      </c>
      <c r="AU3672" s="254" t="s">
        <v>107</v>
      </c>
      <c r="AV3672" s="12" t="s">
        <v>82</v>
      </c>
      <c r="AW3672" s="12" t="s">
        <v>31</v>
      </c>
      <c r="AX3672" s="12" t="s">
        <v>74</v>
      </c>
      <c r="AY3672" s="254" t="s">
        <v>165</v>
      </c>
    </row>
    <row r="3673" s="12" customFormat="1">
      <c r="B3673" s="244"/>
      <c r="C3673" s="245"/>
      <c r="D3673" s="246" t="s">
        <v>175</v>
      </c>
      <c r="E3673" s="247" t="s">
        <v>1</v>
      </c>
      <c r="F3673" s="248" t="s">
        <v>586</v>
      </c>
      <c r="G3673" s="245"/>
      <c r="H3673" s="247" t="s">
        <v>1</v>
      </c>
      <c r="I3673" s="249"/>
      <c r="J3673" s="245"/>
      <c r="K3673" s="245"/>
      <c r="L3673" s="250"/>
      <c r="M3673" s="251"/>
      <c r="N3673" s="252"/>
      <c r="O3673" s="252"/>
      <c r="P3673" s="252"/>
      <c r="Q3673" s="252"/>
      <c r="R3673" s="252"/>
      <c r="S3673" s="252"/>
      <c r="T3673" s="253"/>
      <c r="AT3673" s="254" t="s">
        <v>175</v>
      </c>
      <c r="AU3673" s="254" t="s">
        <v>107</v>
      </c>
      <c r="AV3673" s="12" t="s">
        <v>82</v>
      </c>
      <c r="AW3673" s="12" t="s">
        <v>31</v>
      </c>
      <c r="AX3673" s="12" t="s">
        <v>74</v>
      </c>
      <c r="AY3673" s="254" t="s">
        <v>165</v>
      </c>
    </row>
    <row r="3674" s="13" customFormat="1">
      <c r="B3674" s="255"/>
      <c r="C3674" s="256"/>
      <c r="D3674" s="246" t="s">
        <v>175</v>
      </c>
      <c r="E3674" s="257" t="s">
        <v>1</v>
      </c>
      <c r="F3674" s="258" t="s">
        <v>1433</v>
      </c>
      <c r="G3674" s="256"/>
      <c r="H3674" s="259">
        <v>19.390000000000001</v>
      </c>
      <c r="I3674" s="260"/>
      <c r="J3674" s="256"/>
      <c r="K3674" s="256"/>
      <c r="L3674" s="261"/>
      <c r="M3674" s="262"/>
      <c r="N3674" s="263"/>
      <c r="O3674" s="263"/>
      <c r="P3674" s="263"/>
      <c r="Q3674" s="263"/>
      <c r="R3674" s="263"/>
      <c r="S3674" s="263"/>
      <c r="T3674" s="264"/>
      <c r="AT3674" s="265" t="s">
        <v>175</v>
      </c>
      <c r="AU3674" s="265" t="s">
        <v>107</v>
      </c>
      <c r="AV3674" s="13" t="s">
        <v>107</v>
      </c>
      <c r="AW3674" s="13" t="s">
        <v>31</v>
      </c>
      <c r="AX3674" s="13" t="s">
        <v>74</v>
      </c>
      <c r="AY3674" s="265" t="s">
        <v>165</v>
      </c>
    </row>
    <row r="3675" s="12" customFormat="1">
      <c r="B3675" s="244"/>
      <c r="C3675" s="245"/>
      <c r="D3675" s="246" t="s">
        <v>175</v>
      </c>
      <c r="E3675" s="247" t="s">
        <v>1</v>
      </c>
      <c r="F3675" s="248" t="s">
        <v>396</v>
      </c>
      <c r="G3675" s="245"/>
      <c r="H3675" s="247" t="s">
        <v>1</v>
      </c>
      <c r="I3675" s="249"/>
      <c r="J3675" s="245"/>
      <c r="K3675" s="245"/>
      <c r="L3675" s="250"/>
      <c r="M3675" s="251"/>
      <c r="N3675" s="252"/>
      <c r="O3675" s="252"/>
      <c r="P3675" s="252"/>
      <c r="Q3675" s="252"/>
      <c r="R3675" s="252"/>
      <c r="S3675" s="252"/>
      <c r="T3675" s="253"/>
      <c r="AT3675" s="254" t="s">
        <v>175</v>
      </c>
      <c r="AU3675" s="254" t="s">
        <v>107</v>
      </c>
      <c r="AV3675" s="12" t="s">
        <v>82</v>
      </c>
      <c r="AW3675" s="12" t="s">
        <v>31</v>
      </c>
      <c r="AX3675" s="12" t="s">
        <v>74</v>
      </c>
      <c r="AY3675" s="254" t="s">
        <v>165</v>
      </c>
    </row>
    <row r="3676" s="13" customFormat="1">
      <c r="B3676" s="255"/>
      <c r="C3676" s="256"/>
      <c r="D3676" s="246" t="s">
        <v>175</v>
      </c>
      <c r="E3676" s="257" t="s">
        <v>1</v>
      </c>
      <c r="F3676" s="258" t="s">
        <v>1434</v>
      </c>
      <c r="G3676" s="256"/>
      <c r="H3676" s="259">
        <v>11.92</v>
      </c>
      <c r="I3676" s="260"/>
      <c r="J3676" s="256"/>
      <c r="K3676" s="256"/>
      <c r="L3676" s="261"/>
      <c r="M3676" s="262"/>
      <c r="N3676" s="263"/>
      <c r="O3676" s="263"/>
      <c r="P3676" s="263"/>
      <c r="Q3676" s="263"/>
      <c r="R3676" s="263"/>
      <c r="S3676" s="263"/>
      <c r="T3676" s="264"/>
      <c r="AT3676" s="265" t="s">
        <v>175</v>
      </c>
      <c r="AU3676" s="265" t="s">
        <v>107</v>
      </c>
      <c r="AV3676" s="13" t="s">
        <v>107</v>
      </c>
      <c r="AW3676" s="13" t="s">
        <v>31</v>
      </c>
      <c r="AX3676" s="13" t="s">
        <v>74</v>
      </c>
      <c r="AY3676" s="265" t="s">
        <v>165</v>
      </c>
    </row>
    <row r="3677" s="12" customFormat="1">
      <c r="B3677" s="244"/>
      <c r="C3677" s="245"/>
      <c r="D3677" s="246" t="s">
        <v>175</v>
      </c>
      <c r="E3677" s="247" t="s">
        <v>1</v>
      </c>
      <c r="F3677" s="248" t="s">
        <v>416</v>
      </c>
      <c r="G3677" s="245"/>
      <c r="H3677" s="247" t="s">
        <v>1</v>
      </c>
      <c r="I3677" s="249"/>
      <c r="J3677" s="245"/>
      <c r="K3677" s="245"/>
      <c r="L3677" s="250"/>
      <c r="M3677" s="251"/>
      <c r="N3677" s="252"/>
      <c r="O3677" s="252"/>
      <c r="P3677" s="252"/>
      <c r="Q3677" s="252"/>
      <c r="R3677" s="252"/>
      <c r="S3677" s="252"/>
      <c r="T3677" s="253"/>
      <c r="AT3677" s="254" t="s">
        <v>175</v>
      </c>
      <c r="AU3677" s="254" t="s">
        <v>107</v>
      </c>
      <c r="AV3677" s="12" t="s">
        <v>82</v>
      </c>
      <c r="AW3677" s="12" t="s">
        <v>31</v>
      </c>
      <c r="AX3677" s="12" t="s">
        <v>74</v>
      </c>
      <c r="AY3677" s="254" t="s">
        <v>165</v>
      </c>
    </row>
    <row r="3678" s="13" customFormat="1">
      <c r="B3678" s="255"/>
      <c r="C3678" s="256"/>
      <c r="D3678" s="246" t="s">
        <v>175</v>
      </c>
      <c r="E3678" s="257" t="s">
        <v>1</v>
      </c>
      <c r="F3678" s="258" t="s">
        <v>1131</v>
      </c>
      <c r="G3678" s="256"/>
      <c r="H3678" s="259">
        <v>3.73</v>
      </c>
      <c r="I3678" s="260"/>
      <c r="J3678" s="256"/>
      <c r="K3678" s="256"/>
      <c r="L3678" s="261"/>
      <c r="M3678" s="262"/>
      <c r="N3678" s="263"/>
      <c r="O3678" s="263"/>
      <c r="P3678" s="263"/>
      <c r="Q3678" s="263"/>
      <c r="R3678" s="263"/>
      <c r="S3678" s="263"/>
      <c r="T3678" s="264"/>
      <c r="AT3678" s="265" t="s">
        <v>175</v>
      </c>
      <c r="AU3678" s="265" t="s">
        <v>107</v>
      </c>
      <c r="AV3678" s="13" t="s">
        <v>107</v>
      </c>
      <c r="AW3678" s="13" t="s">
        <v>31</v>
      </c>
      <c r="AX3678" s="13" t="s">
        <v>74</v>
      </c>
      <c r="AY3678" s="265" t="s">
        <v>165</v>
      </c>
    </row>
    <row r="3679" s="12" customFormat="1">
      <c r="B3679" s="244"/>
      <c r="C3679" s="245"/>
      <c r="D3679" s="246" t="s">
        <v>175</v>
      </c>
      <c r="E3679" s="247" t="s">
        <v>1</v>
      </c>
      <c r="F3679" s="248" t="s">
        <v>260</v>
      </c>
      <c r="G3679" s="245"/>
      <c r="H3679" s="247" t="s">
        <v>1</v>
      </c>
      <c r="I3679" s="249"/>
      <c r="J3679" s="245"/>
      <c r="K3679" s="245"/>
      <c r="L3679" s="250"/>
      <c r="M3679" s="251"/>
      <c r="N3679" s="252"/>
      <c r="O3679" s="252"/>
      <c r="P3679" s="252"/>
      <c r="Q3679" s="252"/>
      <c r="R3679" s="252"/>
      <c r="S3679" s="252"/>
      <c r="T3679" s="253"/>
      <c r="AT3679" s="254" t="s">
        <v>175</v>
      </c>
      <c r="AU3679" s="254" t="s">
        <v>107</v>
      </c>
      <c r="AV3679" s="12" t="s">
        <v>82</v>
      </c>
      <c r="AW3679" s="12" t="s">
        <v>31</v>
      </c>
      <c r="AX3679" s="12" t="s">
        <v>74</v>
      </c>
      <c r="AY3679" s="254" t="s">
        <v>165</v>
      </c>
    </row>
    <row r="3680" s="13" customFormat="1">
      <c r="B3680" s="255"/>
      <c r="C3680" s="256"/>
      <c r="D3680" s="246" t="s">
        <v>175</v>
      </c>
      <c r="E3680" s="257" t="s">
        <v>1</v>
      </c>
      <c r="F3680" s="258" t="s">
        <v>1132</v>
      </c>
      <c r="G3680" s="256"/>
      <c r="H3680" s="259">
        <v>2.3900000000000001</v>
      </c>
      <c r="I3680" s="260"/>
      <c r="J3680" s="256"/>
      <c r="K3680" s="256"/>
      <c r="L3680" s="261"/>
      <c r="M3680" s="262"/>
      <c r="N3680" s="263"/>
      <c r="O3680" s="263"/>
      <c r="P3680" s="263"/>
      <c r="Q3680" s="263"/>
      <c r="R3680" s="263"/>
      <c r="S3680" s="263"/>
      <c r="T3680" s="264"/>
      <c r="AT3680" s="265" t="s">
        <v>175</v>
      </c>
      <c r="AU3680" s="265" t="s">
        <v>107</v>
      </c>
      <c r="AV3680" s="13" t="s">
        <v>107</v>
      </c>
      <c r="AW3680" s="13" t="s">
        <v>31</v>
      </c>
      <c r="AX3680" s="13" t="s">
        <v>74</v>
      </c>
      <c r="AY3680" s="265" t="s">
        <v>165</v>
      </c>
    </row>
    <row r="3681" s="12" customFormat="1">
      <c r="B3681" s="244"/>
      <c r="C3681" s="245"/>
      <c r="D3681" s="246" t="s">
        <v>175</v>
      </c>
      <c r="E3681" s="247" t="s">
        <v>1</v>
      </c>
      <c r="F3681" s="248" t="s">
        <v>244</v>
      </c>
      <c r="G3681" s="245"/>
      <c r="H3681" s="247" t="s">
        <v>1</v>
      </c>
      <c r="I3681" s="249"/>
      <c r="J3681" s="245"/>
      <c r="K3681" s="245"/>
      <c r="L3681" s="250"/>
      <c r="M3681" s="251"/>
      <c r="N3681" s="252"/>
      <c r="O3681" s="252"/>
      <c r="P3681" s="252"/>
      <c r="Q3681" s="252"/>
      <c r="R3681" s="252"/>
      <c r="S3681" s="252"/>
      <c r="T3681" s="253"/>
      <c r="AT3681" s="254" t="s">
        <v>175</v>
      </c>
      <c r="AU3681" s="254" t="s">
        <v>107</v>
      </c>
      <c r="AV3681" s="12" t="s">
        <v>82</v>
      </c>
      <c r="AW3681" s="12" t="s">
        <v>31</v>
      </c>
      <c r="AX3681" s="12" t="s">
        <v>74</v>
      </c>
      <c r="AY3681" s="254" t="s">
        <v>165</v>
      </c>
    </row>
    <row r="3682" s="13" customFormat="1">
      <c r="B3682" s="255"/>
      <c r="C3682" s="256"/>
      <c r="D3682" s="246" t="s">
        <v>175</v>
      </c>
      <c r="E3682" s="257" t="s">
        <v>1</v>
      </c>
      <c r="F3682" s="258" t="s">
        <v>1435</v>
      </c>
      <c r="G3682" s="256"/>
      <c r="H3682" s="259">
        <v>8.7300000000000004</v>
      </c>
      <c r="I3682" s="260"/>
      <c r="J3682" s="256"/>
      <c r="K3682" s="256"/>
      <c r="L3682" s="261"/>
      <c r="M3682" s="262"/>
      <c r="N3682" s="263"/>
      <c r="O3682" s="263"/>
      <c r="P3682" s="263"/>
      <c r="Q3682" s="263"/>
      <c r="R3682" s="263"/>
      <c r="S3682" s="263"/>
      <c r="T3682" s="264"/>
      <c r="AT3682" s="265" t="s">
        <v>175</v>
      </c>
      <c r="AU3682" s="265" t="s">
        <v>107</v>
      </c>
      <c r="AV3682" s="13" t="s">
        <v>107</v>
      </c>
      <c r="AW3682" s="13" t="s">
        <v>31</v>
      </c>
      <c r="AX3682" s="13" t="s">
        <v>74</v>
      </c>
      <c r="AY3682" s="265" t="s">
        <v>165</v>
      </c>
    </row>
    <row r="3683" s="12" customFormat="1">
      <c r="B3683" s="244"/>
      <c r="C3683" s="245"/>
      <c r="D3683" s="246" t="s">
        <v>175</v>
      </c>
      <c r="E3683" s="247" t="s">
        <v>1</v>
      </c>
      <c r="F3683" s="248" t="s">
        <v>216</v>
      </c>
      <c r="G3683" s="245"/>
      <c r="H3683" s="247" t="s">
        <v>1</v>
      </c>
      <c r="I3683" s="249"/>
      <c r="J3683" s="245"/>
      <c r="K3683" s="245"/>
      <c r="L3683" s="250"/>
      <c r="M3683" s="251"/>
      <c r="N3683" s="252"/>
      <c r="O3683" s="252"/>
      <c r="P3683" s="252"/>
      <c r="Q3683" s="252"/>
      <c r="R3683" s="252"/>
      <c r="S3683" s="252"/>
      <c r="T3683" s="253"/>
      <c r="AT3683" s="254" t="s">
        <v>175</v>
      </c>
      <c r="AU3683" s="254" t="s">
        <v>107</v>
      </c>
      <c r="AV3683" s="12" t="s">
        <v>82</v>
      </c>
      <c r="AW3683" s="12" t="s">
        <v>31</v>
      </c>
      <c r="AX3683" s="12" t="s">
        <v>74</v>
      </c>
      <c r="AY3683" s="254" t="s">
        <v>165</v>
      </c>
    </row>
    <row r="3684" s="13" customFormat="1">
      <c r="B3684" s="255"/>
      <c r="C3684" s="256"/>
      <c r="D3684" s="246" t="s">
        <v>175</v>
      </c>
      <c r="E3684" s="257" t="s">
        <v>1</v>
      </c>
      <c r="F3684" s="258" t="s">
        <v>1134</v>
      </c>
      <c r="G3684" s="256"/>
      <c r="H3684" s="259">
        <v>1.69</v>
      </c>
      <c r="I3684" s="260"/>
      <c r="J3684" s="256"/>
      <c r="K3684" s="256"/>
      <c r="L3684" s="261"/>
      <c r="M3684" s="262"/>
      <c r="N3684" s="263"/>
      <c r="O3684" s="263"/>
      <c r="P3684" s="263"/>
      <c r="Q3684" s="263"/>
      <c r="R3684" s="263"/>
      <c r="S3684" s="263"/>
      <c r="T3684" s="264"/>
      <c r="AT3684" s="265" t="s">
        <v>175</v>
      </c>
      <c r="AU3684" s="265" t="s">
        <v>107</v>
      </c>
      <c r="AV3684" s="13" t="s">
        <v>107</v>
      </c>
      <c r="AW3684" s="13" t="s">
        <v>31</v>
      </c>
      <c r="AX3684" s="13" t="s">
        <v>74</v>
      </c>
      <c r="AY3684" s="265" t="s">
        <v>165</v>
      </c>
    </row>
    <row r="3685" s="12" customFormat="1">
      <c r="B3685" s="244"/>
      <c r="C3685" s="245"/>
      <c r="D3685" s="246" t="s">
        <v>175</v>
      </c>
      <c r="E3685" s="247" t="s">
        <v>1</v>
      </c>
      <c r="F3685" s="248" t="s">
        <v>242</v>
      </c>
      <c r="G3685" s="245"/>
      <c r="H3685" s="247" t="s">
        <v>1</v>
      </c>
      <c r="I3685" s="249"/>
      <c r="J3685" s="245"/>
      <c r="K3685" s="245"/>
      <c r="L3685" s="250"/>
      <c r="M3685" s="251"/>
      <c r="N3685" s="252"/>
      <c r="O3685" s="252"/>
      <c r="P3685" s="252"/>
      <c r="Q3685" s="252"/>
      <c r="R3685" s="252"/>
      <c r="S3685" s="252"/>
      <c r="T3685" s="253"/>
      <c r="AT3685" s="254" t="s">
        <v>175</v>
      </c>
      <c r="AU3685" s="254" t="s">
        <v>107</v>
      </c>
      <c r="AV3685" s="12" t="s">
        <v>82</v>
      </c>
      <c r="AW3685" s="12" t="s">
        <v>31</v>
      </c>
      <c r="AX3685" s="12" t="s">
        <v>74</v>
      </c>
      <c r="AY3685" s="254" t="s">
        <v>165</v>
      </c>
    </row>
    <row r="3686" s="13" customFormat="1">
      <c r="B3686" s="255"/>
      <c r="C3686" s="256"/>
      <c r="D3686" s="246" t="s">
        <v>175</v>
      </c>
      <c r="E3686" s="257" t="s">
        <v>1</v>
      </c>
      <c r="F3686" s="258" t="s">
        <v>342</v>
      </c>
      <c r="G3686" s="256"/>
      <c r="H3686" s="259">
        <v>1.5900000000000001</v>
      </c>
      <c r="I3686" s="260"/>
      <c r="J3686" s="256"/>
      <c r="K3686" s="256"/>
      <c r="L3686" s="261"/>
      <c r="M3686" s="262"/>
      <c r="N3686" s="263"/>
      <c r="O3686" s="263"/>
      <c r="P3686" s="263"/>
      <c r="Q3686" s="263"/>
      <c r="R3686" s="263"/>
      <c r="S3686" s="263"/>
      <c r="T3686" s="264"/>
      <c r="AT3686" s="265" t="s">
        <v>175</v>
      </c>
      <c r="AU3686" s="265" t="s">
        <v>107</v>
      </c>
      <c r="AV3686" s="13" t="s">
        <v>107</v>
      </c>
      <c r="AW3686" s="13" t="s">
        <v>31</v>
      </c>
      <c r="AX3686" s="13" t="s">
        <v>74</v>
      </c>
      <c r="AY3686" s="265" t="s">
        <v>165</v>
      </c>
    </row>
    <row r="3687" s="12" customFormat="1">
      <c r="B3687" s="244"/>
      <c r="C3687" s="245"/>
      <c r="D3687" s="246" t="s">
        <v>175</v>
      </c>
      <c r="E3687" s="247" t="s">
        <v>1</v>
      </c>
      <c r="F3687" s="248" t="s">
        <v>243</v>
      </c>
      <c r="G3687" s="245"/>
      <c r="H3687" s="247" t="s">
        <v>1</v>
      </c>
      <c r="I3687" s="249"/>
      <c r="J3687" s="245"/>
      <c r="K3687" s="245"/>
      <c r="L3687" s="250"/>
      <c r="M3687" s="251"/>
      <c r="N3687" s="252"/>
      <c r="O3687" s="252"/>
      <c r="P3687" s="252"/>
      <c r="Q3687" s="252"/>
      <c r="R3687" s="252"/>
      <c r="S3687" s="252"/>
      <c r="T3687" s="253"/>
      <c r="AT3687" s="254" t="s">
        <v>175</v>
      </c>
      <c r="AU3687" s="254" t="s">
        <v>107</v>
      </c>
      <c r="AV3687" s="12" t="s">
        <v>82</v>
      </c>
      <c r="AW3687" s="12" t="s">
        <v>31</v>
      </c>
      <c r="AX3687" s="12" t="s">
        <v>74</v>
      </c>
      <c r="AY3687" s="254" t="s">
        <v>165</v>
      </c>
    </row>
    <row r="3688" s="13" customFormat="1">
      <c r="B3688" s="255"/>
      <c r="C3688" s="256"/>
      <c r="D3688" s="246" t="s">
        <v>175</v>
      </c>
      <c r="E3688" s="257" t="s">
        <v>1</v>
      </c>
      <c r="F3688" s="258" t="s">
        <v>1135</v>
      </c>
      <c r="G3688" s="256"/>
      <c r="H3688" s="259">
        <v>5.7199999999999998</v>
      </c>
      <c r="I3688" s="260"/>
      <c r="J3688" s="256"/>
      <c r="K3688" s="256"/>
      <c r="L3688" s="261"/>
      <c r="M3688" s="262"/>
      <c r="N3688" s="263"/>
      <c r="O3688" s="263"/>
      <c r="P3688" s="263"/>
      <c r="Q3688" s="263"/>
      <c r="R3688" s="263"/>
      <c r="S3688" s="263"/>
      <c r="T3688" s="264"/>
      <c r="AT3688" s="265" t="s">
        <v>175</v>
      </c>
      <c r="AU3688" s="265" t="s">
        <v>107</v>
      </c>
      <c r="AV3688" s="13" t="s">
        <v>107</v>
      </c>
      <c r="AW3688" s="13" t="s">
        <v>31</v>
      </c>
      <c r="AX3688" s="13" t="s">
        <v>74</v>
      </c>
      <c r="AY3688" s="265" t="s">
        <v>165</v>
      </c>
    </row>
    <row r="3689" s="12" customFormat="1">
      <c r="B3689" s="244"/>
      <c r="C3689" s="245"/>
      <c r="D3689" s="246" t="s">
        <v>175</v>
      </c>
      <c r="E3689" s="247" t="s">
        <v>1</v>
      </c>
      <c r="F3689" s="248" t="s">
        <v>247</v>
      </c>
      <c r="G3689" s="245"/>
      <c r="H3689" s="247" t="s">
        <v>1</v>
      </c>
      <c r="I3689" s="249"/>
      <c r="J3689" s="245"/>
      <c r="K3689" s="245"/>
      <c r="L3689" s="250"/>
      <c r="M3689" s="251"/>
      <c r="N3689" s="252"/>
      <c r="O3689" s="252"/>
      <c r="P3689" s="252"/>
      <c r="Q3689" s="252"/>
      <c r="R3689" s="252"/>
      <c r="S3689" s="252"/>
      <c r="T3689" s="253"/>
      <c r="AT3689" s="254" t="s">
        <v>175</v>
      </c>
      <c r="AU3689" s="254" t="s">
        <v>107</v>
      </c>
      <c r="AV3689" s="12" t="s">
        <v>82</v>
      </c>
      <c r="AW3689" s="12" t="s">
        <v>31</v>
      </c>
      <c r="AX3689" s="12" t="s">
        <v>74</v>
      </c>
      <c r="AY3689" s="254" t="s">
        <v>165</v>
      </c>
    </row>
    <row r="3690" s="13" customFormat="1">
      <c r="B3690" s="255"/>
      <c r="C3690" s="256"/>
      <c r="D3690" s="246" t="s">
        <v>175</v>
      </c>
      <c r="E3690" s="257" t="s">
        <v>1</v>
      </c>
      <c r="F3690" s="258" t="s">
        <v>1386</v>
      </c>
      <c r="G3690" s="256"/>
      <c r="H3690" s="259">
        <v>3.1600000000000001</v>
      </c>
      <c r="I3690" s="260"/>
      <c r="J3690" s="256"/>
      <c r="K3690" s="256"/>
      <c r="L3690" s="261"/>
      <c r="M3690" s="262"/>
      <c r="N3690" s="263"/>
      <c r="O3690" s="263"/>
      <c r="P3690" s="263"/>
      <c r="Q3690" s="263"/>
      <c r="R3690" s="263"/>
      <c r="S3690" s="263"/>
      <c r="T3690" s="264"/>
      <c r="AT3690" s="265" t="s">
        <v>175</v>
      </c>
      <c r="AU3690" s="265" t="s">
        <v>107</v>
      </c>
      <c r="AV3690" s="13" t="s">
        <v>107</v>
      </c>
      <c r="AW3690" s="13" t="s">
        <v>31</v>
      </c>
      <c r="AX3690" s="13" t="s">
        <v>74</v>
      </c>
      <c r="AY3690" s="265" t="s">
        <v>165</v>
      </c>
    </row>
    <row r="3691" s="12" customFormat="1">
      <c r="B3691" s="244"/>
      <c r="C3691" s="245"/>
      <c r="D3691" s="246" t="s">
        <v>175</v>
      </c>
      <c r="E3691" s="247" t="s">
        <v>1</v>
      </c>
      <c r="F3691" s="248" t="s">
        <v>430</v>
      </c>
      <c r="G3691" s="245"/>
      <c r="H3691" s="247" t="s">
        <v>1</v>
      </c>
      <c r="I3691" s="249"/>
      <c r="J3691" s="245"/>
      <c r="K3691" s="245"/>
      <c r="L3691" s="250"/>
      <c r="M3691" s="251"/>
      <c r="N3691" s="252"/>
      <c r="O3691" s="252"/>
      <c r="P3691" s="252"/>
      <c r="Q3691" s="252"/>
      <c r="R3691" s="252"/>
      <c r="S3691" s="252"/>
      <c r="T3691" s="253"/>
      <c r="AT3691" s="254" t="s">
        <v>175</v>
      </c>
      <c r="AU3691" s="254" t="s">
        <v>107</v>
      </c>
      <c r="AV3691" s="12" t="s">
        <v>82</v>
      </c>
      <c r="AW3691" s="12" t="s">
        <v>31</v>
      </c>
      <c r="AX3691" s="12" t="s">
        <v>74</v>
      </c>
      <c r="AY3691" s="254" t="s">
        <v>165</v>
      </c>
    </row>
    <row r="3692" s="13" customFormat="1">
      <c r="B3692" s="255"/>
      <c r="C3692" s="256"/>
      <c r="D3692" s="246" t="s">
        <v>175</v>
      </c>
      <c r="E3692" s="257" t="s">
        <v>1</v>
      </c>
      <c r="F3692" s="258" t="s">
        <v>1436</v>
      </c>
      <c r="G3692" s="256"/>
      <c r="H3692" s="259">
        <v>6.8300000000000001</v>
      </c>
      <c r="I3692" s="260"/>
      <c r="J3692" s="256"/>
      <c r="K3692" s="256"/>
      <c r="L3692" s="261"/>
      <c r="M3692" s="262"/>
      <c r="N3692" s="263"/>
      <c r="O3692" s="263"/>
      <c r="P3692" s="263"/>
      <c r="Q3692" s="263"/>
      <c r="R3692" s="263"/>
      <c r="S3692" s="263"/>
      <c r="T3692" s="264"/>
      <c r="AT3692" s="265" t="s">
        <v>175</v>
      </c>
      <c r="AU3692" s="265" t="s">
        <v>107</v>
      </c>
      <c r="AV3692" s="13" t="s">
        <v>107</v>
      </c>
      <c r="AW3692" s="13" t="s">
        <v>31</v>
      </c>
      <c r="AX3692" s="13" t="s">
        <v>74</v>
      </c>
      <c r="AY3692" s="265" t="s">
        <v>165</v>
      </c>
    </row>
    <row r="3693" s="12" customFormat="1">
      <c r="B3693" s="244"/>
      <c r="C3693" s="245"/>
      <c r="D3693" s="246" t="s">
        <v>175</v>
      </c>
      <c r="E3693" s="247" t="s">
        <v>1</v>
      </c>
      <c r="F3693" s="248" t="s">
        <v>246</v>
      </c>
      <c r="G3693" s="245"/>
      <c r="H3693" s="247" t="s">
        <v>1</v>
      </c>
      <c r="I3693" s="249"/>
      <c r="J3693" s="245"/>
      <c r="K3693" s="245"/>
      <c r="L3693" s="250"/>
      <c r="M3693" s="251"/>
      <c r="N3693" s="252"/>
      <c r="O3693" s="252"/>
      <c r="P3693" s="252"/>
      <c r="Q3693" s="252"/>
      <c r="R3693" s="252"/>
      <c r="S3693" s="252"/>
      <c r="T3693" s="253"/>
      <c r="AT3693" s="254" t="s">
        <v>175</v>
      </c>
      <c r="AU3693" s="254" t="s">
        <v>107</v>
      </c>
      <c r="AV3693" s="12" t="s">
        <v>82</v>
      </c>
      <c r="AW3693" s="12" t="s">
        <v>31</v>
      </c>
      <c r="AX3693" s="12" t="s">
        <v>74</v>
      </c>
      <c r="AY3693" s="254" t="s">
        <v>165</v>
      </c>
    </row>
    <row r="3694" s="13" customFormat="1">
      <c r="B3694" s="255"/>
      <c r="C3694" s="256"/>
      <c r="D3694" s="246" t="s">
        <v>175</v>
      </c>
      <c r="E3694" s="257" t="s">
        <v>1</v>
      </c>
      <c r="F3694" s="258" t="s">
        <v>665</v>
      </c>
      <c r="G3694" s="256"/>
      <c r="H3694" s="259">
        <v>8.5</v>
      </c>
      <c r="I3694" s="260"/>
      <c r="J3694" s="256"/>
      <c r="K3694" s="256"/>
      <c r="L3694" s="261"/>
      <c r="M3694" s="262"/>
      <c r="N3694" s="263"/>
      <c r="O3694" s="263"/>
      <c r="P3694" s="263"/>
      <c r="Q3694" s="263"/>
      <c r="R3694" s="263"/>
      <c r="S3694" s="263"/>
      <c r="T3694" s="264"/>
      <c r="AT3694" s="265" t="s">
        <v>175</v>
      </c>
      <c r="AU3694" s="265" t="s">
        <v>107</v>
      </c>
      <c r="AV3694" s="13" t="s">
        <v>107</v>
      </c>
      <c r="AW3694" s="13" t="s">
        <v>31</v>
      </c>
      <c r="AX3694" s="13" t="s">
        <v>74</v>
      </c>
      <c r="AY3694" s="265" t="s">
        <v>165</v>
      </c>
    </row>
    <row r="3695" s="12" customFormat="1">
      <c r="B3695" s="244"/>
      <c r="C3695" s="245"/>
      <c r="D3695" s="246" t="s">
        <v>175</v>
      </c>
      <c r="E3695" s="247" t="s">
        <v>1</v>
      </c>
      <c r="F3695" s="248" t="s">
        <v>200</v>
      </c>
      <c r="G3695" s="245"/>
      <c r="H3695" s="247" t="s">
        <v>1</v>
      </c>
      <c r="I3695" s="249"/>
      <c r="J3695" s="245"/>
      <c r="K3695" s="245"/>
      <c r="L3695" s="250"/>
      <c r="M3695" s="251"/>
      <c r="N3695" s="252"/>
      <c r="O3695" s="252"/>
      <c r="P3695" s="252"/>
      <c r="Q3695" s="252"/>
      <c r="R3695" s="252"/>
      <c r="S3695" s="252"/>
      <c r="T3695" s="253"/>
      <c r="AT3695" s="254" t="s">
        <v>175</v>
      </c>
      <c r="AU3695" s="254" t="s">
        <v>107</v>
      </c>
      <c r="AV3695" s="12" t="s">
        <v>82</v>
      </c>
      <c r="AW3695" s="12" t="s">
        <v>31</v>
      </c>
      <c r="AX3695" s="12" t="s">
        <v>74</v>
      </c>
      <c r="AY3695" s="254" t="s">
        <v>165</v>
      </c>
    </row>
    <row r="3696" s="13" customFormat="1">
      <c r="B3696" s="255"/>
      <c r="C3696" s="256"/>
      <c r="D3696" s="246" t="s">
        <v>175</v>
      </c>
      <c r="E3696" s="257" t="s">
        <v>1</v>
      </c>
      <c r="F3696" s="258" t="s">
        <v>686</v>
      </c>
      <c r="G3696" s="256"/>
      <c r="H3696" s="259">
        <v>8.1899999999999995</v>
      </c>
      <c r="I3696" s="260"/>
      <c r="J3696" s="256"/>
      <c r="K3696" s="256"/>
      <c r="L3696" s="261"/>
      <c r="M3696" s="262"/>
      <c r="N3696" s="263"/>
      <c r="O3696" s="263"/>
      <c r="P3696" s="263"/>
      <c r="Q3696" s="263"/>
      <c r="R3696" s="263"/>
      <c r="S3696" s="263"/>
      <c r="T3696" s="264"/>
      <c r="AT3696" s="265" t="s">
        <v>175</v>
      </c>
      <c r="AU3696" s="265" t="s">
        <v>107</v>
      </c>
      <c r="AV3696" s="13" t="s">
        <v>107</v>
      </c>
      <c r="AW3696" s="13" t="s">
        <v>31</v>
      </c>
      <c r="AX3696" s="13" t="s">
        <v>74</v>
      </c>
      <c r="AY3696" s="265" t="s">
        <v>165</v>
      </c>
    </row>
    <row r="3697" s="12" customFormat="1">
      <c r="B3697" s="244"/>
      <c r="C3697" s="245"/>
      <c r="D3697" s="246" t="s">
        <v>175</v>
      </c>
      <c r="E3697" s="247" t="s">
        <v>1</v>
      </c>
      <c r="F3697" s="248" t="s">
        <v>261</v>
      </c>
      <c r="G3697" s="245"/>
      <c r="H3697" s="247" t="s">
        <v>1</v>
      </c>
      <c r="I3697" s="249"/>
      <c r="J3697" s="245"/>
      <c r="K3697" s="245"/>
      <c r="L3697" s="250"/>
      <c r="M3697" s="251"/>
      <c r="N3697" s="252"/>
      <c r="O3697" s="252"/>
      <c r="P3697" s="252"/>
      <c r="Q3697" s="252"/>
      <c r="R3697" s="252"/>
      <c r="S3697" s="252"/>
      <c r="T3697" s="253"/>
      <c r="AT3697" s="254" t="s">
        <v>175</v>
      </c>
      <c r="AU3697" s="254" t="s">
        <v>107</v>
      </c>
      <c r="AV3697" s="12" t="s">
        <v>82</v>
      </c>
      <c r="AW3697" s="12" t="s">
        <v>31</v>
      </c>
      <c r="AX3697" s="12" t="s">
        <v>74</v>
      </c>
      <c r="AY3697" s="254" t="s">
        <v>165</v>
      </c>
    </row>
    <row r="3698" s="13" customFormat="1">
      <c r="B3698" s="255"/>
      <c r="C3698" s="256"/>
      <c r="D3698" s="246" t="s">
        <v>175</v>
      </c>
      <c r="E3698" s="257" t="s">
        <v>1</v>
      </c>
      <c r="F3698" s="258" t="s">
        <v>1437</v>
      </c>
      <c r="G3698" s="256"/>
      <c r="H3698" s="259">
        <v>2.02</v>
      </c>
      <c r="I3698" s="260"/>
      <c r="J3698" s="256"/>
      <c r="K3698" s="256"/>
      <c r="L3698" s="261"/>
      <c r="M3698" s="262"/>
      <c r="N3698" s="263"/>
      <c r="O3698" s="263"/>
      <c r="P3698" s="263"/>
      <c r="Q3698" s="263"/>
      <c r="R3698" s="263"/>
      <c r="S3698" s="263"/>
      <c r="T3698" s="264"/>
      <c r="AT3698" s="265" t="s">
        <v>175</v>
      </c>
      <c r="AU3698" s="265" t="s">
        <v>107</v>
      </c>
      <c r="AV3698" s="13" t="s">
        <v>107</v>
      </c>
      <c r="AW3698" s="13" t="s">
        <v>31</v>
      </c>
      <c r="AX3698" s="13" t="s">
        <v>74</v>
      </c>
      <c r="AY3698" s="265" t="s">
        <v>165</v>
      </c>
    </row>
    <row r="3699" s="12" customFormat="1">
      <c r="B3699" s="244"/>
      <c r="C3699" s="245"/>
      <c r="D3699" s="246" t="s">
        <v>175</v>
      </c>
      <c r="E3699" s="247" t="s">
        <v>1</v>
      </c>
      <c r="F3699" s="248" t="s">
        <v>425</v>
      </c>
      <c r="G3699" s="245"/>
      <c r="H3699" s="247" t="s">
        <v>1</v>
      </c>
      <c r="I3699" s="249"/>
      <c r="J3699" s="245"/>
      <c r="K3699" s="245"/>
      <c r="L3699" s="250"/>
      <c r="M3699" s="251"/>
      <c r="N3699" s="252"/>
      <c r="O3699" s="252"/>
      <c r="P3699" s="252"/>
      <c r="Q3699" s="252"/>
      <c r="R3699" s="252"/>
      <c r="S3699" s="252"/>
      <c r="T3699" s="253"/>
      <c r="AT3699" s="254" t="s">
        <v>175</v>
      </c>
      <c r="AU3699" s="254" t="s">
        <v>107</v>
      </c>
      <c r="AV3699" s="12" t="s">
        <v>82</v>
      </c>
      <c r="AW3699" s="12" t="s">
        <v>31</v>
      </c>
      <c r="AX3699" s="12" t="s">
        <v>74</v>
      </c>
      <c r="AY3699" s="254" t="s">
        <v>165</v>
      </c>
    </row>
    <row r="3700" s="13" customFormat="1">
      <c r="B3700" s="255"/>
      <c r="C3700" s="256"/>
      <c r="D3700" s="246" t="s">
        <v>175</v>
      </c>
      <c r="E3700" s="257" t="s">
        <v>1</v>
      </c>
      <c r="F3700" s="258" t="s">
        <v>1437</v>
      </c>
      <c r="G3700" s="256"/>
      <c r="H3700" s="259">
        <v>2.02</v>
      </c>
      <c r="I3700" s="260"/>
      <c r="J3700" s="256"/>
      <c r="K3700" s="256"/>
      <c r="L3700" s="261"/>
      <c r="M3700" s="262"/>
      <c r="N3700" s="263"/>
      <c r="O3700" s="263"/>
      <c r="P3700" s="263"/>
      <c r="Q3700" s="263"/>
      <c r="R3700" s="263"/>
      <c r="S3700" s="263"/>
      <c r="T3700" s="264"/>
      <c r="AT3700" s="265" t="s">
        <v>175</v>
      </c>
      <c r="AU3700" s="265" t="s">
        <v>107</v>
      </c>
      <c r="AV3700" s="13" t="s">
        <v>107</v>
      </c>
      <c r="AW3700" s="13" t="s">
        <v>31</v>
      </c>
      <c r="AX3700" s="13" t="s">
        <v>74</v>
      </c>
      <c r="AY3700" s="265" t="s">
        <v>165</v>
      </c>
    </row>
    <row r="3701" s="14" customFormat="1">
      <c r="B3701" s="266"/>
      <c r="C3701" s="267"/>
      <c r="D3701" s="246" t="s">
        <v>175</v>
      </c>
      <c r="E3701" s="268" t="s">
        <v>1</v>
      </c>
      <c r="F3701" s="269" t="s">
        <v>179</v>
      </c>
      <c r="G3701" s="267"/>
      <c r="H3701" s="270">
        <v>85.879999999999981</v>
      </c>
      <c r="I3701" s="271"/>
      <c r="J3701" s="267"/>
      <c r="K3701" s="267"/>
      <c r="L3701" s="272"/>
      <c r="M3701" s="273"/>
      <c r="N3701" s="274"/>
      <c r="O3701" s="274"/>
      <c r="P3701" s="274"/>
      <c r="Q3701" s="274"/>
      <c r="R3701" s="274"/>
      <c r="S3701" s="274"/>
      <c r="T3701" s="275"/>
      <c r="AT3701" s="276" t="s">
        <v>175</v>
      </c>
      <c r="AU3701" s="276" t="s">
        <v>107</v>
      </c>
      <c r="AV3701" s="14" t="s">
        <v>166</v>
      </c>
      <c r="AW3701" s="14" t="s">
        <v>31</v>
      </c>
      <c r="AX3701" s="14" t="s">
        <v>74</v>
      </c>
      <c r="AY3701" s="276" t="s">
        <v>165</v>
      </c>
    </row>
    <row r="3702" s="12" customFormat="1">
      <c r="B3702" s="244"/>
      <c r="C3702" s="245"/>
      <c r="D3702" s="246" t="s">
        <v>175</v>
      </c>
      <c r="E3702" s="247" t="s">
        <v>1</v>
      </c>
      <c r="F3702" s="248" t="s">
        <v>180</v>
      </c>
      <c r="G3702" s="245"/>
      <c r="H3702" s="247" t="s">
        <v>1</v>
      </c>
      <c r="I3702" s="249"/>
      <c r="J3702" s="245"/>
      <c r="K3702" s="245"/>
      <c r="L3702" s="250"/>
      <c r="M3702" s="251"/>
      <c r="N3702" s="252"/>
      <c r="O3702" s="252"/>
      <c r="P3702" s="252"/>
      <c r="Q3702" s="252"/>
      <c r="R3702" s="252"/>
      <c r="S3702" s="252"/>
      <c r="T3702" s="253"/>
      <c r="AT3702" s="254" t="s">
        <v>175</v>
      </c>
      <c r="AU3702" s="254" t="s">
        <v>107</v>
      </c>
      <c r="AV3702" s="12" t="s">
        <v>82</v>
      </c>
      <c r="AW3702" s="12" t="s">
        <v>31</v>
      </c>
      <c r="AX3702" s="12" t="s">
        <v>74</v>
      </c>
      <c r="AY3702" s="254" t="s">
        <v>165</v>
      </c>
    </row>
    <row r="3703" s="12" customFormat="1">
      <c r="B3703" s="244"/>
      <c r="C3703" s="245"/>
      <c r="D3703" s="246" t="s">
        <v>175</v>
      </c>
      <c r="E3703" s="247" t="s">
        <v>1</v>
      </c>
      <c r="F3703" s="248" t="s">
        <v>446</v>
      </c>
      <c r="G3703" s="245"/>
      <c r="H3703" s="247" t="s">
        <v>1</v>
      </c>
      <c r="I3703" s="249"/>
      <c r="J3703" s="245"/>
      <c r="K3703" s="245"/>
      <c r="L3703" s="250"/>
      <c r="M3703" s="251"/>
      <c r="N3703" s="252"/>
      <c r="O3703" s="252"/>
      <c r="P3703" s="252"/>
      <c r="Q3703" s="252"/>
      <c r="R3703" s="252"/>
      <c r="S3703" s="252"/>
      <c r="T3703" s="253"/>
      <c r="AT3703" s="254" t="s">
        <v>175</v>
      </c>
      <c r="AU3703" s="254" t="s">
        <v>107</v>
      </c>
      <c r="AV3703" s="12" t="s">
        <v>82</v>
      </c>
      <c r="AW3703" s="12" t="s">
        <v>31</v>
      </c>
      <c r="AX3703" s="12" t="s">
        <v>74</v>
      </c>
      <c r="AY3703" s="254" t="s">
        <v>165</v>
      </c>
    </row>
    <row r="3704" s="13" customFormat="1">
      <c r="B3704" s="255"/>
      <c r="C3704" s="256"/>
      <c r="D3704" s="246" t="s">
        <v>175</v>
      </c>
      <c r="E3704" s="257" t="s">
        <v>1</v>
      </c>
      <c r="F3704" s="258" t="s">
        <v>1438</v>
      </c>
      <c r="G3704" s="256"/>
      <c r="H3704" s="259">
        <v>30.07</v>
      </c>
      <c r="I3704" s="260"/>
      <c r="J3704" s="256"/>
      <c r="K3704" s="256"/>
      <c r="L3704" s="261"/>
      <c r="M3704" s="262"/>
      <c r="N3704" s="263"/>
      <c r="O3704" s="263"/>
      <c r="P3704" s="263"/>
      <c r="Q3704" s="263"/>
      <c r="R3704" s="263"/>
      <c r="S3704" s="263"/>
      <c r="T3704" s="264"/>
      <c r="AT3704" s="265" t="s">
        <v>175</v>
      </c>
      <c r="AU3704" s="265" t="s">
        <v>107</v>
      </c>
      <c r="AV3704" s="13" t="s">
        <v>107</v>
      </c>
      <c r="AW3704" s="13" t="s">
        <v>31</v>
      </c>
      <c r="AX3704" s="13" t="s">
        <v>74</v>
      </c>
      <c r="AY3704" s="265" t="s">
        <v>165</v>
      </c>
    </row>
    <row r="3705" s="12" customFormat="1">
      <c r="B3705" s="244"/>
      <c r="C3705" s="245"/>
      <c r="D3705" s="246" t="s">
        <v>175</v>
      </c>
      <c r="E3705" s="247" t="s">
        <v>1</v>
      </c>
      <c r="F3705" s="248" t="s">
        <v>262</v>
      </c>
      <c r="G3705" s="245"/>
      <c r="H3705" s="247" t="s">
        <v>1</v>
      </c>
      <c r="I3705" s="249"/>
      <c r="J3705" s="245"/>
      <c r="K3705" s="245"/>
      <c r="L3705" s="250"/>
      <c r="M3705" s="251"/>
      <c r="N3705" s="252"/>
      <c r="O3705" s="252"/>
      <c r="P3705" s="252"/>
      <c r="Q3705" s="252"/>
      <c r="R3705" s="252"/>
      <c r="S3705" s="252"/>
      <c r="T3705" s="253"/>
      <c r="AT3705" s="254" t="s">
        <v>175</v>
      </c>
      <c r="AU3705" s="254" t="s">
        <v>107</v>
      </c>
      <c r="AV3705" s="12" t="s">
        <v>82</v>
      </c>
      <c r="AW3705" s="12" t="s">
        <v>31</v>
      </c>
      <c r="AX3705" s="12" t="s">
        <v>74</v>
      </c>
      <c r="AY3705" s="254" t="s">
        <v>165</v>
      </c>
    </row>
    <row r="3706" s="13" customFormat="1">
      <c r="B3706" s="255"/>
      <c r="C3706" s="256"/>
      <c r="D3706" s="246" t="s">
        <v>175</v>
      </c>
      <c r="E3706" s="257" t="s">
        <v>1</v>
      </c>
      <c r="F3706" s="258" t="s">
        <v>1136</v>
      </c>
      <c r="G3706" s="256"/>
      <c r="H3706" s="259">
        <v>3.4399999999999999</v>
      </c>
      <c r="I3706" s="260"/>
      <c r="J3706" s="256"/>
      <c r="K3706" s="256"/>
      <c r="L3706" s="261"/>
      <c r="M3706" s="262"/>
      <c r="N3706" s="263"/>
      <c r="O3706" s="263"/>
      <c r="P3706" s="263"/>
      <c r="Q3706" s="263"/>
      <c r="R3706" s="263"/>
      <c r="S3706" s="263"/>
      <c r="T3706" s="264"/>
      <c r="AT3706" s="265" t="s">
        <v>175</v>
      </c>
      <c r="AU3706" s="265" t="s">
        <v>107</v>
      </c>
      <c r="AV3706" s="13" t="s">
        <v>107</v>
      </c>
      <c r="AW3706" s="13" t="s">
        <v>31</v>
      </c>
      <c r="AX3706" s="13" t="s">
        <v>74</v>
      </c>
      <c r="AY3706" s="265" t="s">
        <v>165</v>
      </c>
    </row>
    <row r="3707" s="12" customFormat="1">
      <c r="B3707" s="244"/>
      <c r="C3707" s="245"/>
      <c r="D3707" s="246" t="s">
        <v>175</v>
      </c>
      <c r="E3707" s="247" t="s">
        <v>1</v>
      </c>
      <c r="F3707" s="248" t="s">
        <v>461</v>
      </c>
      <c r="G3707" s="245"/>
      <c r="H3707" s="247" t="s">
        <v>1</v>
      </c>
      <c r="I3707" s="249"/>
      <c r="J3707" s="245"/>
      <c r="K3707" s="245"/>
      <c r="L3707" s="250"/>
      <c r="M3707" s="251"/>
      <c r="N3707" s="252"/>
      <c r="O3707" s="252"/>
      <c r="P3707" s="252"/>
      <c r="Q3707" s="252"/>
      <c r="R3707" s="252"/>
      <c r="S3707" s="252"/>
      <c r="T3707" s="253"/>
      <c r="AT3707" s="254" t="s">
        <v>175</v>
      </c>
      <c r="AU3707" s="254" t="s">
        <v>107</v>
      </c>
      <c r="AV3707" s="12" t="s">
        <v>82</v>
      </c>
      <c r="AW3707" s="12" t="s">
        <v>31</v>
      </c>
      <c r="AX3707" s="12" t="s">
        <v>74</v>
      </c>
      <c r="AY3707" s="254" t="s">
        <v>165</v>
      </c>
    </row>
    <row r="3708" s="13" customFormat="1">
      <c r="B3708" s="255"/>
      <c r="C3708" s="256"/>
      <c r="D3708" s="246" t="s">
        <v>175</v>
      </c>
      <c r="E3708" s="257" t="s">
        <v>1</v>
      </c>
      <c r="F3708" s="258" t="s">
        <v>1137</v>
      </c>
      <c r="G3708" s="256"/>
      <c r="H3708" s="259">
        <v>1.3999999999999999</v>
      </c>
      <c r="I3708" s="260"/>
      <c r="J3708" s="256"/>
      <c r="K3708" s="256"/>
      <c r="L3708" s="261"/>
      <c r="M3708" s="262"/>
      <c r="N3708" s="263"/>
      <c r="O3708" s="263"/>
      <c r="P3708" s="263"/>
      <c r="Q3708" s="263"/>
      <c r="R3708" s="263"/>
      <c r="S3708" s="263"/>
      <c r="T3708" s="264"/>
      <c r="AT3708" s="265" t="s">
        <v>175</v>
      </c>
      <c r="AU3708" s="265" t="s">
        <v>107</v>
      </c>
      <c r="AV3708" s="13" t="s">
        <v>107</v>
      </c>
      <c r="AW3708" s="13" t="s">
        <v>31</v>
      </c>
      <c r="AX3708" s="13" t="s">
        <v>74</v>
      </c>
      <c r="AY3708" s="265" t="s">
        <v>165</v>
      </c>
    </row>
    <row r="3709" s="12" customFormat="1">
      <c r="B3709" s="244"/>
      <c r="C3709" s="245"/>
      <c r="D3709" s="246" t="s">
        <v>175</v>
      </c>
      <c r="E3709" s="247" t="s">
        <v>1</v>
      </c>
      <c r="F3709" s="248" t="s">
        <v>467</v>
      </c>
      <c r="G3709" s="245"/>
      <c r="H3709" s="247" t="s">
        <v>1</v>
      </c>
      <c r="I3709" s="249"/>
      <c r="J3709" s="245"/>
      <c r="K3709" s="245"/>
      <c r="L3709" s="250"/>
      <c r="M3709" s="251"/>
      <c r="N3709" s="252"/>
      <c r="O3709" s="252"/>
      <c r="P3709" s="252"/>
      <c r="Q3709" s="252"/>
      <c r="R3709" s="252"/>
      <c r="S3709" s="252"/>
      <c r="T3709" s="253"/>
      <c r="AT3709" s="254" t="s">
        <v>175</v>
      </c>
      <c r="AU3709" s="254" t="s">
        <v>107</v>
      </c>
      <c r="AV3709" s="12" t="s">
        <v>82</v>
      </c>
      <c r="AW3709" s="12" t="s">
        <v>31</v>
      </c>
      <c r="AX3709" s="12" t="s">
        <v>74</v>
      </c>
      <c r="AY3709" s="254" t="s">
        <v>165</v>
      </c>
    </row>
    <row r="3710" s="13" customFormat="1">
      <c r="B3710" s="255"/>
      <c r="C3710" s="256"/>
      <c r="D3710" s="246" t="s">
        <v>175</v>
      </c>
      <c r="E3710" s="257" t="s">
        <v>1</v>
      </c>
      <c r="F3710" s="258" t="s">
        <v>1138</v>
      </c>
      <c r="G3710" s="256"/>
      <c r="H3710" s="259">
        <v>1.3700000000000001</v>
      </c>
      <c r="I3710" s="260"/>
      <c r="J3710" s="256"/>
      <c r="K3710" s="256"/>
      <c r="L3710" s="261"/>
      <c r="M3710" s="262"/>
      <c r="N3710" s="263"/>
      <c r="O3710" s="263"/>
      <c r="P3710" s="263"/>
      <c r="Q3710" s="263"/>
      <c r="R3710" s="263"/>
      <c r="S3710" s="263"/>
      <c r="T3710" s="264"/>
      <c r="AT3710" s="265" t="s">
        <v>175</v>
      </c>
      <c r="AU3710" s="265" t="s">
        <v>107</v>
      </c>
      <c r="AV3710" s="13" t="s">
        <v>107</v>
      </c>
      <c r="AW3710" s="13" t="s">
        <v>31</v>
      </c>
      <c r="AX3710" s="13" t="s">
        <v>74</v>
      </c>
      <c r="AY3710" s="265" t="s">
        <v>165</v>
      </c>
    </row>
    <row r="3711" s="12" customFormat="1">
      <c r="B3711" s="244"/>
      <c r="C3711" s="245"/>
      <c r="D3711" s="246" t="s">
        <v>175</v>
      </c>
      <c r="E3711" s="247" t="s">
        <v>1</v>
      </c>
      <c r="F3711" s="248" t="s">
        <v>237</v>
      </c>
      <c r="G3711" s="245"/>
      <c r="H3711" s="247" t="s">
        <v>1</v>
      </c>
      <c r="I3711" s="249"/>
      <c r="J3711" s="245"/>
      <c r="K3711" s="245"/>
      <c r="L3711" s="250"/>
      <c r="M3711" s="251"/>
      <c r="N3711" s="252"/>
      <c r="O3711" s="252"/>
      <c r="P3711" s="252"/>
      <c r="Q3711" s="252"/>
      <c r="R3711" s="252"/>
      <c r="S3711" s="252"/>
      <c r="T3711" s="253"/>
      <c r="AT3711" s="254" t="s">
        <v>175</v>
      </c>
      <c r="AU3711" s="254" t="s">
        <v>107</v>
      </c>
      <c r="AV3711" s="12" t="s">
        <v>82</v>
      </c>
      <c r="AW3711" s="12" t="s">
        <v>31</v>
      </c>
      <c r="AX3711" s="12" t="s">
        <v>74</v>
      </c>
      <c r="AY3711" s="254" t="s">
        <v>165</v>
      </c>
    </row>
    <row r="3712" s="13" customFormat="1">
      <c r="B3712" s="255"/>
      <c r="C3712" s="256"/>
      <c r="D3712" s="246" t="s">
        <v>175</v>
      </c>
      <c r="E3712" s="257" t="s">
        <v>1</v>
      </c>
      <c r="F3712" s="258" t="s">
        <v>1139</v>
      </c>
      <c r="G3712" s="256"/>
      <c r="H3712" s="259">
        <v>7.3200000000000003</v>
      </c>
      <c r="I3712" s="260"/>
      <c r="J3712" s="256"/>
      <c r="K3712" s="256"/>
      <c r="L3712" s="261"/>
      <c r="M3712" s="262"/>
      <c r="N3712" s="263"/>
      <c r="O3712" s="263"/>
      <c r="P3712" s="263"/>
      <c r="Q3712" s="263"/>
      <c r="R3712" s="263"/>
      <c r="S3712" s="263"/>
      <c r="T3712" s="264"/>
      <c r="AT3712" s="265" t="s">
        <v>175</v>
      </c>
      <c r="AU3712" s="265" t="s">
        <v>107</v>
      </c>
      <c r="AV3712" s="13" t="s">
        <v>107</v>
      </c>
      <c r="AW3712" s="13" t="s">
        <v>31</v>
      </c>
      <c r="AX3712" s="13" t="s">
        <v>74</v>
      </c>
      <c r="AY3712" s="265" t="s">
        <v>165</v>
      </c>
    </row>
    <row r="3713" s="12" customFormat="1">
      <c r="B3713" s="244"/>
      <c r="C3713" s="245"/>
      <c r="D3713" s="246" t="s">
        <v>175</v>
      </c>
      <c r="E3713" s="247" t="s">
        <v>1</v>
      </c>
      <c r="F3713" s="248" t="s">
        <v>472</v>
      </c>
      <c r="G3713" s="245"/>
      <c r="H3713" s="247" t="s">
        <v>1</v>
      </c>
      <c r="I3713" s="249"/>
      <c r="J3713" s="245"/>
      <c r="K3713" s="245"/>
      <c r="L3713" s="250"/>
      <c r="M3713" s="251"/>
      <c r="N3713" s="252"/>
      <c r="O3713" s="252"/>
      <c r="P3713" s="252"/>
      <c r="Q3713" s="252"/>
      <c r="R3713" s="252"/>
      <c r="S3713" s="252"/>
      <c r="T3713" s="253"/>
      <c r="AT3713" s="254" t="s">
        <v>175</v>
      </c>
      <c r="AU3713" s="254" t="s">
        <v>107</v>
      </c>
      <c r="AV3713" s="12" t="s">
        <v>82</v>
      </c>
      <c r="AW3713" s="12" t="s">
        <v>31</v>
      </c>
      <c r="AX3713" s="12" t="s">
        <v>74</v>
      </c>
      <c r="AY3713" s="254" t="s">
        <v>165</v>
      </c>
    </row>
    <row r="3714" s="13" customFormat="1">
      <c r="B3714" s="255"/>
      <c r="C3714" s="256"/>
      <c r="D3714" s="246" t="s">
        <v>175</v>
      </c>
      <c r="E3714" s="257" t="s">
        <v>1</v>
      </c>
      <c r="F3714" s="258" t="s">
        <v>1140</v>
      </c>
      <c r="G3714" s="256"/>
      <c r="H3714" s="259">
        <v>1.72</v>
      </c>
      <c r="I3714" s="260"/>
      <c r="J3714" s="256"/>
      <c r="K3714" s="256"/>
      <c r="L3714" s="261"/>
      <c r="M3714" s="262"/>
      <c r="N3714" s="263"/>
      <c r="O3714" s="263"/>
      <c r="P3714" s="263"/>
      <c r="Q3714" s="263"/>
      <c r="R3714" s="263"/>
      <c r="S3714" s="263"/>
      <c r="T3714" s="264"/>
      <c r="AT3714" s="265" t="s">
        <v>175</v>
      </c>
      <c r="AU3714" s="265" t="s">
        <v>107</v>
      </c>
      <c r="AV3714" s="13" t="s">
        <v>107</v>
      </c>
      <c r="AW3714" s="13" t="s">
        <v>31</v>
      </c>
      <c r="AX3714" s="13" t="s">
        <v>74</v>
      </c>
      <c r="AY3714" s="265" t="s">
        <v>165</v>
      </c>
    </row>
    <row r="3715" s="12" customFormat="1">
      <c r="B3715" s="244"/>
      <c r="C3715" s="245"/>
      <c r="D3715" s="246" t="s">
        <v>175</v>
      </c>
      <c r="E3715" s="247" t="s">
        <v>1</v>
      </c>
      <c r="F3715" s="248" t="s">
        <v>274</v>
      </c>
      <c r="G3715" s="245"/>
      <c r="H3715" s="247" t="s">
        <v>1</v>
      </c>
      <c r="I3715" s="249"/>
      <c r="J3715" s="245"/>
      <c r="K3715" s="245"/>
      <c r="L3715" s="250"/>
      <c r="M3715" s="251"/>
      <c r="N3715" s="252"/>
      <c r="O3715" s="252"/>
      <c r="P3715" s="252"/>
      <c r="Q3715" s="252"/>
      <c r="R3715" s="252"/>
      <c r="S3715" s="252"/>
      <c r="T3715" s="253"/>
      <c r="AT3715" s="254" t="s">
        <v>175</v>
      </c>
      <c r="AU3715" s="254" t="s">
        <v>107</v>
      </c>
      <c r="AV3715" s="12" t="s">
        <v>82</v>
      </c>
      <c r="AW3715" s="12" t="s">
        <v>31</v>
      </c>
      <c r="AX3715" s="12" t="s">
        <v>74</v>
      </c>
      <c r="AY3715" s="254" t="s">
        <v>165</v>
      </c>
    </row>
    <row r="3716" s="13" customFormat="1">
      <c r="B3716" s="255"/>
      <c r="C3716" s="256"/>
      <c r="D3716" s="246" t="s">
        <v>175</v>
      </c>
      <c r="E3716" s="257" t="s">
        <v>1</v>
      </c>
      <c r="F3716" s="258" t="s">
        <v>342</v>
      </c>
      <c r="G3716" s="256"/>
      <c r="H3716" s="259">
        <v>1.5900000000000001</v>
      </c>
      <c r="I3716" s="260"/>
      <c r="J3716" s="256"/>
      <c r="K3716" s="256"/>
      <c r="L3716" s="261"/>
      <c r="M3716" s="262"/>
      <c r="N3716" s="263"/>
      <c r="O3716" s="263"/>
      <c r="P3716" s="263"/>
      <c r="Q3716" s="263"/>
      <c r="R3716" s="263"/>
      <c r="S3716" s="263"/>
      <c r="T3716" s="264"/>
      <c r="AT3716" s="265" t="s">
        <v>175</v>
      </c>
      <c r="AU3716" s="265" t="s">
        <v>107</v>
      </c>
      <c r="AV3716" s="13" t="s">
        <v>107</v>
      </c>
      <c r="AW3716" s="13" t="s">
        <v>31</v>
      </c>
      <c r="AX3716" s="13" t="s">
        <v>74</v>
      </c>
      <c r="AY3716" s="265" t="s">
        <v>165</v>
      </c>
    </row>
    <row r="3717" s="12" customFormat="1">
      <c r="B3717" s="244"/>
      <c r="C3717" s="245"/>
      <c r="D3717" s="246" t="s">
        <v>175</v>
      </c>
      <c r="E3717" s="247" t="s">
        <v>1</v>
      </c>
      <c r="F3717" s="248" t="s">
        <v>182</v>
      </c>
      <c r="G3717" s="245"/>
      <c r="H3717" s="247" t="s">
        <v>1</v>
      </c>
      <c r="I3717" s="249"/>
      <c r="J3717" s="245"/>
      <c r="K3717" s="245"/>
      <c r="L3717" s="250"/>
      <c r="M3717" s="251"/>
      <c r="N3717" s="252"/>
      <c r="O3717" s="252"/>
      <c r="P3717" s="252"/>
      <c r="Q3717" s="252"/>
      <c r="R3717" s="252"/>
      <c r="S3717" s="252"/>
      <c r="T3717" s="253"/>
      <c r="AT3717" s="254" t="s">
        <v>175</v>
      </c>
      <c r="AU3717" s="254" t="s">
        <v>107</v>
      </c>
      <c r="AV3717" s="12" t="s">
        <v>82</v>
      </c>
      <c r="AW3717" s="12" t="s">
        <v>31</v>
      </c>
      <c r="AX3717" s="12" t="s">
        <v>74</v>
      </c>
      <c r="AY3717" s="254" t="s">
        <v>165</v>
      </c>
    </row>
    <row r="3718" s="13" customFormat="1">
      <c r="B3718" s="255"/>
      <c r="C3718" s="256"/>
      <c r="D3718" s="246" t="s">
        <v>175</v>
      </c>
      <c r="E3718" s="257" t="s">
        <v>1</v>
      </c>
      <c r="F3718" s="258" t="s">
        <v>1141</v>
      </c>
      <c r="G3718" s="256"/>
      <c r="H3718" s="259">
        <v>5.1900000000000004</v>
      </c>
      <c r="I3718" s="260"/>
      <c r="J3718" s="256"/>
      <c r="K3718" s="256"/>
      <c r="L3718" s="261"/>
      <c r="M3718" s="262"/>
      <c r="N3718" s="263"/>
      <c r="O3718" s="263"/>
      <c r="P3718" s="263"/>
      <c r="Q3718" s="263"/>
      <c r="R3718" s="263"/>
      <c r="S3718" s="263"/>
      <c r="T3718" s="264"/>
      <c r="AT3718" s="265" t="s">
        <v>175</v>
      </c>
      <c r="AU3718" s="265" t="s">
        <v>107</v>
      </c>
      <c r="AV3718" s="13" t="s">
        <v>107</v>
      </c>
      <c r="AW3718" s="13" t="s">
        <v>31</v>
      </c>
      <c r="AX3718" s="13" t="s">
        <v>74</v>
      </c>
      <c r="AY3718" s="265" t="s">
        <v>165</v>
      </c>
    </row>
    <row r="3719" s="14" customFormat="1">
      <c r="B3719" s="266"/>
      <c r="C3719" s="267"/>
      <c r="D3719" s="246" t="s">
        <v>175</v>
      </c>
      <c r="E3719" s="268" t="s">
        <v>1</v>
      </c>
      <c r="F3719" s="269" t="s">
        <v>179</v>
      </c>
      <c r="G3719" s="267"/>
      <c r="H3719" s="270">
        <v>52.099999999999994</v>
      </c>
      <c r="I3719" s="271"/>
      <c r="J3719" s="267"/>
      <c r="K3719" s="267"/>
      <c r="L3719" s="272"/>
      <c r="M3719" s="273"/>
      <c r="N3719" s="274"/>
      <c r="O3719" s="274"/>
      <c r="P3719" s="274"/>
      <c r="Q3719" s="274"/>
      <c r="R3719" s="274"/>
      <c r="S3719" s="274"/>
      <c r="T3719" s="275"/>
      <c r="AT3719" s="276" t="s">
        <v>175</v>
      </c>
      <c r="AU3719" s="276" t="s">
        <v>107</v>
      </c>
      <c r="AV3719" s="14" t="s">
        <v>166</v>
      </c>
      <c r="AW3719" s="14" t="s">
        <v>31</v>
      </c>
      <c r="AX3719" s="14" t="s">
        <v>74</v>
      </c>
      <c r="AY3719" s="276" t="s">
        <v>165</v>
      </c>
    </row>
    <row r="3720" s="12" customFormat="1">
      <c r="B3720" s="244"/>
      <c r="C3720" s="245"/>
      <c r="D3720" s="246" t="s">
        <v>175</v>
      </c>
      <c r="E3720" s="247" t="s">
        <v>1</v>
      </c>
      <c r="F3720" s="248" t="s">
        <v>207</v>
      </c>
      <c r="G3720" s="245"/>
      <c r="H3720" s="247" t="s">
        <v>1</v>
      </c>
      <c r="I3720" s="249"/>
      <c r="J3720" s="245"/>
      <c r="K3720" s="245"/>
      <c r="L3720" s="250"/>
      <c r="M3720" s="251"/>
      <c r="N3720" s="252"/>
      <c r="O3720" s="252"/>
      <c r="P3720" s="252"/>
      <c r="Q3720" s="252"/>
      <c r="R3720" s="252"/>
      <c r="S3720" s="252"/>
      <c r="T3720" s="253"/>
      <c r="AT3720" s="254" t="s">
        <v>175</v>
      </c>
      <c r="AU3720" s="254" t="s">
        <v>107</v>
      </c>
      <c r="AV3720" s="12" t="s">
        <v>82</v>
      </c>
      <c r="AW3720" s="12" t="s">
        <v>31</v>
      </c>
      <c r="AX3720" s="12" t="s">
        <v>74</v>
      </c>
      <c r="AY3720" s="254" t="s">
        <v>165</v>
      </c>
    </row>
    <row r="3721" s="12" customFormat="1">
      <c r="B3721" s="244"/>
      <c r="C3721" s="245"/>
      <c r="D3721" s="246" t="s">
        <v>175</v>
      </c>
      <c r="E3721" s="247" t="s">
        <v>1</v>
      </c>
      <c r="F3721" s="248" t="s">
        <v>495</v>
      </c>
      <c r="G3721" s="245"/>
      <c r="H3721" s="247" t="s">
        <v>1</v>
      </c>
      <c r="I3721" s="249"/>
      <c r="J3721" s="245"/>
      <c r="K3721" s="245"/>
      <c r="L3721" s="250"/>
      <c r="M3721" s="251"/>
      <c r="N3721" s="252"/>
      <c r="O3721" s="252"/>
      <c r="P3721" s="252"/>
      <c r="Q3721" s="252"/>
      <c r="R3721" s="252"/>
      <c r="S3721" s="252"/>
      <c r="T3721" s="253"/>
      <c r="AT3721" s="254" t="s">
        <v>175</v>
      </c>
      <c r="AU3721" s="254" t="s">
        <v>107</v>
      </c>
      <c r="AV3721" s="12" t="s">
        <v>82</v>
      </c>
      <c r="AW3721" s="12" t="s">
        <v>31</v>
      </c>
      <c r="AX3721" s="12" t="s">
        <v>74</v>
      </c>
      <c r="AY3721" s="254" t="s">
        <v>165</v>
      </c>
    </row>
    <row r="3722" s="13" customFormat="1">
      <c r="B3722" s="255"/>
      <c r="C3722" s="256"/>
      <c r="D3722" s="246" t="s">
        <v>175</v>
      </c>
      <c r="E3722" s="257" t="s">
        <v>1</v>
      </c>
      <c r="F3722" s="258" t="s">
        <v>709</v>
      </c>
      <c r="G3722" s="256"/>
      <c r="H3722" s="259">
        <v>7.6500000000000004</v>
      </c>
      <c r="I3722" s="260"/>
      <c r="J3722" s="256"/>
      <c r="K3722" s="256"/>
      <c r="L3722" s="261"/>
      <c r="M3722" s="262"/>
      <c r="N3722" s="263"/>
      <c r="O3722" s="263"/>
      <c r="P3722" s="263"/>
      <c r="Q3722" s="263"/>
      <c r="R3722" s="263"/>
      <c r="S3722" s="263"/>
      <c r="T3722" s="264"/>
      <c r="AT3722" s="265" t="s">
        <v>175</v>
      </c>
      <c r="AU3722" s="265" t="s">
        <v>107</v>
      </c>
      <c r="AV3722" s="13" t="s">
        <v>107</v>
      </c>
      <c r="AW3722" s="13" t="s">
        <v>31</v>
      </c>
      <c r="AX3722" s="13" t="s">
        <v>74</v>
      </c>
      <c r="AY3722" s="265" t="s">
        <v>165</v>
      </c>
    </row>
    <row r="3723" s="12" customFormat="1">
      <c r="B3723" s="244"/>
      <c r="C3723" s="245"/>
      <c r="D3723" s="246" t="s">
        <v>175</v>
      </c>
      <c r="E3723" s="247" t="s">
        <v>1</v>
      </c>
      <c r="F3723" s="248" t="s">
        <v>491</v>
      </c>
      <c r="G3723" s="245"/>
      <c r="H3723" s="247" t="s">
        <v>1</v>
      </c>
      <c r="I3723" s="249"/>
      <c r="J3723" s="245"/>
      <c r="K3723" s="245"/>
      <c r="L3723" s="250"/>
      <c r="M3723" s="251"/>
      <c r="N3723" s="252"/>
      <c r="O3723" s="252"/>
      <c r="P3723" s="252"/>
      <c r="Q3723" s="252"/>
      <c r="R3723" s="252"/>
      <c r="S3723" s="252"/>
      <c r="T3723" s="253"/>
      <c r="AT3723" s="254" t="s">
        <v>175</v>
      </c>
      <c r="AU3723" s="254" t="s">
        <v>107</v>
      </c>
      <c r="AV3723" s="12" t="s">
        <v>82</v>
      </c>
      <c r="AW3723" s="12" t="s">
        <v>31</v>
      </c>
      <c r="AX3723" s="12" t="s">
        <v>74</v>
      </c>
      <c r="AY3723" s="254" t="s">
        <v>165</v>
      </c>
    </row>
    <row r="3724" s="13" customFormat="1">
      <c r="B3724" s="255"/>
      <c r="C3724" s="256"/>
      <c r="D3724" s="246" t="s">
        <v>175</v>
      </c>
      <c r="E3724" s="257" t="s">
        <v>1</v>
      </c>
      <c r="F3724" s="258" t="s">
        <v>710</v>
      </c>
      <c r="G3724" s="256"/>
      <c r="H3724" s="259">
        <v>2.8900000000000001</v>
      </c>
      <c r="I3724" s="260"/>
      <c r="J3724" s="256"/>
      <c r="K3724" s="256"/>
      <c r="L3724" s="261"/>
      <c r="M3724" s="262"/>
      <c r="N3724" s="263"/>
      <c r="O3724" s="263"/>
      <c r="P3724" s="263"/>
      <c r="Q3724" s="263"/>
      <c r="R3724" s="263"/>
      <c r="S3724" s="263"/>
      <c r="T3724" s="264"/>
      <c r="AT3724" s="265" t="s">
        <v>175</v>
      </c>
      <c r="AU3724" s="265" t="s">
        <v>107</v>
      </c>
      <c r="AV3724" s="13" t="s">
        <v>107</v>
      </c>
      <c r="AW3724" s="13" t="s">
        <v>31</v>
      </c>
      <c r="AX3724" s="13" t="s">
        <v>74</v>
      </c>
      <c r="AY3724" s="265" t="s">
        <v>165</v>
      </c>
    </row>
    <row r="3725" s="12" customFormat="1">
      <c r="B3725" s="244"/>
      <c r="C3725" s="245"/>
      <c r="D3725" s="246" t="s">
        <v>175</v>
      </c>
      <c r="E3725" s="247" t="s">
        <v>1</v>
      </c>
      <c r="F3725" s="248" t="s">
        <v>480</v>
      </c>
      <c r="G3725" s="245"/>
      <c r="H3725" s="247" t="s">
        <v>1</v>
      </c>
      <c r="I3725" s="249"/>
      <c r="J3725" s="245"/>
      <c r="K3725" s="245"/>
      <c r="L3725" s="250"/>
      <c r="M3725" s="251"/>
      <c r="N3725" s="252"/>
      <c r="O3725" s="252"/>
      <c r="P3725" s="252"/>
      <c r="Q3725" s="252"/>
      <c r="R3725" s="252"/>
      <c r="S3725" s="252"/>
      <c r="T3725" s="253"/>
      <c r="AT3725" s="254" t="s">
        <v>175</v>
      </c>
      <c r="AU3725" s="254" t="s">
        <v>107</v>
      </c>
      <c r="AV3725" s="12" t="s">
        <v>82</v>
      </c>
      <c r="AW3725" s="12" t="s">
        <v>31</v>
      </c>
      <c r="AX3725" s="12" t="s">
        <v>74</v>
      </c>
      <c r="AY3725" s="254" t="s">
        <v>165</v>
      </c>
    </row>
    <row r="3726" s="13" customFormat="1">
      <c r="B3726" s="255"/>
      <c r="C3726" s="256"/>
      <c r="D3726" s="246" t="s">
        <v>175</v>
      </c>
      <c r="E3726" s="257" t="s">
        <v>1</v>
      </c>
      <c r="F3726" s="258" t="s">
        <v>1439</v>
      </c>
      <c r="G3726" s="256"/>
      <c r="H3726" s="259">
        <v>4.2599999999999998</v>
      </c>
      <c r="I3726" s="260"/>
      <c r="J3726" s="256"/>
      <c r="K3726" s="256"/>
      <c r="L3726" s="261"/>
      <c r="M3726" s="262"/>
      <c r="N3726" s="263"/>
      <c r="O3726" s="263"/>
      <c r="P3726" s="263"/>
      <c r="Q3726" s="263"/>
      <c r="R3726" s="263"/>
      <c r="S3726" s="263"/>
      <c r="T3726" s="264"/>
      <c r="AT3726" s="265" t="s">
        <v>175</v>
      </c>
      <c r="AU3726" s="265" t="s">
        <v>107</v>
      </c>
      <c r="AV3726" s="13" t="s">
        <v>107</v>
      </c>
      <c r="AW3726" s="13" t="s">
        <v>31</v>
      </c>
      <c r="AX3726" s="13" t="s">
        <v>74</v>
      </c>
      <c r="AY3726" s="265" t="s">
        <v>165</v>
      </c>
    </row>
    <row r="3727" s="12" customFormat="1">
      <c r="B3727" s="244"/>
      <c r="C3727" s="245"/>
      <c r="D3727" s="246" t="s">
        <v>175</v>
      </c>
      <c r="E3727" s="247" t="s">
        <v>1</v>
      </c>
      <c r="F3727" s="248" t="s">
        <v>488</v>
      </c>
      <c r="G3727" s="245"/>
      <c r="H3727" s="247" t="s">
        <v>1</v>
      </c>
      <c r="I3727" s="249"/>
      <c r="J3727" s="245"/>
      <c r="K3727" s="245"/>
      <c r="L3727" s="250"/>
      <c r="M3727" s="251"/>
      <c r="N3727" s="252"/>
      <c r="O3727" s="252"/>
      <c r="P3727" s="252"/>
      <c r="Q3727" s="252"/>
      <c r="R3727" s="252"/>
      <c r="S3727" s="252"/>
      <c r="T3727" s="253"/>
      <c r="AT3727" s="254" t="s">
        <v>175</v>
      </c>
      <c r="AU3727" s="254" t="s">
        <v>107</v>
      </c>
      <c r="AV3727" s="12" t="s">
        <v>82</v>
      </c>
      <c r="AW3727" s="12" t="s">
        <v>31</v>
      </c>
      <c r="AX3727" s="12" t="s">
        <v>74</v>
      </c>
      <c r="AY3727" s="254" t="s">
        <v>165</v>
      </c>
    </row>
    <row r="3728" s="13" customFormat="1">
      <c r="B3728" s="255"/>
      <c r="C3728" s="256"/>
      <c r="D3728" s="246" t="s">
        <v>175</v>
      </c>
      <c r="E3728" s="257" t="s">
        <v>1</v>
      </c>
      <c r="F3728" s="258" t="s">
        <v>1440</v>
      </c>
      <c r="G3728" s="256"/>
      <c r="H3728" s="259">
        <v>1.5800000000000001</v>
      </c>
      <c r="I3728" s="260"/>
      <c r="J3728" s="256"/>
      <c r="K3728" s="256"/>
      <c r="L3728" s="261"/>
      <c r="M3728" s="262"/>
      <c r="N3728" s="263"/>
      <c r="O3728" s="263"/>
      <c r="P3728" s="263"/>
      <c r="Q3728" s="263"/>
      <c r="R3728" s="263"/>
      <c r="S3728" s="263"/>
      <c r="T3728" s="264"/>
      <c r="AT3728" s="265" t="s">
        <v>175</v>
      </c>
      <c r="AU3728" s="265" t="s">
        <v>107</v>
      </c>
      <c r="AV3728" s="13" t="s">
        <v>107</v>
      </c>
      <c r="AW3728" s="13" t="s">
        <v>31</v>
      </c>
      <c r="AX3728" s="13" t="s">
        <v>74</v>
      </c>
      <c r="AY3728" s="265" t="s">
        <v>165</v>
      </c>
    </row>
    <row r="3729" s="12" customFormat="1">
      <c r="B3729" s="244"/>
      <c r="C3729" s="245"/>
      <c r="D3729" s="246" t="s">
        <v>175</v>
      </c>
      <c r="E3729" s="247" t="s">
        <v>1</v>
      </c>
      <c r="F3729" s="248" t="s">
        <v>483</v>
      </c>
      <c r="G3729" s="245"/>
      <c r="H3729" s="247" t="s">
        <v>1</v>
      </c>
      <c r="I3729" s="249"/>
      <c r="J3729" s="245"/>
      <c r="K3729" s="245"/>
      <c r="L3729" s="250"/>
      <c r="M3729" s="251"/>
      <c r="N3729" s="252"/>
      <c r="O3729" s="252"/>
      <c r="P3729" s="252"/>
      <c r="Q3729" s="252"/>
      <c r="R3729" s="252"/>
      <c r="S3729" s="252"/>
      <c r="T3729" s="253"/>
      <c r="AT3729" s="254" t="s">
        <v>175</v>
      </c>
      <c r="AU3729" s="254" t="s">
        <v>107</v>
      </c>
      <c r="AV3729" s="12" t="s">
        <v>82</v>
      </c>
      <c r="AW3729" s="12" t="s">
        <v>31</v>
      </c>
      <c r="AX3729" s="12" t="s">
        <v>74</v>
      </c>
      <c r="AY3729" s="254" t="s">
        <v>165</v>
      </c>
    </row>
    <row r="3730" s="13" customFormat="1">
      <c r="B3730" s="255"/>
      <c r="C3730" s="256"/>
      <c r="D3730" s="246" t="s">
        <v>175</v>
      </c>
      <c r="E3730" s="257" t="s">
        <v>1</v>
      </c>
      <c r="F3730" s="258" t="s">
        <v>713</v>
      </c>
      <c r="G3730" s="256"/>
      <c r="H3730" s="259">
        <v>3.5699999999999998</v>
      </c>
      <c r="I3730" s="260"/>
      <c r="J3730" s="256"/>
      <c r="K3730" s="256"/>
      <c r="L3730" s="261"/>
      <c r="M3730" s="262"/>
      <c r="N3730" s="263"/>
      <c r="O3730" s="263"/>
      <c r="P3730" s="263"/>
      <c r="Q3730" s="263"/>
      <c r="R3730" s="263"/>
      <c r="S3730" s="263"/>
      <c r="T3730" s="264"/>
      <c r="AT3730" s="265" t="s">
        <v>175</v>
      </c>
      <c r="AU3730" s="265" t="s">
        <v>107</v>
      </c>
      <c r="AV3730" s="13" t="s">
        <v>107</v>
      </c>
      <c r="AW3730" s="13" t="s">
        <v>31</v>
      </c>
      <c r="AX3730" s="13" t="s">
        <v>74</v>
      </c>
      <c r="AY3730" s="265" t="s">
        <v>165</v>
      </c>
    </row>
    <row r="3731" s="12" customFormat="1">
      <c r="B3731" s="244"/>
      <c r="C3731" s="245"/>
      <c r="D3731" s="246" t="s">
        <v>175</v>
      </c>
      <c r="E3731" s="247" t="s">
        <v>1</v>
      </c>
      <c r="F3731" s="248" t="s">
        <v>476</v>
      </c>
      <c r="G3731" s="245"/>
      <c r="H3731" s="247" t="s">
        <v>1</v>
      </c>
      <c r="I3731" s="249"/>
      <c r="J3731" s="245"/>
      <c r="K3731" s="245"/>
      <c r="L3731" s="250"/>
      <c r="M3731" s="251"/>
      <c r="N3731" s="252"/>
      <c r="O3731" s="252"/>
      <c r="P3731" s="252"/>
      <c r="Q3731" s="252"/>
      <c r="R3731" s="252"/>
      <c r="S3731" s="252"/>
      <c r="T3731" s="253"/>
      <c r="AT3731" s="254" t="s">
        <v>175</v>
      </c>
      <c r="AU3731" s="254" t="s">
        <v>107</v>
      </c>
      <c r="AV3731" s="12" t="s">
        <v>82</v>
      </c>
      <c r="AW3731" s="12" t="s">
        <v>31</v>
      </c>
      <c r="AX3731" s="12" t="s">
        <v>74</v>
      </c>
      <c r="AY3731" s="254" t="s">
        <v>165</v>
      </c>
    </row>
    <row r="3732" s="13" customFormat="1">
      <c r="B3732" s="255"/>
      <c r="C3732" s="256"/>
      <c r="D3732" s="246" t="s">
        <v>175</v>
      </c>
      <c r="E3732" s="257" t="s">
        <v>1</v>
      </c>
      <c r="F3732" s="258" t="s">
        <v>1441</v>
      </c>
      <c r="G3732" s="256"/>
      <c r="H3732" s="259">
        <v>4.3399999999999999</v>
      </c>
      <c r="I3732" s="260"/>
      <c r="J3732" s="256"/>
      <c r="K3732" s="256"/>
      <c r="L3732" s="261"/>
      <c r="M3732" s="262"/>
      <c r="N3732" s="263"/>
      <c r="O3732" s="263"/>
      <c r="P3732" s="263"/>
      <c r="Q3732" s="263"/>
      <c r="R3732" s="263"/>
      <c r="S3732" s="263"/>
      <c r="T3732" s="264"/>
      <c r="AT3732" s="265" t="s">
        <v>175</v>
      </c>
      <c r="AU3732" s="265" t="s">
        <v>107</v>
      </c>
      <c r="AV3732" s="13" t="s">
        <v>107</v>
      </c>
      <c r="AW3732" s="13" t="s">
        <v>31</v>
      </c>
      <c r="AX3732" s="13" t="s">
        <v>74</v>
      </c>
      <c r="AY3732" s="265" t="s">
        <v>165</v>
      </c>
    </row>
    <row r="3733" s="12" customFormat="1">
      <c r="B3733" s="244"/>
      <c r="C3733" s="245"/>
      <c r="D3733" s="246" t="s">
        <v>175</v>
      </c>
      <c r="E3733" s="247" t="s">
        <v>1</v>
      </c>
      <c r="F3733" s="248" t="s">
        <v>208</v>
      </c>
      <c r="G3733" s="245"/>
      <c r="H3733" s="247" t="s">
        <v>1</v>
      </c>
      <c r="I3733" s="249"/>
      <c r="J3733" s="245"/>
      <c r="K3733" s="245"/>
      <c r="L3733" s="250"/>
      <c r="M3733" s="251"/>
      <c r="N3733" s="252"/>
      <c r="O3733" s="252"/>
      <c r="P3733" s="252"/>
      <c r="Q3733" s="252"/>
      <c r="R3733" s="252"/>
      <c r="S3733" s="252"/>
      <c r="T3733" s="253"/>
      <c r="AT3733" s="254" t="s">
        <v>175</v>
      </c>
      <c r="AU3733" s="254" t="s">
        <v>107</v>
      </c>
      <c r="AV3733" s="12" t="s">
        <v>82</v>
      </c>
      <c r="AW3733" s="12" t="s">
        <v>31</v>
      </c>
      <c r="AX3733" s="12" t="s">
        <v>74</v>
      </c>
      <c r="AY3733" s="254" t="s">
        <v>165</v>
      </c>
    </row>
    <row r="3734" s="13" customFormat="1">
      <c r="B3734" s="255"/>
      <c r="C3734" s="256"/>
      <c r="D3734" s="246" t="s">
        <v>175</v>
      </c>
      <c r="E3734" s="257" t="s">
        <v>1</v>
      </c>
      <c r="F3734" s="258" t="s">
        <v>1442</v>
      </c>
      <c r="G3734" s="256"/>
      <c r="H3734" s="259">
        <v>6.29</v>
      </c>
      <c r="I3734" s="260"/>
      <c r="J3734" s="256"/>
      <c r="K3734" s="256"/>
      <c r="L3734" s="261"/>
      <c r="M3734" s="262"/>
      <c r="N3734" s="263"/>
      <c r="O3734" s="263"/>
      <c r="P3734" s="263"/>
      <c r="Q3734" s="263"/>
      <c r="R3734" s="263"/>
      <c r="S3734" s="263"/>
      <c r="T3734" s="264"/>
      <c r="AT3734" s="265" t="s">
        <v>175</v>
      </c>
      <c r="AU3734" s="265" t="s">
        <v>107</v>
      </c>
      <c r="AV3734" s="13" t="s">
        <v>107</v>
      </c>
      <c r="AW3734" s="13" t="s">
        <v>31</v>
      </c>
      <c r="AX3734" s="13" t="s">
        <v>74</v>
      </c>
      <c r="AY3734" s="265" t="s">
        <v>165</v>
      </c>
    </row>
    <row r="3735" s="14" customFormat="1">
      <c r="B3735" s="266"/>
      <c r="C3735" s="267"/>
      <c r="D3735" s="246" t="s">
        <v>175</v>
      </c>
      <c r="E3735" s="268" t="s">
        <v>1</v>
      </c>
      <c r="F3735" s="269" t="s">
        <v>179</v>
      </c>
      <c r="G3735" s="267"/>
      <c r="H3735" s="270">
        <v>30.580000000000002</v>
      </c>
      <c r="I3735" s="271"/>
      <c r="J3735" s="267"/>
      <c r="K3735" s="267"/>
      <c r="L3735" s="272"/>
      <c r="M3735" s="273"/>
      <c r="N3735" s="274"/>
      <c r="O3735" s="274"/>
      <c r="P3735" s="274"/>
      <c r="Q3735" s="274"/>
      <c r="R3735" s="274"/>
      <c r="S3735" s="274"/>
      <c r="T3735" s="275"/>
      <c r="AT3735" s="276" t="s">
        <v>175</v>
      </c>
      <c r="AU3735" s="276" t="s">
        <v>107</v>
      </c>
      <c r="AV3735" s="14" t="s">
        <v>166</v>
      </c>
      <c r="AW3735" s="14" t="s">
        <v>31</v>
      </c>
      <c r="AX3735" s="14" t="s">
        <v>74</v>
      </c>
      <c r="AY3735" s="276" t="s">
        <v>165</v>
      </c>
    </row>
    <row r="3736" s="15" customFormat="1">
      <c r="B3736" s="277"/>
      <c r="C3736" s="278"/>
      <c r="D3736" s="246" t="s">
        <v>175</v>
      </c>
      <c r="E3736" s="279" t="s">
        <v>1</v>
      </c>
      <c r="F3736" s="280" t="s">
        <v>186</v>
      </c>
      <c r="G3736" s="278"/>
      <c r="H3736" s="281">
        <v>168.55999999999997</v>
      </c>
      <c r="I3736" s="282"/>
      <c r="J3736" s="278"/>
      <c r="K3736" s="278"/>
      <c r="L3736" s="283"/>
      <c r="M3736" s="284"/>
      <c r="N3736" s="285"/>
      <c r="O3736" s="285"/>
      <c r="P3736" s="285"/>
      <c r="Q3736" s="285"/>
      <c r="R3736" s="285"/>
      <c r="S3736" s="285"/>
      <c r="T3736" s="286"/>
      <c r="AT3736" s="287" t="s">
        <v>175</v>
      </c>
      <c r="AU3736" s="287" t="s">
        <v>107</v>
      </c>
      <c r="AV3736" s="15" t="s">
        <v>173</v>
      </c>
      <c r="AW3736" s="15" t="s">
        <v>31</v>
      </c>
      <c r="AX3736" s="15" t="s">
        <v>82</v>
      </c>
      <c r="AY3736" s="287" t="s">
        <v>165</v>
      </c>
    </row>
    <row r="3737" s="1" customFormat="1" ht="24" customHeight="1">
      <c r="B3737" s="38"/>
      <c r="C3737" s="231" t="s">
        <v>1443</v>
      </c>
      <c r="D3737" s="231" t="s">
        <v>168</v>
      </c>
      <c r="E3737" s="232" t="s">
        <v>1444</v>
      </c>
      <c r="F3737" s="233" t="s">
        <v>1445</v>
      </c>
      <c r="G3737" s="234" t="s">
        <v>296</v>
      </c>
      <c r="H3737" s="235">
        <v>204.41</v>
      </c>
      <c r="I3737" s="236"/>
      <c r="J3737" s="237">
        <f>ROUND(I3737*H3737,2)</f>
        <v>0</v>
      </c>
      <c r="K3737" s="233" t="s">
        <v>172</v>
      </c>
      <c r="L3737" s="43"/>
      <c r="M3737" s="238" t="s">
        <v>1</v>
      </c>
      <c r="N3737" s="239" t="s">
        <v>40</v>
      </c>
      <c r="O3737" s="86"/>
      <c r="P3737" s="240">
        <f>O3737*H3737</f>
        <v>0</v>
      </c>
      <c r="Q3737" s="240">
        <v>0.0063</v>
      </c>
      <c r="R3737" s="240">
        <f>Q3737*H3737</f>
        <v>1.2877829999999999</v>
      </c>
      <c r="S3737" s="240">
        <v>0</v>
      </c>
      <c r="T3737" s="241">
        <f>S3737*H3737</f>
        <v>0</v>
      </c>
      <c r="AR3737" s="242" t="s">
        <v>315</v>
      </c>
      <c r="AT3737" s="242" t="s">
        <v>168</v>
      </c>
      <c r="AU3737" s="242" t="s">
        <v>107</v>
      </c>
      <c r="AY3737" s="17" t="s">
        <v>165</v>
      </c>
      <c r="BE3737" s="243">
        <f>IF(N3737="základní",J3737,0)</f>
        <v>0</v>
      </c>
      <c r="BF3737" s="243">
        <f>IF(N3737="snížená",J3737,0)</f>
        <v>0</v>
      </c>
      <c r="BG3737" s="243">
        <f>IF(N3737="zákl. přenesená",J3737,0)</f>
        <v>0</v>
      </c>
      <c r="BH3737" s="243">
        <f>IF(N3737="sníž. přenesená",J3737,0)</f>
        <v>0</v>
      </c>
      <c r="BI3737" s="243">
        <f>IF(N3737="nulová",J3737,0)</f>
        <v>0</v>
      </c>
      <c r="BJ3737" s="17" t="s">
        <v>107</v>
      </c>
      <c r="BK3737" s="243">
        <f>ROUND(I3737*H3737,2)</f>
        <v>0</v>
      </c>
      <c r="BL3737" s="17" t="s">
        <v>315</v>
      </c>
      <c r="BM3737" s="242" t="s">
        <v>1446</v>
      </c>
    </row>
    <row r="3738" s="12" customFormat="1">
      <c r="B3738" s="244"/>
      <c r="C3738" s="245"/>
      <c r="D3738" s="246" t="s">
        <v>175</v>
      </c>
      <c r="E3738" s="247" t="s">
        <v>1</v>
      </c>
      <c r="F3738" s="248" t="s">
        <v>176</v>
      </c>
      <c r="G3738" s="245"/>
      <c r="H3738" s="247" t="s">
        <v>1</v>
      </c>
      <c r="I3738" s="249"/>
      <c r="J3738" s="245"/>
      <c r="K3738" s="245"/>
      <c r="L3738" s="250"/>
      <c r="M3738" s="251"/>
      <c r="N3738" s="252"/>
      <c r="O3738" s="252"/>
      <c r="P3738" s="252"/>
      <c r="Q3738" s="252"/>
      <c r="R3738" s="252"/>
      <c r="S3738" s="252"/>
      <c r="T3738" s="253"/>
      <c r="AT3738" s="254" t="s">
        <v>175</v>
      </c>
      <c r="AU3738" s="254" t="s">
        <v>107</v>
      </c>
      <c r="AV3738" s="12" t="s">
        <v>82</v>
      </c>
      <c r="AW3738" s="12" t="s">
        <v>31</v>
      </c>
      <c r="AX3738" s="12" t="s">
        <v>74</v>
      </c>
      <c r="AY3738" s="254" t="s">
        <v>165</v>
      </c>
    </row>
    <row r="3739" s="12" customFormat="1">
      <c r="B3739" s="244"/>
      <c r="C3739" s="245"/>
      <c r="D3739" s="246" t="s">
        <v>175</v>
      </c>
      <c r="E3739" s="247" t="s">
        <v>1</v>
      </c>
      <c r="F3739" s="248" t="s">
        <v>586</v>
      </c>
      <c r="G3739" s="245"/>
      <c r="H3739" s="247" t="s">
        <v>1</v>
      </c>
      <c r="I3739" s="249"/>
      <c r="J3739" s="245"/>
      <c r="K3739" s="245"/>
      <c r="L3739" s="250"/>
      <c r="M3739" s="251"/>
      <c r="N3739" s="252"/>
      <c r="O3739" s="252"/>
      <c r="P3739" s="252"/>
      <c r="Q3739" s="252"/>
      <c r="R3739" s="252"/>
      <c r="S3739" s="252"/>
      <c r="T3739" s="253"/>
      <c r="AT3739" s="254" t="s">
        <v>175</v>
      </c>
      <c r="AU3739" s="254" t="s">
        <v>107</v>
      </c>
      <c r="AV3739" s="12" t="s">
        <v>82</v>
      </c>
      <c r="AW3739" s="12" t="s">
        <v>31</v>
      </c>
      <c r="AX3739" s="12" t="s">
        <v>74</v>
      </c>
      <c r="AY3739" s="254" t="s">
        <v>165</v>
      </c>
    </row>
    <row r="3740" s="13" customFormat="1">
      <c r="B3740" s="255"/>
      <c r="C3740" s="256"/>
      <c r="D3740" s="246" t="s">
        <v>175</v>
      </c>
      <c r="E3740" s="257" t="s">
        <v>1</v>
      </c>
      <c r="F3740" s="258" t="s">
        <v>663</v>
      </c>
      <c r="G3740" s="256"/>
      <c r="H3740" s="259">
        <v>19.289999999999999</v>
      </c>
      <c r="I3740" s="260"/>
      <c r="J3740" s="256"/>
      <c r="K3740" s="256"/>
      <c r="L3740" s="261"/>
      <c r="M3740" s="262"/>
      <c r="N3740" s="263"/>
      <c r="O3740" s="263"/>
      <c r="P3740" s="263"/>
      <c r="Q3740" s="263"/>
      <c r="R3740" s="263"/>
      <c r="S3740" s="263"/>
      <c r="T3740" s="264"/>
      <c r="AT3740" s="265" t="s">
        <v>175</v>
      </c>
      <c r="AU3740" s="265" t="s">
        <v>107</v>
      </c>
      <c r="AV3740" s="13" t="s">
        <v>107</v>
      </c>
      <c r="AW3740" s="13" t="s">
        <v>31</v>
      </c>
      <c r="AX3740" s="13" t="s">
        <v>74</v>
      </c>
      <c r="AY3740" s="265" t="s">
        <v>165</v>
      </c>
    </row>
    <row r="3741" s="12" customFormat="1">
      <c r="B3741" s="244"/>
      <c r="C3741" s="245"/>
      <c r="D3741" s="246" t="s">
        <v>175</v>
      </c>
      <c r="E3741" s="247" t="s">
        <v>1</v>
      </c>
      <c r="F3741" s="248" t="s">
        <v>396</v>
      </c>
      <c r="G3741" s="245"/>
      <c r="H3741" s="247" t="s">
        <v>1</v>
      </c>
      <c r="I3741" s="249"/>
      <c r="J3741" s="245"/>
      <c r="K3741" s="245"/>
      <c r="L3741" s="250"/>
      <c r="M3741" s="251"/>
      <c r="N3741" s="252"/>
      <c r="O3741" s="252"/>
      <c r="P3741" s="252"/>
      <c r="Q3741" s="252"/>
      <c r="R3741" s="252"/>
      <c r="S3741" s="252"/>
      <c r="T3741" s="253"/>
      <c r="AT3741" s="254" t="s">
        <v>175</v>
      </c>
      <c r="AU3741" s="254" t="s">
        <v>107</v>
      </c>
      <c r="AV3741" s="12" t="s">
        <v>82</v>
      </c>
      <c r="AW3741" s="12" t="s">
        <v>31</v>
      </c>
      <c r="AX3741" s="12" t="s">
        <v>74</v>
      </c>
      <c r="AY3741" s="254" t="s">
        <v>165</v>
      </c>
    </row>
    <row r="3742" s="13" customFormat="1">
      <c r="B3742" s="255"/>
      <c r="C3742" s="256"/>
      <c r="D3742" s="246" t="s">
        <v>175</v>
      </c>
      <c r="E3742" s="257" t="s">
        <v>1</v>
      </c>
      <c r="F3742" s="258" t="s">
        <v>664</v>
      </c>
      <c r="G3742" s="256"/>
      <c r="H3742" s="259">
        <v>6.54</v>
      </c>
      <c r="I3742" s="260"/>
      <c r="J3742" s="256"/>
      <c r="K3742" s="256"/>
      <c r="L3742" s="261"/>
      <c r="M3742" s="262"/>
      <c r="N3742" s="263"/>
      <c r="O3742" s="263"/>
      <c r="P3742" s="263"/>
      <c r="Q3742" s="263"/>
      <c r="R3742" s="263"/>
      <c r="S3742" s="263"/>
      <c r="T3742" s="264"/>
      <c r="AT3742" s="265" t="s">
        <v>175</v>
      </c>
      <c r="AU3742" s="265" t="s">
        <v>107</v>
      </c>
      <c r="AV3742" s="13" t="s">
        <v>107</v>
      </c>
      <c r="AW3742" s="13" t="s">
        <v>31</v>
      </c>
      <c r="AX3742" s="13" t="s">
        <v>74</v>
      </c>
      <c r="AY3742" s="265" t="s">
        <v>165</v>
      </c>
    </row>
    <row r="3743" s="12" customFormat="1">
      <c r="B3743" s="244"/>
      <c r="C3743" s="245"/>
      <c r="D3743" s="246" t="s">
        <v>175</v>
      </c>
      <c r="E3743" s="247" t="s">
        <v>1</v>
      </c>
      <c r="F3743" s="248" t="s">
        <v>416</v>
      </c>
      <c r="G3743" s="245"/>
      <c r="H3743" s="247" t="s">
        <v>1</v>
      </c>
      <c r="I3743" s="249"/>
      <c r="J3743" s="245"/>
      <c r="K3743" s="245"/>
      <c r="L3743" s="250"/>
      <c r="M3743" s="251"/>
      <c r="N3743" s="252"/>
      <c r="O3743" s="252"/>
      <c r="P3743" s="252"/>
      <c r="Q3743" s="252"/>
      <c r="R3743" s="252"/>
      <c r="S3743" s="252"/>
      <c r="T3743" s="253"/>
      <c r="AT3743" s="254" t="s">
        <v>175</v>
      </c>
      <c r="AU3743" s="254" t="s">
        <v>107</v>
      </c>
      <c r="AV3743" s="12" t="s">
        <v>82</v>
      </c>
      <c r="AW3743" s="12" t="s">
        <v>31</v>
      </c>
      <c r="AX3743" s="12" t="s">
        <v>74</v>
      </c>
      <c r="AY3743" s="254" t="s">
        <v>165</v>
      </c>
    </row>
    <row r="3744" s="13" customFormat="1">
      <c r="B3744" s="255"/>
      <c r="C3744" s="256"/>
      <c r="D3744" s="246" t="s">
        <v>175</v>
      </c>
      <c r="E3744" s="257" t="s">
        <v>1</v>
      </c>
      <c r="F3744" s="258" t="s">
        <v>665</v>
      </c>
      <c r="G3744" s="256"/>
      <c r="H3744" s="259">
        <v>8.5</v>
      </c>
      <c r="I3744" s="260"/>
      <c r="J3744" s="256"/>
      <c r="K3744" s="256"/>
      <c r="L3744" s="261"/>
      <c r="M3744" s="262"/>
      <c r="N3744" s="263"/>
      <c r="O3744" s="263"/>
      <c r="P3744" s="263"/>
      <c r="Q3744" s="263"/>
      <c r="R3744" s="263"/>
      <c r="S3744" s="263"/>
      <c r="T3744" s="264"/>
      <c r="AT3744" s="265" t="s">
        <v>175</v>
      </c>
      <c r="AU3744" s="265" t="s">
        <v>107</v>
      </c>
      <c r="AV3744" s="13" t="s">
        <v>107</v>
      </c>
      <c r="AW3744" s="13" t="s">
        <v>31</v>
      </c>
      <c r="AX3744" s="13" t="s">
        <v>74</v>
      </c>
      <c r="AY3744" s="265" t="s">
        <v>165</v>
      </c>
    </row>
    <row r="3745" s="12" customFormat="1">
      <c r="B3745" s="244"/>
      <c r="C3745" s="245"/>
      <c r="D3745" s="246" t="s">
        <v>175</v>
      </c>
      <c r="E3745" s="247" t="s">
        <v>1</v>
      </c>
      <c r="F3745" s="248" t="s">
        <v>260</v>
      </c>
      <c r="G3745" s="245"/>
      <c r="H3745" s="247" t="s">
        <v>1</v>
      </c>
      <c r="I3745" s="249"/>
      <c r="J3745" s="245"/>
      <c r="K3745" s="245"/>
      <c r="L3745" s="250"/>
      <c r="M3745" s="251"/>
      <c r="N3745" s="252"/>
      <c r="O3745" s="252"/>
      <c r="P3745" s="252"/>
      <c r="Q3745" s="252"/>
      <c r="R3745" s="252"/>
      <c r="S3745" s="252"/>
      <c r="T3745" s="253"/>
      <c r="AT3745" s="254" t="s">
        <v>175</v>
      </c>
      <c r="AU3745" s="254" t="s">
        <v>107</v>
      </c>
      <c r="AV3745" s="12" t="s">
        <v>82</v>
      </c>
      <c r="AW3745" s="12" t="s">
        <v>31</v>
      </c>
      <c r="AX3745" s="12" t="s">
        <v>74</v>
      </c>
      <c r="AY3745" s="254" t="s">
        <v>165</v>
      </c>
    </row>
    <row r="3746" s="13" customFormat="1">
      <c r="B3746" s="255"/>
      <c r="C3746" s="256"/>
      <c r="D3746" s="246" t="s">
        <v>175</v>
      </c>
      <c r="E3746" s="257" t="s">
        <v>1</v>
      </c>
      <c r="F3746" s="258" t="s">
        <v>666</v>
      </c>
      <c r="G3746" s="256"/>
      <c r="H3746" s="259">
        <v>1.6499999999999999</v>
      </c>
      <c r="I3746" s="260"/>
      <c r="J3746" s="256"/>
      <c r="K3746" s="256"/>
      <c r="L3746" s="261"/>
      <c r="M3746" s="262"/>
      <c r="N3746" s="263"/>
      <c r="O3746" s="263"/>
      <c r="P3746" s="263"/>
      <c r="Q3746" s="263"/>
      <c r="R3746" s="263"/>
      <c r="S3746" s="263"/>
      <c r="T3746" s="264"/>
      <c r="AT3746" s="265" t="s">
        <v>175</v>
      </c>
      <c r="AU3746" s="265" t="s">
        <v>107</v>
      </c>
      <c r="AV3746" s="13" t="s">
        <v>107</v>
      </c>
      <c r="AW3746" s="13" t="s">
        <v>31</v>
      </c>
      <c r="AX3746" s="13" t="s">
        <v>74</v>
      </c>
      <c r="AY3746" s="265" t="s">
        <v>165</v>
      </c>
    </row>
    <row r="3747" s="12" customFormat="1">
      <c r="B3747" s="244"/>
      <c r="C3747" s="245"/>
      <c r="D3747" s="246" t="s">
        <v>175</v>
      </c>
      <c r="E3747" s="247" t="s">
        <v>1</v>
      </c>
      <c r="F3747" s="248" t="s">
        <v>244</v>
      </c>
      <c r="G3747" s="245"/>
      <c r="H3747" s="247" t="s">
        <v>1</v>
      </c>
      <c r="I3747" s="249"/>
      <c r="J3747" s="245"/>
      <c r="K3747" s="245"/>
      <c r="L3747" s="250"/>
      <c r="M3747" s="251"/>
      <c r="N3747" s="252"/>
      <c r="O3747" s="252"/>
      <c r="P3747" s="252"/>
      <c r="Q3747" s="252"/>
      <c r="R3747" s="252"/>
      <c r="S3747" s="252"/>
      <c r="T3747" s="253"/>
      <c r="AT3747" s="254" t="s">
        <v>175</v>
      </c>
      <c r="AU3747" s="254" t="s">
        <v>107</v>
      </c>
      <c r="AV3747" s="12" t="s">
        <v>82</v>
      </c>
      <c r="AW3747" s="12" t="s">
        <v>31</v>
      </c>
      <c r="AX3747" s="12" t="s">
        <v>74</v>
      </c>
      <c r="AY3747" s="254" t="s">
        <v>165</v>
      </c>
    </row>
    <row r="3748" s="13" customFormat="1">
      <c r="B3748" s="255"/>
      <c r="C3748" s="256"/>
      <c r="D3748" s="246" t="s">
        <v>175</v>
      </c>
      <c r="E3748" s="257" t="s">
        <v>1</v>
      </c>
      <c r="F3748" s="258" t="s">
        <v>667</v>
      </c>
      <c r="G3748" s="256"/>
      <c r="H3748" s="259">
        <v>1.55</v>
      </c>
      <c r="I3748" s="260"/>
      <c r="J3748" s="256"/>
      <c r="K3748" s="256"/>
      <c r="L3748" s="261"/>
      <c r="M3748" s="262"/>
      <c r="N3748" s="263"/>
      <c r="O3748" s="263"/>
      <c r="P3748" s="263"/>
      <c r="Q3748" s="263"/>
      <c r="R3748" s="263"/>
      <c r="S3748" s="263"/>
      <c r="T3748" s="264"/>
      <c r="AT3748" s="265" t="s">
        <v>175</v>
      </c>
      <c r="AU3748" s="265" t="s">
        <v>107</v>
      </c>
      <c r="AV3748" s="13" t="s">
        <v>107</v>
      </c>
      <c r="AW3748" s="13" t="s">
        <v>31</v>
      </c>
      <c r="AX3748" s="13" t="s">
        <v>74</v>
      </c>
      <c r="AY3748" s="265" t="s">
        <v>165</v>
      </c>
    </row>
    <row r="3749" s="12" customFormat="1">
      <c r="B3749" s="244"/>
      <c r="C3749" s="245"/>
      <c r="D3749" s="246" t="s">
        <v>175</v>
      </c>
      <c r="E3749" s="247" t="s">
        <v>1</v>
      </c>
      <c r="F3749" s="248" t="s">
        <v>216</v>
      </c>
      <c r="G3749" s="245"/>
      <c r="H3749" s="247" t="s">
        <v>1</v>
      </c>
      <c r="I3749" s="249"/>
      <c r="J3749" s="245"/>
      <c r="K3749" s="245"/>
      <c r="L3749" s="250"/>
      <c r="M3749" s="251"/>
      <c r="N3749" s="252"/>
      <c r="O3749" s="252"/>
      <c r="P3749" s="252"/>
      <c r="Q3749" s="252"/>
      <c r="R3749" s="252"/>
      <c r="S3749" s="252"/>
      <c r="T3749" s="253"/>
      <c r="AT3749" s="254" t="s">
        <v>175</v>
      </c>
      <c r="AU3749" s="254" t="s">
        <v>107</v>
      </c>
      <c r="AV3749" s="12" t="s">
        <v>82</v>
      </c>
      <c r="AW3749" s="12" t="s">
        <v>31</v>
      </c>
      <c r="AX3749" s="12" t="s">
        <v>74</v>
      </c>
      <c r="AY3749" s="254" t="s">
        <v>165</v>
      </c>
    </row>
    <row r="3750" s="13" customFormat="1">
      <c r="B3750" s="255"/>
      <c r="C3750" s="256"/>
      <c r="D3750" s="246" t="s">
        <v>175</v>
      </c>
      <c r="E3750" s="257" t="s">
        <v>1</v>
      </c>
      <c r="F3750" s="258" t="s">
        <v>668</v>
      </c>
      <c r="G3750" s="256"/>
      <c r="H3750" s="259">
        <v>3.3999999999999999</v>
      </c>
      <c r="I3750" s="260"/>
      <c r="J3750" s="256"/>
      <c r="K3750" s="256"/>
      <c r="L3750" s="261"/>
      <c r="M3750" s="262"/>
      <c r="N3750" s="263"/>
      <c r="O3750" s="263"/>
      <c r="P3750" s="263"/>
      <c r="Q3750" s="263"/>
      <c r="R3750" s="263"/>
      <c r="S3750" s="263"/>
      <c r="T3750" s="264"/>
      <c r="AT3750" s="265" t="s">
        <v>175</v>
      </c>
      <c r="AU3750" s="265" t="s">
        <v>107</v>
      </c>
      <c r="AV3750" s="13" t="s">
        <v>107</v>
      </c>
      <c r="AW3750" s="13" t="s">
        <v>31</v>
      </c>
      <c r="AX3750" s="13" t="s">
        <v>74</v>
      </c>
      <c r="AY3750" s="265" t="s">
        <v>165</v>
      </c>
    </row>
    <row r="3751" s="12" customFormat="1">
      <c r="B3751" s="244"/>
      <c r="C3751" s="245"/>
      <c r="D3751" s="246" t="s">
        <v>175</v>
      </c>
      <c r="E3751" s="247" t="s">
        <v>1</v>
      </c>
      <c r="F3751" s="248" t="s">
        <v>242</v>
      </c>
      <c r="G3751" s="245"/>
      <c r="H3751" s="247" t="s">
        <v>1</v>
      </c>
      <c r="I3751" s="249"/>
      <c r="J3751" s="245"/>
      <c r="K3751" s="245"/>
      <c r="L3751" s="250"/>
      <c r="M3751" s="251"/>
      <c r="N3751" s="252"/>
      <c r="O3751" s="252"/>
      <c r="P3751" s="252"/>
      <c r="Q3751" s="252"/>
      <c r="R3751" s="252"/>
      <c r="S3751" s="252"/>
      <c r="T3751" s="253"/>
      <c r="AT3751" s="254" t="s">
        <v>175</v>
      </c>
      <c r="AU3751" s="254" t="s">
        <v>107</v>
      </c>
      <c r="AV3751" s="12" t="s">
        <v>82</v>
      </c>
      <c r="AW3751" s="12" t="s">
        <v>31</v>
      </c>
      <c r="AX3751" s="12" t="s">
        <v>74</v>
      </c>
      <c r="AY3751" s="254" t="s">
        <v>165</v>
      </c>
    </row>
    <row r="3752" s="13" customFormat="1">
      <c r="B3752" s="255"/>
      <c r="C3752" s="256"/>
      <c r="D3752" s="246" t="s">
        <v>175</v>
      </c>
      <c r="E3752" s="257" t="s">
        <v>1</v>
      </c>
      <c r="F3752" s="258" t="s">
        <v>669</v>
      </c>
      <c r="G3752" s="256"/>
      <c r="H3752" s="259">
        <v>3.77</v>
      </c>
      <c r="I3752" s="260"/>
      <c r="J3752" s="256"/>
      <c r="K3752" s="256"/>
      <c r="L3752" s="261"/>
      <c r="M3752" s="262"/>
      <c r="N3752" s="263"/>
      <c r="O3752" s="263"/>
      <c r="P3752" s="263"/>
      <c r="Q3752" s="263"/>
      <c r="R3752" s="263"/>
      <c r="S3752" s="263"/>
      <c r="T3752" s="264"/>
      <c r="AT3752" s="265" t="s">
        <v>175</v>
      </c>
      <c r="AU3752" s="265" t="s">
        <v>107</v>
      </c>
      <c r="AV3752" s="13" t="s">
        <v>107</v>
      </c>
      <c r="AW3752" s="13" t="s">
        <v>31</v>
      </c>
      <c r="AX3752" s="13" t="s">
        <v>74</v>
      </c>
      <c r="AY3752" s="265" t="s">
        <v>165</v>
      </c>
    </row>
    <row r="3753" s="12" customFormat="1">
      <c r="B3753" s="244"/>
      <c r="C3753" s="245"/>
      <c r="D3753" s="246" t="s">
        <v>175</v>
      </c>
      <c r="E3753" s="247" t="s">
        <v>1</v>
      </c>
      <c r="F3753" s="248" t="s">
        <v>243</v>
      </c>
      <c r="G3753" s="245"/>
      <c r="H3753" s="247" t="s">
        <v>1</v>
      </c>
      <c r="I3753" s="249"/>
      <c r="J3753" s="245"/>
      <c r="K3753" s="245"/>
      <c r="L3753" s="250"/>
      <c r="M3753" s="251"/>
      <c r="N3753" s="252"/>
      <c r="O3753" s="252"/>
      <c r="P3753" s="252"/>
      <c r="Q3753" s="252"/>
      <c r="R3753" s="252"/>
      <c r="S3753" s="252"/>
      <c r="T3753" s="253"/>
      <c r="AT3753" s="254" t="s">
        <v>175</v>
      </c>
      <c r="AU3753" s="254" t="s">
        <v>107</v>
      </c>
      <c r="AV3753" s="12" t="s">
        <v>82</v>
      </c>
      <c r="AW3753" s="12" t="s">
        <v>31</v>
      </c>
      <c r="AX3753" s="12" t="s">
        <v>74</v>
      </c>
      <c r="AY3753" s="254" t="s">
        <v>165</v>
      </c>
    </row>
    <row r="3754" s="13" customFormat="1">
      <c r="B3754" s="255"/>
      <c r="C3754" s="256"/>
      <c r="D3754" s="246" t="s">
        <v>175</v>
      </c>
      <c r="E3754" s="257" t="s">
        <v>1</v>
      </c>
      <c r="F3754" s="258" t="s">
        <v>670</v>
      </c>
      <c r="G3754" s="256"/>
      <c r="H3754" s="259">
        <v>1.6399999999999999</v>
      </c>
      <c r="I3754" s="260"/>
      <c r="J3754" s="256"/>
      <c r="K3754" s="256"/>
      <c r="L3754" s="261"/>
      <c r="M3754" s="262"/>
      <c r="N3754" s="263"/>
      <c r="O3754" s="263"/>
      <c r="P3754" s="263"/>
      <c r="Q3754" s="263"/>
      <c r="R3754" s="263"/>
      <c r="S3754" s="263"/>
      <c r="T3754" s="264"/>
      <c r="AT3754" s="265" t="s">
        <v>175</v>
      </c>
      <c r="AU3754" s="265" t="s">
        <v>107</v>
      </c>
      <c r="AV3754" s="13" t="s">
        <v>107</v>
      </c>
      <c r="AW3754" s="13" t="s">
        <v>31</v>
      </c>
      <c r="AX3754" s="13" t="s">
        <v>74</v>
      </c>
      <c r="AY3754" s="265" t="s">
        <v>165</v>
      </c>
    </row>
    <row r="3755" s="12" customFormat="1">
      <c r="B3755" s="244"/>
      <c r="C3755" s="245"/>
      <c r="D3755" s="246" t="s">
        <v>175</v>
      </c>
      <c r="E3755" s="247" t="s">
        <v>1</v>
      </c>
      <c r="F3755" s="248" t="s">
        <v>217</v>
      </c>
      <c r="G3755" s="245"/>
      <c r="H3755" s="247" t="s">
        <v>1</v>
      </c>
      <c r="I3755" s="249"/>
      <c r="J3755" s="245"/>
      <c r="K3755" s="245"/>
      <c r="L3755" s="250"/>
      <c r="M3755" s="251"/>
      <c r="N3755" s="252"/>
      <c r="O3755" s="252"/>
      <c r="P3755" s="252"/>
      <c r="Q3755" s="252"/>
      <c r="R3755" s="252"/>
      <c r="S3755" s="252"/>
      <c r="T3755" s="253"/>
      <c r="AT3755" s="254" t="s">
        <v>175</v>
      </c>
      <c r="AU3755" s="254" t="s">
        <v>107</v>
      </c>
      <c r="AV3755" s="12" t="s">
        <v>82</v>
      </c>
      <c r="AW3755" s="12" t="s">
        <v>31</v>
      </c>
      <c r="AX3755" s="12" t="s">
        <v>74</v>
      </c>
      <c r="AY3755" s="254" t="s">
        <v>165</v>
      </c>
    </row>
    <row r="3756" s="13" customFormat="1">
      <c r="B3756" s="255"/>
      <c r="C3756" s="256"/>
      <c r="D3756" s="246" t="s">
        <v>175</v>
      </c>
      <c r="E3756" s="257" t="s">
        <v>1</v>
      </c>
      <c r="F3756" s="258" t="s">
        <v>673</v>
      </c>
      <c r="G3756" s="256"/>
      <c r="H3756" s="259">
        <v>3.6699999999999999</v>
      </c>
      <c r="I3756" s="260"/>
      <c r="J3756" s="256"/>
      <c r="K3756" s="256"/>
      <c r="L3756" s="261"/>
      <c r="M3756" s="262"/>
      <c r="N3756" s="263"/>
      <c r="O3756" s="263"/>
      <c r="P3756" s="263"/>
      <c r="Q3756" s="263"/>
      <c r="R3756" s="263"/>
      <c r="S3756" s="263"/>
      <c r="T3756" s="264"/>
      <c r="AT3756" s="265" t="s">
        <v>175</v>
      </c>
      <c r="AU3756" s="265" t="s">
        <v>107</v>
      </c>
      <c r="AV3756" s="13" t="s">
        <v>107</v>
      </c>
      <c r="AW3756" s="13" t="s">
        <v>31</v>
      </c>
      <c r="AX3756" s="13" t="s">
        <v>74</v>
      </c>
      <c r="AY3756" s="265" t="s">
        <v>165</v>
      </c>
    </row>
    <row r="3757" s="12" customFormat="1">
      <c r="B3757" s="244"/>
      <c r="C3757" s="245"/>
      <c r="D3757" s="246" t="s">
        <v>175</v>
      </c>
      <c r="E3757" s="247" t="s">
        <v>1</v>
      </c>
      <c r="F3757" s="248" t="s">
        <v>245</v>
      </c>
      <c r="G3757" s="245"/>
      <c r="H3757" s="247" t="s">
        <v>1</v>
      </c>
      <c r="I3757" s="249"/>
      <c r="J3757" s="245"/>
      <c r="K3757" s="245"/>
      <c r="L3757" s="250"/>
      <c r="M3757" s="251"/>
      <c r="N3757" s="252"/>
      <c r="O3757" s="252"/>
      <c r="P3757" s="252"/>
      <c r="Q3757" s="252"/>
      <c r="R3757" s="252"/>
      <c r="S3757" s="252"/>
      <c r="T3757" s="253"/>
      <c r="AT3757" s="254" t="s">
        <v>175</v>
      </c>
      <c r="AU3757" s="254" t="s">
        <v>107</v>
      </c>
      <c r="AV3757" s="12" t="s">
        <v>82</v>
      </c>
      <c r="AW3757" s="12" t="s">
        <v>31</v>
      </c>
      <c r="AX3757" s="12" t="s">
        <v>74</v>
      </c>
      <c r="AY3757" s="254" t="s">
        <v>165</v>
      </c>
    </row>
    <row r="3758" s="13" customFormat="1">
      <c r="B3758" s="255"/>
      <c r="C3758" s="256"/>
      <c r="D3758" s="246" t="s">
        <v>175</v>
      </c>
      <c r="E3758" s="257" t="s">
        <v>1</v>
      </c>
      <c r="F3758" s="258" t="s">
        <v>674</v>
      </c>
      <c r="G3758" s="256"/>
      <c r="H3758" s="259">
        <v>1.71</v>
      </c>
      <c r="I3758" s="260"/>
      <c r="J3758" s="256"/>
      <c r="K3758" s="256"/>
      <c r="L3758" s="261"/>
      <c r="M3758" s="262"/>
      <c r="N3758" s="263"/>
      <c r="O3758" s="263"/>
      <c r="P3758" s="263"/>
      <c r="Q3758" s="263"/>
      <c r="R3758" s="263"/>
      <c r="S3758" s="263"/>
      <c r="T3758" s="264"/>
      <c r="AT3758" s="265" t="s">
        <v>175</v>
      </c>
      <c r="AU3758" s="265" t="s">
        <v>107</v>
      </c>
      <c r="AV3758" s="13" t="s">
        <v>107</v>
      </c>
      <c r="AW3758" s="13" t="s">
        <v>31</v>
      </c>
      <c r="AX3758" s="13" t="s">
        <v>74</v>
      </c>
      <c r="AY3758" s="265" t="s">
        <v>165</v>
      </c>
    </row>
    <row r="3759" s="12" customFormat="1">
      <c r="B3759" s="244"/>
      <c r="C3759" s="245"/>
      <c r="D3759" s="246" t="s">
        <v>175</v>
      </c>
      <c r="E3759" s="247" t="s">
        <v>1</v>
      </c>
      <c r="F3759" s="248" t="s">
        <v>403</v>
      </c>
      <c r="G3759" s="245"/>
      <c r="H3759" s="247" t="s">
        <v>1</v>
      </c>
      <c r="I3759" s="249"/>
      <c r="J3759" s="245"/>
      <c r="K3759" s="245"/>
      <c r="L3759" s="250"/>
      <c r="M3759" s="251"/>
      <c r="N3759" s="252"/>
      <c r="O3759" s="252"/>
      <c r="P3759" s="252"/>
      <c r="Q3759" s="252"/>
      <c r="R3759" s="252"/>
      <c r="S3759" s="252"/>
      <c r="T3759" s="253"/>
      <c r="AT3759" s="254" t="s">
        <v>175</v>
      </c>
      <c r="AU3759" s="254" t="s">
        <v>107</v>
      </c>
      <c r="AV3759" s="12" t="s">
        <v>82</v>
      </c>
      <c r="AW3759" s="12" t="s">
        <v>31</v>
      </c>
      <c r="AX3759" s="12" t="s">
        <v>74</v>
      </c>
      <c r="AY3759" s="254" t="s">
        <v>165</v>
      </c>
    </row>
    <row r="3760" s="13" customFormat="1">
      <c r="B3760" s="255"/>
      <c r="C3760" s="256"/>
      <c r="D3760" s="246" t="s">
        <v>175</v>
      </c>
      <c r="E3760" s="257" t="s">
        <v>1</v>
      </c>
      <c r="F3760" s="258" t="s">
        <v>675</v>
      </c>
      <c r="G3760" s="256"/>
      <c r="H3760" s="259">
        <v>3.8100000000000001</v>
      </c>
      <c r="I3760" s="260"/>
      <c r="J3760" s="256"/>
      <c r="K3760" s="256"/>
      <c r="L3760" s="261"/>
      <c r="M3760" s="262"/>
      <c r="N3760" s="263"/>
      <c r="O3760" s="263"/>
      <c r="P3760" s="263"/>
      <c r="Q3760" s="263"/>
      <c r="R3760" s="263"/>
      <c r="S3760" s="263"/>
      <c r="T3760" s="264"/>
      <c r="AT3760" s="265" t="s">
        <v>175</v>
      </c>
      <c r="AU3760" s="265" t="s">
        <v>107</v>
      </c>
      <c r="AV3760" s="13" t="s">
        <v>107</v>
      </c>
      <c r="AW3760" s="13" t="s">
        <v>31</v>
      </c>
      <c r="AX3760" s="13" t="s">
        <v>74</v>
      </c>
      <c r="AY3760" s="265" t="s">
        <v>165</v>
      </c>
    </row>
    <row r="3761" s="12" customFormat="1">
      <c r="B3761" s="244"/>
      <c r="C3761" s="245"/>
      <c r="D3761" s="246" t="s">
        <v>175</v>
      </c>
      <c r="E3761" s="247" t="s">
        <v>1</v>
      </c>
      <c r="F3761" s="248" t="s">
        <v>401</v>
      </c>
      <c r="G3761" s="245"/>
      <c r="H3761" s="247" t="s">
        <v>1</v>
      </c>
      <c r="I3761" s="249"/>
      <c r="J3761" s="245"/>
      <c r="K3761" s="245"/>
      <c r="L3761" s="250"/>
      <c r="M3761" s="251"/>
      <c r="N3761" s="252"/>
      <c r="O3761" s="252"/>
      <c r="P3761" s="252"/>
      <c r="Q3761" s="252"/>
      <c r="R3761" s="252"/>
      <c r="S3761" s="252"/>
      <c r="T3761" s="253"/>
      <c r="AT3761" s="254" t="s">
        <v>175</v>
      </c>
      <c r="AU3761" s="254" t="s">
        <v>107</v>
      </c>
      <c r="AV3761" s="12" t="s">
        <v>82</v>
      </c>
      <c r="AW3761" s="12" t="s">
        <v>31</v>
      </c>
      <c r="AX3761" s="12" t="s">
        <v>74</v>
      </c>
      <c r="AY3761" s="254" t="s">
        <v>165</v>
      </c>
    </row>
    <row r="3762" s="13" customFormat="1">
      <c r="B3762" s="255"/>
      <c r="C3762" s="256"/>
      <c r="D3762" s="246" t="s">
        <v>175</v>
      </c>
      <c r="E3762" s="257" t="s">
        <v>1</v>
      </c>
      <c r="F3762" s="258" t="s">
        <v>676</v>
      </c>
      <c r="G3762" s="256"/>
      <c r="H3762" s="259">
        <v>8.6300000000000008</v>
      </c>
      <c r="I3762" s="260"/>
      <c r="J3762" s="256"/>
      <c r="K3762" s="256"/>
      <c r="L3762" s="261"/>
      <c r="M3762" s="262"/>
      <c r="N3762" s="263"/>
      <c r="O3762" s="263"/>
      <c r="P3762" s="263"/>
      <c r="Q3762" s="263"/>
      <c r="R3762" s="263"/>
      <c r="S3762" s="263"/>
      <c r="T3762" s="264"/>
      <c r="AT3762" s="265" t="s">
        <v>175</v>
      </c>
      <c r="AU3762" s="265" t="s">
        <v>107</v>
      </c>
      <c r="AV3762" s="13" t="s">
        <v>107</v>
      </c>
      <c r="AW3762" s="13" t="s">
        <v>31</v>
      </c>
      <c r="AX3762" s="13" t="s">
        <v>74</v>
      </c>
      <c r="AY3762" s="265" t="s">
        <v>165</v>
      </c>
    </row>
    <row r="3763" s="12" customFormat="1">
      <c r="B3763" s="244"/>
      <c r="C3763" s="245"/>
      <c r="D3763" s="246" t="s">
        <v>175</v>
      </c>
      <c r="E3763" s="247" t="s">
        <v>1</v>
      </c>
      <c r="F3763" s="248" t="s">
        <v>247</v>
      </c>
      <c r="G3763" s="245"/>
      <c r="H3763" s="247" t="s">
        <v>1</v>
      </c>
      <c r="I3763" s="249"/>
      <c r="J3763" s="245"/>
      <c r="K3763" s="245"/>
      <c r="L3763" s="250"/>
      <c r="M3763" s="251"/>
      <c r="N3763" s="252"/>
      <c r="O3763" s="252"/>
      <c r="P3763" s="252"/>
      <c r="Q3763" s="252"/>
      <c r="R3763" s="252"/>
      <c r="S3763" s="252"/>
      <c r="T3763" s="253"/>
      <c r="AT3763" s="254" t="s">
        <v>175</v>
      </c>
      <c r="AU3763" s="254" t="s">
        <v>107</v>
      </c>
      <c r="AV3763" s="12" t="s">
        <v>82</v>
      </c>
      <c r="AW3763" s="12" t="s">
        <v>31</v>
      </c>
      <c r="AX3763" s="12" t="s">
        <v>74</v>
      </c>
      <c r="AY3763" s="254" t="s">
        <v>165</v>
      </c>
    </row>
    <row r="3764" s="13" customFormat="1">
      <c r="B3764" s="255"/>
      <c r="C3764" s="256"/>
      <c r="D3764" s="246" t="s">
        <v>175</v>
      </c>
      <c r="E3764" s="257" t="s">
        <v>1</v>
      </c>
      <c r="F3764" s="258" t="s">
        <v>679</v>
      </c>
      <c r="G3764" s="256"/>
      <c r="H3764" s="259">
        <v>2.5099999999999998</v>
      </c>
      <c r="I3764" s="260"/>
      <c r="J3764" s="256"/>
      <c r="K3764" s="256"/>
      <c r="L3764" s="261"/>
      <c r="M3764" s="262"/>
      <c r="N3764" s="263"/>
      <c r="O3764" s="263"/>
      <c r="P3764" s="263"/>
      <c r="Q3764" s="263"/>
      <c r="R3764" s="263"/>
      <c r="S3764" s="263"/>
      <c r="T3764" s="264"/>
      <c r="AT3764" s="265" t="s">
        <v>175</v>
      </c>
      <c r="AU3764" s="265" t="s">
        <v>107</v>
      </c>
      <c r="AV3764" s="13" t="s">
        <v>107</v>
      </c>
      <c r="AW3764" s="13" t="s">
        <v>31</v>
      </c>
      <c r="AX3764" s="13" t="s">
        <v>74</v>
      </c>
      <c r="AY3764" s="265" t="s">
        <v>165</v>
      </c>
    </row>
    <row r="3765" s="12" customFormat="1">
      <c r="B3765" s="244"/>
      <c r="C3765" s="245"/>
      <c r="D3765" s="246" t="s">
        <v>175</v>
      </c>
      <c r="E3765" s="247" t="s">
        <v>1</v>
      </c>
      <c r="F3765" s="248" t="s">
        <v>430</v>
      </c>
      <c r="G3765" s="245"/>
      <c r="H3765" s="247" t="s">
        <v>1</v>
      </c>
      <c r="I3765" s="249"/>
      <c r="J3765" s="245"/>
      <c r="K3765" s="245"/>
      <c r="L3765" s="250"/>
      <c r="M3765" s="251"/>
      <c r="N3765" s="252"/>
      <c r="O3765" s="252"/>
      <c r="P3765" s="252"/>
      <c r="Q3765" s="252"/>
      <c r="R3765" s="252"/>
      <c r="S3765" s="252"/>
      <c r="T3765" s="253"/>
      <c r="AT3765" s="254" t="s">
        <v>175</v>
      </c>
      <c r="AU3765" s="254" t="s">
        <v>107</v>
      </c>
      <c r="AV3765" s="12" t="s">
        <v>82</v>
      </c>
      <c r="AW3765" s="12" t="s">
        <v>31</v>
      </c>
      <c r="AX3765" s="12" t="s">
        <v>74</v>
      </c>
      <c r="AY3765" s="254" t="s">
        <v>165</v>
      </c>
    </row>
    <row r="3766" s="13" customFormat="1">
      <c r="B3766" s="255"/>
      <c r="C3766" s="256"/>
      <c r="D3766" s="246" t="s">
        <v>175</v>
      </c>
      <c r="E3766" s="257" t="s">
        <v>1</v>
      </c>
      <c r="F3766" s="258" t="s">
        <v>680</v>
      </c>
      <c r="G3766" s="256"/>
      <c r="H3766" s="259">
        <v>3.2400000000000002</v>
      </c>
      <c r="I3766" s="260"/>
      <c r="J3766" s="256"/>
      <c r="K3766" s="256"/>
      <c r="L3766" s="261"/>
      <c r="M3766" s="262"/>
      <c r="N3766" s="263"/>
      <c r="O3766" s="263"/>
      <c r="P3766" s="263"/>
      <c r="Q3766" s="263"/>
      <c r="R3766" s="263"/>
      <c r="S3766" s="263"/>
      <c r="T3766" s="264"/>
      <c r="AT3766" s="265" t="s">
        <v>175</v>
      </c>
      <c r="AU3766" s="265" t="s">
        <v>107</v>
      </c>
      <c r="AV3766" s="13" t="s">
        <v>107</v>
      </c>
      <c r="AW3766" s="13" t="s">
        <v>31</v>
      </c>
      <c r="AX3766" s="13" t="s">
        <v>74</v>
      </c>
      <c r="AY3766" s="265" t="s">
        <v>165</v>
      </c>
    </row>
    <row r="3767" s="12" customFormat="1">
      <c r="B3767" s="244"/>
      <c r="C3767" s="245"/>
      <c r="D3767" s="246" t="s">
        <v>175</v>
      </c>
      <c r="E3767" s="247" t="s">
        <v>1</v>
      </c>
      <c r="F3767" s="248" t="s">
        <v>246</v>
      </c>
      <c r="G3767" s="245"/>
      <c r="H3767" s="247" t="s">
        <v>1</v>
      </c>
      <c r="I3767" s="249"/>
      <c r="J3767" s="245"/>
      <c r="K3767" s="245"/>
      <c r="L3767" s="250"/>
      <c r="M3767" s="251"/>
      <c r="N3767" s="252"/>
      <c r="O3767" s="252"/>
      <c r="P3767" s="252"/>
      <c r="Q3767" s="252"/>
      <c r="R3767" s="252"/>
      <c r="S3767" s="252"/>
      <c r="T3767" s="253"/>
      <c r="AT3767" s="254" t="s">
        <v>175</v>
      </c>
      <c r="AU3767" s="254" t="s">
        <v>107</v>
      </c>
      <c r="AV3767" s="12" t="s">
        <v>82</v>
      </c>
      <c r="AW3767" s="12" t="s">
        <v>31</v>
      </c>
      <c r="AX3767" s="12" t="s">
        <v>74</v>
      </c>
      <c r="AY3767" s="254" t="s">
        <v>165</v>
      </c>
    </row>
    <row r="3768" s="13" customFormat="1">
      <c r="B3768" s="255"/>
      <c r="C3768" s="256"/>
      <c r="D3768" s="246" t="s">
        <v>175</v>
      </c>
      <c r="E3768" s="257" t="s">
        <v>1</v>
      </c>
      <c r="F3768" s="258" t="s">
        <v>681</v>
      </c>
      <c r="G3768" s="256"/>
      <c r="H3768" s="259">
        <v>7.6900000000000004</v>
      </c>
      <c r="I3768" s="260"/>
      <c r="J3768" s="256"/>
      <c r="K3768" s="256"/>
      <c r="L3768" s="261"/>
      <c r="M3768" s="262"/>
      <c r="N3768" s="263"/>
      <c r="O3768" s="263"/>
      <c r="P3768" s="263"/>
      <c r="Q3768" s="263"/>
      <c r="R3768" s="263"/>
      <c r="S3768" s="263"/>
      <c r="T3768" s="264"/>
      <c r="AT3768" s="265" t="s">
        <v>175</v>
      </c>
      <c r="AU3768" s="265" t="s">
        <v>107</v>
      </c>
      <c r="AV3768" s="13" t="s">
        <v>107</v>
      </c>
      <c r="AW3768" s="13" t="s">
        <v>31</v>
      </c>
      <c r="AX3768" s="13" t="s">
        <v>74</v>
      </c>
      <c r="AY3768" s="265" t="s">
        <v>165</v>
      </c>
    </row>
    <row r="3769" s="12" customFormat="1">
      <c r="B3769" s="244"/>
      <c r="C3769" s="245"/>
      <c r="D3769" s="246" t="s">
        <v>175</v>
      </c>
      <c r="E3769" s="247" t="s">
        <v>1</v>
      </c>
      <c r="F3769" s="248" t="s">
        <v>261</v>
      </c>
      <c r="G3769" s="245"/>
      <c r="H3769" s="247" t="s">
        <v>1</v>
      </c>
      <c r="I3769" s="249"/>
      <c r="J3769" s="245"/>
      <c r="K3769" s="245"/>
      <c r="L3769" s="250"/>
      <c r="M3769" s="251"/>
      <c r="N3769" s="252"/>
      <c r="O3769" s="252"/>
      <c r="P3769" s="252"/>
      <c r="Q3769" s="252"/>
      <c r="R3769" s="252"/>
      <c r="S3769" s="252"/>
      <c r="T3769" s="253"/>
      <c r="AT3769" s="254" t="s">
        <v>175</v>
      </c>
      <c r="AU3769" s="254" t="s">
        <v>107</v>
      </c>
      <c r="AV3769" s="12" t="s">
        <v>82</v>
      </c>
      <c r="AW3769" s="12" t="s">
        <v>31</v>
      </c>
      <c r="AX3769" s="12" t="s">
        <v>74</v>
      </c>
      <c r="AY3769" s="254" t="s">
        <v>165</v>
      </c>
    </row>
    <row r="3770" s="13" customFormat="1">
      <c r="B3770" s="255"/>
      <c r="C3770" s="256"/>
      <c r="D3770" s="246" t="s">
        <v>175</v>
      </c>
      <c r="E3770" s="257" t="s">
        <v>1</v>
      </c>
      <c r="F3770" s="258" t="s">
        <v>683</v>
      </c>
      <c r="G3770" s="256"/>
      <c r="H3770" s="259">
        <v>4.9800000000000004</v>
      </c>
      <c r="I3770" s="260"/>
      <c r="J3770" s="256"/>
      <c r="K3770" s="256"/>
      <c r="L3770" s="261"/>
      <c r="M3770" s="262"/>
      <c r="N3770" s="263"/>
      <c r="O3770" s="263"/>
      <c r="P3770" s="263"/>
      <c r="Q3770" s="263"/>
      <c r="R3770" s="263"/>
      <c r="S3770" s="263"/>
      <c r="T3770" s="264"/>
      <c r="AT3770" s="265" t="s">
        <v>175</v>
      </c>
      <c r="AU3770" s="265" t="s">
        <v>107</v>
      </c>
      <c r="AV3770" s="13" t="s">
        <v>107</v>
      </c>
      <c r="AW3770" s="13" t="s">
        <v>31</v>
      </c>
      <c r="AX3770" s="13" t="s">
        <v>74</v>
      </c>
      <c r="AY3770" s="265" t="s">
        <v>165</v>
      </c>
    </row>
    <row r="3771" s="12" customFormat="1">
      <c r="B3771" s="244"/>
      <c r="C3771" s="245"/>
      <c r="D3771" s="246" t="s">
        <v>175</v>
      </c>
      <c r="E3771" s="247" t="s">
        <v>1</v>
      </c>
      <c r="F3771" s="248" t="s">
        <v>425</v>
      </c>
      <c r="G3771" s="245"/>
      <c r="H3771" s="247" t="s">
        <v>1</v>
      </c>
      <c r="I3771" s="249"/>
      <c r="J3771" s="245"/>
      <c r="K3771" s="245"/>
      <c r="L3771" s="250"/>
      <c r="M3771" s="251"/>
      <c r="N3771" s="252"/>
      <c r="O3771" s="252"/>
      <c r="P3771" s="252"/>
      <c r="Q3771" s="252"/>
      <c r="R3771" s="252"/>
      <c r="S3771" s="252"/>
      <c r="T3771" s="253"/>
      <c r="AT3771" s="254" t="s">
        <v>175</v>
      </c>
      <c r="AU3771" s="254" t="s">
        <v>107</v>
      </c>
      <c r="AV3771" s="12" t="s">
        <v>82</v>
      </c>
      <c r="AW3771" s="12" t="s">
        <v>31</v>
      </c>
      <c r="AX3771" s="12" t="s">
        <v>74</v>
      </c>
      <c r="AY3771" s="254" t="s">
        <v>165</v>
      </c>
    </row>
    <row r="3772" s="13" customFormat="1">
      <c r="B3772" s="255"/>
      <c r="C3772" s="256"/>
      <c r="D3772" s="246" t="s">
        <v>175</v>
      </c>
      <c r="E3772" s="257" t="s">
        <v>1</v>
      </c>
      <c r="F3772" s="258" t="s">
        <v>684</v>
      </c>
      <c r="G3772" s="256"/>
      <c r="H3772" s="259">
        <v>3.04</v>
      </c>
      <c r="I3772" s="260"/>
      <c r="J3772" s="256"/>
      <c r="K3772" s="256"/>
      <c r="L3772" s="261"/>
      <c r="M3772" s="262"/>
      <c r="N3772" s="263"/>
      <c r="O3772" s="263"/>
      <c r="P3772" s="263"/>
      <c r="Q3772" s="263"/>
      <c r="R3772" s="263"/>
      <c r="S3772" s="263"/>
      <c r="T3772" s="264"/>
      <c r="AT3772" s="265" t="s">
        <v>175</v>
      </c>
      <c r="AU3772" s="265" t="s">
        <v>107</v>
      </c>
      <c r="AV3772" s="13" t="s">
        <v>107</v>
      </c>
      <c r="AW3772" s="13" t="s">
        <v>31</v>
      </c>
      <c r="AX3772" s="13" t="s">
        <v>74</v>
      </c>
      <c r="AY3772" s="265" t="s">
        <v>165</v>
      </c>
    </row>
    <row r="3773" s="12" customFormat="1">
      <c r="B3773" s="244"/>
      <c r="C3773" s="245"/>
      <c r="D3773" s="246" t="s">
        <v>175</v>
      </c>
      <c r="E3773" s="247" t="s">
        <v>1</v>
      </c>
      <c r="F3773" s="248" t="s">
        <v>196</v>
      </c>
      <c r="G3773" s="245"/>
      <c r="H3773" s="247" t="s">
        <v>1</v>
      </c>
      <c r="I3773" s="249"/>
      <c r="J3773" s="245"/>
      <c r="K3773" s="245"/>
      <c r="L3773" s="250"/>
      <c r="M3773" s="251"/>
      <c r="N3773" s="252"/>
      <c r="O3773" s="252"/>
      <c r="P3773" s="252"/>
      <c r="Q3773" s="252"/>
      <c r="R3773" s="252"/>
      <c r="S3773" s="252"/>
      <c r="T3773" s="253"/>
      <c r="AT3773" s="254" t="s">
        <v>175</v>
      </c>
      <c r="AU3773" s="254" t="s">
        <v>107</v>
      </c>
      <c r="AV3773" s="12" t="s">
        <v>82</v>
      </c>
      <c r="AW3773" s="12" t="s">
        <v>31</v>
      </c>
      <c r="AX3773" s="12" t="s">
        <v>74</v>
      </c>
      <c r="AY3773" s="254" t="s">
        <v>165</v>
      </c>
    </row>
    <row r="3774" s="13" customFormat="1">
      <c r="B3774" s="255"/>
      <c r="C3774" s="256"/>
      <c r="D3774" s="246" t="s">
        <v>175</v>
      </c>
      <c r="E3774" s="257" t="s">
        <v>1</v>
      </c>
      <c r="F3774" s="258" t="s">
        <v>685</v>
      </c>
      <c r="G3774" s="256"/>
      <c r="H3774" s="259">
        <v>4.5</v>
      </c>
      <c r="I3774" s="260"/>
      <c r="J3774" s="256"/>
      <c r="K3774" s="256"/>
      <c r="L3774" s="261"/>
      <c r="M3774" s="262"/>
      <c r="N3774" s="263"/>
      <c r="O3774" s="263"/>
      <c r="P3774" s="263"/>
      <c r="Q3774" s="263"/>
      <c r="R3774" s="263"/>
      <c r="S3774" s="263"/>
      <c r="T3774" s="264"/>
      <c r="AT3774" s="265" t="s">
        <v>175</v>
      </c>
      <c r="AU3774" s="265" t="s">
        <v>107</v>
      </c>
      <c r="AV3774" s="13" t="s">
        <v>107</v>
      </c>
      <c r="AW3774" s="13" t="s">
        <v>31</v>
      </c>
      <c r="AX3774" s="13" t="s">
        <v>74</v>
      </c>
      <c r="AY3774" s="265" t="s">
        <v>165</v>
      </c>
    </row>
    <row r="3775" s="12" customFormat="1">
      <c r="B3775" s="244"/>
      <c r="C3775" s="245"/>
      <c r="D3775" s="246" t="s">
        <v>175</v>
      </c>
      <c r="E3775" s="247" t="s">
        <v>1</v>
      </c>
      <c r="F3775" s="248" t="s">
        <v>420</v>
      </c>
      <c r="G3775" s="245"/>
      <c r="H3775" s="247" t="s">
        <v>1</v>
      </c>
      <c r="I3775" s="249"/>
      <c r="J3775" s="245"/>
      <c r="K3775" s="245"/>
      <c r="L3775" s="250"/>
      <c r="M3775" s="251"/>
      <c r="N3775" s="252"/>
      <c r="O3775" s="252"/>
      <c r="P3775" s="252"/>
      <c r="Q3775" s="252"/>
      <c r="R3775" s="252"/>
      <c r="S3775" s="252"/>
      <c r="T3775" s="253"/>
      <c r="AT3775" s="254" t="s">
        <v>175</v>
      </c>
      <c r="AU3775" s="254" t="s">
        <v>107</v>
      </c>
      <c r="AV3775" s="12" t="s">
        <v>82</v>
      </c>
      <c r="AW3775" s="12" t="s">
        <v>31</v>
      </c>
      <c r="AX3775" s="12" t="s">
        <v>74</v>
      </c>
      <c r="AY3775" s="254" t="s">
        <v>165</v>
      </c>
    </row>
    <row r="3776" s="13" customFormat="1">
      <c r="B3776" s="255"/>
      <c r="C3776" s="256"/>
      <c r="D3776" s="246" t="s">
        <v>175</v>
      </c>
      <c r="E3776" s="257" t="s">
        <v>1</v>
      </c>
      <c r="F3776" s="258" t="s">
        <v>686</v>
      </c>
      <c r="G3776" s="256"/>
      <c r="H3776" s="259">
        <v>8.1899999999999995</v>
      </c>
      <c r="I3776" s="260"/>
      <c r="J3776" s="256"/>
      <c r="K3776" s="256"/>
      <c r="L3776" s="261"/>
      <c r="M3776" s="262"/>
      <c r="N3776" s="263"/>
      <c r="O3776" s="263"/>
      <c r="P3776" s="263"/>
      <c r="Q3776" s="263"/>
      <c r="R3776" s="263"/>
      <c r="S3776" s="263"/>
      <c r="T3776" s="264"/>
      <c r="AT3776" s="265" t="s">
        <v>175</v>
      </c>
      <c r="AU3776" s="265" t="s">
        <v>107</v>
      </c>
      <c r="AV3776" s="13" t="s">
        <v>107</v>
      </c>
      <c r="AW3776" s="13" t="s">
        <v>31</v>
      </c>
      <c r="AX3776" s="13" t="s">
        <v>74</v>
      </c>
      <c r="AY3776" s="265" t="s">
        <v>165</v>
      </c>
    </row>
    <row r="3777" s="12" customFormat="1">
      <c r="B3777" s="244"/>
      <c r="C3777" s="245"/>
      <c r="D3777" s="246" t="s">
        <v>175</v>
      </c>
      <c r="E3777" s="247" t="s">
        <v>1</v>
      </c>
      <c r="F3777" s="248" t="s">
        <v>414</v>
      </c>
      <c r="G3777" s="245"/>
      <c r="H3777" s="247" t="s">
        <v>1</v>
      </c>
      <c r="I3777" s="249"/>
      <c r="J3777" s="245"/>
      <c r="K3777" s="245"/>
      <c r="L3777" s="250"/>
      <c r="M3777" s="251"/>
      <c r="N3777" s="252"/>
      <c r="O3777" s="252"/>
      <c r="P3777" s="252"/>
      <c r="Q3777" s="252"/>
      <c r="R3777" s="252"/>
      <c r="S3777" s="252"/>
      <c r="T3777" s="253"/>
      <c r="AT3777" s="254" t="s">
        <v>175</v>
      </c>
      <c r="AU3777" s="254" t="s">
        <v>107</v>
      </c>
      <c r="AV3777" s="12" t="s">
        <v>82</v>
      </c>
      <c r="AW3777" s="12" t="s">
        <v>31</v>
      </c>
      <c r="AX3777" s="12" t="s">
        <v>74</v>
      </c>
      <c r="AY3777" s="254" t="s">
        <v>165</v>
      </c>
    </row>
    <row r="3778" s="13" customFormat="1">
      <c r="B3778" s="255"/>
      <c r="C3778" s="256"/>
      <c r="D3778" s="246" t="s">
        <v>175</v>
      </c>
      <c r="E3778" s="257" t="s">
        <v>1</v>
      </c>
      <c r="F3778" s="258" t="s">
        <v>1386</v>
      </c>
      <c r="G3778" s="256"/>
      <c r="H3778" s="259">
        <v>3.1600000000000001</v>
      </c>
      <c r="I3778" s="260"/>
      <c r="J3778" s="256"/>
      <c r="K3778" s="256"/>
      <c r="L3778" s="261"/>
      <c r="M3778" s="262"/>
      <c r="N3778" s="263"/>
      <c r="O3778" s="263"/>
      <c r="P3778" s="263"/>
      <c r="Q3778" s="263"/>
      <c r="R3778" s="263"/>
      <c r="S3778" s="263"/>
      <c r="T3778" s="264"/>
      <c r="AT3778" s="265" t="s">
        <v>175</v>
      </c>
      <c r="AU3778" s="265" t="s">
        <v>107</v>
      </c>
      <c r="AV3778" s="13" t="s">
        <v>107</v>
      </c>
      <c r="AW3778" s="13" t="s">
        <v>31</v>
      </c>
      <c r="AX3778" s="13" t="s">
        <v>74</v>
      </c>
      <c r="AY3778" s="265" t="s">
        <v>165</v>
      </c>
    </row>
    <row r="3779" s="14" customFormat="1">
      <c r="B3779" s="266"/>
      <c r="C3779" s="267"/>
      <c r="D3779" s="246" t="s">
        <v>175</v>
      </c>
      <c r="E3779" s="268" t="s">
        <v>1</v>
      </c>
      <c r="F3779" s="269" t="s">
        <v>179</v>
      </c>
      <c r="G3779" s="267"/>
      <c r="H3779" s="270">
        <v>101.47</v>
      </c>
      <c r="I3779" s="271"/>
      <c r="J3779" s="267"/>
      <c r="K3779" s="267"/>
      <c r="L3779" s="272"/>
      <c r="M3779" s="273"/>
      <c r="N3779" s="274"/>
      <c r="O3779" s="274"/>
      <c r="P3779" s="274"/>
      <c r="Q3779" s="274"/>
      <c r="R3779" s="274"/>
      <c r="S3779" s="274"/>
      <c r="T3779" s="275"/>
      <c r="AT3779" s="276" t="s">
        <v>175</v>
      </c>
      <c r="AU3779" s="276" t="s">
        <v>107</v>
      </c>
      <c r="AV3779" s="14" t="s">
        <v>166</v>
      </c>
      <c r="AW3779" s="14" t="s">
        <v>31</v>
      </c>
      <c r="AX3779" s="14" t="s">
        <v>74</v>
      </c>
      <c r="AY3779" s="276" t="s">
        <v>165</v>
      </c>
    </row>
    <row r="3780" s="12" customFormat="1">
      <c r="B3780" s="244"/>
      <c r="C3780" s="245"/>
      <c r="D3780" s="246" t="s">
        <v>175</v>
      </c>
      <c r="E3780" s="247" t="s">
        <v>1</v>
      </c>
      <c r="F3780" s="248" t="s">
        <v>180</v>
      </c>
      <c r="G3780" s="245"/>
      <c r="H3780" s="247" t="s">
        <v>1</v>
      </c>
      <c r="I3780" s="249"/>
      <c r="J3780" s="245"/>
      <c r="K3780" s="245"/>
      <c r="L3780" s="250"/>
      <c r="M3780" s="251"/>
      <c r="N3780" s="252"/>
      <c r="O3780" s="252"/>
      <c r="P3780" s="252"/>
      <c r="Q3780" s="252"/>
      <c r="R3780" s="252"/>
      <c r="S3780" s="252"/>
      <c r="T3780" s="253"/>
      <c r="AT3780" s="254" t="s">
        <v>175</v>
      </c>
      <c r="AU3780" s="254" t="s">
        <v>107</v>
      </c>
      <c r="AV3780" s="12" t="s">
        <v>82</v>
      </c>
      <c r="AW3780" s="12" t="s">
        <v>31</v>
      </c>
      <c r="AX3780" s="12" t="s">
        <v>74</v>
      </c>
      <c r="AY3780" s="254" t="s">
        <v>165</v>
      </c>
    </row>
    <row r="3781" s="12" customFormat="1">
      <c r="B3781" s="244"/>
      <c r="C3781" s="245"/>
      <c r="D3781" s="246" t="s">
        <v>175</v>
      </c>
      <c r="E3781" s="247" t="s">
        <v>1</v>
      </c>
      <c r="F3781" s="248" t="s">
        <v>446</v>
      </c>
      <c r="G3781" s="245"/>
      <c r="H3781" s="247" t="s">
        <v>1</v>
      </c>
      <c r="I3781" s="249"/>
      <c r="J3781" s="245"/>
      <c r="K3781" s="245"/>
      <c r="L3781" s="250"/>
      <c r="M3781" s="251"/>
      <c r="N3781" s="252"/>
      <c r="O3781" s="252"/>
      <c r="P3781" s="252"/>
      <c r="Q3781" s="252"/>
      <c r="R3781" s="252"/>
      <c r="S3781" s="252"/>
      <c r="T3781" s="253"/>
      <c r="AT3781" s="254" t="s">
        <v>175</v>
      </c>
      <c r="AU3781" s="254" t="s">
        <v>107</v>
      </c>
      <c r="AV3781" s="12" t="s">
        <v>82</v>
      </c>
      <c r="AW3781" s="12" t="s">
        <v>31</v>
      </c>
      <c r="AX3781" s="12" t="s">
        <v>74</v>
      </c>
      <c r="AY3781" s="254" t="s">
        <v>165</v>
      </c>
    </row>
    <row r="3782" s="13" customFormat="1">
      <c r="B3782" s="255"/>
      <c r="C3782" s="256"/>
      <c r="D3782" s="246" t="s">
        <v>175</v>
      </c>
      <c r="E3782" s="257" t="s">
        <v>1</v>
      </c>
      <c r="F3782" s="258" t="s">
        <v>689</v>
      </c>
      <c r="G3782" s="256"/>
      <c r="H3782" s="259">
        <v>17.510000000000002</v>
      </c>
      <c r="I3782" s="260"/>
      <c r="J3782" s="256"/>
      <c r="K3782" s="256"/>
      <c r="L3782" s="261"/>
      <c r="M3782" s="262"/>
      <c r="N3782" s="263"/>
      <c r="O3782" s="263"/>
      <c r="P3782" s="263"/>
      <c r="Q3782" s="263"/>
      <c r="R3782" s="263"/>
      <c r="S3782" s="263"/>
      <c r="T3782" s="264"/>
      <c r="AT3782" s="265" t="s">
        <v>175</v>
      </c>
      <c r="AU3782" s="265" t="s">
        <v>107</v>
      </c>
      <c r="AV3782" s="13" t="s">
        <v>107</v>
      </c>
      <c r="AW3782" s="13" t="s">
        <v>31</v>
      </c>
      <c r="AX3782" s="13" t="s">
        <v>74</v>
      </c>
      <c r="AY3782" s="265" t="s">
        <v>165</v>
      </c>
    </row>
    <row r="3783" s="12" customFormat="1">
      <c r="B3783" s="244"/>
      <c r="C3783" s="245"/>
      <c r="D3783" s="246" t="s">
        <v>175</v>
      </c>
      <c r="E3783" s="247" t="s">
        <v>1</v>
      </c>
      <c r="F3783" s="248" t="s">
        <v>262</v>
      </c>
      <c r="G3783" s="245"/>
      <c r="H3783" s="247" t="s">
        <v>1</v>
      </c>
      <c r="I3783" s="249"/>
      <c r="J3783" s="245"/>
      <c r="K3783" s="245"/>
      <c r="L3783" s="250"/>
      <c r="M3783" s="251"/>
      <c r="N3783" s="252"/>
      <c r="O3783" s="252"/>
      <c r="P3783" s="252"/>
      <c r="Q3783" s="252"/>
      <c r="R3783" s="252"/>
      <c r="S3783" s="252"/>
      <c r="T3783" s="253"/>
      <c r="AT3783" s="254" t="s">
        <v>175</v>
      </c>
      <c r="AU3783" s="254" t="s">
        <v>107</v>
      </c>
      <c r="AV3783" s="12" t="s">
        <v>82</v>
      </c>
      <c r="AW3783" s="12" t="s">
        <v>31</v>
      </c>
      <c r="AX3783" s="12" t="s">
        <v>74</v>
      </c>
      <c r="AY3783" s="254" t="s">
        <v>165</v>
      </c>
    </row>
    <row r="3784" s="13" customFormat="1">
      <c r="B3784" s="255"/>
      <c r="C3784" s="256"/>
      <c r="D3784" s="246" t="s">
        <v>175</v>
      </c>
      <c r="E3784" s="257" t="s">
        <v>1</v>
      </c>
      <c r="F3784" s="258" t="s">
        <v>690</v>
      </c>
      <c r="G3784" s="256"/>
      <c r="H3784" s="259">
        <v>5.0499999999999998</v>
      </c>
      <c r="I3784" s="260"/>
      <c r="J3784" s="256"/>
      <c r="K3784" s="256"/>
      <c r="L3784" s="261"/>
      <c r="M3784" s="262"/>
      <c r="N3784" s="263"/>
      <c r="O3784" s="263"/>
      <c r="P3784" s="263"/>
      <c r="Q3784" s="263"/>
      <c r="R3784" s="263"/>
      <c r="S3784" s="263"/>
      <c r="T3784" s="264"/>
      <c r="AT3784" s="265" t="s">
        <v>175</v>
      </c>
      <c r="AU3784" s="265" t="s">
        <v>107</v>
      </c>
      <c r="AV3784" s="13" t="s">
        <v>107</v>
      </c>
      <c r="AW3784" s="13" t="s">
        <v>31</v>
      </c>
      <c r="AX3784" s="13" t="s">
        <v>74</v>
      </c>
      <c r="AY3784" s="265" t="s">
        <v>165</v>
      </c>
    </row>
    <row r="3785" s="12" customFormat="1">
      <c r="B3785" s="244"/>
      <c r="C3785" s="245"/>
      <c r="D3785" s="246" t="s">
        <v>175</v>
      </c>
      <c r="E3785" s="247" t="s">
        <v>1</v>
      </c>
      <c r="F3785" s="248" t="s">
        <v>461</v>
      </c>
      <c r="G3785" s="245"/>
      <c r="H3785" s="247" t="s">
        <v>1</v>
      </c>
      <c r="I3785" s="249"/>
      <c r="J3785" s="245"/>
      <c r="K3785" s="245"/>
      <c r="L3785" s="250"/>
      <c r="M3785" s="251"/>
      <c r="N3785" s="252"/>
      <c r="O3785" s="252"/>
      <c r="P3785" s="252"/>
      <c r="Q3785" s="252"/>
      <c r="R3785" s="252"/>
      <c r="S3785" s="252"/>
      <c r="T3785" s="253"/>
      <c r="AT3785" s="254" t="s">
        <v>175</v>
      </c>
      <c r="AU3785" s="254" t="s">
        <v>107</v>
      </c>
      <c r="AV3785" s="12" t="s">
        <v>82</v>
      </c>
      <c r="AW3785" s="12" t="s">
        <v>31</v>
      </c>
      <c r="AX3785" s="12" t="s">
        <v>74</v>
      </c>
      <c r="AY3785" s="254" t="s">
        <v>165</v>
      </c>
    </row>
    <row r="3786" s="13" customFormat="1">
      <c r="B3786" s="255"/>
      <c r="C3786" s="256"/>
      <c r="D3786" s="246" t="s">
        <v>175</v>
      </c>
      <c r="E3786" s="257" t="s">
        <v>1</v>
      </c>
      <c r="F3786" s="258" t="s">
        <v>691</v>
      </c>
      <c r="G3786" s="256"/>
      <c r="H3786" s="259">
        <v>6.2699999999999996</v>
      </c>
      <c r="I3786" s="260"/>
      <c r="J3786" s="256"/>
      <c r="K3786" s="256"/>
      <c r="L3786" s="261"/>
      <c r="M3786" s="262"/>
      <c r="N3786" s="263"/>
      <c r="O3786" s="263"/>
      <c r="P3786" s="263"/>
      <c r="Q3786" s="263"/>
      <c r="R3786" s="263"/>
      <c r="S3786" s="263"/>
      <c r="T3786" s="264"/>
      <c r="AT3786" s="265" t="s">
        <v>175</v>
      </c>
      <c r="AU3786" s="265" t="s">
        <v>107</v>
      </c>
      <c r="AV3786" s="13" t="s">
        <v>107</v>
      </c>
      <c r="AW3786" s="13" t="s">
        <v>31</v>
      </c>
      <c r="AX3786" s="13" t="s">
        <v>74</v>
      </c>
      <c r="AY3786" s="265" t="s">
        <v>165</v>
      </c>
    </row>
    <row r="3787" s="12" customFormat="1">
      <c r="B3787" s="244"/>
      <c r="C3787" s="245"/>
      <c r="D3787" s="246" t="s">
        <v>175</v>
      </c>
      <c r="E3787" s="247" t="s">
        <v>1</v>
      </c>
      <c r="F3787" s="248" t="s">
        <v>467</v>
      </c>
      <c r="G3787" s="245"/>
      <c r="H3787" s="247" t="s">
        <v>1</v>
      </c>
      <c r="I3787" s="249"/>
      <c r="J3787" s="245"/>
      <c r="K3787" s="245"/>
      <c r="L3787" s="250"/>
      <c r="M3787" s="251"/>
      <c r="N3787" s="252"/>
      <c r="O3787" s="252"/>
      <c r="P3787" s="252"/>
      <c r="Q3787" s="252"/>
      <c r="R3787" s="252"/>
      <c r="S3787" s="252"/>
      <c r="T3787" s="253"/>
      <c r="AT3787" s="254" t="s">
        <v>175</v>
      </c>
      <c r="AU3787" s="254" t="s">
        <v>107</v>
      </c>
      <c r="AV3787" s="12" t="s">
        <v>82</v>
      </c>
      <c r="AW3787" s="12" t="s">
        <v>31</v>
      </c>
      <c r="AX3787" s="12" t="s">
        <v>74</v>
      </c>
      <c r="AY3787" s="254" t="s">
        <v>165</v>
      </c>
    </row>
    <row r="3788" s="12" customFormat="1">
      <c r="B3788" s="244"/>
      <c r="C3788" s="245"/>
      <c r="D3788" s="246" t="s">
        <v>175</v>
      </c>
      <c r="E3788" s="247" t="s">
        <v>1</v>
      </c>
      <c r="F3788" s="248" t="s">
        <v>182</v>
      </c>
      <c r="G3788" s="245"/>
      <c r="H3788" s="247" t="s">
        <v>1</v>
      </c>
      <c r="I3788" s="249"/>
      <c r="J3788" s="245"/>
      <c r="K3788" s="245"/>
      <c r="L3788" s="250"/>
      <c r="M3788" s="251"/>
      <c r="N3788" s="252"/>
      <c r="O3788" s="252"/>
      <c r="P3788" s="252"/>
      <c r="Q3788" s="252"/>
      <c r="R3788" s="252"/>
      <c r="S3788" s="252"/>
      <c r="T3788" s="253"/>
      <c r="AT3788" s="254" t="s">
        <v>175</v>
      </c>
      <c r="AU3788" s="254" t="s">
        <v>107</v>
      </c>
      <c r="AV3788" s="12" t="s">
        <v>82</v>
      </c>
      <c r="AW3788" s="12" t="s">
        <v>31</v>
      </c>
      <c r="AX3788" s="12" t="s">
        <v>74</v>
      </c>
      <c r="AY3788" s="254" t="s">
        <v>165</v>
      </c>
    </row>
    <row r="3789" s="13" customFormat="1">
      <c r="B3789" s="255"/>
      <c r="C3789" s="256"/>
      <c r="D3789" s="246" t="s">
        <v>175</v>
      </c>
      <c r="E3789" s="257" t="s">
        <v>1</v>
      </c>
      <c r="F3789" s="258" t="s">
        <v>695</v>
      </c>
      <c r="G3789" s="256"/>
      <c r="H3789" s="259">
        <v>3.5600000000000001</v>
      </c>
      <c r="I3789" s="260"/>
      <c r="J3789" s="256"/>
      <c r="K3789" s="256"/>
      <c r="L3789" s="261"/>
      <c r="M3789" s="262"/>
      <c r="N3789" s="263"/>
      <c r="O3789" s="263"/>
      <c r="P3789" s="263"/>
      <c r="Q3789" s="263"/>
      <c r="R3789" s="263"/>
      <c r="S3789" s="263"/>
      <c r="T3789" s="264"/>
      <c r="AT3789" s="265" t="s">
        <v>175</v>
      </c>
      <c r="AU3789" s="265" t="s">
        <v>107</v>
      </c>
      <c r="AV3789" s="13" t="s">
        <v>107</v>
      </c>
      <c r="AW3789" s="13" t="s">
        <v>31</v>
      </c>
      <c r="AX3789" s="13" t="s">
        <v>74</v>
      </c>
      <c r="AY3789" s="265" t="s">
        <v>165</v>
      </c>
    </row>
    <row r="3790" s="12" customFormat="1">
      <c r="B3790" s="244"/>
      <c r="C3790" s="245"/>
      <c r="D3790" s="246" t="s">
        <v>175</v>
      </c>
      <c r="E3790" s="247" t="s">
        <v>1</v>
      </c>
      <c r="F3790" s="248" t="s">
        <v>203</v>
      </c>
      <c r="G3790" s="245"/>
      <c r="H3790" s="247" t="s">
        <v>1</v>
      </c>
      <c r="I3790" s="249"/>
      <c r="J3790" s="245"/>
      <c r="K3790" s="245"/>
      <c r="L3790" s="250"/>
      <c r="M3790" s="251"/>
      <c r="N3790" s="252"/>
      <c r="O3790" s="252"/>
      <c r="P3790" s="252"/>
      <c r="Q3790" s="252"/>
      <c r="R3790" s="252"/>
      <c r="S3790" s="252"/>
      <c r="T3790" s="253"/>
      <c r="AT3790" s="254" t="s">
        <v>175</v>
      </c>
      <c r="AU3790" s="254" t="s">
        <v>107</v>
      </c>
      <c r="AV3790" s="12" t="s">
        <v>82</v>
      </c>
      <c r="AW3790" s="12" t="s">
        <v>31</v>
      </c>
      <c r="AX3790" s="12" t="s">
        <v>74</v>
      </c>
      <c r="AY3790" s="254" t="s">
        <v>165</v>
      </c>
    </row>
    <row r="3791" s="13" customFormat="1">
      <c r="B3791" s="255"/>
      <c r="C3791" s="256"/>
      <c r="D3791" s="246" t="s">
        <v>175</v>
      </c>
      <c r="E3791" s="257" t="s">
        <v>1</v>
      </c>
      <c r="F3791" s="258" t="s">
        <v>696</v>
      </c>
      <c r="G3791" s="256"/>
      <c r="H3791" s="259">
        <v>3.96</v>
      </c>
      <c r="I3791" s="260"/>
      <c r="J3791" s="256"/>
      <c r="K3791" s="256"/>
      <c r="L3791" s="261"/>
      <c r="M3791" s="262"/>
      <c r="N3791" s="263"/>
      <c r="O3791" s="263"/>
      <c r="P3791" s="263"/>
      <c r="Q3791" s="263"/>
      <c r="R3791" s="263"/>
      <c r="S3791" s="263"/>
      <c r="T3791" s="264"/>
      <c r="AT3791" s="265" t="s">
        <v>175</v>
      </c>
      <c r="AU3791" s="265" t="s">
        <v>107</v>
      </c>
      <c r="AV3791" s="13" t="s">
        <v>107</v>
      </c>
      <c r="AW3791" s="13" t="s">
        <v>31</v>
      </c>
      <c r="AX3791" s="13" t="s">
        <v>74</v>
      </c>
      <c r="AY3791" s="265" t="s">
        <v>165</v>
      </c>
    </row>
    <row r="3792" s="12" customFormat="1">
      <c r="B3792" s="244"/>
      <c r="C3792" s="245"/>
      <c r="D3792" s="246" t="s">
        <v>175</v>
      </c>
      <c r="E3792" s="247" t="s">
        <v>1</v>
      </c>
      <c r="F3792" s="248" t="s">
        <v>697</v>
      </c>
      <c r="G3792" s="245"/>
      <c r="H3792" s="247" t="s">
        <v>1</v>
      </c>
      <c r="I3792" s="249"/>
      <c r="J3792" s="245"/>
      <c r="K3792" s="245"/>
      <c r="L3792" s="250"/>
      <c r="M3792" s="251"/>
      <c r="N3792" s="252"/>
      <c r="O3792" s="252"/>
      <c r="P3792" s="252"/>
      <c r="Q3792" s="252"/>
      <c r="R3792" s="252"/>
      <c r="S3792" s="252"/>
      <c r="T3792" s="253"/>
      <c r="AT3792" s="254" t="s">
        <v>175</v>
      </c>
      <c r="AU3792" s="254" t="s">
        <v>107</v>
      </c>
      <c r="AV3792" s="12" t="s">
        <v>82</v>
      </c>
      <c r="AW3792" s="12" t="s">
        <v>31</v>
      </c>
      <c r="AX3792" s="12" t="s">
        <v>74</v>
      </c>
      <c r="AY3792" s="254" t="s">
        <v>165</v>
      </c>
    </row>
    <row r="3793" s="13" customFormat="1">
      <c r="B3793" s="255"/>
      <c r="C3793" s="256"/>
      <c r="D3793" s="246" t="s">
        <v>175</v>
      </c>
      <c r="E3793" s="257" t="s">
        <v>1</v>
      </c>
      <c r="F3793" s="258" t="s">
        <v>698</v>
      </c>
      <c r="G3793" s="256"/>
      <c r="H3793" s="259">
        <v>1.44</v>
      </c>
      <c r="I3793" s="260"/>
      <c r="J3793" s="256"/>
      <c r="K3793" s="256"/>
      <c r="L3793" s="261"/>
      <c r="M3793" s="262"/>
      <c r="N3793" s="263"/>
      <c r="O3793" s="263"/>
      <c r="P3793" s="263"/>
      <c r="Q3793" s="263"/>
      <c r="R3793" s="263"/>
      <c r="S3793" s="263"/>
      <c r="T3793" s="264"/>
      <c r="AT3793" s="265" t="s">
        <v>175</v>
      </c>
      <c r="AU3793" s="265" t="s">
        <v>107</v>
      </c>
      <c r="AV3793" s="13" t="s">
        <v>107</v>
      </c>
      <c r="AW3793" s="13" t="s">
        <v>31</v>
      </c>
      <c r="AX3793" s="13" t="s">
        <v>74</v>
      </c>
      <c r="AY3793" s="265" t="s">
        <v>165</v>
      </c>
    </row>
    <row r="3794" s="12" customFormat="1">
      <c r="B3794" s="244"/>
      <c r="C3794" s="245"/>
      <c r="D3794" s="246" t="s">
        <v>175</v>
      </c>
      <c r="E3794" s="247" t="s">
        <v>1</v>
      </c>
      <c r="F3794" s="248" t="s">
        <v>453</v>
      </c>
      <c r="G3794" s="245"/>
      <c r="H3794" s="247" t="s">
        <v>1</v>
      </c>
      <c r="I3794" s="249"/>
      <c r="J3794" s="245"/>
      <c r="K3794" s="245"/>
      <c r="L3794" s="250"/>
      <c r="M3794" s="251"/>
      <c r="N3794" s="252"/>
      <c r="O3794" s="252"/>
      <c r="P3794" s="252"/>
      <c r="Q3794" s="252"/>
      <c r="R3794" s="252"/>
      <c r="S3794" s="252"/>
      <c r="T3794" s="253"/>
      <c r="AT3794" s="254" t="s">
        <v>175</v>
      </c>
      <c r="AU3794" s="254" t="s">
        <v>107</v>
      </c>
      <c r="AV3794" s="12" t="s">
        <v>82</v>
      </c>
      <c r="AW3794" s="12" t="s">
        <v>31</v>
      </c>
      <c r="AX3794" s="12" t="s">
        <v>74</v>
      </c>
      <c r="AY3794" s="254" t="s">
        <v>165</v>
      </c>
    </row>
    <row r="3795" s="13" customFormat="1">
      <c r="B3795" s="255"/>
      <c r="C3795" s="256"/>
      <c r="D3795" s="246" t="s">
        <v>175</v>
      </c>
      <c r="E3795" s="257" t="s">
        <v>1</v>
      </c>
      <c r="F3795" s="258" t="s">
        <v>699</v>
      </c>
      <c r="G3795" s="256"/>
      <c r="H3795" s="259">
        <v>8.2200000000000006</v>
      </c>
      <c r="I3795" s="260"/>
      <c r="J3795" s="256"/>
      <c r="K3795" s="256"/>
      <c r="L3795" s="261"/>
      <c r="M3795" s="262"/>
      <c r="N3795" s="263"/>
      <c r="O3795" s="263"/>
      <c r="P3795" s="263"/>
      <c r="Q3795" s="263"/>
      <c r="R3795" s="263"/>
      <c r="S3795" s="263"/>
      <c r="T3795" s="264"/>
      <c r="AT3795" s="265" t="s">
        <v>175</v>
      </c>
      <c r="AU3795" s="265" t="s">
        <v>107</v>
      </c>
      <c r="AV3795" s="13" t="s">
        <v>107</v>
      </c>
      <c r="AW3795" s="13" t="s">
        <v>31</v>
      </c>
      <c r="AX3795" s="13" t="s">
        <v>74</v>
      </c>
      <c r="AY3795" s="265" t="s">
        <v>165</v>
      </c>
    </row>
    <row r="3796" s="12" customFormat="1">
      <c r="B3796" s="244"/>
      <c r="C3796" s="245"/>
      <c r="D3796" s="246" t="s">
        <v>175</v>
      </c>
      <c r="E3796" s="247" t="s">
        <v>1</v>
      </c>
      <c r="F3796" s="248" t="s">
        <v>220</v>
      </c>
      <c r="G3796" s="245"/>
      <c r="H3796" s="247" t="s">
        <v>1</v>
      </c>
      <c r="I3796" s="249"/>
      <c r="J3796" s="245"/>
      <c r="K3796" s="245"/>
      <c r="L3796" s="250"/>
      <c r="M3796" s="251"/>
      <c r="N3796" s="252"/>
      <c r="O3796" s="252"/>
      <c r="P3796" s="252"/>
      <c r="Q3796" s="252"/>
      <c r="R3796" s="252"/>
      <c r="S3796" s="252"/>
      <c r="T3796" s="253"/>
      <c r="AT3796" s="254" t="s">
        <v>175</v>
      </c>
      <c r="AU3796" s="254" t="s">
        <v>107</v>
      </c>
      <c r="AV3796" s="12" t="s">
        <v>82</v>
      </c>
      <c r="AW3796" s="12" t="s">
        <v>31</v>
      </c>
      <c r="AX3796" s="12" t="s">
        <v>74</v>
      </c>
      <c r="AY3796" s="254" t="s">
        <v>165</v>
      </c>
    </row>
    <row r="3797" s="13" customFormat="1">
      <c r="B3797" s="255"/>
      <c r="C3797" s="256"/>
      <c r="D3797" s="246" t="s">
        <v>175</v>
      </c>
      <c r="E3797" s="257" t="s">
        <v>1</v>
      </c>
      <c r="F3797" s="258" t="s">
        <v>702</v>
      </c>
      <c r="G3797" s="256"/>
      <c r="H3797" s="259">
        <v>7.6200000000000001</v>
      </c>
      <c r="I3797" s="260"/>
      <c r="J3797" s="256"/>
      <c r="K3797" s="256"/>
      <c r="L3797" s="261"/>
      <c r="M3797" s="262"/>
      <c r="N3797" s="263"/>
      <c r="O3797" s="263"/>
      <c r="P3797" s="263"/>
      <c r="Q3797" s="263"/>
      <c r="R3797" s="263"/>
      <c r="S3797" s="263"/>
      <c r="T3797" s="264"/>
      <c r="AT3797" s="265" t="s">
        <v>175</v>
      </c>
      <c r="AU3797" s="265" t="s">
        <v>107</v>
      </c>
      <c r="AV3797" s="13" t="s">
        <v>107</v>
      </c>
      <c r="AW3797" s="13" t="s">
        <v>31</v>
      </c>
      <c r="AX3797" s="13" t="s">
        <v>74</v>
      </c>
      <c r="AY3797" s="265" t="s">
        <v>165</v>
      </c>
    </row>
    <row r="3798" s="12" customFormat="1">
      <c r="B3798" s="244"/>
      <c r="C3798" s="245"/>
      <c r="D3798" s="246" t="s">
        <v>175</v>
      </c>
      <c r="E3798" s="247" t="s">
        <v>1</v>
      </c>
      <c r="F3798" s="248" t="s">
        <v>439</v>
      </c>
      <c r="G3798" s="245"/>
      <c r="H3798" s="247" t="s">
        <v>1</v>
      </c>
      <c r="I3798" s="249"/>
      <c r="J3798" s="245"/>
      <c r="K3798" s="245"/>
      <c r="L3798" s="250"/>
      <c r="M3798" s="251"/>
      <c r="N3798" s="252"/>
      <c r="O3798" s="252"/>
      <c r="P3798" s="252"/>
      <c r="Q3798" s="252"/>
      <c r="R3798" s="252"/>
      <c r="S3798" s="252"/>
      <c r="T3798" s="253"/>
      <c r="AT3798" s="254" t="s">
        <v>175</v>
      </c>
      <c r="AU3798" s="254" t="s">
        <v>107</v>
      </c>
      <c r="AV3798" s="12" t="s">
        <v>82</v>
      </c>
      <c r="AW3798" s="12" t="s">
        <v>31</v>
      </c>
      <c r="AX3798" s="12" t="s">
        <v>74</v>
      </c>
      <c r="AY3798" s="254" t="s">
        <v>165</v>
      </c>
    </row>
    <row r="3799" s="13" customFormat="1">
      <c r="B3799" s="255"/>
      <c r="C3799" s="256"/>
      <c r="D3799" s="246" t="s">
        <v>175</v>
      </c>
      <c r="E3799" s="257" t="s">
        <v>1</v>
      </c>
      <c r="F3799" s="258" t="s">
        <v>703</v>
      </c>
      <c r="G3799" s="256"/>
      <c r="H3799" s="259">
        <v>3.5099999999999998</v>
      </c>
      <c r="I3799" s="260"/>
      <c r="J3799" s="256"/>
      <c r="K3799" s="256"/>
      <c r="L3799" s="261"/>
      <c r="M3799" s="262"/>
      <c r="N3799" s="263"/>
      <c r="O3799" s="263"/>
      <c r="P3799" s="263"/>
      <c r="Q3799" s="263"/>
      <c r="R3799" s="263"/>
      <c r="S3799" s="263"/>
      <c r="T3799" s="264"/>
      <c r="AT3799" s="265" t="s">
        <v>175</v>
      </c>
      <c r="AU3799" s="265" t="s">
        <v>107</v>
      </c>
      <c r="AV3799" s="13" t="s">
        <v>107</v>
      </c>
      <c r="AW3799" s="13" t="s">
        <v>31</v>
      </c>
      <c r="AX3799" s="13" t="s">
        <v>74</v>
      </c>
      <c r="AY3799" s="265" t="s">
        <v>165</v>
      </c>
    </row>
    <row r="3800" s="12" customFormat="1">
      <c r="B3800" s="244"/>
      <c r="C3800" s="245"/>
      <c r="D3800" s="246" t="s">
        <v>175</v>
      </c>
      <c r="E3800" s="247" t="s">
        <v>1</v>
      </c>
      <c r="F3800" s="248" t="s">
        <v>222</v>
      </c>
      <c r="G3800" s="245"/>
      <c r="H3800" s="247" t="s">
        <v>1</v>
      </c>
      <c r="I3800" s="249"/>
      <c r="J3800" s="245"/>
      <c r="K3800" s="245"/>
      <c r="L3800" s="250"/>
      <c r="M3800" s="251"/>
      <c r="N3800" s="252"/>
      <c r="O3800" s="252"/>
      <c r="P3800" s="252"/>
      <c r="Q3800" s="252"/>
      <c r="R3800" s="252"/>
      <c r="S3800" s="252"/>
      <c r="T3800" s="253"/>
      <c r="AT3800" s="254" t="s">
        <v>175</v>
      </c>
      <c r="AU3800" s="254" t="s">
        <v>107</v>
      </c>
      <c r="AV3800" s="12" t="s">
        <v>82</v>
      </c>
      <c r="AW3800" s="12" t="s">
        <v>31</v>
      </c>
      <c r="AX3800" s="12" t="s">
        <v>74</v>
      </c>
      <c r="AY3800" s="254" t="s">
        <v>165</v>
      </c>
    </row>
    <row r="3801" s="13" customFormat="1">
      <c r="B3801" s="255"/>
      <c r="C3801" s="256"/>
      <c r="D3801" s="246" t="s">
        <v>175</v>
      </c>
      <c r="E3801" s="257" t="s">
        <v>1</v>
      </c>
      <c r="F3801" s="258" t="s">
        <v>704</v>
      </c>
      <c r="G3801" s="256"/>
      <c r="H3801" s="259">
        <v>1.48</v>
      </c>
      <c r="I3801" s="260"/>
      <c r="J3801" s="256"/>
      <c r="K3801" s="256"/>
      <c r="L3801" s="261"/>
      <c r="M3801" s="262"/>
      <c r="N3801" s="263"/>
      <c r="O3801" s="263"/>
      <c r="P3801" s="263"/>
      <c r="Q3801" s="263"/>
      <c r="R3801" s="263"/>
      <c r="S3801" s="263"/>
      <c r="T3801" s="264"/>
      <c r="AT3801" s="265" t="s">
        <v>175</v>
      </c>
      <c r="AU3801" s="265" t="s">
        <v>107</v>
      </c>
      <c r="AV3801" s="13" t="s">
        <v>107</v>
      </c>
      <c r="AW3801" s="13" t="s">
        <v>31</v>
      </c>
      <c r="AX3801" s="13" t="s">
        <v>74</v>
      </c>
      <c r="AY3801" s="265" t="s">
        <v>165</v>
      </c>
    </row>
    <row r="3802" s="12" customFormat="1">
      <c r="B3802" s="244"/>
      <c r="C3802" s="245"/>
      <c r="D3802" s="246" t="s">
        <v>175</v>
      </c>
      <c r="E3802" s="247" t="s">
        <v>1</v>
      </c>
      <c r="F3802" s="248" t="s">
        <v>181</v>
      </c>
      <c r="G3802" s="245"/>
      <c r="H3802" s="247" t="s">
        <v>1</v>
      </c>
      <c r="I3802" s="249"/>
      <c r="J3802" s="245"/>
      <c r="K3802" s="245"/>
      <c r="L3802" s="250"/>
      <c r="M3802" s="251"/>
      <c r="N3802" s="252"/>
      <c r="O3802" s="252"/>
      <c r="P3802" s="252"/>
      <c r="Q3802" s="252"/>
      <c r="R3802" s="252"/>
      <c r="S3802" s="252"/>
      <c r="T3802" s="253"/>
      <c r="AT3802" s="254" t="s">
        <v>175</v>
      </c>
      <c r="AU3802" s="254" t="s">
        <v>107</v>
      </c>
      <c r="AV3802" s="12" t="s">
        <v>82</v>
      </c>
      <c r="AW3802" s="12" t="s">
        <v>31</v>
      </c>
      <c r="AX3802" s="12" t="s">
        <v>74</v>
      </c>
      <c r="AY3802" s="254" t="s">
        <v>165</v>
      </c>
    </row>
    <row r="3803" s="13" customFormat="1">
      <c r="B3803" s="255"/>
      <c r="C3803" s="256"/>
      <c r="D3803" s="246" t="s">
        <v>175</v>
      </c>
      <c r="E3803" s="257" t="s">
        <v>1</v>
      </c>
      <c r="F3803" s="258" t="s">
        <v>705</v>
      </c>
      <c r="G3803" s="256"/>
      <c r="H3803" s="259">
        <v>14.199999999999999</v>
      </c>
      <c r="I3803" s="260"/>
      <c r="J3803" s="256"/>
      <c r="K3803" s="256"/>
      <c r="L3803" s="261"/>
      <c r="M3803" s="262"/>
      <c r="N3803" s="263"/>
      <c r="O3803" s="263"/>
      <c r="P3803" s="263"/>
      <c r="Q3803" s="263"/>
      <c r="R3803" s="263"/>
      <c r="S3803" s="263"/>
      <c r="T3803" s="264"/>
      <c r="AT3803" s="265" t="s">
        <v>175</v>
      </c>
      <c r="AU3803" s="265" t="s">
        <v>107</v>
      </c>
      <c r="AV3803" s="13" t="s">
        <v>107</v>
      </c>
      <c r="AW3803" s="13" t="s">
        <v>31</v>
      </c>
      <c r="AX3803" s="13" t="s">
        <v>74</v>
      </c>
      <c r="AY3803" s="265" t="s">
        <v>165</v>
      </c>
    </row>
    <row r="3804" s="14" customFormat="1">
      <c r="B3804" s="266"/>
      <c r="C3804" s="267"/>
      <c r="D3804" s="246" t="s">
        <v>175</v>
      </c>
      <c r="E3804" s="268" t="s">
        <v>1</v>
      </c>
      <c r="F3804" s="269" t="s">
        <v>179</v>
      </c>
      <c r="G3804" s="267"/>
      <c r="H3804" s="270">
        <v>72.819999999999993</v>
      </c>
      <c r="I3804" s="271"/>
      <c r="J3804" s="267"/>
      <c r="K3804" s="267"/>
      <c r="L3804" s="272"/>
      <c r="M3804" s="273"/>
      <c r="N3804" s="274"/>
      <c r="O3804" s="274"/>
      <c r="P3804" s="274"/>
      <c r="Q3804" s="274"/>
      <c r="R3804" s="274"/>
      <c r="S3804" s="274"/>
      <c r="T3804" s="275"/>
      <c r="AT3804" s="276" t="s">
        <v>175</v>
      </c>
      <c r="AU3804" s="276" t="s">
        <v>107</v>
      </c>
      <c r="AV3804" s="14" t="s">
        <v>166</v>
      </c>
      <c r="AW3804" s="14" t="s">
        <v>31</v>
      </c>
      <c r="AX3804" s="14" t="s">
        <v>74</v>
      </c>
      <c r="AY3804" s="276" t="s">
        <v>165</v>
      </c>
    </row>
    <row r="3805" s="12" customFormat="1">
      <c r="B3805" s="244"/>
      <c r="C3805" s="245"/>
      <c r="D3805" s="246" t="s">
        <v>175</v>
      </c>
      <c r="E3805" s="247" t="s">
        <v>1</v>
      </c>
      <c r="F3805" s="248" t="s">
        <v>207</v>
      </c>
      <c r="G3805" s="245"/>
      <c r="H3805" s="247" t="s">
        <v>1</v>
      </c>
      <c r="I3805" s="249"/>
      <c r="J3805" s="245"/>
      <c r="K3805" s="245"/>
      <c r="L3805" s="250"/>
      <c r="M3805" s="251"/>
      <c r="N3805" s="252"/>
      <c r="O3805" s="252"/>
      <c r="P3805" s="252"/>
      <c r="Q3805" s="252"/>
      <c r="R3805" s="252"/>
      <c r="S3805" s="252"/>
      <c r="T3805" s="253"/>
      <c r="AT3805" s="254" t="s">
        <v>175</v>
      </c>
      <c r="AU3805" s="254" t="s">
        <v>107</v>
      </c>
      <c r="AV3805" s="12" t="s">
        <v>82</v>
      </c>
      <c r="AW3805" s="12" t="s">
        <v>31</v>
      </c>
      <c r="AX3805" s="12" t="s">
        <v>74</v>
      </c>
      <c r="AY3805" s="254" t="s">
        <v>165</v>
      </c>
    </row>
    <row r="3806" s="12" customFormat="1">
      <c r="B3806" s="244"/>
      <c r="C3806" s="245"/>
      <c r="D3806" s="246" t="s">
        <v>175</v>
      </c>
      <c r="E3806" s="247" t="s">
        <v>1</v>
      </c>
      <c r="F3806" s="248" t="s">
        <v>495</v>
      </c>
      <c r="G3806" s="245"/>
      <c r="H3806" s="247" t="s">
        <v>1</v>
      </c>
      <c r="I3806" s="249"/>
      <c r="J3806" s="245"/>
      <c r="K3806" s="245"/>
      <c r="L3806" s="250"/>
      <c r="M3806" s="251"/>
      <c r="N3806" s="252"/>
      <c r="O3806" s="252"/>
      <c r="P3806" s="252"/>
      <c r="Q3806" s="252"/>
      <c r="R3806" s="252"/>
      <c r="S3806" s="252"/>
      <c r="T3806" s="253"/>
      <c r="AT3806" s="254" t="s">
        <v>175</v>
      </c>
      <c r="AU3806" s="254" t="s">
        <v>107</v>
      </c>
      <c r="AV3806" s="12" t="s">
        <v>82</v>
      </c>
      <c r="AW3806" s="12" t="s">
        <v>31</v>
      </c>
      <c r="AX3806" s="12" t="s">
        <v>74</v>
      </c>
      <c r="AY3806" s="254" t="s">
        <v>165</v>
      </c>
    </row>
    <row r="3807" s="13" customFormat="1">
      <c r="B3807" s="255"/>
      <c r="C3807" s="256"/>
      <c r="D3807" s="246" t="s">
        <v>175</v>
      </c>
      <c r="E3807" s="257" t="s">
        <v>1</v>
      </c>
      <c r="F3807" s="258" t="s">
        <v>709</v>
      </c>
      <c r="G3807" s="256"/>
      <c r="H3807" s="259">
        <v>7.6500000000000004</v>
      </c>
      <c r="I3807" s="260"/>
      <c r="J3807" s="256"/>
      <c r="K3807" s="256"/>
      <c r="L3807" s="261"/>
      <c r="M3807" s="262"/>
      <c r="N3807" s="263"/>
      <c r="O3807" s="263"/>
      <c r="P3807" s="263"/>
      <c r="Q3807" s="263"/>
      <c r="R3807" s="263"/>
      <c r="S3807" s="263"/>
      <c r="T3807" s="264"/>
      <c r="AT3807" s="265" t="s">
        <v>175</v>
      </c>
      <c r="AU3807" s="265" t="s">
        <v>107</v>
      </c>
      <c r="AV3807" s="13" t="s">
        <v>107</v>
      </c>
      <c r="AW3807" s="13" t="s">
        <v>31</v>
      </c>
      <c r="AX3807" s="13" t="s">
        <v>74</v>
      </c>
      <c r="AY3807" s="265" t="s">
        <v>165</v>
      </c>
    </row>
    <row r="3808" s="12" customFormat="1">
      <c r="B3808" s="244"/>
      <c r="C3808" s="245"/>
      <c r="D3808" s="246" t="s">
        <v>175</v>
      </c>
      <c r="E3808" s="247" t="s">
        <v>1</v>
      </c>
      <c r="F3808" s="248" t="s">
        <v>491</v>
      </c>
      <c r="G3808" s="245"/>
      <c r="H3808" s="247" t="s">
        <v>1</v>
      </c>
      <c r="I3808" s="249"/>
      <c r="J3808" s="245"/>
      <c r="K3808" s="245"/>
      <c r="L3808" s="250"/>
      <c r="M3808" s="251"/>
      <c r="N3808" s="252"/>
      <c r="O3808" s="252"/>
      <c r="P3808" s="252"/>
      <c r="Q3808" s="252"/>
      <c r="R3808" s="252"/>
      <c r="S3808" s="252"/>
      <c r="T3808" s="253"/>
      <c r="AT3808" s="254" t="s">
        <v>175</v>
      </c>
      <c r="AU3808" s="254" t="s">
        <v>107</v>
      </c>
      <c r="AV3808" s="12" t="s">
        <v>82</v>
      </c>
      <c r="AW3808" s="12" t="s">
        <v>31</v>
      </c>
      <c r="AX3808" s="12" t="s">
        <v>74</v>
      </c>
      <c r="AY3808" s="254" t="s">
        <v>165</v>
      </c>
    </row>
    <row r="3809" s="13" customFormat="1">
      <c r="B3809" s="255"/>
      <c r="C3809" s="256"/>
      <c r="D3809" s="246" t="s">
        <v>175</v>
      </c>
      <c r="E3809" s="257" t="s">
        <v>1</v>
      </c>
      <c r="F3809" s="258" t="s">
        <v>710</v>
      </c>
      <c r="G3809" s="256"/>
      <c r="H3809" s="259">
        <v>2.8900000000000001</v>
      </c>
      <c r="I3809" s="260"/>
      <c r="J3809" s="256"/>
      <c r="K3809" s="256"/>
      <c r="L3809" s="261"/>
      <c r="M3809" s="262"/>
      <c r="N3809" s="263"/>
      <c r="O3809" s="263"/>
      <c r="P3809" s="263"/>
      <c r="Q3809" s="263"/>
      <c r="R3809" s="263"/>
      <c r="S3809" s="263"/>
      <c r="T3809" s="264"/>
      <c r="AT3809" s="265" t="s">
        <v>175</v>
      </c>
      <c r="AU3809" s="265" t="s">
        <v>107</v>
      </c>
      <c r="AV3809" s="13" t="s">
        <v>107</v>
      </c>
      <c r="AW3809" s="13" t="s">
        <v>31</v>
      </c>
      <c r="AX3809" s="13" t="s">
        <v>74</v>
      </c>
      <c r="AY3809" s="265" t="s">
        <v>165</v>
      </c>
    </row>
    <row r="3810" s="12" customFormat="1">
      <c r="B3810" s="244"/>
      <c r="C3810" s="245"/>
      <c r="D3810" s="246" t="s">
        <v>175</v>
      </c>
      <c r="E3810" s="247" t="s">
        <v>1</v>
      </c>
      <c r="F3810" s="248" t="s">
        <v>480</v>
      </c>
      <c r="G3810" s="245"/>
      <c r="H3810" s="247" t="s">
        <v>1</v>
      </c>
      <c r="I3810" s="249"/>
      <c r="J3810" s="245"/>
      <c r="K3810" s="245"/>
      <c r="L3810" s="250"/>
      <c r="M3810" s="251"/>
      <c r="N3810" s="252"/>
      <c r="O3810" s="252"/>
      <c r="P3810" s="252"/>
      <c r="Q3810" s="252"/>
      <c r="R3810" s="252"/>
      <c r="S3810" s="252"/>
      <c r="T3810" s="253"/>
      <c r="AT3810" s="254" t="s">
        <v>175</v>
      </c>
      <c r="AU3810" s="254" t="s">
        <v>107</v>
      </c>
      <c r="AV3810" s="12" t="s">
        <v>82</v>
      </c>
      <c r="AW3810" s="12" t="s">
        <v>31</v>
      </c>
      <c r="AX3810" s="12" t="s">
        <v>74</v>
      </c>
      <c r="AY3810" s="254" t="s">
        <v>165</v>
      </c>
    </row>
    <row r="3811" s="13" customFormat="1">
      <c r="B3811" s="255"/>
      <c r="C3811" s="256"/>
      <c r="D3811" s="246" t="s">
        <v>175</v>
      </c>
      <c r="E3811" s="257" t="s">
        <v>1</v>
      </c>
      <c r="F3811" s="258" t="s">
        <v>712</v>
      </c>
      <c r="G3811" s="256"/>
      <c r="H3811" s="259">
        <v>4.75</v>
      </c>
      <c r="I3811" s="260"/>
      <c r="J3811" s="256"/>
      <c r="K3811" s="256"/>
      <c r="L3811" s="261"/>
      <c r="M3811" s="262"/>
      <c r="N3811" s="263"/>
      <c r="O3811" s="263"/>
      <c r="P3811" s="263"/>
      <c r="Q3811" s="263"/>
      <c r="R3811" s="263"/>
      <c r="S3811" s="263"/>
      <c r="T3811" s="264"/>
      <c r="AT3811" s="265" t="s">
        <v>175</v>
      </c>
      <c r="AU3811" s="265" t="s">
        <v>107</v>
      </c>
      <c r="AV3811" s="13" t="s">
        <v>107</v>
      </c>
      <c r="AW3811" s="13" t="s">
        <v>31</v>
      </c>
      <c r="AX3811" s="13" t="s">
        <v>74</v>
      </c>
      <c r="AY3811" s="265" t="s">
        <v>165</v>
      </c>
    </row>
    <row r="3812" s="12" customFormat="1">
      <c r="B3812" s="244"/>
      <c r="C3812" s="245"/>
      <c r="D3812" s="246" t="s">
        <v>175</v>
      </c>
      <c r="E3812" s="247" t="s">
        <v>1</v>
      </c>
      <c r="F3812" s="248" t="s">
        <v>483</v>
      </c>
      <c r="G3812" s="245"/>
      <c r="H3812" s="247" t="s">
        <v>1</v>
      </c>
      <c r="I3812" s="249"/>
      <c r="J3812" s="245"/>
      <c r="K3812" s="245"/>
      <c r="L3812" s="250"/>
      <c r="M3812" s="251"/>
      <c r="N3812" s="252"/>
      <c r="O3812" s="252"/>
      <c r="P3812" s="252"/>
      <c r="Q3812" s="252"/>
      <c r="R3812" s="252"/>
      <c r="S3812" s="252"/>
      <c r="T3812" s="253"/>
      <c r="AT3812" s="254" t="s">
        <v>175</v>
      </c>
      <c r="AU3812" s="254" t="s">
        <v>107</v>
      </c>
      <c r="AV3812" s="12" t="s">
        <v>82</v>
      </c>
      <c r="AW3812" s="12" t="s">
        <v>31</v>
      </c>
      <c r="AX3812" s="12" t="s">
        <v>74</v>
      </c>
      <c r="AY3812" s="254" t="s">
        <v>165</v>
      </c>
    </row>
    <row r="3813" s="13" customFormat="1">
      <c r="B3813" s="255"/>
      <c r="C3813" s="256"/>
      <c r="D3813" s="246" t="s">
        <v>175</v>
      </c>
      <c r="E3813" s="257" t="s">
        <v>1</v>
      </c>
      <c r="F3813" s="258" t="s">
        <v>713</v>
      </c>
      <c r="G3813" s="256"/>
      <c r="H3813" s="259">
        <v>3.5699999999999998</v>
      </c>
      <c r="I3813" s="260"/>
      <c r="J3813" s="256"/>
      <c r="K3813" s="256"/>
      <c r="L3813" s="261"/>
      <c r="M3813" s="262"/>
      <c r="N3813" s="263"/>
      <c r="O3813" s="263"/>
      <c r="P3813" s="263"/>
      <c r="Q3813" s="263"/>
      <c r="R3813" s="263"/>
      <c r="S3813" s="263"/>
      <c r="T3813" s="264"/>
      <c r="AT3813" s="265" t="s">
        <v>175</v>
      </c>
      <c r="AU3813" s="265" t="s">
        <v>107</v>
      </c>
      <c r="AV3813" s="13" t="s">
        <v>107</v>
      </c>
      <c r="AW3813" s="13" t="s">
        <v>31</v>
      </c>
      <c r="AX3813" s="13" t="s">
        <v>74</v>
      </c>
      <c r="AY3813" s="265" t="s">
        <v>165</v>
      </c>
    </row>
    <row r="3814" s="12" customFormat="1">
      <c r="B3814" s="244"/>
      <c r="C3814" s="245"/>
      <c r="D3814" s="246" t="s">
        <v>175</v>
      </c>
      <c r="E3814" s="247" t="s">
        <v>1</v>
      </c>
      <c r="F3814" s="248" t="s">
        <v>210</v>
      </c>
      <c r="G3814" s="245"/>
      <c r="H3814" s="247" t="s">
        <v>1</v>
      </c>
      <c r="I3814" s="249"/>
      <c r="J3814" s="245"/>
      <c r="K3814" s="245"/>
      <c r="L3814" s="250"/>
      <c r="M3814" s="251"/>
      <c r="N3814" s="252"/>
      <c r="O3814" s="252"/>
      <c r="P3814" s="252"/>
      <c r="Q3814" s="252"/>
      <c r="R3814" s="252"/>
      <c r="S3814" s="252"/>
      <c r="T3814" s="253"/>
      <c r="AT3814" s="254" t="s">
        <v>175</v>
      </c>
      <c r="AU3814" s="254" t="s">
        <v>107</v>
      </c>
      <c r="AV3814" s="12" t="s">
        <v>82</v>
      </c>
      <c r="AW3814" s="12" t="s">
        <v>31</v>
      </c>
      <c r="AX3814" s="12" t="s">
        <v>74</v>
      </c>
      <c r="AY3814" s="254" t="s">
        <v>165</v>
      </c>
    </row>
    <row r="3815" s="13" customFormat="1">
      <c r="B3815" s="255"/>
      <c r="C3815" s="256"/>
      <c r="D3815" s="246" t="s">
        <v>175</v>
      </c>
      <c r="E3815" s="257" t="s">
        <v>1</v>
      </c>
      <c r="F3815" s="258" t="s">
        <v>716</v>
      </c>
      <c r="G3815" s="256"/>
      <c r="H3815" s="259">
        <v>6.1900000000000004</v>
      </c>
      <c r="I3815" s="260"/>
      <c r="J3815" s="256"/>
      <c r="K3815" s="256"/>
      <c r="L3815" s="261"/>
      <c r="M3815" s="262"/>
      <c r="N3815" s="263"/>
      <c r="O3815" s="263"/>
      <c r="P3815" s="263"/>
      <c r="Q3815" s="263"/>
      <c r="R3815" s="263"/>
      <c r="S3815" s="263"/>
      <c r="T3815" s="264"/>
      <c r="AT3815" s="265" t="s">
        <v>175</v>
      </c>
      <c r="AU3815" s="265" t="s">
        <v>107</v>
      </c>
      <c r="AV3815" s="13" t="s">
        <v>107</v>
      </c>
      <c r="AW3815" s="13" t="s">
        <v>31</v>
      </c>
      <c r="AX3815" s="13" t="s">
        <v>74</v>
      </c>
      <c r="AY3815" s="265" t="s">
        <v>165</v>
      </c>
    </row>
    <row r="3816" s="12" customFormat="1">
      <c r="B3816" s="244"/>
      <c r="C3816" s="245"/>
      <c r="D3816" s="246" t="s">
        <v>175</v>
      </c>
      <c r="E3816" s="247" t="s">
        <v>1</v>
      </c>
      <c r="F3816" s="248" t="s">
        <v>208</v>
      </c>
      <c r="G3816" s="245"/>
      <c r="H3816" s="247" t="s">
        <v>1</v>
      </c>
      <c r="I3816" s="249"/>
      <c r="J3816" s="245"/>
      <c r="K3816" s="245"/>
      <c r="L3816" s="250"/>
      <c r="M3816" s="251"/>
      <c r="N3816" s="252"/>
      <c r="O3816" s="252"/>
      <c r="P3816" s="252"/>
      <c r="Q3816" s="252"/>
      <c r="R3816" s="252"/>
      <c r="S3816" s="252"/>
      <c r="T3816" s="253"/>
      <c r="AT3816" s="254" t="s">
        <v>175</v>
      </c>
      <c r="AU3816" s="254" t="s">
        <v>107</v>
      </c>
      <c r="AV3816" s="12" t="s">
        <v>82</v>
      </c>
      <c r="AW3816" s="12" t="s">
        <v>31</v>
      </c>
      <c r="AX3816" s="12" t="s">
        <v>74</v>
      </c>
      <c r="AY3816" s="254" t="s">
        <v>165</v>
      </c>
    </row>
    <row r="3817" s="13" customFormat="1">
      <c r="B3817" s="255"/>
      <c r="C3817" s="256"/>
      <c r="D3817" s="246" t="s">
        <v>175</v>
      </c>
      <c r="E3817" s="257" t="s">
        <v>1</v>
      </c>
      <c r="F3817" s="258" t="s">
        <v>698</v>
      </c>
      <c r="G3817" s="256"/>
      <c r="H3817" s="259">
        <v>1.44</v>
      </c>
      <c r="I3817" s="260"/>
      <c r="J3817" s="256"/>
      <c r="K3817" s="256"/>
      <c r="L3817" s="261"/>
      <c r="M3817" s="262"/>
      <c r="N3817" s="263"/>
      <c r="O3817" s="263"/>
      <c r="P3817" s="263"/>
      <c r="Q3817" s="263"/>
      <c r="R3817" s="263"/>
      <c r="S3817" s="263"/>
      <c r="T3817" s="264"/>
      <c r="AT3817" s="265" t="s">
        <v>175</v>
      </c>
      <c r="AU3817" s="265" t="s">
        <v>107</v>
      </c>
      <c r="AV3817" s="13" t="s">
        <v>107</v>
      </c>
      <c r="AW3817" s="13" t="s">
        <v>31</v>
      </c>
      <c r="AX3817" s="13" t="s">
        <v>74</v>
      </c>
      <c r="AY3817" s="265" t="s">
        <v>165</v>
      </c>
    </row>
    <row r="3818" s="12" customFormat="1">
      <c r="B3818" s="244"/>
      <c r="C3818" s="245"/>
      <c r="D3818" s="246" t="s">
        <v>175</v>
      </c>
      <c r="E3818" s="247" t="s">
        <v>1</v>
      </c>
      <c r="F3818" s="248" t="s">
        <v>507</v>
      </c>
      <c r="G3818" s="245"/>
      <c r="H3818" s="247" t="s">
        <v>1</v>
      </c>
      <c r="I3818" s="249"/>
      <c r="J3818" s="245"/>
      <c r="K3818" s="245"/>
      <c r="L3818" s="250"/>
      <c r="M3818" s="251"/>
      <c r="N3818" s="252"/>
      <c r="O3818" s="252"/>
      <c r="P3818" s="252"/>
      <c r="Q3818" s="252"/>
      <c r="R3818" s="252"/>
      <c r="S3818" s="252"/>
      <c r="T3818" s="253"/>
      <c r="AT3818" s="254" t="s">
        <v>175</v>
      </c>
      <c r="AU3818" s="254" t="s">
        <v>107</v>
      </c>
      <c r="AV3818" s="12" t="s">
        <v>82</v>
      </c>
      <c r="AW3818" s="12" t="s">
        <v>31</v>
      </c>
      <c r="AX3818" s="12" t="s">
        <v>74</v>
      </c>
      <c r="AY3818" s="254" t="s">
        <v>165</v>
      </c>
    </row>
    <row r="3819" s="13" customFormat="1">
      <c r="B3819" s="255"/>
      <c r="C3819" s="256"/>
      <c r="D3819" s="246" t="s">
        <v>175</v>
      </c>
      <c r="E3819" s="257" t="s">
        <v>1</v>
      </c>
      <c r="F3819" s="258" t="s">
        <v>717</v>
      </c>
      <c r="G3819" s="256"/>
      <c r="H3819" s="259">
        <v>3.6299999999999999</v>
      </c>
      <c r="I3819" s="260"/>
      <c r="J3819" s="256"/>
      <c r="K3819" s="256"/>
      <c r="L3819" s="261"/>
      <c r="M3819" s="262"/>
      <c r="N3819" s="263"/>
      <c r="O3819" s="263"/>
      <c r="P3819" s="263"/>
      <c r="Q3819" s="263"/>
      <c r="R3819" s="263"/>
      <c r="S3819" s="263"/>
      <c r="T3819" s="264"/>
      <c r="AT3819" s="265" t="s">
        <v>175</v>
      </c>
      <c r="AU3819" s="265" t="s">
        <v>107</v>
      </c>
      <c r="AV3819" s="13" t="s">
        <v>107</v>
      </c>
      <c r="AW3819" s="13" t="s">
        <v>31</v>
      </c>
      <c r="AX3819" s="13" t="s">
        <v>74</v>
      </c>
      <c r="AY3819" s="265" t="s">
        <v>165</v>
      </c>
    </row>
    <row r="3820" s="14" customFormat="1">
      <c r="B3820" s="266"/>
      <c r="C3820" s="267"/>
      <c r="D3820" s="246" t="s">
        <v>175</v>
      </c>
      <c r="E3820" s="268" t="s">
        <v>1</v>
      </c>
      <c r="F3820" s="269" t="s">
        <v>179</v>
      </c>
      <c r="G3820" s="267"/>
      <c r="H3820" s="270">
        <v>30.120000000000001</v>
      </c>
      <c r="I3820" s="271"/>
      <c r="J3820" s="267"/>
      <c r="K3820" s="267"/>
      <c r="L3820" s="272"/>
      <c r="M3820" s="273"/>
      <c r="N3820" s="274"/>
      <c r="O3820" s="274"/>
      <c r="P3820" s="274"/>
      <c r="Q3820" s="274"/>
      <c r="R3820" s="274"/>
      <c r="S3820" s="274"/>
      <c r="T3820" s="275"/>
      <c r="AT3820" s="276" t="s">
        <v>175</v>
      </c>
      <c r="AU3820" s="276" t="s">
        <v>107</v>
      </c>
      <c r="AV3820" s="14" t="s">
        <v>166</v>
      </c>
      <c r="AW3820" s="14" t="s">
        <v>31</v>
      </c>
      <c r="AX3820" s="14" t="s">
        <v>74</v>
      </c>
      <c r="AY3820" s="276" t="s">
        <v>165</v>
      </c>
    </row>
    <row r="3821" s="15" customFormat="1">
      <c r="B3821" s="277"/>
      <c r="C3821" s="278"/>
      <c r="D3821" s="246" t="s">
        <v>175</v>
      </c>
      <c r="E3821" s="279" t="s">
        <v>1</v>
      </c>
      <c r="F3821" s="280" t="s">
        <v>186</v>
      </c>
      <c r="G3821" s="278"/>
      <c r="H3821" s="281">
        <v>204.40999999999997</v>
      </c>
      <c r="I3821" s="282"/>
      <c r="J3821" s="278"/>
      <c r="K3821" s="278"/>
      <c r="L3821" s="283"/>
      <c r="M3821" s="284"/>
      <c r="N3821" s="285"/>
      <c r="O3821" s="285"/>
      <c r="P3821" s="285"/>
      <c r="Q3821" s="285"/>
      <c r="R3821" s="285"/>
      <c r="S3821" s="285"/>
      <c r="T3821" s="286"/>
      <c r="AT3821" s="287" t="s">
        <v>175</v>
      </c>
      <c r="AU3821" s="287" t="s">
        <v>107</v>
      </c>
      <c r="AV3821" s="15" t="s">
        <v>173</v>
      </c>
      <c r="AW3821" s="15" t="s">
        <v>31</v>
      </c>
      <c r="AX3821" s="15" t="s">
        <v>82</v>
      </c>
      <c r="AY3821" s="287" t="s">
        <v>165</v>
      </c>
    </row>
    <row r="3822" s="1" customFormat="1" ht="24" customHeight="1">
      <c r="B3822" s="38"/>
      <c r="C3822" s="288" t="s">
        <v>1447</v>
      </c>
      <c r="D3822" s="288" t="s">
        <v>223</v>
      </c>
      <c r="E3822" s="289" t="s">
        <v>1448</v>
      </c>
      <c r="F3822" s="290" t="s">
        <v>1449</v>
      </c>
      <c r="G3822" s="291" t="s">
        <v>296</v>
      </c>
      <c r="H3822" s="292">
        <v>245.19499999999999</v>
      </c>
      <c r="I3822" s="293"/>
      <c r="J3822" s="294">
        <f>ROUND(I3822*H3822,2)</f>
        <v>0</v>
      </c>
      <c r="K3822" s="290" t="s">
        <v>172</v>
      </c>
      <c r="L3822" s="295"/>
      <c r="M3822" s="296" t="s">
        <v>1</v>
      </c>
      <c r="N3822" s="297" t="s">
        <v>40</v>
      </c>
      <c r="O3822" s="86"/>
      <c r="P3822" s="240">
        <f>O3822*H3822</f>
        <v>0</v>
      </c>
      <c r="Q3822" s="240">
        <v>0.017999999999999999</v>
      </c>
      <c r="R3822" s="240">
        <f>Q3822*H3822</f>
        <v>4.4135099999999996</v>
      </c>
      <c r="S3822" s="240">
        <v>0</v>
      </c>
      <c r="T3822" s="241">
        <f>S3822*H3822</f>
        <v>0</v>
      </c>
      <c r="AR3822" s="242" t="s">
        <v>616</v>
      </c>
      <c r="AT3822" s="242" t="s">
        <v>223</v>
      </c>
      <c r="AU3822" s="242" t="s">
        <v>107</v>
      </c>
      <c r="AY3822" s="17" t="s">
        <v>165</v>
      </c>
      <c r="BE3822" s="243">
        <f>IF(N3822="základní",J3822,0)</f>
        <v>0</v>
      </c>
      <c r="BF3822" s="243">
        <f>IF(N3822="snížená",J3822,0)</f>
        <v>0</v>
      </c>
      <c r="BG3822" s="243">
        <f>IF(N3822="zákl. přenesená",J3822,0)</f>
        <v>0</v>
      </c>
      <c r="BH3822" s="243">
        <f>IF(N3822="sníž. přenesená",J3822,0)</f>
        <v>0</v>
      </c>
      <c r="BI3822" s="243">
        <f>IF(N3822="nulová",J3822,0)</f>
        <v>0</v>
      </c>
      <c r="BJ3822" s="17" t="s">
        <v>107</v>
      </c>
      <c r="BK3822" s="243">
        <f>ROUND(I3822*H3822,2)</f>
        <v>0</v>
      </c>
      <c r="BL3822" s="17" t="s">
        <v>315</v>
      </c>
      <c r="BM3822" s="242" t="s">
        <v>1450</v>
      </c>
    </row>
    <row r="3823" s="12" customFormat="1">
      <c r="B3823" s="244"/>
      <c r="C3823" s="245"/>
      <c r="D3823" s="246" t="s">
        <v>175</v>
      </c>
      <c r="E3823" s="247" t="s">
        <v>1</v>
      </c>
      <c r="F3823" s="248" t="s">
        <v>176</v>
      </c>
      <c r="G3823" s="245"/>
      <c r="H3823" s="247" t="s">
        <v>1</v>
      </c>
      <c r="I3823" s="249"/>
      <c r="J3823" s="245"/>
      <c r="K3823" s="245"/>
      <c r="L3823" s="250"/>
      <c r="M3823" s="251"/>
      <c r="N3823" s="252"/>
      <c r="O3823" s="252"/>
      <c r="P3823" s="252"/>
      <c r="Q3823" s="252"/>
      <c r="R3823" s="252"/>
      <c r="S3823" s="252"/>
      <c r="T3823" s="253"/>
      <c r="AT3823" s="254" t="s">
        <v>175</v>
      </c>
      <c r="AU3823" s="254" t="s">
        <v>107</v>
      </c>
      <c r="AV3823" s="12" t="s">
        <v>82</v>
      </c>
      <c r="AW3823" s="12" t="s">
        <v>31</v>
      </c>
      <c r="AX3823" s="12" t="s">
        <v>74</v>
      </c>
      <c r="AY3823" s="254" t="s">
        <v>165</v>
      </c>
    </row>
    <row r="3824" s="13" customFormat="1">
      <c r="B3824" s="255"/>
      <c r="C3824" s="256"/>
      <c r="D3824" s="246" t="s">
        <v>175</v>
      </c>
      <c r="E3824" s="257" t="s">
        <v>1</v>
      </c>
      <c r="F3824" s="258" t="s">
        <v>1451</v>
      </c>
      <c r="G3824" s="256"/>
      <c r="H3824" s="259">
        <v>111.617</v>
      </c>
      <c r="I3824" s="260"/>
      <c r="J3824" s="256"/>
      <c r="K3824" s="256"/>
      <c r="L3824" s="261"/>
      <c r="M3824" s="262"/>
      <c r="N3824" s="263"/>
      <c r="O3824" s="263"/>
      <c r="P3824" s="263"/>
      <c r="Q3824" s="263"/>
      <c r="R3824" s="263"/>
      <c r="S3824" s="263"/>
      <c r="T3824" s="264"/>
      <c r="AT3824" s="265" t="s">
        <v>175</v>
      </c>
      <c r="AU3824" s="265" t="s">
        <v>107</v>
      </c>
      <c r="AV3824" s="13" t="s">
        <v>107</v>
      </c>
      <c r="AW3824" s="13" t="s">
        <v>31</v>
      </c>
      <c r="AX3824" s="13" t="s">
        <v>74</v>
      </c>
      <c r="AY3824" s="265" t="s">
        <v>165</v>
      </c>
    </row>
    <row r="3825" s="12" customFormat="1">
      <c r="B3825" s="244"/>
      <c r="C3825" s="245"/>
      <c r="D3825" s="246" t="s">
        <v>175</v>
      </c>
      <c r="E3825" s="247" t="s">
        <v>1</v>
      </c>
      <c r="F3825" s="248" t="s">
        <v>1452</v>
      </c>
      <c r="G3825" s="245"/>
      <c r="H3825" s="247" t="s">
        <v>1</v>
      </c>
      <c r="I3825" s="249"/>
      <c r="J3825" s="245"/>
      <c r="K3825" s="245"/>
      <c r="L3825" s="250"/>
      <c r="M3825" s="251"/>
      <c r="N3825" s="252"/>
      <c r="O3825" s="252"/>
      <c r="P3825" s="252"/>
      <c r="Q3825" s="252"/>
      <c r="R3825" s="252"/>
      <c r="S3825" s="252"/>
      <c r="T3825" s="253"/>
      <c r="AT3825" s="254" t="s">
        <v>175</v>
      </c>
      <c r="AU3825" s="254" t="s">
        <v>107</v>
      </c>
      <c r="AV3825" s="12" t="s">
        <v>82</v>
      </c>
      <c r="AW3825" s="12" t="s">
        <v>31</v>
      </c>
      <c r="AX3825" s="12" t="s">
        <v>74</v>
      </c>
      <c r="AY3825" s="254" t="s">
        <v>165</v>
      </c>
    </row>
    <row r="3826" s="13" customFormat="1">
      <c r="B3826" s="255"/>
      <c r="C3826" s="256"/>
      <c r="D3826" s="246" t="s">
        <v>175</v>
      </c>
      <c r="E3826" s="257" t="s">
        <v>1</v>
      </c>
      <c r="F3826" s="258" t="s">
        <v>1453</v>
      </c>
      <c r="G3826" s="256"/>
      <c r="H3826" s="259">
        <v>10.347</v>
      </c>
      <c r="I3826" s="260"/>
      <c r="J3826" s="256"/>
      <c r="K3826" s="256"/>
      <c r="L3826" s="261"/>
      <c r="M3826" s="262"/>
      <c r="N3826" s="263"/>
      <c r="O3826" s="263"/>
      <c r="P3826" s="263"/>
      <c r="Q3826" s="263"/>
      <c r="R3826" s="263"/>
      <c r="S3826" s="263"/>
      <c r="T3826" s="264"/>
      <c r="AT3826" s="265" t="s">
        <v>175</v>
      </c>
      <c r="AU3826" s="265" t="s">
        <v>107</v>
      </c>
      <c r="AV3826" s="13" t="s">
        <v>107</v>
      </c>
      <c r="AW3826" s="13" t="s">
        <v>31</v>
      </c>
      <c r="AX3826" s="13" t="s">
        <v>74</v>
      </c>
      <c r="AY3826" s="265" t="s">
        <v>165</v>
      </c>
    </row>
    <row r="3827" s="14" customFormat="1">
      <c r="B3827" s="266"/>
      <c r="C3827" s="267"/>
      <c r="D3827" s="246" t="s">
        <v>175</v>
      </c>
      <c r="E3827" s="268" t="s">
        <v>1</v>
      </c>
      <c r="F3827" s="269" t="s">
        <v>179</v>
      </c>
      <c r="G3827" s="267"/>
      <c r="H3827" s="270">
        <v>121.964</v>
      </c>
      <c r="I3827" s="271"/>
      <c r="J3827" s="267"/>
      <c r="K3827" s="267"/>
      <c r="L3827" s="272"/>
      <c r="M3827" s="273"/>
      <c r="N3827" s="274"/>
      <c r="O3827" s="274"/>
      <c r="P3827" s="274"/>
      <c r="Q3827" s="274"/>
      <c r="R3827" s="274"/>
      <c r="S3827" s="274"/>
      <c r="T3827" s="275"/>
      <c r="AT3827" s="276" t="s">
        <v>175</v>
      </c>
      <c r="AU3827" s="276" t="s">
        <v>107</v>
      </c>
      <c r="AV3827" s="14" t="s">
        <v>166</v>
      </c>
      <c r="AW3827" s="14" t="s">
        <v>31</v>
      </c>
      <c r="AX3827" s="14" t="s">
        <v>74</v>
      </c>
      <c r="AY3827" s="276" t="s">
        <v>165</v>
      </c>
    </row>
    <row r="3828" s="12" customFormat="1">
      <c r="B3828" s="244"/>
      <c r="C3828" s="245"/>
      <c r="D3828" s="246" t="s">
        <v>175</v>
      </c>
      <c r="E3828" s="247" t="s">
        <v>1</v>
      </c>
      <c r="F3828" s="248" t="s">
        <v>180</v>
      </c>
      <c r="G3828" s="245"/>
      <c r="H3828" s="247" t="s">
        <v>1</v>
      </c>
      <c r="I3828" s="249"/>
      <c r="J3828" s="245"/>
      <c r="K3828" s="245"/>
      <c r="L3828" s="250"/>
      <c r="M3828" s="251"/>
      <c r="N3828" s="252"/>
      <c r="O3828" s="252"/>
      <c r="P3828" s="252"/>
      <c r="Q3828" s="252"/>
      <c r="R3828" s="252"/>
      <c r="S3828" s="252"/>
      <c r="T3828" s="253"/>
      <c r="AT3828" s="254" t="s">
        <v>175</v>
      </c>
      <c r="AU3828" s="254" t="s">
        <v>107</v>
      </c>
      <c r="AV3828" s="12" t="s">
        <v>82</v>
      </c>
      <c r="AW3828" s="12" t="s">
        <v>31</v>
      </c>
      <c r="AX3828" s="12" t="s">
        <v>74</v>
      </c>
      <c r="AY3828" s="254" t="s">
        <v>165</v>
      </c>
    </row>
    <row r="3829" s="13" customFormat="1">
      <c r="B3829" s="255"/>
      <c r="C3829" s="256"/>
      <c r="D3829" s="246" t="s">
        <v>175</v>
      </c>
      <c r="E3829" s="257" t="s">
        <v>1</v>
      </c>
      <c r="F3829" s="258" t="s">
        <v>1454</v>
      </c>
      <c r="G3829" s="256"/>
      <c r="H3829" s="259">
        <v>80.102000000000004</v>
      </c>
      <c r="I3829" s="260"/>
      <c r="J3829" s="256"/>
      <c r="K3829" s="256"/>
      <c r="L3829" s="261"/>
      <c r="M3829" s="262"/>
      <c r="N3829" s="263"/>
      <c r="O3829" s="263"/>
      <c r="P3829" s="263"/>
      <c r="Q3829" s="263"/>
      <c r="R3829" s="263"/>
      <c r="S3829" s="263"/>
      <c r="T3829" s="264"/>
      <c r="AT3829" s="265" t="s">
        <v>175</v>
      </c>
      <c r="AU3829" s="265" t="s">
        <v>107</v>
      </c>
      <c r="AV3829" s="13" t="s">
        <v>107</v>
      </c>
      <c r="AW3829" s="13" t="s">
        <v>31</v>
      </c>
      <c r="AX3829" s="13" t="s">
        <v>74</v>
      </c>
      <c r="AY3829" s="265" t="s">
        <v>165</v>
      </c>
    </row>
    <row r="3830" s="12" customFormat="1">
      <c r="B3830" s="244"/>
      <c r="C3830" s="245"/>
      <c r="D3830" s="246" t="s">
        <v>175</v>
      </c>
      <c r="E3830" s="247" t="s">
        <v>1</v>
      </c>
      <c r="F3830" s="248" t="s">
        <v>1452</v>
      </c>
      <c r="G3830" s="245"/>
      <c r="H3830" s="247" t="s">
        <v>1</v>
      </c>
      <c r="I3830" s="249"/>
      <c r="J3830" s="245"/>
      <c r="K3830" s="245"/>
      <c r="L3830" s="250"/>
      <c r="M3830" s="251"/>
      <c r="N3830" s="252"/>
      <c r="O3830" s="252"/>
      <c r="P3830" s="252"/>
      <c r="Q3830" s="252"/>
      <c r="R3830" s="252"/>
      <c r="S3830" s="252"/>
      <c r="T3830" s="253"/>
      <c r="AT3830" s="254" t="s">
        <v>175</v>
      </c>
      <c r="AU3830" s="254" t="s">
        <v>107</v>
      </c>
      <c r="AV3830" s="12" t="s">
        <v>82</v>
      </c>
      <c r="AW3830" s="12" t="s">
        <v>31</v>
      </c>
      <c r="AX3830" s="12" t="s">
        <v>74</v>
      </c>
      <c r="AY3830" s="254" t="s">
        <v>165</v>
      </c>
    </row>
    <row r="3831" s="13" customFormat="1">
      <c r="B3831" s="255"/>
      <c r="C3831" s="256"/>
      <c r="D3831" s="246" t="s">
        <v>175</v>
      </c>
      <c r="E3831" s="257" t="s">
        <v>1</v>
      </c>
      <c r="F3831" s="258" t="s">
        <v>1455</v>
      </c>
      <c r="G3831" s="256"/>
      <c r="H3831" s="259">
        <v>7.032</v>
      </c>
      <c r="I3831" s="260"/>
      <c r="J3831" s="256"/>
      <c r="K3831" s="256"/>
      <c r="L3831" s="261"/>
      <c r="M3831" s="262"/>
      <c r="N3831" s="263"/>
      <c r="O3831" s="263"/>
      <c r="P3831" s="263"/>
      <c r="Q3831" s="263"/>
      <c r="R3831" s="263"/>
      <c r="S3831" s="263"/>
      <c r="T3831" s="264"/>
      <c r="AT3831" s="265" t="s">
        <v>175</v>
      </c>
      <c r="AU3831" s="265" t="s">
        <v>107</v>
      </c>
      <c r="AV3831" s="13" t="s">
        <v>107</v>
      </c>
      <c r="AW3831" s="13" t="s">
        <v>31</v>
      </c>
      <c r="AX3831" s="13" t="s">
        <v>74</v>
      </c>
      <c r="AY3831" s="265" t="s">
        <v>165</v>
      </c>
    </row>
    <row r="3832" s="14" customFormat="1">
      <c r="B3832" s="266"/>
      <c r="C3832" s="267"/>
      <c r="D3832" s="246" t="s">
        <v>175</v>
      </c>
      <c r="E3832" s="268" t="s">
        <v>1</v>
      </c>
      <c r="F3832" s="269" t="s">
        <v>179</v>
      </c>
      <c r="G3832" s="267"/>
      <c r="H3832" s="270">
        <v>87.134</v>
      </c>
      <c r="I3832" s="271"/>
      <c r="J3832" s="267"/>
      <c r="K3832" s="267"/>
      <c r="L3832" s="272"/>
      <c r="M3832" s="273"/>
      <c r="N3832" s="274"/>
      <c r="O3832" s="274"/>
      <c r="P3832" s="274"/>
      <c r="Q3832" s="274"/>
      <c r="R3832" s="274"/>
      <c r="S3832" s="274"/>
      <c r="T3832" s="275"/>
      <c r="AT3832" s="276" t="s">
        <v>175</v>
      </c>
      <c r="AU3832" s="276" t="s">
        <v>107</v>
      </c>
      <c r="AV3832" s="14" t="s">
        <v>166</v>
      </c>
      <c r="AW3832" s="14" t="s">
        <v>31</v>
      </c>
      <c r="AX3832" s="14" t="s">
        <v>74</v>
      </c>
      <c r="AY3832" s="276" t="s">
        <v>165</v>
      </c>
    </row>
    <row r="3833" s="12" customFormat="1">
      <c r="B3833" s="244"/>
      <c r="C3833" s="245"/>
      <c r="D3833" s="246" t="s">
        <v>175</v>
      </c>
      <c r="E3833" s="247" t="s">
        <v>1</v>
      </c>
      <c r="F3833" s="248" t="s">
        <v>207</v>
      </c>
      <c r="G3833" s="245"/>
      <c r="H3833" s="247" t="s">
        <v>1</v>
      </c>
      <c r="I3833" s="249"/>
      <c r="J3833" s="245"/>
      <c r="K3833" s="245"/>
      <c r="L3833" s="250"/>
      <c r="M3833" s="251"/>
      <c r="N3833" s="252"/>
      <c r="O3833" s="252"/>
      <c r="P3833" s="252"/>
      <c r="Q3833" s="252"/>
      <c r="R3833" s="252"/>
      <c r="S3833" s="252"/>
      <c r="T3833" s="253"/>
      <c r="AT3833" s="254" t="s">
        <v>175</v>
      </c>
      <c r="AU3833" s="254" t="s">
        <v>107</v>
      </c>
      <c r="AV3833" s="12" t="s">
        <v>82</v>
      </c>
      <c r="AW3833" s="12" t="s">
        <v>31</v>
      </c>
      <c r="AX3833" s="12" t="s">
        <v>74</v>
      </c>
      <c r="AY3833" s="254" t="s">
        <v>165</v>
      </c>
    </row>
    <row r="3834" s="13" customFormat="1">
      <c r="B3834" s="255"/>
      <c r="C3834" s="256"/>
      <c r="D3834" s="246" t="s">
        <v>175</v>
      </c>
      <c r="E3834" s="257" t="s">
        <v>1</v>
      </c>
      <c r="F3834" s="258" t="s">
        <v>1456</v>
      </c>
      <c r="G3834" s="256"/>
      <c r="H3834" s="259">
        <v>33.131999999999998</v>
      </c>
      <c r="I3834" s="260"/>
      <c r="J3834" s="256"/>
      <c r="K3834" s="256"/>
      <c r="L3834" s="261"/>
      <c r="M3834" s="262"/>
      <c r="N3834" s="263"/>
      <c r="O3834" s="263"/>
      <c r="P3834" s="263"/>
      <c r="Q3834" s="263"/>
      <c r="R3834" s="263"/>
      <c r="S3834" s="263"/>
      <c r="T3834" s="264"/>
      <c r="AT3834" s="265" t="s">
        <v>175</v>
      </c>
      <c r="AU3834" s="265" t="s">
        <v>107</v>
      </c>
      <c r="AV3834" s="13" t="s">
        <v>107</v>
      </c>
      <c r="AW3834" s="13" t="s">
        <v>31</v>
      </c>
      <c r="AX3834" s="13" t="s">
        <v>74</v>
      </c>
      <c r="AY3834" s="265" t="s">
        <v>165</v>
      </c>
    </row>
    <row r="3835" s="12" customFormat="1">
      <c r="B3835" s="244"/>
      <c r="C3835" s="245"/>
      <c r="D3835" s="246" t="s">
        <v>175</v>
      </c>
      <c r="E3835" s="247" t="s">
        <v>1</v>
      </c>
      <c r="F3835" s="248" t="s">
        <v>1452</v>
      </c>
      <c r="G3835" s="245"/>
      <c r="H3835" s="247" t="s">
        <v>1</v>
      </c>
      <c r="I3835" s="249"/>
      <c r="J3835" s="245"/>
      <c r="K3835" s="245"/>
      <c r="L3835" s="250"/>
      <c r="M3835" s="251"/>
      <c r="N3835" s="252"/>
      <c r="O3835" s="252"/>
      <c r="P3835" s="252"/>
      <c r="Q3835" s="252"/>
      <c r="R3835" s="252"/>
      <c r="S3835" s="252"/>
      <c r="T3835" s="253"/>
      <c r="AT3835" s="254" t="s">
        <v>175</v>
      </c>
      <c r="AU3835" s="254" t="s">
        <v>107</v>
      </c>
      <c r="AV3835" s="12" t="s">
        <v>82</v>
      </c>
      <c r="AW3835" s="12" t="s">
        <v>31</v>
      </c>
      <c r="AX3835" s="12" t="s">
        <v>74</v>
      </c>
      <c r="AY3835" s="254" t="s">
        <v>165</v>
      </c>
    </row>
    <row r="3836" s="13" customFormat="1">
      <c r="B3836" s="255"/>
      <c r="C3836" s="256"/>
      <c r="D3836" s="246" t="s">
        <v>175</v>
      </c>
      <c r="E3836" s="257" t="s">
        <v>1</v>
      </c>
      <c r="F3836" s="258" t="s">
        <v>1457</v>
      </c>
      <c r="G3836" s="256"/>
      <c r="H3836" s="259">
        <v>2.9649999999999999</v>
      </c>
      <c r="I3836" s="260"/>
      <c r="J3836" s="256"/>
      <c r="K3836" s="256"/>
      <c r="L3836" s="261"/>
      <c r="M3836" s="262"/>
      <c r="N3836" s="263"/>
      <c r="O3836" s="263"/>
      <c r="P3836" s="263"/>
      <c r="Q3836" s="263"/>
      <c r="R3836" s="263"/>
      <c r="S3836" s="263"/>
      <c r="T3836" s="264"/>
      <c r="AT3836" s="265" t="s">
        <v>175</v>
      </c>
      <c r="AU3836" s="265" t="s">
        <v>107</v>
      </c>
      <c r="AV3836" s="13" t="s">
        <v>107</v>
      </c>
      <c r="AW3836" s="13" t="s">
        <v>31</v>
      </c>
      <c r="AX3836" s="13" t="s">
        <v>74</v>
      </c>
      <c r="AY3836" s="265" t="s">
        <v>165</v>
      </c>
    </row>
    <row r="3837" s="14" customFormat="1">
      <c r="B3837" s="266"/>
      <c r="C3837" s="267"/>
      <c r="D3837" s="246" t="s">
        <v>175</v>
      </c>
      <c r="E3837" s="268" t="s">
        <v>1</v>
      </c>
      <c r="F3837" s="269" t="s">
        <v>179</v>
      </c>
      <c r="G3837" s="267"/>
      <c r="H3837" s="270">
        <v>36.096999999999994</v>
      </c>
      <c r="I3837" s="271"/>
      <c r="J3837" s="267"/>
      <c r="K3837" s="267"/>
      <c r="L3837" s="272"/>
      <c r="M3837" s="273"/>
      <c r="N3837" s="274"/>
      <c r="O3837" s="274"/>
      <c r="P3837" s="274"/>
      <c r="Q3837" s="274"/>
      <c r="R3837" s="274"/>
      <c r="S3837" s="274"/>
      <c r="T3837" s="275"/>
      <c r="AT3837" s="276" t="s">
        <v>175</v>
      </c>
      <c r="AU3837" s="276" t="s">
        <v>107</v>
      </c>
      <c r="AV3837" s="14" t="s">
        <v>166</v>
      </c>
      <c r="AW3837" s="14" t="s">
        <v>31</v>
      </c>
      <c r="AX3837" s="14" t="s">
        <v>74</v>
      </c>
      <c r="AY3837" s="276" t="s">
        <v>165</v>
      </c>
    </row>
    <row r="3838" s="15" customFormat="1">
      <c r="B3838" s="277"/>
      <c r="C3838" s="278"/>
      <c r="D3838" s="246" t="s">
        <v>175</v>
      </c>
      <c r="E3838" s="279" t="s">
        <v>1</v>
      </c>
      <c r="F3838" s="280" t="s">
        <v>186</v>
      </c>
      <c r="G3838" s="278"/>
      <c r="H3838" s="281">
        <v>245.19500000000002</v>
      </c>
      <c r="I3838" s="282"/>
      <c r="J3838" s="278"/>
      <c r="K3838" s="278"/>
      <c r="L3838" s="283"/>
      <c r="M3838" s="284"/>
      <c r="N3838" s="285"/>
      <c r="O3838" s="285"/>
      <c r="P3838" s="285"/>
      <c r="Q3838" s="285"/>
      <c r="R3838" s="285"/>
      <c r="S3838" s="285"/>
      <c r="T3838" s="286"/>
      <c r="AT3838" s="287" t="s">
        <v>175</v>
      </c>
      <c r="AU3838" s="287" t="s">
        <v>107</v>
      </c>
      <c r="AV3838" s="15" t="s">
        <v>173</v>
      </c>
      <c r="AW3838" s="15" t="s">
        <v>31</v>
      </c>
      <c r="AX3838" s="15" t="s">
        <v>82</v>
      </c>
      <c r="AY3838" s="287" t="s">
        <v>165</v>
      </c>
    </row>
    <row r="3839" s="1" customFormat="1" ht="16.5" customHeight="1">
      <c r="B3839" s="38"/>
      <c r="C3839" s="231" t="s">
        <v>1458</v>
      </c>
      <c r="D3839" s="231" t="s">
        <v>168</v>
      </c>
      <c r="E3839" s="232" t="s">
        <v>1459</v>
      </c>
      <c r="F3839" s="233" t="s">
        <v>1460</v>
      </c>
      <c r="G3839" s="234" t="s">
        <v>296</v>
      </c>
      <c r="H3839" s="235">
        <v>204.41</v>
      </c>
      <c r="I3839" s="236"/>
      <c r="J3839" s="237">
        <f>ROUND(I3839*H3839,2)</f>
        <v>0</v>
      </c>
      <c r="K3839" s="233" t="s">
        <v>286</v>
      </c>
      <c r="L3839" s="43"/>
      <c r="M3839" s="238" t="s">
        <v>1</v>
      </c>
      <c r="N3839" s="239" t="s">
        <v>40</v>
      </c>
      <c r="O3839" s="86"/>
      <c r="P3839" s="240">
        <f>O3839*H3839</f>
        <v>0</v>
      </c>
      <c r="Q3839" s="240">
        <v>0.00029999999999999997</v>
      </c>
      <c r="R3839" s="240">
        <f>Q3839*H3839</f>
        <v>0.061322999999999996</v>
      </c>
      <c r="S3839" s="240">
        <v>0</v>
      </c>
      <c r="T3839" s="241">
        <f>S3839*H3839</f>
        <v>0</v>
      </c>
      <c r="AR3839" s="242" t="s">
        <v>315</v>
      </c>
      <c r="AT3839" s="242" t="s">
        <v>168</v>
      </c>
      <c r="AU3839" s="242" t="s">
        <v>107</v>
      </c>
      <c r="AY3839" s="17" t="s">
        <v>165</v>
      </c>
      <c r="BE3839" s="243">
        <f>IF(N3839="základní",J3839,0)</f>
        <v>0</v>
      </c>
      <c r="BF3839" s="243">
        <f>IF(N3839="snížená",J3839,0)</f>
        <v>0</v>
      </c>
      <c r="BG3839" s="243">
        <f>IF(N3839="zákl. přenesená",J3839,0)</f>
        <v>0</v>
      </c>
      <c r="BH3839" s="243">
        <f>IF(N3839="sníž. přenesená",J3839,0)</f>
        <v>0</v>
      </c>
      <c r="BI3839" s="243">
        <f>IF(N3839="nulová",J3839,0)</f>
        <v>0</v>
      </c>
      <c r="BJ3839" s="17" t="s">
        <v>107</v>
      </c>
      <c r="BK3839" s="243">
        <f>ROUND(I3839*H3839,2)</f>
        <v>0</v>
      </c>
      <c r="BL3839" s="17" t="s">
        <v>315</v>
      </c>
      <c r="BM3839" s="242" t="s">
        <v>1461</v>
      </c>
    </row>
    <row r="3840" s="12" customFormat="1">
      <c r="B3840" s="244"/>
      <c r="C3840" s="245"/>
      <c r="D3840" s="246" t="s">
        <v>175</v>
      </c>
      <c r="E3840" s="247" t="s">
        <v>1</v>
      </c>
      <c r="F3840" s="248" t="s">
        <v>176</v>
      </c>
      <c r="G3840" s="245"/>
      <c r="H3840" s="247" t="s">
        <v>1</v>
      </c>
      <c r="I3840" s="249"/>
      <c r="J3840" s="245"/>
      <c r="K3840" s="245"/>
      <c r="L3840" s="250"/>
      <c r="M3840" s="251"/>
      <c r="N3840" s="252"/>
      <c r="O3840" s="252"/>
      <c r="P3840" s="252"/>
      <c r="Q3840" s="252"/>
      <c r="R3840" s="252"/>
      <c r="S3840" s="252"/>
      <c r="T3840" s="253"/>
      <c r="AT3840" s="254" t="s">
        <v>175</v>
      </c>
      <c r="AU3840" s="254" t="s">
        <v>107</v>
      </c>
      <c r="AV3840" s="12" t="s">
        <v>82</v>
      </c>
      <c r="AW3840" s="12" t="s">
        <v>31</v>
      </c>
      <c r="AX3840" s="12" t="s">
        <v>74</v>
      </c>
      <c r="AY3840" s="254" t="s">
        <v>165</v>
      </c>
    </row>
    <row r="3841" s="12" customFormat="1">
      <c r="B3841" s="244"/>
      <c r="C3841" s="245"/>
      <c r="D3841" s="246" t="s">
        <v>175</v>
      </c>
      <c r="E3841" s="247" t="s">
        <v>1</v>
      </c>
      <c r="F3841" s="248" t="s">
        <v>586</v>
      </c>
      <c r="G3841" s="245"/>
      <c r="H3841" s="247" t="s">
        <v>1</v>
      </c>
      <c r="I3841" s="249"/>
      <c r="J3841" s="245"/>
      <c r="K3841" s="245"/>
      <c r="L3841" s="250"/>
      <c r="M3841" s="251"/>
      <c r="N3841" s="252"/>
      <c r="O3841" s="252"/>
      <c r="P3841" s="252"/>
      <c r="Q3841" s="252"/>
      <c r="R3841" s="252"/>
      <c r="S3841" s="252"/>
      <c r="T3841" s="253"/>
      <c r="AT3841" s="254" t="s">
        <v>175</v>
      </c>
      <c r="AU3841" s="254" t="s">
        <v>107</v>
      </c>
      <c r="AV3841" s="12" t="s">
        <v>82</v>
      </c>
      <c r="AW3841" s="12" t="s">
        <v>31</v>
      </c>
      <c r="AX3841" s="12" t="s">
        <v>74</v>
      </c>
      <c r="AY3841" s="254" t="s">
        <v>165</v>
      </c>
    </row>
    <row r="3842" s="13" customFormat="1">
      <c r="B3842" s="255"/>
      <c r="C3842" s="256"/>
      <c r="D3842" s="246" t="s">
        <v>175</v>
      </c>
      <c r="E3842" s="257" t="s">
        <v>1</v>
      </c>
      <c r="F3842" s="258" t="s">
        <v>663</v>
      </c>
      <c r="G3842" s="256"/>
      <c r="H3842" s="259">
        <v>19.289999999999999</v>
      </c>
      <c r="I3842" s="260"/>
      <c r="J3842" s="256"/>
      <c r="K3842" s="256"/>
      <c r="L3842" s="261"/>
      <c r="M3842" s="262"/>
      <c r="N3842" s="263"/>
      <c r="O3842" s="263"/>
      <c r="P3842" s="263"/>
      <c r="Q3842" s="263"/>
      <c r="R3842" s="263"/>
      <c r="S3842" s="263"/>
      <c r="T3842" s="264"/>
      <c r="AT3842" s="265" t="s">
        <v>175</v>
      </c>
      <c r="AU3842" s="265" t="s">
        <v>107</v>
      </c>
      <c r="AV3842" s="13" t="s">
        <v>107</v>
      </c>
      <c r="AW3842" s="13" t="s">
        <v>31</v>
      </c>
      <c r="AX3842" s="13" t="s">
        <v>74</v>
      </c>
      <c r="AY3842" s="265" t="s">
        <v>165</v>
      </c>
    </row>
    <row r="3843" s="12" customFormat="1">
      <c r="B3843" s="244"/>
      <c r="C3843" s="245"/>
      <c r="D3843" s="246" t="s">
        <v>175</v>
      </c>
      <c r="E3843" s="247" t="s">
        <v>1</v>
      </c>
      <c r="F3843" s="248" t="s">
        <v>396</v>
      </c>
      <c r="G3843" s="245"/>
      <c r="H3843" s="247" t="s">
        <v>1</v>
      </c>
      <c r="I3843" s="249"/>
      <c r="J3843" s="245"/>
      <c r="K3843" s="245"/>
      <c r="L3843" s="250"/>
      <c r="M3843" s="251"/>
      <c r="N3843" s="252"/>
      <c r="O3843" s="252"/>
      <c r="P3843" s="252"/>
      <c r="Q3843" s="252"/>
      <c r="R3843" s="252"/>
      <c r="S3843" s="252"/>
      <c r="T3843" s="253"/>
      <c r="AT3843" s="254" t="s">
        <v>175</v>
      </c>
      <c r="AU3843" s="254" t="s">
        <v>107</v>
      </c>
      <c r="AV3843" s="12" t="s">
        <v>82</v>
      </c>
      <c r="AW3843" s="12" t="s">
        <v>31</v>
      </c>
      <c r="AX3843" s="12" t="s">
        <v>74</v>
      </c>
      <c r="AY3843" s="254" t="s">
        <v>165</v>
      </c>
    </row>
    <row r="3844" s="13" customFormat="1">
      <c r="B3844" s="255"/>
      <c r="C3844" s="256"/>
      <c r="D3844" s="246" t="s">
        <v>175</v>
      </c>
      <c r="E3844" s="257" t="s">
        <v>1</v>
      </c>
      <c r="F3844" s="258" t="s">
        <v>664</v>
      </c>
      <c r="G3844" s="256"/>
      <c r="H3844" s="259">
        <v>6.54</v>
      </c>
      <c r="I3844" s="260"/>
      <c r="J3844" s="256"/>
      <c r="K3844" s="256"/>
      <c r="L3844" s="261"/>
      <c r="M3844" s="262"/>
      <c r="N3844" s="263"/>
      <c r="O3844" s="263"/>
      <c r="P3844" s="263"/>
      <c r="Q3844" s="263"/>
      <c r="R3844" s="263"/>
      <c r="S3844" s="263"/>
      <c r="T3844" s="264"/>
      <c r="AT3844" s="265" t="s">
        <v>175</v>
      </c>
      <c r="AU3844" s="265" t="s">
        <v>107</v>
      </c>
      <c r="AV3844" s="13" t="s">
        <v>107</v>
      </c>
      <c r="AW3844" s="13" t="s">
        <v>31</v>
      </c>
      <c r="AX3844" s="13" t="s">
        <v>74</v>
      </c>
      <c r="AY3844" s="265" t="s">
        <v>165</v>
      </c>
    </row>
    <row r="3845" s="12" customFormat="1">
      <c r="B3845" s="244"/>
      <c r="C3845" s="245"/>
      <c r="D3845" s="246" t="s">
        <v>175</v>
      </c>
      <c r="E3845" s="247" t="s">
        <v>1</v>
      </c>
      <c r="F3845" s="248" t="s">
        <v>416</v>
      </c>
      <c r="G3845" s="245"/>
      <c r="H3845" s="247" t="s">
        <v>1</v>
      </c>
      <c r="I3845" s="249"/>
      <c r="J3845" s="245"/>
      <c r="K3845" s="245"/>
      <c r="L3845" s="250"/>
      <c r="M3845" s="251"/>
      <c r="N3845" s="252"/>
      <c r="O3845" s="252"/>
      <c r="P3845" s="252"/>
      <c r="Q3845" s="252"/>
      <c r="R3845" s="252"/>
      <c r="S3845" s="252"/>
      <c r="T3845" s="253"/>
      <c r="AT3845" s="254" t="s">
        <v>175</v>
      </c>
      <c r="AU3845" s="254" t="s">
        <v>107</v>
      </c>
      <c r="AV3845" s="12" t="s">
        <v>82</v>
      </c>
      <c r="AW3845" s="12" t="s">
        <v>31</v>
      </c>
      <c r="AX3845" s="12" t="s">
        <v>74</v>
      </c>
      <c r="AY3845" s="254" t="s">
        <v>165</v>
      </c>
    </row>
    <row r="3846" s="13" customFormat="1">
      <c r="B3846" s="255"/>
      <c r="C3846" s="256"/>
      <c r="D3846" s="246" t="s">
        <v>175</v>
      </c>
      <c r="E3846" s="257" t="s">
        <v>1</v>
      </c>
      <c r="F3846" s="258" t="s">
        <v>665</v>
      </c>
      <c r="G3846" s="256"/>
      <c r="H3846" s="259">
        <v>8.5</v>
      </c>
      <c r="I3846" s="260"/>
      <c r="J3846" s="256"/>
      <c r="K3846" s="256"/>
      <c r="L3846" s="261"/>
      <c r="M3846" s="262"/>
      <c r="N3846" s="263"/>
      <c r="O3846" s="263"/>
      <c r="P3846" s="263"/>
      <c r="Q3846" s="263"/>
      <c r="R3846" s="263"/>
      <c r="S3846" s="263"/>
      <c r="T3846" s="264"/>
      <c r="AT3846" s="265" t="s">
        <v>175</v>
      </c>
      <c r="AU3846" s="265" t="s">
        <v>107</v>
      </c>
      <c r="AV3846" s="13" t="s">
        <v>107</v>
      </c>
      <c r="AW3846" s="13" t="s">
        <v>31</v>
      </c>
      <c r="AX3846" s="13" t="s">
        <v>74</v>
      </c>
      <c r="AY3846" s="265" t="s">
        <v>165</v>
      </c>
    </row>
    <row r="3847" s="12" customFormat="1">
      <c r="B3847" s="244"/>
      <c r="C3847" s="245"/>
      <c r="D3847" s="246" t="s">
        <v>175</v>
      </c>
      <c r="E3847" s="247" t="s">
        <v>1</v>
      </c>
      <c r="F3847" s="248" t="s">
        <v>260</v>
      </c>
      <c r="G3847" s="245"/>
      <c r="H3847" s="247" t="s">
        <v>1</v>
      </c>
      <c r="I3847" s="249"/>
      <c r="J3847" s="245"/>
      <c r="K3847" s="245"/>
      <c r="L3847" s="250"/>
      <c r="M3847" s="251"/>
      <c r="N3847" s="252"/>
      <c r="O3847" s="252"/>
      <c r="P3847" s="252"/>
      <c r="Q3847" s="252"/>
      <c r="R3847" s="252"/>
      <c r="S3847" s="252"/>
      <c r="T3847" s="253"/>
      <c r="AT3847" s="254" t="s">
        <v>175</v>
      </c>
      <c r="AU3847" s="254" t="s">
        <v>107</v>
      </c>
      <c r="AV3847" s="12" t="s">
        <v>82</v>
      </c>
      <c r="AW3847" s="12" t="s">
        <v>31</v>
      </c>
      <c r="AX3847" s="12" t="s">
        <v>74</v>
      </c>
      <c r="AY3847" s="254" t="s">
        <v>165</v>
      </c>
    </row>
    <row r="3848" s="13" customFormat="1">
      <c r="B3848" s="255"/>
      <c r="C3848" s="256"/>
      <c r="D3848" s="246" t="s">
        <v>175</v>
      </c>
      <c r="E3848" s="257" t="s">
        <v>1</v>
      </c>
      <c r="F3848" s="258" t="s">
        <v>666</v>
      </c>
      <c r="G3848" s="256"/>
      <c r="H3848" s="259">
        <v>1.6499999999999999</v>
      </c>
      <c r="I3848" s="260"/>
      <c r="J3848" s="256"/>
      <c r="K3848" s="256"/>
      <c r="L3848" s="261"/>
      <c r="M3848" s="262"/>
      <c r="N3848" s="263"/>
      <c r="O3848" s="263"/>
      <c r="P3848" s="263"/>
      <c r="Q3848" s="263"/>
      <c r="R3848" s="263"/>
      <c r="S3848" s="263"/>
      <c r="T3848" s="264"/>
      <c r="AT3848" s="265" t="s">
        <v>175</v>
      </c>
      <c r="AU3848" s="265" t="s">
        <v>107</v>
      </c>
      <c r="AV3848" s="13" t="s">
        <v>107</v>
      </c>
      <c r="AW3848" s="13" t="s">
        <v>31</v>
      </c>
      <c r="AX3848" s="13" t="s">
        <v>74</v>
      </c>
      <c r="AY3848" s="265" t="s">
        <v>165</v>
      </c>
    </row>
    <row r="3849" s="12" customFormat="1">
      <c r="B3849" s="244"/>
      <c r="C3849" s="245"/>
      <c r="D3849" s="246" t="s">
        <v>175</v>
      </c>
      <c r="E3849" s="247" t="s">
        <v>1</v>
      </c>
      <c r="F3849" s="248" t="s">
        <v>244</v>
      </c>
      <c r="G3849" s="245"/>
      <c r="H3849" s="247" t="s">
        <v>1</v>
      </c>
      <c r="I3849" s="249"/>
      <c r="J3849" s="245"/>
      <c r="K3849" s="245"/>
      <c r="L3849" s="250"/>
      <c r="M3849" s="251"/>
      <c r="N3849" s="252"/>
      <c r="O3849" s="252"/>
      <c r="P3849" s="252"/>
      <c r="Q3849" s="252"/>
      <c r="R3849" s="252"/>
      <c r="S3849" s="252"/>
      <c r="T3849" s="253"/>
      <c r="AT3849" s="254" t="s">
        <v>175</v>
      </c>
      <c r="AU3849" s="254" t="s">
        <v>107</v>
      </c>
      <c r="AV3849" s="12" t="s">
        <v>82</v>
      </c>
      <c r="AW3849" s="12" t="s">
        <v>31</v>
      </c>
      <c r="AX3849" s="12" t="s">
        <v>74</v>
      </c>
      <c r="AY3849" s="254" t="s">
        <v>165</v>
      </c>
    </row>
    <row r="3850" s="13" customFormat="1">
      <c r="B3850" s="255"/>
      <c r="C3850" s="256"/>
      <c r="D3850" s="246" t="s">
        <v>175</v>
      </c>
      <c r="E3850" s="257" t="s">
        <v>1</v>
      </c>
      <c r="F3850" s="258" t="s">
        <v>667</v>
      </c>
      <c r="G3850" s="256"/>
      <c r="H3850" s="259">
        <v>1.55</v>
      </c>
      <c r="I3850" s="260"/>
      <c r="J3850" s="256"/>
      <c r="K3850" s="256"/>
      <c r="L3850" s="261"/>
      <c r="M3850" s="262"/>
      <c r="N3850" s="263"/>
      <c r="O3850" s="263"/>
      <c r="P3850" s="263"/>
      <c r="Q3850" s="263"/>
      <c r="R3850" s="263"/>
      <c r="S3850" s="263"/>
      <c r="T3850" s="264"/>
      <c r="AT3850" s="265" t="s">
        <v>175</v>
      </c>
      <c r="AU3850" s="265" t="s">
        <v>107</v>
      </c>
      <c r="AV3850" s="13" t="s">
        <v>107</v>
      </c>
      <c r="AW3850" s="13" t="s">
        <v>31</v>
      </c>
      <c r="AX3850" s="13" t="s">
        <v>74</v>
      </c>
      <c r="AY3850" s="265" t="s">
        <v>165</v>
      </c>
    </row>
    <row r="3851" s="12" customFormat="1">
      <c r="B3851" s="244"/>
      <c r="C3851" s="245"/>
      <c r="D3851" s="246" t="s">
        <v>175</v>
      </c>
      <c r="E3851" s="247" t="s">
        <v>1</v>
      </c>
      <c r="F3851" s="248" t="s">
        <v>216</v>
      </c>
      <c r="G3851" s="245"/>
      <c r="H3851" s="247" t="s">
        <v>1</v>
      </c>
      <c r="I3851" s="249"/>
      <c r="J3851" s="245"/>
      <c r="K3851" s="245"/>
      <c r="L3851" s="250"/>
      <c r="M3851" s="251"/>
      <c r="N3851" s="252"/>
      <c r="O3851" s="252"/>
      <c r="P3851" s="252"/>
      <c r="Q3851" s="252"/>
      <c r="R3851" s="252"/>
      <c r="S3851" s="252"/>
      <c r="T3851" s="253"/>
      <c r="AT3851" s="254" t="s">
        <v>175</v>
      </c>
      <c r="AU3851" s="254" t="s">
        <v>107</v>
      </c>
      <c r="AV3851" s="12" t="s">
        <v>82</v>
      </c>
      <c r="AW3851" s="12" t="s">
        <v>31</v>
      </c>
      <c r="AX3851" s="12" t="s">
        <v>74</v>
      </c>
      <c r="AY3851" s="254" t="s">
        <v>165</v>
      </c>
    </row>
    <row r="3852" s="13" customFormat="1">
      <c r="B3852" s="255"/>
      <c r="C3852" s="256"/>
      <c r="D3852" s="246" t="s">
        <v>175</v>
      </c>
      <c r="E3852" s="257" t="s">
        <v>1</v>
      </c>
      <c r="F3852" s="258" t="s">
        <v>668</v>
      </c>
      <c r="G3852" s="256"/>
      <c r="H3852" s="259">
        <v>3.3999999999999999</v>
      </c>
      <c r="I3852" s="260"/>
      <c r="J3852" s="256"/>
      <c r="K3852" s="256"/>
      <c r="L3852" s="261"/>
      <c r="M3852" s="262"/>
      <c r="N3852" s="263"/>
      <c r="O3852" s="263"/>
      <c r="P3852" s="263"/>
      <c r="Q3852" s="263"/>
      <c r="R3852" s="263"/>
      <c r="S3852" s="263"/>
      <c r="T3852" s="264"/>
      <c r="AT3852" s="265" t="s">
        <v>175</v>
      </c>
      <c r="AU3852" s="265" t="s">
        <v>107</v>
      </c>
      <c r="AV3852" s="13" t="s">
        <v>107</v>
      </c>
      <c r="AW3852" s="13" t="s">
        <v>31</v>
      </c>
      <c r="AX3852" s="13" t="s">
        <v>74</v>
      </c>
      <c r="AY3852" s="265" t="s">
        <v>165</v>
      </c>
    </row>
    <row r="3853" s="12" customFormat="1">
      <c r="B3853" s="244"/>
      <c r="C3853" s="245"/>
      <c r="D3853" s="246" t="s">
        <v>175</v>
      </c>
      <c r="E3853" s="247" t="s">
        <v>1</v>
      </c>
      <c r="F3853" s="248" t="s">
        <v>242</v>
      </c>
      <c r="G3853" s="245"/>
      <c r="H3853" s="247" t="s">
        <v>1</v>
      </c>
      <c r="I3853" s="249"/>
      <c r="J3853" s="245"/>
      <c r="K3853" s="245"/>
      <c r="L3853" s="250"/>
      <c r="M3853" s="251"/>
      <c r="N3853" s="252"/>
      <c r="O3853" s="252"/>
      <c r="P3853" s="252"/>
      <c r="Q3853" s="252"/>
      <c r="R3853" s="252"/>
      <c r="S3853" s="252"/>
      <c r="T3853" s="253"/>
      <c r="AT3853" s="254" t="s">
        <v>175</v>
      </c>
      <c r="AU3853" s="254" t="s">
        <v>107</v>
      </c>
      <c r="AV3853" s="12" t="s">
        <v>82</v>
      </c>
      <c r="AW3853" s="12" t="s">
        <v>31</v>
      </c>
      <c r="AX3853" s="12" t="s">
        <v>74</v>
      </c>
      <c r="AY3853" s="254" t="s">
        <v>165</v>
      </c>
    </row>
    <row r="3854" s="13" customFormat="1">
      <c r="B3854" s="255"/>
      <c r="C3854" s="256"/>
      <c r="D3854" s="246" t="s">
        <v>175</v>
      </c>
      <c r="E3854" s="257" t="s">
        <v>1</v>
      </c>
      <c r="F3854" s="258" t="s">
        <v>669</v>
      </c>
      <c r="G3854" s="256"/>
      <c r="H3854" s="259">
        <v>3.77</v>
      </c>
      <c r="I3854" s="260"/>
      <c r="J3854" s="256"/>
      <c r="K3854" s="256"/>
      <c r="L3854" s="261"/>
      <c r="M3854" s="262"/>
      <c r="N3854" s="263"/>
      <c r="O3854" s="263"/>
      <c r="P3854" s="263"/>
      <c r="Q3854" s="263"/>
      <c r="R3854" s="263"/>
      <c r="S3854" s="263"/>
      <c r="T3854" s="264"/>
      <c r="AT3854" s="265" t="s">
        <v>175</v>
      </c>
      <c r="AU3854" s="265" t="s">
        <v>107</v>
      </c>
      <c r="AV3854" s="13" t="s">
        <v>107</v>
      </c>
      <c r="AW3854" s="13" t="s">
        <v>31</v>
      </c>
      <c r="AX3854" s="13" t="s">
        <v>74</v>
      </c>
      <c r="AY3854" s="265" t="s">
        <v>165</v>
      </c>
    </row>
    <row r="3855" s="12" customFormat="1">
      <c r="B3855" s="244"/>
      <c r="C3855" s="245"/>
      <c r="D3855" s="246" t="s">
        <v>175</v>
      </c>
      <c r="E3855" s="247" t="s">
        <v>1</v>
      </c>
      <c r="F3855" s="248" t="s">
        <v>243</v>
      </c>
      <c r="G3855" s="245"/>
      <c r="H3855" s="247" t="s">
        <v>1</v>
      </c>
      <c r="I3855" s="249"/>
      <c r="J3855" s="245"/>
      <c r="K3855" s="245"/>
      <c r="L3855" s="250"/>
      <c r="M3855" s="251"/>
      <c r="N3855" s="252"/>
      <c r="O3855" s="252"/>
      <c r="P3855" s="252"/>
      <c r="Q3855" s="252"/>
      <c r="R3855" s="252"/>
      <c r="S3855" s="252"/>
      <c r="T3855" s="253"/>
      <c r="AT3855" s="254" t="s">
        <v>175</v>
      </c>
      <c r="AU3855" s="254" t="s">
        <v>107</v>
      </c>
      <c r="AV3855" s="12" t="s">
        <v>82</v>
      </c>
      <c r="AW3855" s="12" t="s">
        <v>31</v>
      </c>
      <c r="AX3855" s="12" t="s">
        <v>74</v>
      </c>
      <c r="AY3855" s="254" t="s">
        <v>165</v>
      </c>
    </row>
    <row r="3856" s="13" customFormat="1">
      <c r="B3856" s="255"/>
      <c r="C3856" s="256"/>
      <c r="D3856" s="246" t="s">
        <v>175</v>
      </c>
      <c r="E3856" s="257" t="s">
        <v>1</v>
      </c>
      <c r="F3856" s="258" t="s">
        <v>670</v>
      </c>
      <c r="G3856" s="256"/>
      <c r="H3856" s="259">
        <v>1.6399999999999999</v>
      </c>
      <c r="I3856" s="260"/>
      <c r="J3856" s="256"/>
      <c r="K3856" s="256"/>
      <c r="L3856" s="261"/>
      <c r="M3856" s="262"/>
      <c r="N3856" s="263"/>
      <c r="O3856" s="263"/>
      <c r="P3856" s="263"/>
      <c r="Q3856" s="263"/>
      <c r="R3856" s="263"/>
      <c r="S3856" s="263"/>
      <c r="T3856" s="264"/>
      <c r="AT3856" s="265" t="s">
        <v>175</v>
      </c>
      <c r="AU3856" s="265" t="s">
        <v>107</v>
      </c>
      <c r="AV3856" s="13" t="s">
        <v>107</v>
      </c>
      <c r="AW3856" s="13" t="s">
        <v>31</v>
      </c>
      <c r="AX3856" s="13" t="s">
        <v>74</v>
      </c>
      <c r="AY3856" s="265" t="s">
        <v>165</v>
      </c>
    </row>
    <row r="3857" s="12" customFormat="1">
      <c r="B3857" s="244"/>
      <c r="C3857" s="245"/>
      <c r="D3857" s="246" t="s">
        <v>175</v>
      </c>
      <c r="E3857" s="247" t="s">
        <v>1</v>
      </c>
      <c r="F3857" s="248" t="s">
        <v>217</v>
      </c>
      <c r="G3857" s="245"/>
      <c r="H3857" s="247" t="s">
        <v>1</v>
      </c>
      <c r="I3857" s="249"/>
      <c r="J3857" s="245"/>
      <c r="K3857" s="245"/>
      <c r="L3857" s="250"/>
      <c r="M3857" s="251"/>
      <c r="N3857" s="252"/>
      <c r="O3857" s="252"/>
      <c r="P3857" s="252"/>
      <c r="Q3857" s="252"/>
      <c r="R3857" s="252"/>
      <c r="S3857" s="252"/>
      <c r="T3857" s="253"/>
      <c r="AT3857" s="254" t="s">
        <v>175</v>
      </c>
      <c r="AU3857" s="254" t="s">
        <v>107</v>
      </c>
      <c r="AV3857" s="12" t="s">
        <v>82</v>
      </c>
      <c r="AW3857" s="12" t="s">
        <v>31</v>
      </c>
      <c r="AX3857" s="12" t="s">
        <v>74</v>
      </c>
      <c r="AY3857" s="254" t="s">
        <v>165</v>
      </c>
    </row>
    <row r="3858" s="13" customFormat="1">
      <c r="B3858" s="255"/>
      <c r="C3858" s="256"/>
      <c r="D3858" s="246" t="s">
        <v>175</v>
      </c>
      <c r="E3858" s="257" t="s">
        <v>1</v>
      </c>
      <c r="F3858" s="258" t="s">
        <v>673</v>
      </c>
      <c r="G3858" s="256"/>
      <c r="H3858" s="259">
        <v>3.6699999999999999</v>
      </c>
      <c r="I3858" s="260"/>
      <c r="J3858" s="256"/>
      <c r="K3858" s="256"/>
      <c r="L3858" s="261"/>
      <c r="M3858" s="262"/>
      <c r="N3858" s="263"/>
      <c r="O3858" s="263"/>
      <c r="P3858" s="263"/>
      <c r="Q3858" s="263"/>
      <c r="R3858" s="263"/>
      <c r="S3858" s="263"/>
      <c r="T3858" s="264"/>
      <c r="AT3858" s="265" t="s">
        <v>175</v>
      </c>
      <c r="AU3858" s="265" t="s">
        <v>107</v>
      </c>
      <c r="AV3858" s="13" t="s">
        <v>107</v>
      </c>
      <c r="AW3858" s="13" t="s">
        <v>31</v>
      </c>
      <c r="AX3858" s="13" t="s">
        <v>74</v>
      </c>
      <c r="AY3858" s="265" t="s">
        <v>165</v>
      </c>
    </row>
    <row r="3859" s="12" customFormat="1">
      <c r="B3859" s="244"/>
      <c r="C3859" s="245"/>
      <c r="D3859" s="246" t="s">
        <v>175</v>
      </c>
      <c r="E3859" s="247" t="s">
        <v>1</v>
      </c>
      <c r="F3859" s="248" t="s">
        <v>245</v>
      </c>
      <c r="G3859" s="245"/>
      <c r="H3859" s="247" t="s">
        <v>1</v>
      </c>
      <c r="I3859" s="249"/>
      <c r="J3859" s="245"/>
      <c r="K3859" s="245"/>
      <c r="L3859" s="250"/>
      <c r="M3859" s="251"/>
      <c r="N3859" s="252"/>
      <c r="O3859" s="252"/>
      <c r="P3859" s="252"/>
      <c r="Q3859" s="252"/>
      <c r="R3859" s="252"/>
      <c r="S3859" s="252"/>
      <c r="T3859" s="253"/>
      <c r="AT3859" s="254" t="s">
        <v>175</v>
      </c>
      <c r="AU3859" s="254" t="s">
        <v>107</v>
      </c>
      <c r="AV3859" s="12" t="s">
        <v>82</v>
      </c>
      <c r="AW3859" s="12" t="s">
        <v>31</v>
      </c>
      <c r="AX3859" s="12" t="s">
        <v>74</v>
      </c>
      <c r="AY3859" s="254" t="s">
        <v>165</v>
      </c>
    </row>
    <row r="3860" s="13" customFormat="1">
      <c r="B3860" s="255"/>
      <c r="C3860" s="256"/>
      <c r="D3860" s="246" t="s">
        <v>175</v>
      </c>
      <c r="E3860" s="257" t="s">
        <v>1</v>
      </c>
      <c r="F3860" s="258" t="s">
        <v>674</v>
      </c>
      <c r="G3860" s="256"/>
      <c r="H3860" s="259">
        <v>1.71</v>
      </c>
      <c r="I3860" s="260"/>
      <c r="J3860" s="256"/>
      <c r="K3860" s="256"/>
      <c r="L3860" s="261"/>
      <c r="M3860" s="262"/>
      <c r="N3860" s="263"/>
      <c r="O3860" s="263"/>
      <c r="P3860" s="263"/>
      <c r="Q3860" s="263"/>
      <c r="R3860" s="263"/>
      <c r="S3860" s="263"/>
      <c r="T3860" s="264"/>
      <c r="AT3860" s="265" t="s">
        <v>175</v>
      </c>
      <c r="AU3860" s="265" t="s">
        <v>107</v>
      </c>
      <c r="AV3860" s="13" t="s">
        <v>107</v>
      </c>
      <c r="AW3860" s="13" t="s">
        <v>31</v>
      </c>
      <c r="AX3860" s="13" t="s">
        <v>74</v>
      </c>
      <c r="AY3860" s="265" t="s">
        <v>165</v>
      </c>
    </row>
    <row r="3861" s="12" customFormat="1">
      <c r="B3861" s="244"/>
      <c r="C3861" s="245"/>
      <c r="D3861" s="246" t="s">
        <v>175</v>
      </c>
      <c r="E3861" s="247" t="s">
        <v>1</v>
      </c>
      <c r="F3861" s="248" t="s">
        <v>403</v>
      </c>
      <c r="G3861" s="245"/>
      <c r="H3861" s="247" t="s">
        <v>1</v>
      </c>
      <c r="I3861" s="249"/>
      <c r="J3861" s="245"/>
      <c r="K3861" s="245"/>
      <c r="L3861" s="250"/>
      <c r="M3861" s="251"/>
      <c r="N3861" s="252"/>
      <c r="O3861" s="252"/>
      <c r="P3861" s="252"/>
      <c r="Q3861" s="252"/>
      <c r="R3861" s="252"/>
      <c r="S3861" s="252"/>
      <c r="T3861" s="253"/>
      <c r="AT3861" s="254" t="s">
        <v>175</v>
      </c>
      <c r="AU3861" s="254" t="s">
        <v>107</v>
      </c>
      <c r="AV3861" s="12" t="s">
        <v>82</v>
      </c>
      <c r="AW3861" s="12" t="s">
        <v>31</v>
      </c>
      <c r="AX3861" s="12" t="s">
        <v>74</v>
      </c>
      <c r="AY3861" s="254" t="s">
        <v>165</v>
      </c>
    </row>
    <row r="3862" s="13" customFormat="1">
      <c r="B3862" s="255"/>
      <c r="C3862" s="256"/>
      <c r="D3862" s="246" t="s">
        <v>175</v>
      </c>
      <c r="E3862" s="257" t="s">
        <v>1</v>
      </c>
      <c r="F3862" s="258" t="s">
        <v>675</v>
      </c>
      <c r="G3862" s="256"/>
      <c r="H3862" s="259">
        <v>3.8100000000000001</v>
      </c>
      <c r="I3862" s="260"/>
      <c r="J3862" s="256"/>
      <c r="K3862" s="256"/>
      <c r="L3862" s="261"/>
      <c r="M3862" s="262"/>
      <c r="N3862" s="263"/>
      <c r="O3862" s="263"/>
      <c r="P3862" s="263"/>
      <c r="Q3862" s="263"/>
      <c r="R3862" s="263"/>
      <c r="S3862" s="263"/>
      <c r="T3862" s="264"/>
      <c r="AT3862" s="265" t="s">
        <v>175</v>
      </c>
      <c r="AU3862" s="265" t="s">
        <v>107</v>
      </c>
      <c r="AV3862" s="13" t="s">
        <v>107</v>
      </c>
      <c r="AW3862" s="13" t="s">
        <v>31</v>
      </c>
      <c r="AX3862" s="13" t="s">
        <v>74</v>
      </c>
      <c r="AY3862" s="265" t="s">
        <v>165</v>
      </c>
    </row>
    <row r="3863" s="12" customFormat="1">
      <c r="B3863" s="244"/>
      <c r="C3863" s="245"/>
      <c r="D3863" s="246" t="s">
        <v>175</v>
      </c>
      <c r="E3863" s="247" t="s">
        <v>1</v>
      </c>
      <c r="F3863" s="248" t="s">
        <v>401</v>
      </c>
      <c r="G3863" s="245"/>
      <c r="H3863" s="247" t="s">
        <v>1</v>
      </c>
      <c r="I3863" s="249"/>
      <c r="J3863" s="245"/>
      <c r="K3863" s="245"/>
      <c r="L3863" s="250"/>
      <c r="M3863" s="251"/>
      <c r="N3863" s="252"/>
      <c r="O3863" s="252"/>
      <c r="P3863" s="252"/>
      <c r="Q3863" s="252"/>
      <c r="R3863" s="252"/>
      <c r="S3863" s="252"/>
      <c r="T3863" s="253"/>
      <c r="AT3863" s="254" t="s">
        <v>175</v>
      </c>
      <c r="AU3863" s="254" t="s">
        <v>107</v>
      </c>
      <c r="AV3863" s="12" t="s">
        <v>82</v>
      </c>
      <c r="AW3863" s="12" t="s">
        <v>31</v>
      </c>
      <c r="AX3863" s="12" t="s">
        <v>74</v>
      </c>
      <c r="AY3863" s="254" t="s">
        <v>165</v>
      </c>
    </row>
    <row r="3864" s="13" customFormat="1">
      <c r="B3864" s="255"/>
      <c r="C3864" s="256"/>
      <c r="D3864" s="246" t="s">
        <v>175</v>
      </c>
      <c r="E3864" s="257" t="s">
        <v>1</v>
      </c>
      <c r="F3864" s="258" t="s">
        <v>676</v>
      </c>
      <c r="G3864" s="256"/>
      <c r="H3864" s="259">
        <v>8.6300000000000008</v>
      </c>
      <c r="I3864" s="260"/>
      <c r="J3864" s="256"/>
      <c r="K3864" s="256"/>
      <c r="L3864" s="261"/>
      <c r="M3864" s="262"/>
      <c r="N3864" s="263"/>
      <c r="O3864" s="263"/>
      <c r="P3864" s="263"/>
      <c r="Q3864" s="263"/>
      <c r="R3864" s="263"/>
      <c r="S3864" s="263"/>
      <c r="T3864" s="264"/>
      <c r="AT3864" s="265" t="s">
        <v>175</v>
      </c>
      <c r="AU3864" s="265" t="s">
        <v>107</v>
      </c>
      <c r="AV3864" s="13" t="s">
        <v>107</v>
      </c>
      <c r="AW3864" s="13" t="s">
        <v>31</v>
      </c>
      <c r="AX3864" s="13" t="s">
        <v>74</v>
      </c>
      <c r="AY3864" s="265" t="s">
        <v>165</v>
      </c>
    </row>
    <row r="3865" s="12" customFormat="1">
      <c r="B3865" s="244"/>
      <c r="C3865" s="245"/>
      <c r="D3865" s="246" t="s">
        <v>175</v>
      </c>
      <c r="E3865" s="247" t="s">
        <v>1</v>
      </c>
      <c r="F3865" s="248" t="s">
        <v>247</v>
      </c>
      <c r="G3865" s="245"/>
      <c r="H3865" s="247" t="s">
        <v>1</v>
      </c>
      <c r="I3865" s="249"/>
      <c r="J3865" s="245"/>
      <c r="K3865" s="245"/>
      <c r="L3865" s="250"/>
      <c r="M3865" s="251"/>
      <c r="N3865" s="252"/>
      <c r="O3865" s="252"/>
      <c r="P3865" s="252"/>
      <c r="Q3865" s="252"/>
      <c r="R3865" s="252"/>
      <c r="S3865" s="252"/>
      <c r="T3865" s="253"/>
      <c r="AT3865" s="254" t="s">
        <v>175</v>
      </c>
      <c r="AU3865" s="254" t="s">
        <v>107</v>
      </c>
      <c r="AV3865" s="12" t="s">
        <v>82</v>
      </c>
      <c r="AW3865" s="12" t="s">
        <v>31</v>
      </c>
      <c r="AX3865" s="12" t="s">
        <v>74</v>
      </c>
      <c r="AY3865" s="254" t="s">
        <v>165</v>
      </c>
    </row>
    <row r="3866" s="13" customFormat="1">
      <c r="B3866" s="255"/>
      <c r="C3866" s="256"/>
      <c r="D3866" s="246" t="s">
        <v>175</v>
      </c>
      <c r="E3866" s="257" t="s">
        <v>1</v>
      </c>
      <c r="F3866" s="258" t="s">
        <v>679</v>
      </c>
      <c r="G3866" s="256"/>
      <c r="H3866" s="259">
        <v>2.5099999999999998</v>
      </c>
      <c r="I3866" s="260"/>
      <c r="J3866" s="256"/>
      <c r="K3866" s="256"/>
      <c r="L3866" s="261"/>
      <c r="M3866" s="262"/>
      <c r="N3866" s="263"/>
      <c r="O3866" s="263"/>
      <c r="P3866" s="263"/>
      <c r="Q3866" s="263"/>
      <c r="R3866" s="263"/>
      <c r="S3866" s="263"/>
      <c r="T3866" s="264"/>
      <c r="AT3866" s="265" t="s">
        <v>175</v>
      </c>
      <c r="AU3866" s="265" t="s">
        <v>107</v>
      </c>
      <c r="AV3866" s="13" t="s">
        <v>107</v>
      </c>
      <c r="AW3866" s="13" t="s">
        <v>31</v>
      </c>
      <c r="AX3866" s="13" t="s">
        <v>74</v>
      </c>
      <c r="AY3866" s="265" t="s">
        <v>165</v>
      </c>
    </row>
    <row r="3867" s="12" customFormat="1">
      <c r="B3867" s="244"/>
      <c r="C3867" s="245"/>
      <c r="D3867" s="246" t="s">
        <v>175</v>
      </c>
      <c r="E3867" s="247" t="s">
        <v>1</v>
      </c>
      <c r="F3867" s="248" t="s">
        <v>430</v>
      </c>
      <c r="G3867" s="245"/>
      <c r="H3867" s="247" t="s">
        <v>1</v>
      </c>
      <c r="I3867" s="249"/>
      <c r="J3867" s="245"/>
      <c r="K3867" s="245"/>
      <c r="L3867" s="250"/>
      <c r="M3867" s="251"/>
      <c r="N3867" s="252"/>
      <c r="O3867" s="252"/>
      <c r="P3867" s="252"/>
      <c r="Q3867" s="252"/>
      <c r="R3867" s="252"/>
      <c r="S3867" s="252"/>
      <c r="T3867" s="253"/>
      <c r="AT3867" s="254" t="s">
        <v>175</v>
      </c>
      <c r="AU3867" s="254" t="s">
        <v>107</v>
      </c>
      <c r="AV3867" s="12" t="s">
        <v>82</v>
      </c>
      <c r="AW3867" s="12" t="s">
        <v>31</v>
      </c>
      <c r="AX3867" s="12" t="s">
        <v>74</v>
      </c>
      <c r="AY3867" s="254" t="s">
        <v>165</v>
      </c>
    </row>
    <row r="3868" s="13" customFormat="1">
      <c r="B3868" s="255"/>
      <c r="C3868" s="256"/>
      <c r="D3868" s="246" t="s">
        <v>175</v>
      </c>
      <c r="E3868" s="257" t="s">
        <v>1</v>
      </c>
      <c r="F3868" s="258" t="s">
        <v>680</v>
      </c>
      <c r="G3868" s="256"/>
      <c r="H3868" s="259">
        <v>3.2400000000000002</v>
      </c>
      <c r="I3868" s="260"/>
      <c r="J3868" s="256"/>
      <c r="K3868" s="256"/>
      <c r="L3868" s="261"/>
      <c r="M3868" s="262"/>
      <c r="N3868" s="263"/>
      <c r="O3868" s="263"/>
      <c r="P3868" s="263"/>
      <c r="Q3868" s="263"/>
      <c r="R3868" s="263"/>
      <c r="S3868" s="263"/>
      <c r="T3868" s="264"/>
      <c r="AT3868" s="265" t="s">
        <v>175</v>
      </c>
      <c r="AU3868" s="265" t="s">
        <v>107</v>
      </c>
      <c r="AV3868" s="13" t="s">
        <v>107</v>
      </c>
      <c r="AW3868" s="13" t="s">
        <v>31</v>
      </c>
      <c r="AX3868" s="13" t="s">
        <v>74</v>
      </c>
      <c r="AY3868" s="265" t="s">
        <v>165</v>
      </c>
    </row>
    <row r="3869" s="12" customFormat="1">
      <c r="B3869" s="244"/>
      <c r="C3869" s="245"/>
      <c r="D3869" s="246" t="s">
        <v>175</v>
      </c>
      <c r="E3869" s="247" t="s">
        <v>1</v>
      </c>
      <c r="F3869" s="248" t="s">
        <v>246</v>
      </c>
      <c r="G3869" s="245"/>
      <c r="H3869" s="247" t="s">
        <v>1</v>
      </c>
      <c r="I3869" s="249"/>
      <c r="J3869" s="245"/>
      <c r="K3869" s="245"/>
      <c r="L3869" s="250"/>
      <c r="M3869" s="251"/>
      <c r="N3869" s="252"/>
      <c r="O3869" s="252"/>
      <c r="P3869" s="252"/>
      <c r="Q3869" s="252"/>
      <c r="R3869" s="252"/>
      <c r="S3869" s="252"/>
      <c r="T3869" s="253"/>
      <c r="AT3869" s="254" t="s">
        <v>175</v>
      </c>
      <c r="AU3869" s="254" t="s">
        <v>107</v>
      </c>
      <c r="AV3869" s="12" t="s">
        <v>82</v>
      </c>
      <c r="AW3869" s="12" t="s">
        <v>31</v>
      </c>
      <c r="AX3869" s="12" t="s">
        <v>74</v>
      </c>
      <c r="AY3869" s="254" t="s">
        <v>165</v>
      </c>
    </row>
    <row r="3870" s="13" customFormat="1">
      <c r="B3870" s="255"/>
      <c r="C3870" s="256"/>
      <c r="D3870" s="246" t="s">
        <v>175</v>
      </c>
      <c r="E3870" s="257" t="s">
        <v>1</v>
      </c>
      <c r="F3870" s="258" t="s">
        <v>681</v>
      </c>
      <c r="G3870" s="256"/>
      <c r="H3870" s="259">
        <v>7.6900000000000004</v>
      </c>
      <c r="I3870" s="260"/>
      <c r="J3870" s="256"/>
      <c r="K3870" s="256"/>
      <c r="L3870" s="261"/>
      <c r="M3870" s="262"/>
      <c r="N3870" s="263"/>
      <c r="O3870" s="263"/>
      <c r="P3870" s="263"/>
      <c r="Q3870" s="263"/>
      <c r="R3870" s="263"/>
      <c r="S3870" s="263"/>
      <c r="T3870" s="264"/>
      <c r="AT3870" s="265" t="s">
        <v>175</v>
      </c>
      <c r="AU3870" s="265" t="s">
        <v>107</v>
      </c>
      <c r="AV3870" s="13" t="s">
        <v>107</v>
      </c>
      <c r="AW3870" s="13" t="s">
        <v>31</v>
      </c>
      <c r="AX3870" s="13" t="s">
        <v>74</v>
      </c>
      <c r="AY3870" s="265" t="s">
        <v>165</v>
      </c>
    </row>
    <row r="3871" s="12" customFormat="1">
      <c r="B3871" s="244"/>
      <c r="C3871" s="245"/>
      <c r="D3871" s="246" t="s">
        <v>175</v>
      </c>
      <c r="E3871" s="247" t="s">
        <v>1</v>
      </c>
      <c r="F3871" s="248" t="s">
        <v>261</v>
      </c>
      <c r="G3871" s="245"/>
      <c r="H3871" s="247" t="s">
        <v>1</v>
      </c>
      <c r="I3871" s="249"/>
      <c r="J3871" s="245"/>
      <c r="K3871" s="245"/>
      <c r="L3871" s="250"/>
      <c r="M3871" s="251"/>
      <c r="N3871" s="252"/>
      <c r="O3871" s="252"/>
      <c r="P3871" s="252"/>
      <c r="Q3871" s="252"/>
      <c r="R3871" s="252"/>
      <c r="S3871" s="252"/>
      <c r="T3871" s="253"/>
      <c r="AT3871" s="254" t="s">
        <v>175</v>
      </c>
      <c r="AU3871" s="254" t="s">
        <v>107</v>
      </c>
      <c r="AV3871" s="12" t="s">
        <v>82</v>
      </c>
      <c r="AW3871" s="12" t="s">
        <v>31</v>
      </c>
      <c r="AX3871" s="12" t="s">
        <v>74</v>
      </c>
      <c r="AY3871" s="254" t="s">
        <v>165</v>
      </c>
    </row>
    <row r="3872" s="13" customFormat="1">
      <c r="B3872" s="255"/>
      <c r="C3872" s="256"/>
      <c r="D3872" s="246" t="s">
        <v>175</v>
      </c>
      <c r="E3872" s="257" t="s">
        <v>1</v>
      </c>
      <c r="F3872" s="258" t="s">
        <v>683</v>
      </c>
      <c r="G3872" s="256"/>
      <c r="H3872" s="259">
        <v>4.9800000000000004</v>
      </c>
      <c r="I3872" s="260"/>
      <c r="J3872" s="256"/>
      <c r="K3872" s="256"/>
      <c r="L3872" s="261"/>
      <c r="M3872" s="262"/>
      <c r="N3872" s="263"/>
      <c r="O3872" s="263"/>
      <c r="P3872" s="263"/>
      <c r="Q3872" s="263"/>
      <c r="R3872" s="263"/>
      <c r="S3872" s="263"/>
      <c r="T3872" s="264"/>
      <c r="AT3872" s="265" t="s">
        <v>175</v>
      </c>
      <c r="AU3872" s="265" t="s">
        <v>107</v>
      </c>
      <c r="AV3872" s="13" t="s">
        <v>107</v>
      </c>
      <c r="AW3872" s="13" t="s">
        <v>31</v>
      </c>
      <c r="AX3872" s="13" t="s">
        <v>74</v>
      </c>
      <c r="AY3872" s="265" t="s">
        <v>165</v>
      </c>
    </row>
    <row r="3873" s="12" customFormat="1">
      <c r="B3873" s="244"/>
      <c r="C3873" s="245"/>
      <c r="D3873" s="246" t="s">
        <v>175</v>
      </c>
      <c r="E3873" s="247" t="s">
        <v>1</v>
      </c>
      <c r="F3873" s="248" t="s">
        <v>425</v>
      </c>
      <c r="G3873" s="245"/>
      <c r="H3873" s="247" t="s">
        <v>1</v>
      </c>
      <c r="I3873" s="249"/>
      <c r="J3873" s="245"/>
      <c r="K3873" s="245"/>
      <c r="L3873" s="250"/>
      <c r="M3873" s="251"/>
      <c r="N3873" s="252"/>
      <c r="O3873" s="252"/>
      <c r="P3873" s="252"/>
      <c r="Q3873" s="252"/>
      <c r="R3873" s="252"/>
      <c r="S3873" s="252"/>
      <c r="T3873" s="253"/>
      <c r="AT3873" s="254" t="s">
        <v>175</v>
      </c>
      <c r="AU3873" s="254" t="s">
        <v>107</v>
      </c>
      <c r="AV3873" s="12" t="s">
        <v>82</v>
      </c>
      <c r="AW3873" s="12" t="s">
        <v>31</v>
      </c>
      <c r="AX3873" s="12" t="s">
        <v>74</v>
      </c>
      <c r="AY3873" s="254" t="s">
        <v>165</v>
      </c>
    </row>
    <row r="3874" s="13" customFormat="1">
      <c r="B3874" s="255"/>
      <c r="C3874" s="256"/>
      <c r="D3874" s="246" t="s">
        <v>175</v>
      </c>
      <c r="E3874" s="257" t="s">
        <v>1</v>
      </c>
      <c r="F3874" s="258" t="s">
        <v>684</v>
      </c>
      <c r="G3874" s="256"/>
      <c r="H3874" s="259">
        <v>3.04</v>
      </c>
      <c r="I3874" s="260"/>
      <c r="J3874" s="256"/>
      <c r="K3874" s="256"/>
      <c r="L3874" s="261"/>
      <c r="M3874" s="262"/>
      <c r="N3874" s="263"/>
      <c r="O3874" s="263"/>
      <c r="P3874" s="263"/>
      <c r="Q3874" s="263"/>
      <c r="R3874" s="263"/>
      <c r="S3874" s="263"/>
      <c r="T3874" s="264"/>
      <c r="AT3874" s="265" t="s">
        <v>175</v>
      </c>
      <c r="AU3874" s="265" t="s">
        <v>107</v>
      </c>
      <c r="AV3874" s="13" t="s">
        <v>107</v>
      </c>
      <c r="AW3874" s="13" t="s">
        <v>31</v>
      </c>
      <c r="AX3874" s="13" t="s">
        <v>74</v>
      </c>
      <c r="AY3874" s="265" t="s">
        <v>165</v>
      </c>
    </row>
    <row r="3875" s="12" customFormat="1">
      <c r="B3875" s="244"/>
      <c r="C3875" s="245"/>
      <c r="D3875" s="246" t="s">
        <v>175</v>
      </c>
      <c r="E3875" s="247" t="s">
        <v>1</v>
      </c>
      <c r="F3875" s="248" t="s">
        <v>196</v>
      </c>
      <c r="G3875" s="245"/>
      <c r="H3875" s="247" t="s">
        <v>1</v>
      </c>
      <c r="I3875" s="249"/>
      <c r="J3875" s="245"/>
      <c r="K3875" s="245"/>
      <c r="L3875" s="250"/>
      <c r="M3875" s="251"/>
      <c r="N3875" s="252"/>
      <c r="O3875" s="252"/>
      <c r="P3875" s="252"/>
      <c r="Q3875" s="252"/>
      <c r="R3875" s="252"/>
      <c r="S3875" s="252"/>
      <c r="T3875" s="253"/>
      <c r="AT3875" s="254" t="s">
        <v>175</v>
      </c>
      <c r="AU3875" s="254" t="s">
        <v>107</v>
      </c>
      <c r="AV3875" s="12" t="s">
        <v>82</v>
      </c>
      <c r="AW3875" s="12" t="s">
        <v>31</v>
      </c>
      <c r="AX3875" s="12" t="s">
        <v>74</v>
      </c>
      <c r="AY3875" s="254" t="s">
        <v>165</v>
      </c>
    </row>
    <row r="3876" s="13" customFormat="1">
      <c r="B3876" s="255"/>
      <c r="C3876" s="256"/>
      <c r="D3876" s="246" t="s">
        <v>175</v>
      </c>
      <c r="E3876" s="257" t="s">
        <v>1</v>
      </c>
      <c r="F3876" s="258" t="s">
        <v>685</v>
      </c>
      <c r="G3876" s="256"/>
      <c r="H3876" s="259">
        <v>4.5</v>
      </c>
      <c r="I3876" s="260"/>
      <c r="J3876" s="256"/>
      <c r="K3876" s="256"/>
      <c r="L3876" s="261"/>
      <c r="M3876" s="262"/>
      <c r="N3876" s="263"/>
      <c r="O3876" s="263"/>
      <c r="P3876" s="263"/>
      <c r="Q3876" s="263"/>
      <c r="R3876" s="263"/>
      <c r="S3876" s="263"/>
      <c r="T3876" s="264"/>
      <c r="AT3876" s="265" t="s">
        <v>175</v>
      </c>
      <c r="AU3876" s="265" t="s">
        <v>107</v>
      </c>
      <c r="AV3876" s="13" t="s">
        <v>107</v>
      </c>
      <c r="AW3876" s="13" t="s">
        <v>31</v>
      </c>
      <c r="AX3876" s="13" t="s">
        <v>74</v>
      </c>
      <c r="AY3876" s="265" t="s">
        <v>165</v>
      </c>
    </row>
    <row r="3877" s="12" customFormat="1">
      <c r="B3877" s="244"/>
      <c r="C3877" s="245"/>
      <c r="D3877" s="246" t="s">
        <v>175</v>
      </c>
      <c r="E3877" s="247" t="s">
        <v>1</v>
      </c>
      <c r="F3877" s="248" t="s">
        <v>420</v>
      </c>
      <c r="G3877" s="245"/>
      <c r="H3877" s="247" t="s">
        <v>1</v>
      </c>
      <c r="I3877" s="249"/>
      <c r="J3877" s="245"/>
      <c r="K3877" s="245"/>
      <c r="L3877" s="250"/>
      <c r="M3877" s="251"/>
      <c r="N3877" s="252"/>
      <c r="O3877" s="252"/>
      <c r="P3877" s="252"/>
      <c r="Q3877" s="252"/>
      <c r="R3877" s="252"/>
      <c r="S3877" s="252"/>
      <c r="T3877" s="253"/>
      <c r="AT3877" s="254" t="s">
        <v>175</v>
      </c>
      <c r="AU3877" s="254" t="s">
        <v>107</v>
      </c>
      <c r="AV3877" s="12" t="s">
        <v>82</v>
      </c>
      <c r="AW3877" s="12" t="s">
        <v>31</v>
      </c>
      <c r="AX3877" s="12" t="s">
        <v>74</v>
      </c>
      <c r="AY3877" s="254" t="s">
        <v>165</v>
      </c>
    </row>
    <row r="3878" s="13" customFormat="1">
      <c r="B3878" s="255"/>
      <c r="C3878" s="256"/>
      <c r="D3878" s="246" t="s">
        <v>175</v>
      </c>
      <c r="E3878" s="257" t="s">
        <v>1</v>
      </c>
      <c r="F3878" s="258" t="s">
        <v>686</v>
      </c>
      <c r="G3878" s="256"/>
      <c r="H3878" s="259">
        <v>8.1899999999999995</v>
      </c>
      <c r="I3878" s="260"/>
      <c r="J3878" s="256"/>
      <c r="K3878" s="256"/>
      <c r="L3878" s="261"/>
      <c r="M3878" s="262"/>
      <c r="N3878" s="263"/>
      <c r="O3878" s="263"/>
      <c r="P3878" s="263"/>
      <c r="Q3878" s="263"/>
      <c r="R3878" s="263"/>
      <c r="S3878" s="263"/>
      <c r="T3878" s="264"/>
      <c r="AT3878" s="265" t="s">
        <v>175</v>
      </c>
      <c r="AU3878" s="265" t="s">
        <v>107</v>
      </c>
      <c r="AV3878" s="13" t="s">
        <v>107</v>
      </c>
      <c r="AW3878" s="13" t="s">
        <v>31</v>
      </c>
      <c r="AX3878" s="13" t="s">
        <v>74</v>
      </c>
      <c r="AY3878" s="265" t="s">
        <v>165</v>
      </c>
    </row>
    <row r="3879" s="12" customFormat="1">
      <c r="B3879" s="244"/>
      <c r="C3879" s="245"/>
      <c r="D3879" s="246" t="s">
        <v>175</v>
      </c>
      <c r="E3879" s="247" t="s">
        <v>1</v>
      </c>
      <c r="F3879" s="248" t="s">
        <v>414</v>
      </c>
      <c r="G3879" s="245"/>
      <c r="H3879" s="247" t="s">
        <v>1</v>
      </c>
      <c r="I3879" s="249"/>
      <c r="J3879" s="245"/>
      <c r="K3879" s="245"/>
      <c r="L3879" s="250"/>
      <c r="M3879" s="251"/>
      <c r="N3879" s="252"/>
      <c r="O3879" s="252"/>
      <c r="P3879" s="252"/>
      <c r="Q3879" s="252"/>
      <c r="R3879" s="252"/>
      <c r="S3879" s="252"/>
      <c r="T3879" s="253"/>
      <c r="AT3879" s="254" t="s">
        <v>175</v>
      </c>
      <c r="AU3879" s="254" t="s">
        <v>107</v>
      </c>
      <c r="AV3879" s="12" t="s">
        <v>82</v>
      </c>
      <c r="AW3879" s="12" t="s">
        <v>31</v>
      </c>
      <c r="AX3879" s="12" t="s">
        <v>74</v>
      </c>
      <c r="AY3879" s="254" t="s">
        <v>165</v>
      </c>
    </row>
    <row r="3880" s="13" customFormat="1">
      <c r="B3880" s="255"/>
      <c r="C3880" s="256"/>
      <c r="D3880" s="246" t="s">
        <v>175</v>
      </c>
      <c r="E3880" s="257" t="s">
        <v>1</v>
      </c>
      <c r="F3880" s="258" t="s">
        <v>1386</v>
      </c>
      <c r="G3880" s="256"/>
      <c r="H3880" s="259">
        <v>3.1600000000000001</v>
      </c>
      <c r="I3880" s="260"/>
      <c r="J3880" s="256"/>
      <c r="K3880" s="256"/>
      <c r="L3880" s="261"/>
      <c r="M3880" s="262"/>
      <c r="N3880" s="263"/>
      <c r="O3880" s="263"/>
      <c r="P3880" s="263"/>
      <c r="Q3880" s="263"/>
      <c r="R3880" s="263"/>
      <c r="S3880" s="263"/>
      <c r="T3880" s="264"/>
      <c r="AT3880" s="265" t="s">
        <v>175</v>
      </c>
      <c r="AU3880" s="265" t="s">
        <v>107</v>
      </c>
      <c r="AV3880" s="13" t="s">
        <v>107</v>
      </c>
      <c r="AW3880" s="13" t="s">
        <v>31</v>
      </c>
      <c r="AX3880" s="13" t="s">
        <v>74</v>
      </c>
      <c r="AY3880" s="265" t="s">
        <v>165</v>
      </c>
    </row>
    <row r="3881" s="14" customFormat="1">
      <c r="B3881" s="266"/>
      <c r="C3881" s="267"/>
      <c r="D3881" s="246" t="s">
        <v>175</v>
      </c>
      <c r="E3881" s="268" t="s">
        <v>1</v>
      </c>
      <c r="F3881" s="269" t="s">
        <v>179</v>
      </c>
      <c r="G3881" s="267"/>
      <c r="H3881" s="270">
        <v>101.47</v>
      </c>
      <c r="I3881" s="271"/>
      <c r="J3881" s="267"/>
      <c r="K3881" s="267"/>
      <c r="L3881" s="272"/>
      <c r="M3881" s="273"/>
      <c r="N3881" s="274"/>
      <c r="O3881" s="274"/>
      <c r="P3881" s="274"/>
      <c r="Q3881" s="274"/>
      <c r="R3881" s="274"/>
      <c r="S3881" s="274"/>
      <c r="T3881" s="275"/>
      <c r="AT3881" s="276" t="s">
        <v>175</v>
      </c>
      <c r="AU3881" s="276" t="s">
        <v>107</v>
      </c>
      <c r="AV3881" s="14" t="s">
        <v>166</v>
      </c>
      <c r="AW3881" s="14" t="s">
        <v>31</v>
      </c>
      <c r="AX3881" s="14" t="s">
        <v>74</v>
      </c>
      <c r="AY3881" s="276" t="s">
        <v>165</v>
      </c>
    </row>
    <row r="3882" s="12" customFormat="1">
      <c r="B3882" s="244"/>
      <c r="C3882" s="245"/>
      <c r="D3882" s="246" t="s">
        <v>175</v>
      </c>
      <c r="E3882" s="247" t="s">
        <v>1</v>
      </c>
      <c r="F3882" s="248" t="s">
        <v>180</v>
      </c>
      <c r="G3882" s="245"/>
      <c r="H3882" s="247" t="s">
        <v>1</v>
      </c>
      <c r="I3882" s="249"/>
      <c r="J3882" s="245"/>
      <c r="K3882" s="245"/>
      <c r="L3882" s="250"/>
      <c r="M3882" s="251"/>
      <c r="N3882" s="252"/>
      <c r="O3882" s="252"/>
      <c r="P3882" s="252"/>
      <c r="Q3882" s="252"/>
      <c r="R3882" s="252"/>
      <c r="S3882" s="252"/>
      <c r="T3882" s="253"/>
      <c r="AT3882" s="254" t="s">
        <v>175</v>
      </c>
      <c r="AU3882" s="254" t="s">
        <v>107</v>
      </c>
      <c r="AV3882" s="12" t="s">
        <v>82</v>
      </c>
      <c r="AW3882" s="12" t="s">
        <v>31</v>
      </c>
      <c r="AX3882" s="12" t="s">
        <v>74</v>
      </c>
      <c r="AY3882" s="254" t="s">
        <v>165</v>
      </c>
    </row>
    <row r="3883" s="12" customFormat="1">
      <c r="B3883" s="244"/>
      <c r="C3883" s="245"/>
      <c r="D3883" s="246" t="s">
        <v>175</v>
      </c>
      <c r="E3883" s="247" t="s">
        <v>1</v>
      </c>
      <c r="F3883" s="248" t="s">
        <v>446</v>
      </c>
      <c r="G3883" s="245"/>
      <c r="H3883" s="247" t="s">
        <v>1</v>
      </c>
      <c r="I3883" s="249"/>
      <c r="J3883" s="245"/>
      <c r="K3883" s="245"/>
      <c r="L3883" s="250"/>
      <c r="M3883" s="251"/>
      <c r="N3883" s="252"/>
      <c r="O3883" s="252"/>
      <c r="P3883" s="252"/>
      <c r="Q3883" s="252"/>
      <c r="R3883" s="252"/>
      <c r="S3883" s="252"/>
      <c r="T3883" s="253"/>
      <c r="AT3883" s="254" t="s">
        <v>175</v>
      </c>
      <c r="AU3883" s="254" t="s">
        <v>107</v>
      </c>
      <c r="AV3883" s="12" t="s">
        <v>82</v>
      </c>
      <c r="AW3883" s="12" t="s">
        <v>31</v>
      </c>
      <c r="AX3883" s="12" t="s">
        <v>74</v>
      </c>
      <c r="AY3883" s="254" t="s">
        <v>165</v>
      </c>
    </row>
    <row r="3884" s="13" customFormat="1">
      <c r="B3884" s="255"/>
      <c r="C3884" s="256"/>
      <c r="D3884" s="246" t="s">
        <v>175</v>
      </c>
      <c r="E3884" s="257" t="s">
        <v>1</v>
      </c>
      <c r="F3884" s="258" t="s">
        <v>689</v>
      </c>
      <c r="G3884" s="256"/>
      <c r="H3884" s="259">
        <v>17.510000000000002</v>
      </c>
      <c r="I3884" s="260"/>
      <c r="J3884" s="256"/>
      <c r="K3884" s="256"/>
      <c r="L3884" s="261"/>
      <c r="M3884" s="262"/>
      <c r="N3884" s="263"/>
      <c r="O3884" s="263"/>
      <c r="P3884" s="263"/>
      <c r="Q3884" s="263"/>
      <c r="R3884" s="263"/>
      <c r="S3884" s="263"/>
      <c r="T3884" s="264"/>
      <c r="AT3884" s="265" t="s">
        <v>175</v>
      </c>
      <c r="AU3884" s="265" t="s">
        <v>107</v>
      </c>
      <c r="AV3884" s="13" t="s">
        <v>107</v>
      </c>
      <c r="AW3884" s="13" t="s">
        <v>31</v>
      </c>
      <c r="AX3884" s="13" t="s">
        <v>74</v>
      </c>
      <c r="AY3884" s="265" t="s">
        <v>165</v>
      </c>
    </row>
    <row r="3885" s="12" customFormat="1">
      <c r="B3885" s="244"/>
      <c r="C3885" s="245"/>
      <c r="D3885" s="246" t="s">
        <v>175</v>
      </c>
      <c r="E3885" s="247" t="s">
        <v>1</v>
      </c>
      <c r="F3885" s="248" t="s">
        <v>262</v>
      </c>
      <c r="G3885" s="245"/>
      <c r="H3885" s="247" t="s">
        <v>1</v>
      </c>
      <c r="I3885" s="249"/>
      <c r="J3885" s="245"/>
      <c r="K3885" s="245"/>
      <c r="L3885" s="250"/>
      <c r="M3885" s="251"/>
      <c r="N3885" s="252"/>
      <c r="O3885" s="252"/>
      <c r="P3885" s="252"/>
      <c r="Q3885" s="252"/>
      <c r="R3885" s="252"/>
      <c r="S3885" s="252"/>
      <c r="T3885" s="253"/>
      <c r="AT3885" s="254" t="s">
        <v>175</v>
      </c>
      <c r="AU3885" s="254" t="s">
        <v>107</v>
      </c>
      <c r="AV3885" s="12" t="s">
        <v>82</v>
      </c>
      <c r="AW3885" s="12" t="s">
        <v>31</v>
      </c>
      <c r="AX3885" s="12" t="s">
        <v>74</v>
      </c>
      <c r="AY3885" s="254" t="s">
        <v>165</v>
      </c>
    </row>
    <row r="3886" s="13" customFormat="1">
      <c r="B3886" s="255"/>
      <c r="C3886" s="256"/>
      <c r="D3886" s="246" t="s">
        <v>175</v>
      </c>
      <c r="E3886" s="257" t="s">
        <v>1</v>
      </c>
      <c r="F3886" s="258" t="s">
        <v>690</v>
      </c>
      <c r="G3886" s="256"/>
      <c r="H3886" s="259">
        <v>5.0499999999999998</v>
      </c>
      <c r="I3886" s="260"/>
      <c r="J3886" s="256"/>
      <c r="K3886" s="256"/>
      <c r="L3886" s="261"/>
      <c r="M3886" s="262"/>
      <c r="N3886" s="263"/>
      <c r="O3886" s="263"/>
      <c r="P3886" s="263"/>
      <c r="Q3886" s="263"/>
      <c r="R3886" s="263"/>
      <c r="S3886" s="263"/>
      <c r="T3886" s="264"/>
      <c r="AT3886" s="265" t="s">
        <v>175</v>
      </c>
      <c r="AU3886" s="265" t="s">
        <v>107</v>
      </c>
      <c r="AV3886" s="13" t="s">
        <v>107</v>
      </c>
      <c r="AW3886" s="13" t="s">
        <v>31</v>
      </c>
      <c r="AX3886" s="13" t="s">
        <v>74</v>
      </c>
      <c r="AY3886" s="265" t="s">
        <v>165</v>
      </c>
    </row>
    <row r="3887" s="12" customFormat="1">
      <c r="B3887" s="244"/>
      <c r="C3887" s="245"/>
      <c r="D3887" s="246" t="s">
        <v>175</v>
      </c>
      <c r="E3887" s="247" t="s">
        <v>1</v>
      </c>
      <c r="F3887" s="248" t="s">
        <v>461</v>
      </c>
      <c r="G3887" s="245"/>
      <c r="H3887" s="247" t="s">
        <v>1</v>
      </c>
      <c r="I3887" s="249"/>
      <c r="J3887" s="245"/>
      <c r="K3887" s="245"/>
      <c r="L3887" s="250"/>
      <c r="M3887" s="251"/>
      <c r="N3887" s="252"/>
      <c r="O3887" s="252"/>
      <c r="P3887" s="252"/>
      <c r="Q3887" s="252"/>
      <c r="R3887" s="252"/>
      <c r="S3887" s="252"/>
      <c r="T3887" s="253"/>
      <c r="AT3887" s="254" t="s">
        <v>175</v>
      </c>
      <c r="AU3887" s="254" t="s">
        <v>107</v>
      </c>
      <c r="AV3887" s="12" t="s">
        <v>82</v>
      </c>
      <c r="AW3887" s="12" t="s">
        <v>31</v>
      </c>
      <c r="AX3887" s="12" t="s">
        <v>74</v>
      </c>
      <c r="AY3887" s="254" t="s">
        <v>165</v>
      </c>
    </row>
    <row r="3888" s="13" customFormat="1">
      <c r="B3888" s="255"/>
      <c r="C3888" s="256"/>
      <c r="D3888" s="246" t="s">
        <v>175</v>
      </c>
      <c r="E3888" s="257" t="s">
        <v>1</v>
      </c>
      <c r="F3888" s="258" t="s">
        <v>691</v>
      </c>
      <c r="G3888" s="256"/>
      <c r="H3888" s="259">
        <v>6.2699999999999996</v>
      </c>
      <c r="I3888" s="260"/>
      <c r="J3888" s="256"/>
      <c r="K3888" s="256"/>
      <c r="L3888" s="261"/>
      <c r="M3888" s="262"/>
      <c r="N3888" s="263"/>
      <c r="O3888" s="263"/>
      <c r="P3888" s="263"/>
      <c r="Q3888" s="263"/>
      <c r="R3888" s="263"/>
      <c r="S3888" s="263"/>
      <c r="T3888" s="264"/>
      <c r="AT3888" s="265" t="s">
        <v>175</v>
      </c>
      <c r="AU3888" s="265" t="s">
        <v>107</v>
      </c>
      <c r="AV3888" s="13" t="s">
        <v>107</v>
      </c>
      <c r="AW3888" s="13" t="s">
        <v>31</v>
      </c>
      <c r="AX3888" s="13" t="s">
        <v>74</v>
      </c>
      <c r="AY3888" s="265" t="s">
        <v>165</v>
      </c>
    </row>
    <row r="3889" s="12" customFormat="1">
      <c r="B3889" s="244"/>
      <c r="C3889" s="245"/>
      <c r="D3889" s="246" t="s">
        <v>175</v>
      </c>
      <c r="E3889" s="247" t="s">
        <v>1</v>
      </c>
      <c r="F3889" s="248" t="s">
        <v>467</v>
      </c>
      <c r="G3889" s="245"/>
      <c r="H3889" s="247" t="s">
        <v>1</v>
      </c>
      <c r="I3889" s="249"/>
      <c r="J3889" s="245"/>
      <c r="K3889" s="245"/>
      <c r="L3889" s="250"/>
      <c r="M3889" s="251"/>
      <c r="N3889" s="252"/>
      <c r="O3889" s="252"/>
      <c r="P3889" s="252"/>
      <c r="Q3889" s="252"/>
      <c r="R3889" s="252"/>
      <c r="S3889" s="252"/>
      <c r="T3889" s="253"/>
      <c r="AT3889" s="254" t="s">
        <v>175</v>
      </c>
      <c r="AU3889" s="254" t="s">
        <v>107</v>
      </c>
      <c r="AV3889" s="12" t="s">
        <v>82</v>
      </c>
      <c r="AW3889" s="12" t="s">
        <v>31</v>
      </c>
      <c r="AX3889" s="12" t="s">
        <v>74</v>
      </c>
      <c r="AY3889" s="254" t="s">
        <v>165</v>
      </c>
    </row>
    <row r="3890" s="12" customFormat="1">
      <c r="B3890" s="244"/>
      <c r="C3890" s="245"/>
      <c r="D3890" s="246" t="s">
        <v>175</v>
      </c>
      <c r="E3890" s="247" t="s">
        <v>1</v>
      </c>
      <c r="F3890" s="248" t="s">
        <v>182</v>
      </c>
      <c r="G3890" s="245"/>
      <c r="H3890" s="247" t="s">
        <v>1</v>
      </c>
      <c r="I3890" s="249"/>
      <c r="J3890" s="245"/>
      <c r="K3890" s="245"/>
      <c r="L3890" s="250"/>
      <c r="M3890" s="251"/>
      <c r="N3890" s="252"/>
      <c r="O3890" s="252"/>
      <c r="P3890" s="252"/>
      <c r="Q3890" s="252"/>
      <c r="R3890" s="252"/>
      <c r="S3890" s="252"/>
      <c r="T3890" s="253"/>
      <c r="AT3890" s="254" t="s">
        <v>175</v>
      </c>
      <c r="AU3890" s="254" t="s">
        <v>107</v>
      </c>
      <c r="AV3890" s="12" t="s">
        <v>82</v>
      </c>
      <c r="AW3890" s="12" t="s">
        <v>31</v>
      </c>
      <c r="AX3890" s="12" t="s">
        <v>74</v>
      </c>
      <c r="AY3890" s="254" t="s">
        <v>165</v>
      </c>
    </row>
    <row r="3891" s="13" customFormat="1">
      <c r="B3891" s="255"/>
      <c r="C3891" s="256"/>
      <c r="D3891" s="246" t="s">
        <v>175</v>
      </c>
      <c r="E3891" s="257" t="s">
        <v>1</v>
      </c>
      <c r="F3891" s="258" t="s">
        <v>695</v>
      </c>
      <c r="G3891" s="256"/>
      <c r="H3891" s="259">
        <v>3.5600000000000001</v>
      </c>
      <c r="I3891" s="260"/>
      <c r="J3891" s="256"/>
      <c r="K3891" s="256"/>
      <c r="L3891" s="261"/>
      <c r="M3891" s="262"/>
      <c r="N3891" s="263"/>
      <c r="O3891" s="263"/>
      <c r="P3891" s="263"/>
      <c r="Q3891" s="263"/>
      <c r="R3891" s="263"/>
      <c r="S3891" s="263"/>
      <c r="T3891" s="264"/>
      <c r="AT3891" s="265" t="s">
        <v>175</v>
      </c>
      <c r="AU3891" s="265" t="s">
        <v>107</v>
      </c>
      <c r="AV3891" s="13" t="s">
        <v>107</v>
      </c>
      <c r="AW3891" s="13" t="s">
        <v>31</v>
      </c>
      <c r="AX3891" s="13" t="s">
        <v>74</v>
      </c>
      <c r="AY3891" s="265" t="s">
        <v>165</v>
      </c>
    </row>
    <row r="3892" s="12" customFormat="1">
      <c r="B3892" s="244"/>
      <c r="C3892" s="245"/>
      <c r="D3892" s="246" t="s">
        <v>175</v>
      </c>
      <c r="E3892" s="247" t="s">
        <v>1</v>
      </c>
      <c r="F3892" s="248" t="s">
        <v>203</v>
      </c>
      <c r="G3892" s="245"/>
      <c r="H3892" s="247" t="s">
        <v>1</v>
      </c>
      <c r="I3892" s="249"/>
      <c r="J3892" s="245"/>
      <c r="K3892" s="245"/>
      <c r="L3892" s="250"/>
      <c r="M3892" s="251"/>
      <c r="N3892" s="252"/>
      <c r="O3892" s="252"/>
      <c r="P3892" s="252"/>
      <c r="Q3892" s="252"/>
      <c r="R3892" s="252"/>
      <c r="S3892" s="252"/>
      <c r="T3892" s="253"/>
      <c r="AT3892" s="254" t="s">
        <v>175</v>
      </c>
      <c r="AU3892" s="254" t="s">
        <v>107</v>
      </c>
      <c r="AV3892" s="12" t="s">
        <v>82</v>
      </c>
      <c r="AW3892" s="12" t="s">
        <v>31</v>
      </c>
      <c r="AX3892" s="12" t="s">
        <v>74</v>
      </c>
      <c r="AY3892" s="254" t="s">
        <v>165</v>
      </c>
    </row>
    <row r="3893" s="13" customFormat="1">
      <c r="B3893" s="255"/>
      <c r="C3893" s="256"/>
      <c r="D3893" s="246" t="s">
        <v>175</v>
      </c>
      <c r="E3893" s="257" t="s">
        <v>1</v>
      </c>
      <c r="F3893" s="258" t="s">
        <v>696</v>
      </c>
      <c r="G3893" s="256"/>
      <c r="H3893" s="259">
        <v>3.96</v>
      </c>
      <c r="I3893" s="260"/>
      <c r="J3893" s="256"/>
      <c r="K3893" s="256"/>
      <c r="L3893" s="261"/>
      <c r="M3893" s="262"/>
      <c r="N3893" s="263"/>
      <c r="O3893" s="263"/>
      <c r="P3893" s="263"/>
      <c r="Q3893" s="263"/>
      <c r="R3893" s="263"/>
      <c r="S3893" s="263"/>
      <c r="T3893" s="264"/>
      <c r="AT3893" s="265" t="s">
        <v>175</v>
      </c>
      <c r="AU3893" s="265" t="s">
        <v>107</v>
      </c>
      <c r="AV3893" s="13" t="s">
        <v>107</v>
      </c>
      <c r="AW3893" s="13" t="s">
        <v>31</v>
      </c>
      <c r="AX3893" s="13" t="s">
        <v>74</v>
      </c>
      <c r="AY3893" s="265" t="s">
        <v>165</v>
      </c>
    </row>
    <row r="3894" s="12" customFormat="1">
      <c r="B3894" s="244"/>
      <c r="C3894" s="245"/>
      <c r="D3894" s="246" t="s">
        <v>175</v>
      </c>
      <c r="E3894" s="247" t="s">
        <v>1</v>
      </c>
      <c r="F3894" s="248" t="s">
        <v>697</v>
      </c>
      <c r="G3894" s="245"/>
      <c r="H3894" s="247" t="s">
        <v>1</v>
      </c>
      <c r="I3894" s="249"/>
      <c r="J3894" s="245"/>
      <c r="K3894" s="245"/>
      <c r="L3894" s="250"/>
      <c r="M3894" s="251"/>
      <c r="N3894" s="252"/>
      <c r="O3894" s="252"/>
      <c r="P3894" s="252"/>
      <c r="Q3894" s="252"/>
      <c r="R3894" s="252"/>
      <c r="S3894" s="252"/>
      <c r="T3894" s="253"/>
      <c r="AT3894" s="254" t="s">
        <v>175</v>
      </c>
      <c r="AU3894" s="254" t="s">
        <v>107</v>
      </c>
      <c r="AV3894" s="12" t="s">
        <v>82</v>
      </c>
      <c r="AW3894" s="12" t="s">
        <v>31</v>
      </c>
      <c r="AX3894" s="12" t="s">
        <v>74</v>
      </c>
      <c r="AY3894" s="254" t="s">
        <v>165</v>
      </c>
    </row>
    <row r="3895" s="13" customFormat="1">
      <c r="B3895" s="255"/>
      <c r="C3895" s="256"/>
      <c r="D3895" s="246" t="s">
        <v>175</v>
      </c>
      <c r="E3895" s="257" t="s">
        <v>1</v>
      </c>
      <c r="F3895" s="258" t="s">
        <v>698</v>
      </c>
      <c r="G3895" s="256"/>
      <c r="H3895" s="259">
        <v>1.44</v>
      </c>
      <c r="I3895" s="260"/>
      <c r="J3895" s="256"/>
      <c r="K3895" s="256"/>
      <c r="L3895" s="261"/>
      <c r="M3895" s="262"/>
      <c r="N3895" s="263"/>
      <c r="O3895" s="263"/>
      <c r="P3895" s="263"/>
      <c r="Q3895" s="263"/>
      <c r="R3895" s="263"/>
      <c r="S3895" s="263"/>
      <c r="T3895" s="264"/>
      <c r="AT3895" s="265" t="s">
        <v>175</v>
      </c>
      <c r="AU3895" s="265" t="s">
        <v>107</v>
      </c>
      <c r="AV3895" s="13" t="s">
        <v>107</v>
      </c>
      <c r="AW3895" s="13" t="s">
        <v>31</v>
      </c>
      <c r="AX3895" s="13" t="s">
        <v>74</v>
      </c>
      <c r="AY3895" s="265" t="s">
        <v>165</v>
      </c>
    </row>
    <row r="3896" s="12" customFormat="1">
      <c r="B3896" s="244"/>
      <c r="C3896" s="245"/>
      <c r="D3896" s="246" t="s">
        <v>175</v>
      </c>
      <c r="E3896" s="247" t="s">
        <v>1</v>
      </c>
      <c r="F3896" s="248" t="s">
        <v>453</v>
      </c>
      <c r="G3896" s="245"/>
      <c r="H3896" s="247" t="s">
        <v>1</v>
      </c>
      <c r="I3896" s="249"/>
      <c r="J3896" s="245"/>
      <c r="K3896" s="245"/>
      <c r="L3896" s="250"/>
      <c r="M3896" s="251"/>
      <c r="N3896" s="252"/>
      <c r="O3896" s="252"/>
      <c r="P3896" s="252"/>
      <c r="Q3896" s="252"/>
      <c r="R3896" s="252"/>
      <c r="S3896" s="252"/>
      <c r="T3896" s="253"/>
      <c r="AT3896" s="254" t="s">
        <v>175</v>
      </c>
      <c r="AU3896" s="254" t="s">
        <v>107</v>
      </c>
      <c r="AV3896" s="12" t="s">
        <v>82</v>
      </c>
      <c r="AW3896" s="12" t="s">
        <v>31</v>
      </c>
      <c r="AX3896" s="12" t="s">
        <v>74</v>
      </c>
      <c r="AY3896" s="254" t="s">
        <v>165</v>
      </c>
    </row>
    <row r="3897" s="13" customFormat="1">
      <c r="B3897" s="255"/>
      <c r="C3897" s="256"/>
      <c r="D3897" s="246" t="s">
        <v>175</v>
      </c>
      <c r="E3897" s="257" t="s">
        <v>1</v>
      </c>
      <c r="F3897" s="258" t="s">
        <v>699</v>
      </c>
      <c r="G3897" s="256"/>
      <c r="H3897" s="259">
        <v>8.2200000000000006</v>
      </c>
      <c r="I3897" s="260"/>
      <c r="J3897" s="256"/>
      <c r="K3897" s="256"/>
      <c r="L3897" s="261"/>
      <c r="M3897" s="262"/>
      <c r="N3897" s="263"/>
      <c r="O3897" s="263"/>
      <c r="P3897" s="263"/>
      <c r="Q3897" s="263"/>
      <c r="R3897" s="263"/>
      <c r="S3897" s="263"/>
      <c r="T3897" s="264"/>
      <c r="AT3897" s="265" t="s">
        <v>175</v>
      </c>
      <c r="AU3897" s="265" t="s">
        <v>107</v>
      </c>
      <c r="AV3897" s="13" t="s">
        <v>107</v>
      </c>
      <c r="AW3897" s="13" t="s">
        <v>31</v>
      </c>
      <c r="AX3897" s="13" t="s">
        <v>74</v>
      </c>
      <c r="AY3897" s="265" t="s">
        <v>165</v>
      </c>
    </row>
    <row r="3898" s="12" customFormat="1">
      <c r="B3898" s="244"/>
      <c r="C3898" s="245"/>
      <c r="D3898" s="246" t="s">
        <v>175</v>
      </c>
      <c r="E3898" s="247" t="s">
        <v>1</v>
      </c>
      <c r="F3898" s="248" t="s">
        <v>220</v>
      </c>
      <c r="G3898" s="245"/>
      <c r="H3898" s="247" t="s">
        <v>1</v>
      </c>
      <c r="I3898" s="249"/>
      <c r="J3898" s="245"/>
      <c r="K3898" s="245"/>
      <c r="L3898" s="250"/>
      <c r="M3898" s="251"/>
      <c r="N3898" s="252"/>
      <c r="O3898" s="252"/>
      <c r="P3898" s="252"/>
      <c r="Q3898" s="252"/>
      <c r="R3898" s="252"/>
      <c r="S3898" s="252"/>
      <c r="T3898" s="253"/>
      <c r="AT3898" s="254" t="s">
        <v>175</v>
      </c>
      <c r="AU3898" s="254" t="s">
        <v>107</v>
      </c>
      <c r="AV3898" s="12" t="s">
        <v>82</v>
      </c>
      <c r="AW3898" s="12" t="s">
        <v>31</v>
      </c>
      <c r="AX3898" s="12" t="s">
        <v>74</v>
      </c>
      <c r="AY3898" s="254" t="s">
        <v>165</v>
      </c>
    </row>
    <row r="3899" s="13" customFormat="1">
      <c r="B3899" s="255"/>
      <c r="C3899" s="256"/>
      <c r="D3899" s="246" t="s">
        <v>175</v>
      </c>
      <c r="E3899" s="257" t="s">
        <v>1</v>
      </c>
      <c r="F3899" s="258" t="s">
        <v>702</v>
      </c>
      <c r="G3899" s="256"/>
      <c r="H3899" s="259">
        <v>7.6200000000000001</v>
      </c>
      <c r="I3899" s="260"/>
      <c r="J3899" s="256"/>
      <c r="K3899" s="256"/>
      <c r="L3899" s="261"/>
      <c r="M3899" s="262"/>
      <c r="N3899" s="263"/>
      <c r="O3899" s="263"/>
      <c r="P3899" s="263"/>
      <c r="Q3899" s="263"/>
      <c r="R3899" s="263"/>
      <c r="S3899" s="263"/>
      <c r="T3899" s="264"/>
      <c r="AT3899" s="265" t="s">
        <v>175</v>
      </c>
      <c r="AU3899" s="265" t="s">
        <v>107</v>
      </c>
      <c r="AV3899" s="13" t="s">
        <v>107</v>
      </c>
      <c r="AW3899" s="13" t="s">
        <v>31</v>
      </c>
      <c r="AX3899" s="13" t="s">
        <v>74</v>
      </c>
      <c r="AY3899" s="265" t="s">
        <v>165</v>
      </c>
    </row>
    <row r="3900" s="12" customFormat="1">
      <c r="B3900" s="244"/>
      <c r="C3900" s="245"/>
      <c r="D3900" s="246" t="s">
        <v>175</v>
      </c>
      <c r="E3900" s="247" t="s">
        <v>1</v>
      </c>
      <c r="F3900" s="248" t="s">
        <v>439</v>
      </c>
      <c r="G3900" s="245"/>
      <c r="H3900" s="247" t="s">
        <v>1</v>
      </c>
      <c r="I3900" s="249"/>
      <c r="J3900" s="245"/>
      <c r="K3900" s="245"/>
      <c r="L3900" s="250"/>
      <c r="M3900" s="251"/>
      <c r="N3900" s="252"/>
      <c r="O3900" s="252"/>
      <c r="P3900" s="252"/>
      <c r="Q3900" s="252"/>
      <c r="R3900" s="252"/>
      <c r="S3900" s="252"/>
      <c r="T3900" s="253"/>
      <c r="AT3900" s="254" t="s">
        <v>175</v>
      </c>
      <c r="AU3900" s="254" t="s">
        <v>107</v>
      </c>
      <c r="AV3900" s="12" t="s">
        <v>82</v>
      </c>
      <c r="AW3900" s="12" t="s">
        <v>31</v>
      </c>
      <c r="AX3900" s="12" t="s">
        <v>74</v>
      </c>
      <c r="AY3900" s="254" t="s">
        <v>165</v>
      </c>
    </row>
    <row r="3901" s="13" customFormat="1">
      <c r="B3901" s="255"/>
      <c r="C3901" s="256"/>
      <c r="D3901" s="246" t="s">
        <v>175</v>
      </c>
      <c r="E3901" s="257" t="s">
        <v>1</v>
      </c>
      <c r="F3901" s="258" t="s">
        <v>703</v>
      </c>
      <c r="G3901" s="256"/>
      <c r="H3901" s="259">
        <v>3.5099999999999998</v>
      </c>
      <c r="I3901" s="260"/>
      <c r="J3901" s="256"/>
      <c r="K3901" s="256"/>
      <c r="L3901" s="261"/>
      <c r="M3901" s="262"/>
      <c r="N3901" s="263"/>
      <c r="O3901" s="263"/>
      <c r="P3901" s="263"/>
      <c r="Q3901" s="263"/>
      <c r="R3901" s="263"/>
      <c r="S3901" s="263"/>
      <c r="T3901" s="264"/>
      <c r="AT3901" s="265" t="s">
        <v>175</v>
      </c>
      <c r="AU3901" s="265" t="s">
        <v>107</v>
      </c>
      <c r="AV3901" s="13" t="s">
        <v>107</v>
      </c>
      <c r="AW3901" s="13" t="s">
        <v>31</v>
      </c>
      <c r="AX3901" s="13" t="s">
        <v>74</v>
      </c>
      <c r="AY3901" s="265" t="s">
        <v>165</v>
      </c>
    </row>
    <row r="3902" s="12" customFormat="1">
      <c r="B3902" s="244"/>
      <c r="C3902" s="245"/>
      <c r="D3902" s="246" t="s">
        <v>175</v>
      </c>
      <c r="E3902" s="247" t="s">
        <v>1</v>
      </c>
      <c r="F3902" s="248" t="s">
        <v>222</v>
      </c>
      <c r="G3902" s="245"/>
      <c r="H3902" s="247" t="s">
        <v>1</v>
      </c>
      <c r="I3902" s="249"/>
      <c r="J3902" s="245"/>
      <c r="K3902" s="245"/>
      <c r="L3902" s="250"/>
      <c r="M3902" s="251"/>
      <c r="N3902" s="252"/>
      <c r="O3902" s="252"/>
      <c r="P3902" s="252"/>
      <c r="Q3902" s="252"/>
      <c r="R3902" s="252"/>
      <c r="S3902" s="252"/>
      <c r="T3902" s="253"/>
      <c r="AT3902" s="254" t="s">
        <v>175</v>
      </c>
      <c r="AU3902" s="254" t="s">
        <v>107</v>
      </c>
      <c r="AV3902" s="12" t="s">
        <v>82</v>
      </c>
      <c r="AW3902" s="12" t="s">
        <v>31</v>
      </c>
      <c r="AX3902" s="12" t="s">
        <v>74</v>
      </c>
      <c r="AY3902" s="254" t="s">
        <v>165</v>
      </c>
    </row>
    <row r="3903" s="13" customFormat="1">
      <c r="B3903" s="255"/>
      <c r="C3903" s="256"/>
      <c r="D3903" s="246" t="s">
        <v>175</v>
      </c>
      <c r="E3903" s="257" t="s">
        <v>1</v>
      </c>
      <c r="F3903" s="258" t="s">
        <v>704</v>
      </c>
      <c r="G3903" s="256"/>
      <c r="H3903" s="259">
        <v>1.48</v>
      </c>
      <c r="I3903" s="260"/>
      <c r="J3903" s="256"/>
      <c r="K3903" s="256"/>
      <c r="L3903" s="261"/>
      <c r="M3903" s="262"/>
      <c r="N3903" s="263"/>
      <c r="O3903" s="263"/>
      <c r="P3903" s="263"/>
      <c r="Q3903" s="263"/>
      <c r="R3903" s="263"/>
      <c r="S3903" s="263"/>
      <c r="T3903" s="264"/>
      <c r="AT3903" s="265" t="s">
        <v>175</v>
      </c>
      <c r="AU3903" s="265" t="s">
        <v>107</v>
      </c>
      <c r="AV3903" s="13" t="s">
        <v>107</v>
      </c>
      <c r="AW3903" s="13" t="s">
        <v>31</v>
      </c>
      <c r="AX3903" s="13" t="s">
        <v>74</v>
      </c>
      <c r="AY3903" s="265" t="s">
        <v>165</v>
      </c>
    </row>
    <row r="3904" s="12" customFormat="1">
      <c r="B3904" s="244"/>
      <c r="C3904" s="245"/>
      <c r="D3904" s="246" t="s">
        <v>175</v>
      </c>
      <c r="E3904" s="247" t="s">
        <v>1</v>
      </c>
      <c r="F3904" s="248" t="s">
        <v>181</v>
      </c>
      <c r="G3904" s="245"/>
      <c r="H3904" s="247" t="s">
        <v>1</v>
      </c>
      <c r="I3904" s="249"/>
      <c r="J3904" s="245"/>
      <c r="K3904" s="245"/>
      <c r="L3904" s="250"/>
      <c r="M3904" s="251"/>
      <c r="N3904" s="252"/>
      <c r="O3904" s="252"/>
      <c r="P3904" s="252"/>
      <c r="Q3904" s="252"/>
      <c r="R3904" s="252"/>
      <c r="S3904" s="252"/>
      <c r="T3904" s="253"/>
      <c r="AT3904" s="254" t="s">
        <v>175</v>
      </c>
      <c r="AU3904" s="254" t="s">
        <v>107</v>
      </c>
      <c r="AV3904" s="12" t="s">
        <v>82</v>
      </c>
      <c r="AW3904" s="12" t="s">
        <v>31</v>
      </c>
      <c r="AX3904" s="12" t="s">
        <v>74</v>
      </c>
      <c r="AY3904" s="254" t="s">
        <v>165</v>
      </c>
    </row>
    <row r="3905" s="13" customFormat="1">
      <c r="B3905" s="255"/>
      <c r="C3905" s="256"/>
      <c r="D3905" s="246" t="s">
        <v>175</v>
      </c>
      <c r="E3905" s="257" t="s">
        <v>1</v>
      </c>
      <c r="F3905" s="258" t="s">
        <v>705</v>
      </c>
      <c r="G3905" s="256"/>
      <c r="H3905" s="259">
        <v>14.199999999999999</v>
      </c>
      <c r="I3905" s="260"/>
      <c r="J3905" s="256"/>
      <c r="K3905" s="256"/>
      <c r="L3905" s="261"/>
      <c r="M3905" s="262"/>
      <c r="N3905" s="263"/>
      <c r="O3905" s="263"/>
      <c r="P3905" s="263"/>
      <c r="Q3905" s="263"/>
      <c r="R3905" s="263"/>
      <c r="S3905" s="263"/>
      <c r="T3905" s="264"/>
      <c r="AT3905" s="265" t="s">
        <v>175</v>
      </c>
      <c r="AU3905" s="265" t="s">
        <v>107</v>
      </c>
      <c r="AV3905" s="13" t="s">
        <v>107</v>
      </c>
      <c r="AW3905" s="13" t="s">
        <v>31</v>
      </c>
      <c r="AX3905" s="13" t="s">
        <v>74</v>
      </c>
      <c r="AY3905" s="265" t="s">
        <v>165</v>
      </c>
    </row>
    <row r="3906" s="14" customFormat="1">
      <c r="B3906" s="266"/>
      <c r="C3906" s="267"/>
      <c r="D3906" s="246" t="s">
        <v>175</v>
      </c>
      <c r="E3906" s="268" t="s">
        <v>1</v>
      </c>
      <c r="F3906" s="269" t="s">
        <v>179</v>
      </c>
      <c r="G3906" s="267"/>
      <c r="H3906" s="270">
        <v>72.819999999999993</v>
      </c>
      <c r="I3906" s="271"/>
      <c r="J3906" s="267"/>
      <c r="K3906" s="267"/>
      <c r="L3906" s="272"/>
      <c r="M3906" s="273"/>
      <c r="N3906" s="274"/>
      <c r="O3906" s="274"/>
      <c r="P3906" s="274"/>
      <c r="Q3906" s="274"/>
      <c r="R3906" s="274"/>
      <c r="S3906" s="274"/>
      <c r="T3906" s="275"/>
      <c r="AT3906" s="276" t="s">
        <v>175</v>
      </c>
      <c r="AU3906" s="276" t="s">
        <v>107</v>
      </c>
      <c r="AV3906" s="14" t="s">
        <v>166</v>
      </c>
      <c r="AW3906" s="14" t="s">
        <v>31</v>
      </c>
      <c r="AX3906" s="14" t="s">
        <v>74</v>
      </c>
      <c r="AY3906" s="276" t="s">
        <v>165</v>
      </c>
    </row>
    <row r="3907" s="12" customFormat="1">
      <c r="B3907" s="244"/>
      <c r="C3907" s="245"/>
      <c r="D3907" s="246" t="s">
        <v>175</v>
      </c>
      <c r="E3907" s="247" t="s">
        <v>1</v>
      </c>
      <c r="F3907" s="248" t="s">
        <v>207</v>
      </c>
      <c r="G3907" s="245"/>
      <c r="H3907" s="247" t="s">
        <v>1</v>
      </c>
      <c r="I3907" s="249"/>
      <c r="J3907" s="245"/>
      <c r="K3907" s="245"/>
      <c r="L3907" s="250"/>
      <c r="M3907" s="251"/>
      <c r="N3907" s="252"/>
      <c r="O3907" s="252"/>
      <c r="P3907" s="252"/>
      <c r="Q3907" s="252"/>
      <c r="R3907" s="252"/>
      <c r="S3907" s="252"/>
      <c r="T3907" s="253"/>
      <c r="AT3907" s="254" t="s">
        <v>175</v>
      </c>
      <c r="AU3907" s="254" t="s">
        <v>107</v>
      </c>
      <c r="AV3907" s="12" t="s">
        <v>82</v>
      </c>
      <c r="AW3907" s="12" t="s">
        <v>31</v>
      </c>
      <c r="AX3907" s="12" t="s">
        <v>74</v>
      </c>
      <c r="AY3907" s="254" t="s">
        <v>165</v>
      </c>
    </row>
    <row r="3908" s="12" customFormat="1">
      <c r="B3908" s="244"/>
      <c r="C3908" s="245"/>
      <c r="D3908" s="246" t="s">
        <v>175</v>
      </c>
      <c r="E3908" s="247" t="s">
        <v>1</v>
      </c>
      <c r="F3908" s="248" t="s">
        <v>495</v>
      </c>
      <c r="G3908" s="245"/>
      <c r="H3908" s="247" t="s">
        <v>1</v>
      </c>
      <c r="I3908" s="249"/>
      <c r="J3908" s="245"/>
      <c r="K3908" s="245"/>
      <c r="L3908" s="250"/>
      <c r="M3908" s="251"/>
      <c r="N3908" s="252"/>
      <c r="O3908" s="252"/>
      <c r="P3908" s="252"/>
      <c r="Q3908" s="252"/>
      <c r="R3908" s="252"/>
      <c r="S3908" s="252"/>
      <c r="T3908" s="253"/>
      <c r="AT3908" s="254" t="s">
        <v>175</v>
      </c>
      <c r="AU3908" s="254" t="s">
        <v>107</v>
      </c>
      <c r="AV3908" s="12" t="s">
        <v>82</v>
      </c>
      <c r="AW3908" s="12" t="s">
        <v>31</v>
      </c>
      <c r="AX3908" s="12" t="s">
        <v>74</v>
      </c>
      <c r="AY3908" s="254" t="s">
        <v>165</v>
      </c>
    </row>
    <row r="3909" s="13" customFormat="1">
      <c r="B3909" s="255"/>
      <c r="C3909" s="256"/>
      <c r="D3909" s="246" t="s">
        <v>175</v>
      </c>
      <c r="E3909" s="257" t="s">
        <v>1</v>
      </c>
      <c r="F3909" s="258" t="s">
        <v>709</v>
      </c>
      <c r="G3909" s="256"/>
      <c r="H3909" s="259">
        <v>7.6500000000000004</v>
      </c>
      <c r="I3909" s="260"/>
      <c r="J3909" s="256"/>
      <c r="K3909" s="256"/>
      <c r="L3909" s="261"/>
      <c r="M3909" s="262"/>
      <c r="N3909" s="263"/>
      <c r="O3909" s="263"/>
      <c r="P3909" s="263"/>
      <c r="Q3909" s="263"/>
      <c r="R3909" s="263"/>
      <c r="S3909" s="263"/>
      <c r="T3909" s="264"/>
      <c r="AT3909" s="265" t="s">
        <v>175</v>
      </c>
      <c r="AU3909" s="265" t="s">
        <v>107</v>
      </c>
      <c r="AV3909" s="13" t="s">
        <v>107</v>
      </c>
      <c r="AW3909" s="13" t="s">
        <v>31</v>
      </c>
      <c r="AX3909" s="13" t="s">
        <v>74</v>
      </c>
      <c r="AY3909" s="265" t="s">
        <v>165</v>
      </c>
    </row>
    <row r="3910" s="12" customFormat="1">
      <c r="B3910" s="244"/>
      <c r="C3910" s="245"/>
      <c r="D3910" s="246" t="s">
        <v>175</v>
      </c>
      <c r="E3910" s="247" t="s">
        <v>1</v>
      </c>
      <c r="F3910" s="248" t="s">
        <v>491</v>
      </c>
      <c r="G3910" s="245"/>
      <c r="H3910" s="247" t="s">
        <v>1</v>
      </c>
      <c r="I3910" s="249"/>
      <c r="J3910" s="245"/>
      <c r="K3910" s="245"/>
      <c r="L3910" s="250"/>
      <c r="M3910" s="251"/>
      <c r="N3910" s="252"/>
      <c r="O3910" s="252"/>
      <c r="P3910" s="252"/>
      <c r="Q3910" s="252"/>
      <c r="R3910" s="252"/>
      <c r="S3910" s="252"/>
      <c r="T3910" s="253"/>
      <c r="AT3910" s="254" t="s">
        <v>175</v>
      </c>
      <c r="AU3910" s="254" t="s">
        <v>107</v>
      </c>
      <c r="AV3910" s="12" t="s">
        <v>82</v>
      </c>
      <c r="AW3910" s="12" t="s">
        <v>31</v>
      </c>
      <c r="AX3910" s="12" t="s">
        <v>74</v>
      </c>
      <c r="AY3910" s="254" t="s">
        <v>165</v>
      </c>
    </row>
    <row r="3911" s="13" customFormat="1">
      <c r="B3911" s="255"/>
      <c r="C3911" s="256"/>
      <c r="D3911" s="246" t="s">
        <v>175</v>
      </c>
      <c r="E3911" s="257" t="s">
        <v>1</v>
      </c>
      <c r="F3911" s="258" t="s">
        <v>710</v>
      </c>
      <c r="G3911" s="256"/>
      <c r="H3911" s="259">
        <v>2.8900000000000001</v>
      </c>
      <c r="I3911" s="260"/>
      <c r="J3911" s="256"/>
      <c r="K3911" s="256"/>
      <c r="L3911" s="261"/>
      <c r="M3911" s="262"/>
      <c r="N3911" s="263"/>
      <c r="O3911" s="263"/>
      <c r="P3911" s="263"/>
      <c r="Q3911" s="263"/>
      <c r="R3911" s="263"/>
      <c r="S3911" s="263"/>
      <c r="T3911" s="264"/>
      <c r="AT3911" s="265" t="s">
        <v>175</v>
      </c>
      <c r="AU3911" s="265" t="s">
        <v>107</v>
      </c>
      <c r="AV3911" s="13" t="s">
        <v>107</v>
      </c>
      <c r="AW3911" s="13" t="s">
        <v>31</v>
      </c>
      <c r="AX3911" s="13" t="s">
        <v>74</v>
      </c>
      <c r="AY3911" s="265" t="s">
        <v>165</v>
      </c>
    </row>
    <row r="3912" s="12" customFormat="1">
      <c r="B3912" s="244"/>
      <c r="C3912" s="245"/>
      <c r="D3912" s="246" t="s">
        <v>175</v>
      </c>
      <c r="E3912" s="247" t="s">
        <v>1</v>
      </c>
      <c r="F3912" s="248" t="s">
        <v>480</v>
      </c>
      <c r="G3912" s="245"/>
      <c r="H3912" s="247" t="s">
        <v>1</v>
      </c>
      <c r="I3912" s="249"/>
      <c r="J3912" s="245"/>
      <c r="K3912" s="245"/>
      <c r="L3912" s="250"/>
      <c r="M3912" s="251"/>
      <c r="N3912" s="252"/>
      <c r="O3912" s="252"/>
      <c r="P3912" s="252"/>
      <c r="Q3912" s="252"/>
      <c r="R3912" s="252"/>
      <c r="S3912" s="252"/>
      <c r="T3912" s="253"/>
      <c r="AT3912" s="254" t="s">
        <v>175</v>
      </c>
      <c r="AU3912" s="254" t="s">
        <v>107</v>
      </c>
      <c r="AV3912" s="12" t="s">
        <v>82</v>
      </c>
      <c r="AW3912" s="12" t="s">
        <v>31</v>
      </c>
      <c r="AX3912" s="12" t="s">
        <v>74</v>
      </c>
      <c r="AY3912" s="254" t="s">
        <v>165</v>
      </c>
    </row>
    <row r="3913" s="13" customFormat="1">
      <c r="B3913" s="255"/>
      <c r="C3913" s="256"/>
      <c r="D3913" s="246" t="s">
        <v>175</v>
      </c>
      <c r="E3913" s="257" t="s">
        <v>1</v>
      </c>
      <c r="F3913" s="258" t="s">
        <v>712</v>
      </c>
      <c r="G3913" s="256"/>
      <c r="H3913" s="259">
        <v>4.75</v>
      </c>
      <c r="I3913" s="260"/>
      <c r="J3913" s="256"/>
      <c r="K3913" s="256"/>
      <c r="L3913" s="261"/>
      <c r="M3913" s="262"/>
      <c r="N3913" s="263"/>
      <c r="O3913" s="263"/>
      <c r="P3913" s="263"/>
      <c r="Q3913" s="263"/>
      <c r="R3913" s="263"/>
      <c r="S3913" s="263"/>
      <c r="T3913" s="264"/>
      <c r="AT3913" s="265" t="s">
        <v>175</v>
      </c>
      <c r="AU3913" s="265" t="s">
        <v>107</v>
      </c>
      <c r="AV3913" s="13" t="s">
        <v>107</v>
      </c>
      <c r="AW3913" s="13" t="s">
        <v>31</v>
      </c>
      <c r="AX3913" s="13" t="s">
        <v>74</v>
      </c>
      <c r="AY3913" s="265" t="s">
        <v>165</v>
      </c>
    </row>
    <row r="3914" s="12" customFormat="1">
      <c r="B3914" s="244"/>
      <c r="C3914" s="245"/>
      <c r="D3914" s="246" t="s">
        <v>175</v>
      </c>
      <c r="E3914" s="247" t="s">
        <v>1</v>
      </c>
      <c r="F3914" s="248" t="s">
        <v>483</v>
      </c>
      <c r="G3914" s="245"/>
      <c r="H3914" s="247" t="s">
        <v>1</v>
      </c>
      <c r="I3914" s="249"/>
      <c r="J3914" s="245"/>
      <c r="K3914" s="245"/>
      <c r="L3914" s="250"/>
      <c r="M3914" s="251"/>
      <c r="N3914" s="252"/>
      <c r="O3914" s="252"/>
      <c r="P3914" s="252"/>
      <c r="Q3914" s="252"/>
      <c r="R3914" s="252"/>
      <c r="S3914" s="252"/>
      <c r="T3914" s="253"/>
      <c r="AT3914" s="254" t="s">
        <v>175</v>
      </c>
      <c r="AU3914" s="254" t="s">
        <v>107</v>
      </c>
      <c r="AV3914" s="12" t="s">
        <v>82</v>
      </c>
      <c r="AW3914" s="12" t="s">
        <v>31</v>
      </c>
      <c r="AX3914" s="12" t="s">
        <v>74</v>
      </c>
      <c r="AY3914" s="254" t="s">
        <v>165</v>
      </c>
    </row>
    <row r="3915" s="13" customFormat="1">
      <c r="B3915" s="255"/>
      <c r="C3915" s="256"/>
      <c r="D3915" s="246" t="s">
        <v>175</v>
      </c>
      <c r="E3915" s="257" t="s">
        <v>1</v>
      </c>
      <c r="F3915" s="258" t="s">
        <v>713</v>
      </c>
      <c r="G3915" s="256"/>
      <c r="H3915" s="259">
        <v>3.5699999999999998</v>
      </c>
      <c r="I3915" s="260"/>
      <c r="J3915" s="256"/>
      <c r="K3915" s="256"/>
      <c r="L3915" s="261"/>
      <c r="M3915" s="262"/>
      <c r="N3915" s="263"/>
      <c r="O3915" s="263"/>
      <c r="P3915" s="263"/>
      <c r="Q3915" s="263"/>
      <c r="R3915" s="263"/>
      <c r="S3915" s="263"/>
      <c r="T3915" s="264"/>
      <c r="AT3915" s="265" t="s">
        <v>175</v>
      </c>
      <c r="AU3915" s="265" t="s">
        <v>107</v>
      </c>
      <c r="AV3915" s="13" t="s">
        <v>107</v>
      </c>
      <c r="AW3915" s="13" t="s">
        <v>31</v>
      </c>
      <c r="AX3915" s="13" t="s">
        <v>74</v>
      </c>
      <c r="AY3915" s="265" t="s">
        <v>165</v>
      </c>
    </row>
    <row r="3916" s="12" customFormat="1">
      <c r="B3916" s="244"/>
      <c r="C3916" s="245"/>
      <c r="D3916" s="246" t="s">
        <v>175</v>
      </c>
      <c r="E3916" s="247" t="s">
        <v>1</v>
      </c>
      <c r="F3916" s="248" t="s">
        <v>210</v>
      </c>
      <c r="G3916" s="245"/>
      <c r="H3916" s="247" t="s">
        <v>1</v>
      </c>
      <c r="I3916" s="249"/>
      <c r="J3916" s="245"/>
      <c r="K3916" s="245"/>
      <c r="L3916" s="250"/>
      <c r="M3916" s="251"/>
      <c r="N3916" s="252"/>
      <c r="O3916" s="252"/>
      <c r="P3916" s="252"/>
      <c r="Q3916" s="252"/>
      <c r="R3916" s="252"/>
      <c r="S3916" s="252"/>
      <c r="T3916" s="253"/>
      <c r="AT3916" s="254" t="s">
        <v>175</v>
      </c>
      <c r="AU3916" s="254" t="s">
        <v>107</v>
      </c>
      <c r="AV3916" s="12" t="s">
        <v>82</v>
      </c>
      <c r="AW3916" s="12" t="s">
        <v>31</v>
      </c>
      <c r="AX3916" s="12" t="s">
        <v>74</v>
      </c>
      <c r="AY3916" s="254" t="s">
        <v>165</v>
      </c>
    </row>
    <row r="3917" s="13" customFormat="1">
      <c r="B3917" s="255"/>
      <c r="C3917" s="256"/>
      <c r="D3917" s="246" t="s">
        <v>175</v>
      </c>
      <c r="E3917" s="257" t="s">
        <v>1</v>
      </c>
      <c r="F3917" s="258" t="s">
        <v>716</v>
      </c>
      <c r="G3917" s="256"/>
      <c r="H3917" s="259">
        <v>6.1900000000000004</v>
      </c>
      <c r="I3917" s="260"/>
      <c r="J3917" s="256"/>
      <c r="K3917" s="256"/>
      <c r="L3917" s="261"/>
      <c r="M3917" s="262"/>
      <c r="N3917" s="263"/>
      <c r="O3917" s="263"/>
      <c r="P3917" s="263"/>
      <c r="Q3917" s="263"/>
      <c r="R3917" s="263"/>
      <c r="S3917" s="263"/>
      <c r="T3917" s="264"/>
      <c r="AT3917" s="265" t="s">
        <v>175</v>
      </c>
      <c r="AU3917" s="265" t="s">
        <v>107</v>
      </c>
      <c r="AV3917" s="13" t="s">
        <v>107</v>
      </c>
      <c r="AW3917" s="13" t="s">
        <v>31</v>
      </c>
      <c r="AX3917" s="13" t="s">
        <v>74</v>
      </c>
      <c r="AY3917" s="265" t="s">
        <v>165</v>
      </c>
    </row>
    <row r="3918" s="12" customFormat="1">
      <c r="B3918" s="244"/>
      <c r="C3918" s="245"/>
      <c r="D3918" s="246" t="s">
        <v>175</v>
      </c>
      <c r="E3918" s="247" t="s">
        <v>1</v>
      </c>
      <c r="F3918" s="248" t="s">
        <v>208</v>
      </c>
      <c r="G3918" s="245"/>
      <c r="H3918" s="247" t="s">
        <v>1</v>
      </c>
      <c r="I3918" s="249"/>
      <c r="J3918" s="245"/>
      <c r="K3918" s="245"/>
      <c r="L3918" s="250"/>
      <c r="M3918" s="251"/>
      <c r="N3918" s="252"/>
      <c r="O3918" s="252"/>
      <c r="P3918" s="252"/>
      <c r="Q3918" s="252"/>
      <c r="R3918" s="252"/>
      <c r="S3918" s="252"/>
      <c r="T3918" s="253"/>
      <c r="AT3918" s="254" t="s">
        <v>175</v>
      </c>
      <c r="AU3918" s="254" t="s">
        <v>107</v>
      </c>
      <c r="AV3918" s="12" t="s">
        <v>82</v>
      </c>
      <c r="AW3918" s="12" t="s">
        <v>31</v>
      </c>
      <c r="AX3918" s="12" t="s">
        <v>74</v>
      </c>
      <c r="AY3918" s="254" t="s">
        <v>165</v>
      </c>
    </row>
    <row r="3919" s="13" customFormat="1">
      <c r="B3919" s="255"/>
      <c r="C3919" s="256"/>
      <c r="D3919" s="246" t="s">
        <v>175</v>
      </c>
      <c r="E3919" s="257" t="s">
        <v>1</v>
      </c>
      <c r="F3919" s="258" t="s">
        <v>698</v>
      </c>
      <c r="G3919" s="256"/>
      <c r="H3919" s="259">
        <v>1.44</v>
      </c>
      <c r="I3919" s="260"/>
      <c r="J3919" s="256"/>
      <c r="K3919" s="256"/>
      <c r="L3919" s="261"/>
      <c r="M3919" s="262"/>
      <c r="N3919" s="263"/>
      <c r="O3919" s="263"/>
      <c r="P3919" s="263"/>
      <c r="Q3919" s="263"/>
      <c r="R3919" s="263"/>
      <c r="S3919" s="263"/>
      <c r="T3919" s="264"/>
      <c r="AT3919" s="265" t="s">
        <v>175</v>
      </c>
      <c r="AU3919" s="265" t="s">
        <v>107</v>
      </c>
      <c r="AV3919" s="13" t="s">
        <v>107</v>
      </c>
      <c r="AW3919" s="13" t="s">
        <v>31</v>
      </c>
      <c r="AX3919" s="13" t="s">
        <v>74</v>
      </c>
      <c r="AY3919" s="265" t="s">
        <v>165</v>
      </c>
    </row>
    <row r="3920" s="12" customFormat="1">
      <c r="B3920" s="244"/>
      <c r="C3920" s="245"/>
      <c r="D3920" s="246" t="s">
        <v>175</v>
      </c>
      <c r="E3920" s="247" t="s">
        <v>1</v>
      </c>
      <c r="F3920" s="248" t="s">
        <v>507</v>
      </c>
      <c r="G3920" s="245"/>
      <c r="H3920" s="247" t="s">
        <v>1</v>
      </c>
      <c r="I3920" s="249"/>
      <c r="J3920" s="245"/>
      <c r="K3920" s="245"/>
      <c r="L3920" s="250"/>
      <c r="M3920" s="251"/>
      <c r="N3920" s="252"/>
      <c r="O3920" s="252"/>
      <c r="P3920" s="252"/>
      <c r="Q3920" s="252"/>
      <c r="R3920" s="252"/>
      <c r="S3920" s="252"/>
      <c r="T3920" s="253"/>
      <c r="AT3920" s="254" t="s">
        <v>175</v>
      </c>
      <c r="AU3920" s="254" t="s">
        <v>107</v>
      </c>
      <c r="AV3920" s="12" t="s">
        <v>82</v>
      </c>
      <c r="AW3920" s="12" t="s">
        <v>31</v>
      </c>
      <c r="AX3920" s="12" t="s">
        <v>74</v>
      </c>
      <c r="AY3920" s="254" t="s">
        <v>165</v>
      </c>
    </row>
    <row r="3921" s="13" customFormat="1">
      <c r="B3921" s="255"/>
      <c r="C3921" s="256"/>
      <c r="D3921" s="246" t="s">
        <v>175</v>
      </c>
      <c r="E3921" s="257" t="s">
        <v>1</v>
      </c>
      <c r="F3921" s="258" t="s">
        <v>717</v>
      </c>
      <c r="G3921" s="256"/>
      <c r="H3921" s="259">
        <v>3.6299999999999999</v>
      </c>
      <c r="I3921" s="260"/>
      <c r="J3921" s="256"/>
      <c r="K3921" s="256"/>
      <c r="L3921" s="261"/>
      <c r="M3921" s="262"/>
      <c r="N3921" s="263"/>
      <c r="O3921" s="263"/>
      <c r="P3921" s="263"/>
      <c r="Q3921" s="263"/>
      <c r="R3921" s="263"/>
      <c r="S3921" s="263"/>
      <c r="T3921" s="264"/>
      <c r="AT3921" s="265" t="s">
        <v>175</v>
      </c>
      <c r="AU3921" s="265" t="s">
        <v>107</v>
      </c>
      <c r="AV3921" s="13" t="s">
        <v>107</v>
      </c>
      <c r="AW3921" s="13" t="s">
        <v>31</v>
      </c>
      <c r="AX3921" s="13" t="s">
        <v>74</v>
      </c>
      <c r="AY3921" s="265" t="s">
        <v>165</v>
      </c>
    </row>
    <row r="3922" s="14" customFormat="1">
      <c r="B3922" s="266"/>
      <c r="C3922" s="267"/>
      <c r="D3922" s="246" t="s">
        <v>175</v>
      </c>
      <c r="E3922" s="268" t="s">
        <v>1</v>
      </c>
      <c r="F3922" s="269" t="s">
        <v>179</v>
      </c>
      <c r="G3922" s="267"/>
      <c r="H3922" s="270">
        <v>30.120000000000001</v>
      </c>
      <c r="I3922" s="271"/>
      <c r="J3922" s="267"/>
      <c r="K3922" s="267"/>
      <c r="L3922" s="272"/>
      <c r="M3922" s="273"/>
      <c r="N3922" s="274"/>
      <c r="O3922" s="274"/>
      <c r="P3922" s="274"/>
      <c r="Q3922" s="274"/>
      <c r="R3922" s="274"/>
      <c r="S3922" s="274"/>
      <c r="T3922" s="275"/>
      <c r="AT3922" s="276" t="s">
        <v>175</v>
      </c>
      <c r="AU3922" s="276" t="s">
        <v>107</v>
      </c>
      <c r="AV3922" s="14" t="s">
        <v>166</v>
      </c>
      <c r="AW3922" s="14" t="s">
        <v>31</v>
      </c>
      <c r="AX3922" s="14" t="s">
        <v>74</v>
      </c>
      <c r="AY3922" s="276" t="s">
        <v>165</v>
      </c>
    </row>
    <row r="3923" s="15" customFormat="1">
      <c r="B3923" s="277"/>
      <c r="C3923" s="278"/>
      <c r="D3923" s="246" t="s">
        <v>175</v>
      </c>
      <c r="E3923" s="279" t="s">
        <v>1</v>
      </c>
      <c r="F3923" s="280" t="s">
        <v>186</v>
      </c>
      <c r="G3923" s="278"/>
      <c r="H3923" s="281">
        <v>204.40999999999997</v>
      </c>
      <c r="I3923" s="282"/>
      <c r="J3923" s="278"/>
      <c r="K3923" s="278"/>
      <c r="L3923" s="283"/>
      <c r="M3923" s="284"/>
      <c r="N3923" s="285"/>
      <c r="O3923" s="285"/>
      <c r="P3923" s="285"/>
      <c r="Q3923" s="285"/>
      <c r="R3923" s="285"/>
      <c r="S3923" s="285"/>
      <c r="T3923" s="286"/>
      <c r="AT3923" s="287" t="s">
        <v>175</v>
      </c>
      <c r="AU3923" s="287" t="s">
        <v>107</v>
      </c>
      <c r="AV3923" s="15" t="s">
        <v>173</v>
      </c>
      <c r="AW3923" s="15" t="s">
        <v>31</v>
      </c>
      <c r="AX3923" s="15" t="s">
        <v>82</v>
      </c>
      <c r="AY3923" s="287" t="s">
        <v>165</v>
      </c>
    </row>
    <row r="3924" s="1" customFormat="1" ht="24" customHeight="1">
      <c r="B3924" s="38"/>
      <c r="C3924" s="231" t="s">
        <v>1462</v>
      </c>
      <c r="D3924" s="231" t="s">
        <v>168</v>
      </c>
      <c r="E3924" s="232" t="s">
        <v>1463</v>
      </c>
      <c r="F3924" s="233" t="s">
        <v>1464</v>
      </c>
      <c r="G3924" s="234" t="s">
        <v>285</v>
      </c>
      <c r="H3924" s="235">
        <v>8.484</v>
      </c>
      <c r="I3924" s="236"/>
      <c r="J3924" s="237">
        <f>ROUND(I3924*H3924,2)</f>
        <v>0</v>
      </c>
      <c r="K3924" s="233" t="s">
        <v>172</v>
      </c>
      <c r="L3924" s="43"/>
      <c r="M3924" s="238" t="s">
        <v>1</v>
      </c>
      <c r="N3924" s="239" t="s">
        <v>40</v>
      </c>
      <c r="O3924" s="86"/>
      <c r="P3924" s="240">
        <f>O3924*H3924</f>
        <v>0</v>
      </c>
      <c r="Q3924" s="240">
        <v>0</v>
      </c>
      <c r="R3924" s="240">
        <f>Q3924*H3924</f>
        <v>0</v>
      </c>
      <c r="S3924" s="240">
        <v>0</v>
      </c>
      <c r="T3924" s="241">
        <f>S3924*H3924</f>
        <v>0</v>
      </c>
      <c r="AR3924" s="242" t="s">
        <v>315</v>
      </c>
      <c r="AT3924" s="242" t="s">
        <v>168</v>
      </c>
      <c r="AU3924" s="242" t="s">
        <v>107</v>
      </c>
      <c r="AY3924" s="17" t="s">
        <v>165</v>
      </c>
      <c r="BE3924" s="243">
        <f>IF(N3924="základní",J3924,0)</f>
        <v>0</v>
      </c>
      <c r="BF3924" s="243">
        <f>IF(N3924="snížená",J3924,0)</f>
        <v>0</v>
      </c>
      <c r="BG3924" s="243">
        <f>IF(N3924="zákl. přenesená",J3924,0)</f>
        <v>0</v>
      </c>
      <c r="BH3924" s="243">
        <f>IF(N3924="sníž. přenesená",J3924,0)</f>
        <v>0</v>
      </c>
      <c r="BI3924" s="243">
        <f>IF(N3924="nulová",J3924,0)</f>
        <v>0</v>
      </c>
      <c r="BJ3924" s="17" t="s">
        <v>107</v>
      </c>
      <c r="BK3924" s="243">
        <f>ROUND(I3924*H3924,2)</f>
        <v>0</v>
      </c>
      <c r="BL3924" s="17" t="s">
        <v>315</v>
      </c>
      <c r="BM3924" s="242" t="s">
        <v>1465</v>
      </c>
    </row>
    <row r="3925" s="11" customFormat="1" ht="22.8" customHeight="1">
      <c r="B3925" s="215"/>
      <c r="C3925" s="216"/>
      <c r="D3925" s="217" t="s">
        <v>73</v>
      </c>
      <c r="E3925" s="229" t="s">
        <v>1466</v>
      </c>
      <c r="F3925" s="229" t="s">
        <v>1467</v>
      </c>
      <c r="G3925" s="216"/>
      <c r="H3925" s="216"/>
      <c r="I3925" s="219"/>
      <c r="J3925" s="230">
        <f>BK3925</f>
        <v>0</v>
      </c>
      <c r="K3925" s="216"/>
      <c r="L3925" s="221"/>
      <c r="M3925" s="222"/>
      <c r="N3925" s="223"/>
      <c r="O3925" s="223"/>
      <c r="P3925" s="224">
        <f>SUM(P3926:P4107)</f>
        <v>0</v>
      </c>
      <c r="Q3925" s="223"/>
      <c r="R3925" s="224">
        <f>SUM(R3926:R4107)</f>
        <v>2.7582603000000003</v>
      </c>
      <c r="S3925" s="223"/>
      <c r="T3925" s="225">
        <f>SUM(T3926:T4107)</f>
        <v>0.60089999999999999</v>
      </c>
      <c r="AR3925" s="226" t="s">
        <v>107</v>
      </c>
      <c r="AT3925" s="227" t="s">
        <v>73</v>
      </c>
      <c r="AU3925" s="227" t="s">
        <v>82</v>
      </c>
      <c r="AY3925" s="226" t="s">
        <v>165</v>
      </c>
      <c r="BK3925" s="228">
        <f>SUM(BK3926:BK4107)</f>
        <v>0</v>
      </c>
    </row>
    <row r="3926" s="1" customFormat="1" ht="16.5" customHeight="1">
      <c r="B3926" s="38"/>
      <c r="C3926" s="231" t="s">
        <v>1468</v>
      </c>
      <c r="D3926" s="231" t="s">
        <v>168</v>
      </c>
      <c r="E3926" s="232" t="s">
        <v>1469</v>
      </c>
      <c r="F3926" s="233" t="s">
        <v>1470</v>
      </c>
      <c r="G3926" s="234" t="s">
        <v>339</v>
      </c>
      <c r="H3926" s="235">
        <v>278.63</v>
      </c>
      <c r="I3926" s="236"/>
      <c r="J3926" s="237">
        <f>ROUND(I3926*H3926,2)</f>
        <v>0</v>
      </c>
      <c r="K3926" s="233" t="s">
        <v>286</v>
      </c>
      <c r="L3926" s="43"/>
      <c r="M3926" s="238" t="s">
        <v>1</v>
      </c>
      <c r="N3926" s="239" t="s">
        <v>40</v>
      </c>
      <c r="O3926" s="86"/>
      <c r="P3926" s="240">
        <f>O3926*H3926</f>
        <v>0</v>
      </c>
      <c r="Q3926" s="240">
        <v>4.0000000000000003E-05</v>
      </c>
      <c r="R3926" s="240">
        <f>Q3926*H3926</f>
        <v>0.011145200000000001</v>
      </c>
      <c r="S3926" s="240">
        <v>0</v>
      </c>
      <c r="T3926" s="241">
        <f>S3926*H3926</f>
        <v>0</v>
      </c>
      <c r="AR3926" s="242" t="s">
        <v>315</v>
      </c>
      <c r="AT3926" s="242" t="s">
        <v>168</v>
      </c>
      <c r="AU3926" s="242" t="s">
        <v>107</v>
      </c>
      <c r="AY3926" s="17" t="s">
        <v>165</v>
      </c>
      <c r="BE3926" s="243">
        <f>IF(N3926="základní",J3926,0)</f>
        <v>0</v>
      </c>
      <c r="BF3926" s="243">
        <f>IF(N3926="snížená",J3926,0)</f>
        <v>0</v>
      </c>
      <c r="BG3926" s="243">
        <f>IF(N3926="zákl. přenesená",J3926,0)</f>
        <v>0</v>
      </c>
      <c r="BH3926" s="243">
        <f>IF(N3926="sníž. přenesená",J3926,0)</f>
        <v>0</v>
      </c>
      <c r="BI3926" s="243">
        <f>IF(N3926="nulová",J3926,0)</f>
        <v>0</v>
      </c>
      <c r="BJ3926" s="17" t="s">
        <v>107</v>
      </c>
      <c r="BK3926" s="243">
        <f>ROUND(I3926*H3926,2)</f>
        <v>0</v>
      </c>
      <c r="BL3926" s="17" t="s">
        <v>315</v>
      </c>
      <c r="BM3926" s="242" t="s">
        <v>1471</v>
      </c>
    </row>
    <row r="3927" s="12" customFormat="1">
      <c r="B3927" s="244"/>
      <c r="C3927" s="245"/>
      <c r="D3927" s="246" t="s">
        <v>175</v>
      </c>
      <c r="E3927" s="247" t="s">
        <v>1</v>
      </c>
      <c r="F3927" s="248" t="s">
        <v>176</v>
      </c>
      <c r="G3927" s="245"/>
      <c r="H3927" s="247" t="s">
        <v>1</v>
      </c>
      <c r="I3927" s="249"/>
      <c r="J3927" s="245"/>
      <c r="K3927" s="245"/>
      <c r="L3927" s="250"/>
      <c r="M3927" s="251"/>
      <c r="N3927" s="252"/>
      <c r="O3927" s="252"/>
      <c r="P3927" s="252"/>
      <c r="Q3927" s="252"/>
      <c r="R3927" s="252"/>
      <c r="S3927" s="252"/>
      <c r="T3927" s="253"/>
      <c r="AT3927" s="254" t="s">
        <v>175</v>
      </c>
      <c r="AU3927" s="254" t="s">
        <v>107</v>
      </c>
      <c r="AV3927" s="12" t="s">
        <v>82</v>
      </c>
      <c r="AW3927" s="12" t="s">
        <v>31</v>
      </c>
      <c r="AX3927" s="12" t="s">
        <v>74</v>
      </c>
      <c r="AY3927" s="254" t="s">
        <v>165</v>
      </c>
    </row>
    <row r="3928" s="12" customFormat="1">
      <c r="B3928" s="244"/>
      <c r="C3928" s="245"/>
      <c r="D3928" s="246" t="s">
        <v>175</v>
      </c>
      <c r="E3928" s="247" t="s">
        <v>1</v>
      </c>
      <c r="F3928" s="248" t="s">
        <v>177</v>
      </c>
      <c r="G3928" s="245"/>
      <c r="H3928" s="247" t="s">
        <v>1</v>
      </c>
      <c r="I3928" s="249"/>
      <c r="J3928" s="245"/>
      <c r="K3928" s="245"/>
      <c r="L3928" s="250"/>
      <c r="M3928" s="251"/>
      <c r="N3928" s="252"/>
      <c r="O3928" s="252"/>
      <c r="P3928" s="252"/>
      <c r="Q3928" s="252"/>
      <c r="R3928" s="252"/>
      <c r="S3928" s="252"/>
      <c r="T3928" s="253"/>
      <c r="AT3928" s="254" t="s">
        <v>175</v>
      </c>
      <c r="AU3928" s="254" t="s">
        <v>107</v>
      </c>
      <c r="AV3928" s="12" t="s">
        <v>82</v>
      </c>
      <c r="AW3928" s="12" t="s">
        <v>31</v>
      </c>
      <c r="AX3928" s="12" t="s">
        <v>74</v>
      </c>
      <c r="AY3928" s="254" t="s">
        <v>165</v>
      </c>
    </row>
    <row r="3929" s="13" customFormat="1">
      <c r="B3929" s="255"/>
      <c r="C3929" s="256"/>
      <c r="D3929" s="246" t="s">
        <v>175</v>
      </c>
      <c r="E3929" s="257" t="s">
        <v>1</v>
      </c>
      <c r="F3929" s="258" t="s">
        <v>1472</v>
      </c>
      <c r="G3929" s="256"/>
      <c r="H3929" s="259">
        <v>15.09</v>
      </c>
      <c r="I3929" s="260"/>
      <c r="J3929" s="256"/>
      <c r="K3929" s="256"/>
      <c r="L3929" s="261"/>
      <c r="M3929" s="262"/>
      <c r="N3929" s="263"/>
      <c r="O3929" s="263"/>
      <c r="P3929" s="263"/>
      <c r="Q3929" s="263"/>
      <c r="R3929" s="263"/>
      <c r="S3929" s="263"/>
      <c r="T3929" s="264"/>
      <c r="AT3929" s="265" t="s">
        <v>175</v>
      </c>
      <c r="AU3929" s="265" t="s">
        <v>107</v>
      </c>
      <c r="AV3929" s="13" t="s">
        <v>107</v>
      </c>
      <c r="AW3929" s="13" t="s">
        <v>31</v>
      </c>
      <c r="AX3929" s="13" t="s">
        <v>74</v>
      </c>
      <c r="AY3929" s="265" t="s">
        <v>165</v>
      </c>
    </row>
    <row r="3930" s="12" customFormat="1">
      <c r="B3930" s="244"/>
      <c r="C3930" s="245"/>
      <c r="D3930" s="246" t="s">
        <v>175</v>
      </c>
      <c r="E3930" s="247" t="s">
        <v>1</v>
      </c>
      <c r="F3930" s="248" t="s">
        <v>379</v>
      </c>
      <c r="G3930" s="245"/>
      <c r="H3930" s="247" t="s">
        <v>1</v>
      </c>
      <c r="I3930" s="249"/>
      <c r="J3930" s="245"/>
      <c r="K3930" s="245"/>
      <c r="L3930" s="250"/>
      <c r="M3930" s="251"/>
      <c r="N3930" s="252"/>
      <c r="O3930" s="252"/>
      <c r="P3930" s="252"/>
      <c r="Q3930" s="252"/>
      <c r="R3930" s="252"/>
      <c r="S3930" s="252"/>
      <c r="T3930" s="253"/>
      <c r="AT3930" s="254" t="s">
        <v>175</v>
      </c>
      <c r="AU3930" s="254" t="s">
        <v>107</v>
      </c>
      <c r="AV3930" s="12" t="s">
        <v>82</v>
      </c>
      <c r="AW3930" s="12" t="s">
        <v>31</v>
      </c>
      <c r="AX3930" s="12" t="s">
        <v>74</v>
      </c>
      <c r="AY3930" s="254" t="s">
        <v>165</v>
      </c>
    </row>
    <row r="3931" s="13" customFormat="1">
      <c r="B3931" s="255"/>
      <c r="C3931" s="256"/>
      <c r="D3931" s="246" t="s">
        <v>175</v>
      </c>
      <c r="E3931" s="257" t="s">
        <v>1</v>
      </c>
      <c r="F3931" s="258" t="s">
        <v>1473</v>
      </c>
      <c r="G3931" s="256"/>
      <c r="H3931" s="259">
        <v>17.190000000000001</v>
      </c>
      <c r="I3931" s="260"/>
      <c r="J3931" s="256"/>
      <c r="K3931" s="256"/>
      <c r="L3931" s="261"/>
      <c r="M3931" s="262"/>
      <c r="N3931" s="263"/>
      <c r="O3931" s="263"/>
      <c r="P3931" s="263"/>
      <c r="Q3931" s="263"/>
      <c r="R3931" s="263"/>
      <c r="S3931" s="263"/>
      <c r="T3931" s="264"/>
      <c r="AT3931" s="265" t="s">
        <v>175</v>
      </c>
      <c r="AU3931" s="265" t="s">
        <v>107</v>
      </c>
      <c r="AV3931" s="13" t="s">
        <v>107</v>
      </c>
      <c r="AW3931" s="13" t="s">
        <v>31</v>
      </c>
      <c r="AX3931" s="13" t="s">
        <v>74</v>
      </c>
      <c r="AY3931" s="265" t="s">
        <v>165</v>
      </c>
    </row>
    <row r="3932" s="12" customFormat="1">
      <c r="B3932" s="244"/>
      <c r="C3932" s="245"/>
      <c r="D3932" s="246" t="s">
        <v>175</v>
      </c>
      <c r="E3932" s="247" t="s">
        <v>1</v>
      </c>
      <c r="F3932" s="248" t="s">
        <v>218</v>
      </c>
      <c r="G3932" s="245"/>
      <c r="H3932" s="247" t="s">
        <v>1</v>
      </c>
      <c r="I3932" s="249"/>
      <c r="J3932" s="245"/>
      <c r="K3932" s="245"/>
      <c r="L3932" s="250"/>
      <c r="M3932" s="251"/>
      <c r="N3932" s="252"/>
      <c r="O3932" s="252"/>
      <c r="P3932" s="252"/>
      <c r="Q3932" s="252"/>
      <c r="R3932" s="252"/>
      <c r="S3932" s="252"/>
      <c r="T3932" s="253"/>
      <c r="AT3932" s="254" t="s">
        <v>175</v>
      </c>
      <c r="AU3932" s="254" t="s">
        <v>107</v>
      </c>
      <c r="AV3932" s="12" t="s">
        <v>82</v>
      </c>
      <c r="AW3932" s="12" t="s">
        <v>31</v>
      </c>
      <c r="AX3932" s="12" t="s">
        <v>74</v>
      </c>
      <c r="AY3932" s="254" t="s">
        <v>165</v>
      </c>
    </row>
    <row r="3933" s="13" customFormat="1">
      <c r="B3933" s="255"/>
      <c r="C3933" s="256"/>
      <c r="D3933" s="246" t="s">
        <v>175</v>
      </c>
      <c r="E3933" s="257" t="s">
        <v>1</v>
      </c>
      <c r="F3933" s="258" t="s">
        <v>1474</v>
      </c>
      <c r="G3933" s="256"/>
      <c r="H3933" s="259">
        <v>16.760000000000002</v>
      </c>
      <c r="I3933" s="260"/>
      <c r="J3933" s="256"/>
      <c r="K3933" s="256"/>
      <c r="L3933" s="261"/>
      <c r="M3933" s="262"/>
      <c r="N3933" s="263"/>
      <c r="O3933" s="263"/>
      <c r="P3933" s="263"/>
      <c r="Q3933" s="263"/>
      <c r="R3933" s="263"/>
      <c r="S3933" s="263"/>
      <c r="T3933" s="264"/>
      <c r="AT3933" s="265" t="s">
        <v>175</v>
      </c>
      <c r="AU3933" s="265" t="s">
        <v>107</v>
      </c>
      <c r="AV3933" s="13" t="s">
        <v>107</v>
      </c>
      <c r="AW3933" s="13" t="s">
        <v>31</v>
      </c>
      <c r="AX3933" s="13" t="s">
        <v>74</v>
      </c>
      <c r="AY3933" s="265" t="s">
        <v>165</v>
      </c>
    </row>
    <row r="3934" s="12" customFormat="1">
      <c r="B3934" s="244"/>
      <c r="C3934" s="245"/>
      <c r="D3934" s="246" t="s">
        <v>175</v>
      </c>
      <c r="E3934" s="247" t="s">
        <v>1</v>
      </c>
      <c r="F3934" s="248" t="s">
        <v>194</v>
      </c>
      <c r="G3934" s="245"/>
      <c r="H3934" s="247" t="s">
        <v>1</v>
      </c>
      <c r="I3934" s="249"/>
      <c r="J3934" s="245"/>
      <c r="K3934" s="245"/>
      <c r="L3934" s="250"/>
      <c r="M3934" s="251"/>
      <c r="N3934" s="252"/>
      <c r="O3934" s="252"/>
      <c r="P3934" s="252"/>
      <c r="Q3934" s="252"/>
      <c r="R3934" s="252"/>
      <c r="S3934" s="252"/>
      <c r="T3934" s="253"/>
      <c r="AT3934" s="254" t="s">
        <v>175</v>
      </c>
      <c r="AU3934" s="254" t="s">
        <v>107</v>
      </c>
      <c r="AV3934" s="12" t="s">
        <v>82</v>
      </c>
      <c r="AW3934" s="12" t="s">
        <v>31</v>
      </c>
      <c r="AX3934" s="12" t="s">
        <v>74</v>
      </c>
      <c r="AY3934" s="254" t="s">
        <v>165</v>
      </c>
    </row>
    <row r="3935" s="13" customFormat="1">
      <c r="B3935" s="255"/>
      <c r="C3935" s="256"/>
      <c r="D3935" s="246" t="s">
        <v>175</v>
      </c>
      <c r="E3935" s="257" t="s">
        <v>1</v>
      </c>
      <c r="F3935" s="258" t="s">
        <v>1475</v>
      </c>
      <c r="G3935" s="256"/>
      <c r="H3935" s="259">
        <v>14.23</v>
      </c>
      <c r="I3935" s="260"/>
      <c r="J3935" s="256"/>
      <c r="K3935" s="256"/>
      <c r="L3935" s="261"/>
      <c r="M3935" s="262"/>
      <c r="N3935" s="263"/>
      <c r="O3935" s="263"/>
      <c r="P3935" s="263"/>
      <c r="Q3935" s="263"/>
      <c r="R3935" s="263"/>
      <c r="S3935" s="263"/>
      <c r="T3935" s="264"/>
      <c r="AT3935" s="265" t="s">
        <v>175</v>
      </c>
      <c r="AU3935" s="265" t="s">
        <v>107</v>
      </c>
      <c r="AV3935" s="13" t="s">
        <v>107</v>
      </c>
      <c r="AW3935" s="13" t="s">
        <v>31</v>
      </c>
      <c r="AX3935" s="13" t="s">
        <v>74</v>
      </c>
      <c r="AY3935" s="265" t="s">
        <v>165</v>
      </c>
    </row>
    <row r="3936" s="12" customFormat="1">
      <c r="B3936" s="244"/>
      <c r="C3936" s="245"/>
      <c r="D3936" s="246" t="s">
        <v>175</v>
      </c>
      <c r="E3936" s="247" t="s">
        <v>1</v>
      </c>
      <c r="F3936" s="248" t="s">
        <v>200</v>
      </c>
      <c r="G3936" s="245"/>
      <c r="H3936" s="247" t="s">
        <v>1</v>
      </c>
      <c r="I3936" s="249"/>
      <c r="J3936" s="245"/>
      <c r="K3936" s="245"/>
      <c r="L3936" s="250"/>
      <c r="M3936" s="251"/>
      <c r="N3936" s="252"/>
      <c r="O3936" s="252"/>
      <c r="P3936" s="252"/>
      <c r="Q3936" s="252"/>
      <c r="R3936" s="252"/>
      <c r="S3936" s="252"/>
      <c r="T3936" s="253"/>
      <c r="AT3936" s="254" t="s">
        <v>175</v>
      </c>
      <c r="AU3936" s="254" t="s">
        <v>107</v>
      </c>
      <c r="AV3936" s="12" t="s">
        <v>82</v>
      </c>
      <c r="AW3936" s="12" t="s">
        <v>31</v>
      </c>
      <c r="AX3936" s="12" t="s">
        <v>74</v>
      </c>
      <c r="AY3936" s="254" t="s">
        <v>165</v>
      </c>
    </row>
    <row r="3937" s="13" customFormat="1">
      <c r="B3937" s="255"/>
      <c r="C3937" s="256"/>
      <c r="D3937" s="246" t="s">
        <v>175</v>
      </c>
      <c r="E3937" s="257" t="s">
        <v>1</v>
      </c>
      <c r="F3937" s="258" t="s">
        <v>1476</v>
      </c>
      <c r="G3937" s="256"/>
      <c r="H3937" s="259">
        <v>16.440000000000001</v>
      </c>
      <c r="I3937" s="260"/>
      <c r="J3937" s="256"/>
      <c r="K3937" s="256"/>
      <c r="L3937" s="261"/>
      <c r="M3937" s="262"/>
      <c r="N3937" s="263"/>
      <c r="O3937" s="263"/>
      <c r="P3937" s="263"/>
      <c r="Q3937" s="263"/>
      <c r="R3937" s="263"/>
      <c r="S3937" s="263"/>
      <c r="T3937" s="264"/>
      <c r="AT3937" s="265" t="s">
        <v>175</v>
      </c>
      <c r="AU3937" s="265" t="s">
        <v>107</v>
      </c>
      <c r="AV3937" s="13" t="s">
        <v>107</v>
      </c>
      <c r="AW3937" s="13" t="s">
        <v>31</v>
      </c>
      <c r="AX3937" s="13" t="s">
        <v>74</v>
      </c>
      <c r="AY3937" s="265" t="s">
        <v>165</v>
      </c>
    </row>
    <row r="3938" s="12" customFormat="1">
      <c r="B3938" s="244"/>
      <c r="C3938" s="245"/>
      <c r="D3938" s="246" t="s">
        <v>175</v>
      </c>
      <c r="E3938" s="247" t="s">
        <v>1</v>
      </c>
      <c r="F3938" s="248" t="s">
        <v>198</v>
      </c>
      <c r="G3938" s="245"/>
      <c r="H3938" s="247" t="s">
        <v>1</v>
      </c>
      <c r="I3938" s="249"/>
      <c r="J3938" s="245"/>
      <c r="K3938" s="245"/>
      <c r="L3938" s="250"/>
      <c r="M3938" s="251"/>
      <c r="N3938" s="252"/>
      <c r="O3938" s="252"/>
      <c r="P3938" s="252"/>
      <c r="Q3938" s="252"/>
      <c r="R3938" s="252"/>
      <c r="S3938" s="252"/>
      <c r="T3938" s="253"/>
      <c r="AT3938" s="254" t="s">
        <v>175</v>
      </c>
      <c r="AU3938" s="254" t="s">
        <v>107</v>
      </c>
      <c r="AV3938" s="12" t="s">
        <v>82</v>
      </c>
      <c r="AW3938" s="12" t="s">
        <v>31</v>
      </c>
      <c r="AX3938" s="12" t="s">
        <v>74</v>
      </c>
      <c r="AY3938" s="254" t="s">
        <v>165</v>
      </c>
    </row>
    <row r="3939" s="13" customFormat="1">
      <c r="B3939" s="255"/>
      <c r="C3939" s="256"/>
      <c r="D3939" s="246" t="s">
        <v>175</v>
      </c>
      <c r="E3939" s="257" t="s">
        <v>1</v>
      </c>
      <c r="F3939" s="258" t="s">
        <v>1477</v>
      </c>
      <c r="G3939" s="256"/>
      <c r="H3939" s="259">
        <v>17.010000000000002</v>
      </c>
      <c r="I3939" s="260"/>
      <c r="J3939" s="256"/>
      <c r="K3939" s="256"/>
      <c r="L3939" s="261"/>
      <c r="M3939" s="262"/>
      <c r="N3939" s="263"/>
      <c r="O3939" s="263"/>
      <c r="P3939" s="263"/>
      <c r="Q3939" s="263"/>
      <c r="R3939" s="263"/>
      <c r="S3939" s="263"/>
      <c r="T3939" s="264"/>
      <c r="AT3939" s="265" t="s">
        <v>175</v>
      </c>
      <c r="AU3939" s="265" t="s">
        <v>107</v>
      </c>
      <c r="AV3939" s="13" t="s">
        <v>107</v>
      </c>
      <c r="AW3939" s="13" t="s">
        <v>31</v>
      </c>
      <c r="AX3939" s="13" t="s">
        <v>74</v>
      </c>
      <c r="AY3939" s="265" t="s">
        <v>165</v>
      </c>
    </row>
    <row r="3940" s="14" customFormat="1">
      <c r="B3940" s="266"/>
      <c r="C3940" s="267"/>
      <c r="D3940" s="246" t="s">
        <v>175</v>
      </c>
      <c r="E3940" s="268" t="s">
        <v>1</v>
      </c>
      <c r="F3940" s="269" t="s">
        <v>179</v>
      </c>
      <c r="G3940" s="267"/>
      <c r="H3940" s="270">
        <v>96.720000000000013</v>
      </c>
      <c r="I3940" s="271"/>
      <c r="J3940" s="267"/>
      <c r="K3940" s="267"/>
      <c r="L3940" s="272"/>
      <c r="M3940" s="273"/>
      <c r="N3940" s="274"/>
      <c r="O3940" s="274"/>
      <c r="P3940" s="274"/>
      <c r="Q3940" s="274"/>
      <c r="R3940" s="274"/>
      <c r="S3940" s="274"/>
      <c r="T3940" s="275"/>
      <c r="AT3940" s="276" t="s">
        <v>175</v>
      </c>
      <c r="AU3940" s="276" t="s">
        <v>107</v>
      </c>
      <c r="AV3940" s="14" t="s">
        <v>166</v>
      </c>
      <c r="AW3940" s="14" t="s">
        <v>31</v>
      </c>
      <c r="AX3940" s="14" t="s">
        <v>74</v>
      </c>
      <c r="AY3940" s="276" t="s">
        <v>165</v>
      </c>
    </row>
    <row r="3941" s="12" customFormat="1">
      <c r="B3941" s="244"/>
      <c r="C3941" s="245"/>
      <c r="D3941" s="246" t="s">
        <v>175</v>
      </c>
      <c r="E3941" s="247" t="s">
        <v>1</v>
      </c>
      <c r="F3941" s="248" t="s">
        <v>180</v>
      </c>
      <c r="G3941" s="245"/>
      <c r="H3941" s="247" t="s">
        <v>1</v>
      </c>
      <c r="I3941" s="249"/>
      <c r="J3941" s="245"/>
      <c r="K3941" s="245"/>
      <c r="L3941" s="250"/>
      <c r="M3941" s="251"/>
      <c r="N3941" s="252"/>
      <c r="O3941" s="252"/>
      <c r="P3941" s="252"/>
      <c r="Q3941" s="252"/>
      <c r="R3941" s="252"/>
      <c r="S3941" s="252"/>
      <c r="T3941" s="253"/>
      <c r="AT3941" s="254" t="s">
        <v>175</v>
      </c>
      <c r="AU3941" s="254" t="s">
        <v>107</v>
      </c>
      <c r="AV3941" s="12" t="s">
        <v>82</v>
      </c>
      <c r="AW3941" s="12" t="s">
        <v>31</v>
      </c>
      <c r="AX3941" s="12" t="s">
        <v>74</v>
      </c>
      <c r="AY3941" s="254" t="s">
        <v>165</v>
      </c>
    </row>
    <row r="3942" s="12" customFormat="1">
      <c r="B3942" s="244"/>
      <c r="C3942" s="245"/>
      <c r="D3942" s="246" t="s">
        <v>175</v>
      </c>
      <c r="E3942" s="247" t="s">
        <v>1</v>
      </c>
      <c r="F3942" s="248" t="s">
        <v>237</v>
      </c>
      <c r="G3942" s="245"/>
      <c r="H3942" s="247" t="s">
        <v>1</v>
      </c>
      <c r="I3942" s="249"/>
      <c r="J3942" s="245"/>
      <c r="K3942" s="245"/>
      <c r="L3942" s="250"/>
      <c r="M3942" s="251"/>
      <c r="N3942" s="252"/>
      <c r="O3942" s="252"/>
      <c r="P3942" s="252"/>
      <c r="Q3942" s="252"/>
      <c r="R3942" s="252"/>
      <c r="S3942" s="252"/>
      <c r="T3942" s="253"/>
      <c r="AT3942" s="254" t="s">
        <v>175</v>
      </c>
      <c r="AU3942" s="254" t="s">
        <v>107</v>
      </c>
      <c r="AV3942" s="12" t="s">
        <v>82</v>
      </c>
      <c r="AW3942" s="12" t="s">
        <v>31</v>
      </c>
      <c r="AX3942" s="12" t="s">
        <v>74</v>
      </c>
      <c r="AY3942" s="254" t="s">
        <v>165</v>
      </c>
    </row>
    <row r="3943" s="13" customFormat="1">
      <c r="B3943" s="255"/>
      <c r="C3943" s="256"/>
      <c r="D3943" s="246" t="s">
        <v>175</v>
      </c>
      <c r="E3943" s="257" t="s">
        <v>1</v>
      </c>
      <c r="F3943" s="258" t="s">
        <v>1478</v>
      </c>
      <c r="G3943" s="256"/>
      <c r="H3943" s="259">
        <v>16.48</v>
      </c>
      <c r="I3943" s="260"/>
      <c r="J3943" s="256"/>
      <c r="K3943" s="256"/>
      <c r="L3943" s="261"/>
      <c r="M3943" s="262"/>
      <c r="N3943" s="263"/>
      <c r="O3943" s="263"/>
      <c r="P3943" s="263"/>
      <c r="Q3943" s="263"/>
      <c r="R3943" s="263"/>
      <c r="S3943" s="263"/>
      <c r="T3943" s="264"/>
      <c r="AT3943" s="265" t="s">
        <v>175</v>
      </c>
      <c r="AU3943" s="265" t="s">
        <v>107</v>
      </c>
      <c r="AV3943" s="13" t="s">
        <v>107</v>
      </c>
      <c r="AW3943" s="13" t="s">
        <v>31</v>
      </c>
      <c r="AX3943" s="13" t="s">
        <v>74</v>
      </c>
      <c r="AY3943" s="265" t="s">
        <v>165</v>
      </c>
    </row>
    <row r="3944" s="12" customFormat="1">
      <c r="B3944" s="244"/>
      <c r="C3944" s="245"/>
      <c r="D3944" s="246" t="s">
        <v>175</v>
      </c>
      <c r="E3944" s="247" t="s">
        <v>1</v>
      </c>
      <c r="F3944" s="248" t="s">
        <v>472</v>
      </c>
      <c r="G3944" s="245"/>
      <c r="H3944" s="247" t="s">
        <v>1</v>
      </c>
      <c r="I3944" s="249"/>
      <c r="J3944" s="245"/>
      <c r="K3944" s="245"/>
      <c r="L3944" s="250"/>
      <c r="M3944" s="251"/>
      <c r="N3944" s="252"/>
      <c r="O3944" s="252"/>
      <c r="P3944" s="252"/>
      <c r="Q3944" s="252"/>
      <c r="R3944" s="252"/>
      <c r="S3944" s="252"/>
      <c r="T3944" s="253"/>
      <c r="AT3944" s="254" t="s">
        <v>175</v>
      </c>
      <c r="AU3944" s="254" t="s">
        <v>107</v>
      </c>
      <c r="AV3944" s="12" t="s">
        <v>82</v>
      </c>
      <c r="AW3944" s="12" t="s">
        <v>31</v>
      </c>
      <c r="AX3944" s="12" t="s">
        <v>74</v>
      </c>
      <c r="AY3944" s="254" t="s">
        <v>165</v>
      </c>
    </row>
    <row r="3945" s="13" customFormat="1">
      <c r="B3945" s="255"/>
      <c r="C3945" s="256"/>
      <c r="D3945" s="246" t="s">
        <v>175</v>
      </c>
      <c r="E3945" s="257" t="s">
        <v>1</v>
      </c>
      <c r="F3945" s="258" t="s">
        <v>1479</v>
      </c>
      <c r="G3945" s="256"/>
      <c r="H3945" s="259">
        <v>17.149999999999999</v>
      </c>
      <c r="I3945" s="260"/>
      <c r="J3945" s="256"/>
      <c r="K3945" s="256"/>
      <c r="L3945" s="261"/>
      <c r="M3945" s="262"/>
      <c r="N3945" s="263"/>
      <c r="O3945" s="263"/>
      <c r="P3945" s="263"/>
      <c r="Q3945" s="263"/>
      <c r="R3945" s="263"/>
      <c r="S3945" s="263"/>
      <c r="T3945" s="264"/>
      <c r="AT3945" s="265" t="s">
        <v>175</v>
      </c>
      <c r="AU3945" s="265" t="s">
        <v>107</v>
      </c>
      <c r="AV3945" s="13" t="s">
        <v>107</v>
      </c>
      <c r="AW3945" s="13" t="s">
        <v>31</v>
      </c>
      <c r="AX3945" s="13" t="s">
        <v>74</v>
      </c>
      <c r="AY3945" s="265" t="s">
        <v>165</v>
      </c>
    </row>
    <row r="3946" s="12" customFormat="1">
      <c r="B3946" s="244"/>
      <c r="C3946" s="245"/>
      <c r="D3946" s="246" t="s">
        <v>175</v>
      </c>
      <c r="E3946" s="247" t="s">
        <v>1</v>
      </c>
      <c r="F3946" s="248" t="s">
        <v>274</v>
      </c>
      <c r="G3946" s="245"/>
      <c r="H3946" s="247" t="s">
        <v>1</v>
      </c>
      <c r="I3946" s="249"/>
      <c r="J3946" s="245"/>
      <c r="K3946" s="245"/>
      <c r="L3946" s="250"/>
      <c r="M3946" s="251"/>
      <c r="N3946" s="252"/>
      <c r="O3946" s="252"/>
      <c r="P3946" s="252"/>
      <c r="Q3946" s="252"/>
      <c r="R3946" s="252"/>
      <c r="S3946" s="252"/>
      <c r="T3946" s="253"/>
      <c r="AT3946" s="254" t="s">
        <v>175</v>
      </c>
      <c r="AU3946" s="254" t="s">
        <v>107</v>
      </c>
      <c r="AV3946" s="12" t="s">
        <v>82</v>
      </c>
      <c r="AW3946" s="12" t="s">
        <v>31</v>
      </c>
      <c r="AX3946" s="12" t="s">
        <v>74</v>
      </c>
      <c r="AY3946" s="254" t="s">
        <v>165</v>
      </c>
    </row>
    <row r="3947" s="13" customFormat="1">
      <c r="B3947" s="255"/>
      <c r="C3947" s="256"/>
      <c r="D3947" s="246" t="s">
        <v>175</v>
      </c>
      <c r="E3947" s="257" t="s">
        <v>1</v>
      </c>
      <c r="F3947" s="258" t="s">
        <v>1480</v>
      </c>
      <c r="G3947" s="256"/>
      <c r="H3947" s="259">
        <v>13.619999999999999</v>
      </c>
      <c r="I3947" s="260"/>
      <c r="J3947" s="256"/>
      <c r="K3947" s="256"/>
      <c r="L3947" s="261"/>
      <c r="M3947" s="262"/>
      <c r="N3947" s="263"/>
      <c r="O3947" s="263"/>
      <c r="P3947" s="263"/>
      <c r="Q3947" s="263"/>
      <c r="R3947" s="263"/>
      <c r="S3947" s="263"/>
      <c r="T3947" s="264"/>
      <c r="AT3947" s="265" t="s">
        <v>175</v>
      </c>
      <c r="AU3947" s="265" t="s">
        <v>107</v>
      </c>
      <c r="AV3947" s="13" t="s">
        <v>107</v>
      </c>
      <c r="AW3947" s="13" t="s">
        <v>31</v>
      </c>
      <c r="AX3947" s="13" t="s">
        <v>74</v>
      </c>
      <c r="AY3947" s="265" t="s">
        <v>165</v>
      </c>
    </row>
    <row r="3948" s="12" customFormat="1">
      <c r="B3948" s="244"/>
      <c r="C3948" s="245"/>
      <c r="D3948" s="246" t="s">
        <v>175</v>
      </c>
      <c r="E3948" s="247" t="s">
        <v>1</v>
      </c>
      <c r="F3948" s="248" t="s">
        <v>205</v>
      </c>
      <c r="G3948" s="245"/>
      <c r="H3948" s="247" t="s">
        <v>1</v>
      </c>
      <c r="I3948" s="249"/>
      <c r="J3948" s="245"/>
      <c r="K3948" s="245"/>
      <c r="L3948" s="250"/>
      <c r="M3948" s="251"/>
      <c r="N3948" s="252"/>
      <c r="O3948" s="252"/>
      <c r="P3948" s="252"/>
      <c r="Q3948" s="252"/>
      <c r="R3948" s="252"/>
      <c r="S3948" s="252"/>
      <c r="T3948" s="253"/>
      <c r="AT3948" s="254" t="s">
        <v>175</v>
      </c>
      <c r="AU3948" s="254" t="s">
        <v>107</v>
      </c>
      <c r="AV3948" s="12" t="s">
        <v>82</v>
      </c>
      <c r="AW3948" s="12" t="s">
        <v>31</v>
      </c>
      <c r="AX3948" s="12" t="s">
        <v>74</v>
      </c>
      <c r="AY3948" s="254" t="s">
        <v>165</v>
      </c>
    </row>
    <row r="3949" s="13" customFormat="1">
      <c r="B3949" s="255"/>
      <c r="C3949" s="256"/>
      <c r="D3949" s="246" t="s">
        <v>175</v>
      </c>
      <c r="E3949" s="257" t="s">
        <v>1</v>
      </c>
      <c r="F3949" s="258" t="s">
        <v>1481</v>
      </c>
      <c r="G3949" s="256"/>
      <c r="H3949" s="259">
        <v>15.539999999999999</v>
      </c>
      <c r="I3949" s="260"/>
      <c r="J3949" s="256"/>
      <c r="K3949" s="256"/>
      <c r="L3949" s="261"/>
      <c r="M3949" s="262"/>
      <c r="N3949" s="263"/>
      <c r="O3949" s="263"/>
      <c r="P3949" s="263"/>
      <c r="Q3949" s="263"/>
      <c r="R3949" s="263"/>
      <c r="S3949" s="263"/>
      <c r="T3949" s="264"/>
      <c r="AT3949" s="265" t="s">
        <v>175</v>
      </c>
      <c r="AU3949" s="265" t="s">
        <v>107</v>
      </c>
      <c r="AV3949" s="13" t="s">
        <v>107</v>
      </c>
      <c r="AW3949" s="13" t="s">
        <v>31</v>
      </c>
      <c r="AX3949" s="13" t="s">
        <v>74</v>
      </c>
      <c r="AY3949" s="265" t="s">
        <v>165</v>
      </c>
    </row>
    <row r="3950" s="12" customFormat="1">
      <c r="B3950" s="244"/>
      <c r="C3950" s="245"/>
      <c r="D3950" s="246" t="s">
        <v>175</v>
      </c>
      <c r="E3950" s="247" t="s">
        <v>1</v>
      </c>
      <c r="F3950" s="248" t="s">
        <v>443</v>
      </c>
      <c r="G3950" s="245"/>
      <c r="H3950" s="247" t="s">
        <v>1</v>
      </c>
      <c r="I3950" s="249"/>
      <c r="J3950" s="245"/>
      <c r="K3950" s="245"/>
      <c r="L3950" s="250"/>
      <c r="M3950" s="251"/>
      <c r="N3950" s="252"/>
      <c r="O3950" s="252"/>
      <c r="P3950" s="252"/>
      <c r="Q3950" s="252"/>
      <c r="R3950" s="252"/>
      <c r="S3950" s="252"/>
      <c r="T3950" s="253"/>
      <c r="AT3950" s="254" t="s">
        <v>175</v>
      </c>
      <c r="AU3950" s="254" t="s">
        <v>107</v>
      </c>
      <c r="AV3950" s="12" t="s">
        <v>82</v>
      </c>
      <c r="AW3950" s="12" t="s">
        <v>31</v>
      </c>
      <c r="AX3950" s="12" t="s">
        <v>74</v>
      </c>
      <c r="AY3950" s="254" t="s">
        <v>165</v>
      </c>
    </row>
    <row r="3951" s="13" customFormat="1">
      <c r="B3951" s="255"/>
      <c r="C3951" s="256"/>
      <c r="D3951" s="246" t="s">
        <v>175</v>
      </c>
      <c r="E3951" s="257" t="s">
        <v>1</v>
      </c>
      <c r="F3951" s="258" t="s">
        <v>1482</v>
      </c>
      <c r="G3951" s="256"/>
      <c r="H3951" s="259">
        <v>14</v>
      </c>
      <c r="I3951" s="260"/>
      <c r="J3951" s="256"/>
      <c r="K3951" s="256"/>
      <c r="L3951" s="261"/>
      <c r="M3951" s="262"/>
      <c r="N3951" s="263"/>
      <c r="O3951" s="263"/>
      <c r="P3951" s="263"/>
      <c r="Q3951" s="263"/>
      <c r="R3951" s="263"/>
      <c r="S3951" s="263"/>
      <c r="T3951" s="264"/>
      <c r="AT3951" s="265" t="s">
        <v>175</v>
      </c>
      <c r="AU3951" s="265" t="s">
        <v>107</v>
      </c>
      <c r="AV3951" s="13" t="s">
        <v>107</v>
      </c>
      <c r="AW3951" s="13" t="s">
        <v>31</v>
      </c>
      <c r="AX3951" s="13" t="s">
        <v>74</v>
      </c>
      <c r="AY3951" s="265" t="s">
        <v>165</v>
      </c>
    </row>
    <row r="3952" s="12" customFormat="1">
      <c r="B3952" s="244"/>
      <c r="C3952" s="245"/>
      <c r="D3952" s="246" t="s">
        <v>175</v>
      </c>
      <c r="E3952" s="247" t="s">
        <v>1</v>
      </c>
      <c r="F3952" s="248" t="s">
        <v>219</v>
      </c>
      <c r="G3952" s="245"/>
      <c r="H3952" s="247" t="s">
        <v>1</v>
      </c>
      <c r="I3952" s="249"/>
      <c r="J3952" s="245"/>
      <c r="K3952" s="245"/>
      <c r="L3952" s="250"/>
      <c r="M3952" s="251"/>
      <c r="N3952" s="252"/>
      <c r="O3952" s="252"/>
      <c r="P3952" s="252"/>
      <c r="Q3952" s="252"/>
      <c r="R3952" s="252"/>
      <c r="S3952" s="252"/>
      <c r="T3952" s="253"/>
      <c r="AT3952" s="254" t="s">
        <v>175</v>
      </c>
      <c r="AU3952" s="254" t="s">
        <v>107</v>
      </c>
      <c r="AV3952" s="12" t="s">
        <v>82</v>
      </c>
      <c r="AW3952" s="12" t="s">
        <v>31</v>
      </c>
      <c r="AX3952" s="12" t="s">
        <v>74</v>
      </c>
      <c r="AY3952" s="254" t="s">
        <v>165</v>
      </c>
    </row>
    <row r="3953" s="13" customFormat="1">
      <c r="B3953" s="255"/>
      <c r="C3953" s="256"/>
      <c r="D3953" s="246" t="s">
        <v>175</v>
      </c>
      <c r="E3953" s="257" t="s">
        <v>1</v>
      </c>
      <c r="F3953" s="258" t="s">
        <v>1483</v>
      </c>
      <c r="G3953" s="256"/>
      <c r="H3953" s="259">
        <v>16.66</v>
      </c>
      <c r="I3953" s="260"/>
      <c r="J3953" s="256"/>
      <c r="K3953" s="256"/>
      <c r="L3953" s="261"/>
      <c r="M3953" s="262"/>
      <c r="N3953" s="263"/>
      <c r="O3953" s="263"/>
      <c r="P3953" s="263"/>
      <c r="Q3953" s="263"/>
      <c r="R3953" s="263"/>
      <c r="S3953" s="263"/>
      <c r="T3953" s="264"/>
      <c r="AT3953" s="265" t="s">
        <v>175</v>
      </c>
      <c r="AU3953" s="265" t="s">
        <v>107</v>
      </c>
      <c r="AV3953" s="13" t="s">
        <v>107</v>
      </c>
      <c r="AW3953" s="13" t="s">
        <v>31</v>
      </c>
      <c r="AX3953" s="13" t="s">
        <v>74</v>
      </c>
      <c r="AY3953" s="265" t="s">
        <v>165</v>
      </c>
    </row>
    <row r="3954" s="12" customFormat="1">
      <c r="B3954" s="244"/>
      <c r="C3954" s="245"/>
      <c r="D3954" s="246" t="s">
        <v>175</v>
      </c>
      <c r="E3954" s="247" t="s">
        <v>1</v>
      </c>
      <c r="F3954" s="248" t="s">
        <v>436</v>
      </c>
      <c r="G3954" s="245"/>
      <c r="H3954" s="247" t="s">
        <v>1</v>
      </c>
      <c r="I3954" s="249"/>
      <c r="J3954" s="245"/>
      <c r="K3954" s="245"/>
      <c r="L3954" s="250"/>
      <c r="M3954" s="251"/>
      <c r="N3954" s="252"/>
      <c r="O3954" s="252"/>
      <c r="P3954" s="252"/>
      <c r="Q3954" s="252"/>
      <c r="R3954" s="252"/>
      <c r="S3954" s="252"/>
      <c r="T3954" s="253"/>
      <c r="AT3954" s="254" t="s">
        <v>175</v>
      </c>
      <c r="AU3954" s="254" t="s">
        <v>107</v>
      </c>
      <c r="AV3954" s="12" t="s">
        <v>82</v>
      </c>
      <c r="AW3954" s="12" t="s">
        <v>31</v>
      </c>
      <c r="AX3954" s="12" t="s">
        <v>74</v>
      </c>
      <c r="AY3954" s="254" t="s">
        <v>165</v>
      </c>
    </row>
    <row r="3955" s="13" customFormat="1">
      <c r="B3955" s="255"/>
      <c r="C3955" s="256"/>
      <c r="D3955" s="246" t="s">
        <v>175</v>
      </c>
      <c r="E3955" s="257" t="s">
        <v>1</v>
      </c>
      <c r="F3955" s="258" t="s">
        <v>1484</v>
      </c>
      <c r="G3955" s="256"/>
      <c r="H3955" s="259">
        <v>17.239999999999998</v>
      </c>
      <c r="I3955" s="260"/>
      <c r="J3955" s="256"/>
      <c r="K3955" s="256"/>
      <c r="L3955" s="261"/>
      <c r="M3955" s="262"/>
      <c r="N3955" s="263"/>
      <c r="O3955" s="263"/>
      <c r="P3955" s="263"/>
      <c r="Q3955" s="263"/>
      <c r="R3955" s="263"/>
      <c r="S3955" s="263"/>
      <c r="T3955" s="264"/>
      <c r="AT3955" s="265" t="s">
        <v>175</v>
      </c>
      <c r="AU3955" s="265" t="s">
        <v>107</v>
      </c>
      <c r="AV3955" s="13" t="s">
        <v>107</v>
      </c>
      <c r="AW3955" s="13" t="s">
        <v>31</v>
      </c>
      <c r="AX3955" s="13" t="s">
        <v>74</v>
      </c>
      <c r="AY3955" s="265" t="s">
        <v>165</v>
      </c>
    </row>
    <row r="3956" s="14" customFormat="1">
      <c r="B3956" s="266"/>
      <c r="C3956" s="267"/>
      <c r="D3956" s="246" t="s">
        <v>175</v>
      </c>
      <c r="E3956" s="268" t="s">
        <v>1</v>
      </c>
      <c r="F3956" s="269" t="s">
        <v>179</v>
      </c>
      <c r="G3956" s="267"/>
      <c r="H3956" s="270">
        <v>110.68999999999998</v>
      </c>
      <c r="I3956" s="271"/>
      <c r="J3956" s="267"/>
      <c r="K3956" s="267"/>
      <c r="L3956" s="272"/>
      <c r="M3956" s="273"/>
      <c r="N3956" s="274"/>
      <c r="O3956" s="274"/>
      <c r="P3956" s="274"/>
      <c r="Q3956" s="274"/>
      <c r="R3956" s="274"/>
      <c r="S3956" s="274"/>
      <c r="T3956" s="275"/>
      <c r="AT3956" s="276" t="s">
        <v>175</v>
      </c>
      <c r="AU3956" s="276" t="s">
        <v>107</v>
      </c>
      <c r="AV3956" s="14" t="s">
        <v>166</v>
      </c>
      <c r="AW3956" s="14" t="s">
        <v>31</v>
      </c>
      <c r="AX3956" s="14" t="s">
        <v>74</v>
      </c>
      <c r="AY3956" s="276" t="s">
        <v>165</v>
      </c>
    </row>
    <row r="3957" s="12" customFormat="1">
      <c r="B3957" s="244"/>
      <c r="C3957" s="245"/>
      <c r="D3957" s="246" t="s">
        <v>175</v>
      </c>
      <c r="E3957" s="247" t="s">
        <v>1</v>
      </c>
      <c r="F3957" s="248" t="s">
        <v>207</v>
      </c>
      <c r="G3957" s="245"/>
      <c r="H3957" s="247" t="s">
        <v>1</v>
      </c>
      <c r="I3957" s="249"/>
      <c r="J3957" s="245"/>
      <c r="K3957" s="245"/>
      <c r="L3957" s="250"/>
      <c r="M3957" s="251"/>
      <c r="N3957" s="252"/>
      <c r="O3957" s="252"/>
      <c r="P3957" s="252"/>
      <c r="Q3957" s="252"/>
      <c r="R3957" s="252"/>
      <c r="S3957" s="252"/>
      <c r="T3957" s="253"/>
      <c r="AT3957" s="254" t="s">
        <v>175</v>
      </c>
      <c r="AU3957" s="254" t="s">
        <v>107</v>
      </c>
      <c r="AV3957" s="12" t="s">
        <v>82</v>
      </c>
      <c r="AW3957" s="12" t="s">
        <v>31</v>
      </c>
      <c r="AX3957" s="12" t="s">
        <v>74</v>
      </c>
      <c r="AY3957" s="254" t="s">
        <v>165</v>
      </c>
    </row>
    <row r="3958" s="12" customFormat="1">
      <c r="B3958" s="244"/>
      <c r="C3958" s="245"/>
      <c r="D3958" s="246" t="s">
        <v>175</v>
      </c>
      <c r="E3958" s="247" t="s">
        <v>1</v>
      </c>
      <c r="F3958" s="248" t="s">
        <v>476</v>
      </c>
      <c r="G3958" s="245"/>
      <c r="H3958" s="247" t="s">
        <v>1</v>
      </c>
      <c r="I3958" s="249"/>
      <c r="J3958" s="245"/>
      <c r="K3958" s="245"/>
      <c r="L3958" s="250"/>
      <c r="M3958" s="251"/>
      <c r="N3958" s="252"/>
      <c r="O3958" s="252"/>
      <c r="P3958" s="252"/>
      <c r="Q3958" s="252"/>
      <c r="R3958" s="252"/>
      <c r="S3958" s="252"/>
      <c r="T3958" s="253"/>
      <c r="AT3958" s="254" t="s">
        <v>175</v>
      </c>
      <c r="AU3958" s="254" t="s">
        <v>107</v>
      </c>
      <c r="AV3958" s="12" t="s">
        <v>82</v>
      </c>
      <c r="AW3958" s="12" t="s">
        <v>31</v>
      </c>
      <c r="AX3958" s="12" t="s">
        <v>74</v>
      </c>
      <c r="AY3958" s="254" t="s">
        <v>165</v>
      </c>
    </row>
    <row r="3959" s="13" customFormat="1">
      <c r="B3959" s="255"/>
      <c r="C3959" s="256"/>
      <c r="D3959" s="246" t="s">
        <v>175</v>
      </c>
      <c r="E3959" s="257" t="s">
        <v>1</v>
      </c>
      <c r="F3959" s="258" t="s">
        <v>1485</v>
      </c>
      <c r="G3959" s="256"/>
      <c r="H3959" s="259">
        <v>17</v>
      </c>
      <c r="I3959" s="260"/>
      <c r="J3959" s="256"/>
      <c r="K3959" s="256"/>
      <c r="L3959" s="261"/>
      <c r="M3959" s="262"/>
      <c r="N3959" s="263"/>
      <c r="O3959" s="263"/>
      <c r="P3959" s="263"/>
      <c r="Q3959" s="263"/>
      <c r="R3959" s="263"/>
      <c r="S3959" s="263"/>
      <c r="T3959" s="264"/>
      <c r="AT3959" s="265" t="s">
        <v>175</v>
      </c>
      <c r="AU3959" s="265" t="s">
        <v>107</v>
      </c>
      <c r="AV3959" s="13" t="s">
        <v>107</v>
      </c>
      <c r="AW3959" s="13" t="s">
        <v>31</v>
      </c>
      <c r="AX3959" s="13" t="s">
        <v>74</v>
      </c>
      <c r="AY3959" s="265" t="s">
        <v>165</v>
      </c>
    </row>
    <row r="3960" s="12" customFormat="1">
      <c r="B3960" s="244"/>
      <c r="C3960" s="245"/>
      <c r="D3960" s="246" t="s">
        <v>175</v>
      </c>
      <c r="E3960" s="247" t="s">
        <v>1</v>
      </c>
      <c r="F3960" s="248" t="s">
        <v>474</v>
      </c>
      <c r="G3960" s="245"/>
      <c r="H3960" s="247" t="s">
        <v>1</v>
      </c>
      <c r="I3960" s="249"/>
      <c r="J3960" s="245"/>
      <c r="K3960" s="245"/>
      <c r="L3960" s="250"/>
      <c r="M3960" s="251"/>
      <c r="N3960" s="252"/>
      <c r="O3960" s="252"/>
      <c r="P3960" s="252"/>
      <c r="Q3960" s="252"/>
      <c r="R3960" s="252"/>
      <c r="S3960" s="252"/>
      <c r="T3960" s="253"/>
      <c r="AT3960" s="254" t="s">
        <v>175</v>
      </c>
      <c r="AU3960" s="254" t="s">
        <v>107</v>
      </c>
      <c r="AV3960" s="12" t="s">
        <v>82</v>
      </c>
      <c r="AW3960" s="12" t="s">
        <v>31</v>
      </c>
      <c r="AX3960" s="12" t="s">
        <v>74</v>
      </c>
      <c r="AY3960" s="254" t="s">
        <v>165</v>
      </c>
    </row>
    <row r="3961" s="13" customFormat="1">
      <c r="B3961" s="255"/>
      <c r="C3961" s="256"/>
      <c r="D3961" s="246" t="s">
        <v>175</v>
      </c>
      <c r="E3961" s="257" t="s">
        <v>1</v>
      </c>
      <c r="F3961" s="258" t="s">
        <v>1486</v>
      </c>
      <c r="G3961" s="256"/>
      <c r="H3961" s="259">
        <v>18.18</v>
      </c>
      <c r="I3961" s="260"/>
      <c r="J3961" s="256"/>
      <c r="K3961" s="256"/>
      <c r="L3961" s="261"/>
      <c r="M3961" s="262"/>
      <c r="N3961" s="263"/>
      <c r="O3961" s="263"/>
      <c r="P3961" s="263"/>
      <c r="Q3961" s="263"/>
      <c r="R3961" s="263"/>
      <c r="S3961" s="263"/>
      <c r="T3961" s="264"/>
      <c r="AT3961" s="265" t="s">
        <v>175</v>
      </c>
      <c r="AU3961" s="265" t="s">
        <v>107</v>
      </c>
      <c r="AV3961" s="13" t="s">
        <v>107</v>
      </c>
      <c r="AW3961" s="13" t="s">
        <v>31</v>
      </c>
      <c r="AX3961" s="13" t="s">
        <v>74</v>
      </c>
      <c r="AY3961" s="265" t="s">
        <v>165</v>
      </c>
    </row>
    <row r="3962" s="12" customFormat="1">
      <c r="B3962" s="244"/>
      <c r="C3962" s="245"/>
      <c r="D3962" s="246" t="s">
        <v>175</v>
      </c>
      <c r="E3962" s="247" t="s">
        <v>1</v>
      </c>
      <c r="F3962" s="248" t="s">
        <v>505</v>
      </c>
      <c r="G3962" s="245"/>
      <c r="H3962" s="247" t="s">
        <v>1</v>
      </c>
      <c r="I3962" s="249"/>
      <c r="J3962" s="245"/>
      <c r="K3962" s="245"/>
      <c r="L3962" s="250"/>
      <c r="M3962" s="251"/>
      <c r="N3962" s="252"/>
      <c r="O3962" s="252"/>
      <c r="P3962" s="252"/>
      <c r="Q3962" s="252"/>
      <c r="R3962" s="252"/>
      <c r="S3962" s="252"/>
      <c r="T3962" s="253"/>
      <c r="AT3962" s="254" t="s">
        <v>175</v>
      </c>
      <c r="AU3962" s="254" t="s">
        <v>107</v>
      </c>
      <c r="AV3962" s="12" t="s">
        <v>82</v>
      </c>
      <c r="AW3962" s="12" t="s">
        <v>31</v>
      </c>
      <c r="AX3962" s="12" t="s">
        <v>74</v>
      </c>
      <c r="AY3962" s="254" t="s">
        <v>165</v>
      </c>
    </row>
    <row r="3963" s="13" customFormat="1">
      <c r="B3963" s="255"/>
      <c r="C3963" s="256"/>
      <c r="D3963" s="246" t="s">
        <v>175</v>
      </c>
      <c r="E3963" s="257" t="s">
        <v>1</v>
      </c>
      <c r="F3963" s="258" t="s">
        <v>1487</v>
      </c>
      <c r="G3963" s="256"/>
      <c r="H3963" s="259">
        <v>17.66</v>
      </c>
      <c r="I3963" s="260"/>
      <c r="J3963" s="256"/>
      <c r="K3963" s="256"/>
      <c r="L3963" s="261"/>
      <c r="M3963" s="262"/>
      <c r="N3963" s="263"/>
      <c r="O3963" s="263"/>
      <c r="P3963" s="263"/>
      <c r="Q3963" s="263"/>
      <c r="R3963" s="263"/>
      <c r="S3963" s="263"/>
      <c r="T3963" s="264"/>
      <c r="AT3963" s="265" t="s">
        <v>175</v>
      </c>
      <c r="AU3963" s="265" t="s">
        <v>107</v>
      </c>
      <c r="AV3963" s="13" t="s">
        <v>107</v>
      </c>
      <c r="AW3963" s="13" t="s">
        <v>31</v>
      </c>
      <c r="AX3963" s="13" t="s">
        <v>74</v>
      </c>
      <c r="AY3963" s="265" t="s">
        <v>165</v>
      </c>
    </row>
    <row r="3964" s="12" customFormat="1">
      <c r="B3964" s="244"/>
      <c r="C3964" s="245"/>
      <c r="D3964" s="246" t="s">
        <v>175</v>
      </c>
      <c r="E3964" s="247" t="s">
        <v>1</v>
      </c>
      <c r="F3964" s="248" t="s">
        <v>512</v>
      </c>
      <c r="G3964" s="245"/>
      <c r="H3964" s="247" t="s">
        <v>1</v>
      </c>
      <c r="I3964" s="249"/>
      <c r="J3964" s="245"/>
      <c r="K3964" s="245"/>
      <c r="L3964" s="250"/>
      <c r="M3964" s="251"/>
      <c r="N3964" s="252"/>
      <c r="O3964" s="252"/>
      <c r="P3964" s="252"/>
      <c r="Q3964" s="252"/>
      <c r="R3964" s="252"/>
      <c r="S3964" s="252"/>
      <c r="T3964" s="253"/>
      <c r="AT3964" s="254" t="s">
        <v>175</v>
      </c>
      <c r="AU3964" s="254" t="s">
        <v>107</v>
      </c>
      <c r="AV3964" s="12" t="s">
        <v>82</v>
      </c>
      <c r="AW3964" s="12" t="s">
        <v>31</v>
      </c>
      <c r="AX3964" s="12" t="s">
        <v>74</v>
      </c>
      <c r="AY3964" s="254" t="s">
        <v>165</v>
      </c>
    </row>
    <row r="3965" s="13" customFormat="1">
      <c r="B3965" s="255"/>
      <c r="C3965" s="256"/>
      <c r="D3965" s="246" t="s">
        <v>175</v>
      </c>
      <c r="E3965" s="257" t="s">
        <v>1</v>
      </c>
      <c r="F3965" s="258" t="s">
        <v>1488</v>
      </c>
      <c r="G3965" s="256"/>
      <c r="H3965" s="259">
        <v>18.379999999999999</v>
      </c>
      <c r="I3965" s="260"/>
      <c r="J3965" s="256"/>
      <c r="K3965" s="256"/>
      <c r="L3965" s="261"/>
      <c r="M3965" s="262"/>
      <c r="N3965" s="263"/>
      <c r="O3965" s="263"/>
      <c r="P3965" s="263"/>
      <c r="Q3965" s="263"/>
      <c r="R3965" s="263"/>
      <c r="S3965" s="263"/>
      <c r="T3965" s="264"/>
      <c r="AT3965" s="265" t="s">
        <v>175</v>
      </c>
      <c r="AU3965" s="265" t="s">
        <v>107</v>
      </c>
      <c r="AV3965" s="13" t="s">
        <v>107</v>
      </c>
      <c r="AW3965" s="13" t="s">
        <v>31</v>
      </c>
      <c r="AX3965" s="13" t="s">
        <v>74</v>
      </c>
      <c r="AY3965" s="265" t="s">
        <v>165</v>
      </c>
    </row>
    <row r="3966" s="14" customFormat="1">
      <c r="B3966" s="266"/>
      <c r="C3966" s="267"/>
      <c r="D3966" s="246" t="s">
        <v>175</v>
      </c>
      <c r="E3966" s="268" t="s">
        <v>1</v>
      </c>
      <c r="F3966" s="269" t="s">
        <v>179</v>
      </c>
      <c r="G3966" s="267"/>
      <c r="H3966" s="270">
        <v>71.219999999999999</v>
      </c>
      <c r="I3966" s="271"/>
      <c r="J3966" s="267"/>
      <c r="K3966" s="267"/>
      <c r="L3966" s="272"/>
      <c r="M3966" s="273"/>
      <c r="N3966" s="274"/>
      <c r="O3966" s="274"/>
      <c r="P3966" s="274"/>
      <c r="Q3966" s="274"/>
      <c r="R3966" s="274"/>
      <c r="S3966" s="274"/>
      <c r="T3966" s="275"/>
      <c r="AT3966" s="276" t="s">
        <v>175</v>
      </c>
      <c r="AU3966" s="276" t="s">
        <v>107</v>
      </c>
      <c r="AV3966" s="14" t="s">
        <v>166</v>
      </c>
      <c r="AW3966" s="14" t="s">
        <v>31</v>
      </c>
      <c r="AX3966" s="14" t="s">
        <v>74</v>
      </c>
      <c r="AY3966" s="276" t="s">
        <v>165</v>
      </c>
    </row>
    <row r="3967" s="15" customFormat="1">
      <c r="B3967" s="277"/>
      <c r="C3967" s="278"/>
      <c r="D3967" s="246" t="s">
        <v>175</v>
      </c>
      <c r="E3967" s="279" t="s">
        <v>1</v>
      </c>
      <c r="F3967" s="280" t="s">
        <v>186</v>
      </c>
      <c r="G3967" s="278"/>
      <c r="H3967" s="281">
        <v>278.63000000000005</v>
      </c>
      <c r="I3967" s="282"/>
      <c r="J3967" s="278"/>
      <c r="K3967" s="278"/>
      <c r="L3967" s="283"/>
      <c r="M3967" s="284"/>
      <c r="N3967" s="285"/>
      <c r="O3967" s="285"/>
      <c r="P3967" s="285"/>
      <c r="Q3967" s="285"/>
      <c r="R3967" s="285"/>
      <c r="S3967" s="285"/>
      <c r="T3967" s="286"/>
      <c r="AT3967" s="287" t="s">
        <v>175</v>
      </c>
      <c r="AU3967" s="287" t="s">
        <v>107</v>
      </c>
      <c r="AV3967" s="15" t="s">
        <v>173</v>
      </c>
      <c r="AW3967" s="15" t="s">
        <v>31</v>
      </c>
      <c r="AX3967" s="15" t="s">
        <v>82</v>
      </c>
      <c r="AY3967" s="287" t="s">
        <v>165</v>
      </c>
    </row>
    <row r="3968" s="1" customFormat="1" ht="16.5" customHeight="1">
      <c r="B3968" s="38"/>
      <c r="C3968" s="288" t="s">
        <v>1489</v>
      </c>
      <c r="D3968" s="288" t="s">
        <v>223</v>
      </c>
      <c r="E3968" s="289" t="s">
        <v>1490</v>
      </c>
      <c r="F3968" s="290" t="s">
        <v>1491</v>
      </c>
      <c r="G3968" s="291" t="s">
        <v>339</v>
      </c>
      <c r="H3968" s="292">
        <v>292.56200000000001</v>
      </c>
      <c r="I3968" s="293"/>
      <c r="J3968" s="294">
        <f>ROUND(I3968*H3968,2)</f>
        <v>0</v>
      </c>
      <c r="K3968" s="290" t="s">
        <v>286</v>
      </c>
      <c r="L3968" s="295"/>
      <c r="M3968" s="296" t="s">
        <v>1</v>
      </c>
      <c r="N3968" s="297" t="s">
        <v>40</v>
      </c>
      <c r="O3968" s="86"/>
      <c r="P3968" s="240">
        <f>O3968*H3968</f>
        <v>0</v>
      </c>
      <c r="Q3968" s="240">
        <v>0.00020000000000000001</v>
      </c>
      <c r="R3968" s="240">
        <f>Q3968*H3968</f>
        <v>0.058512400000000006</v>
      </c>
      <c r="S3968" s="240">
        <v>0</v>
      </c>
      <c r="T3968" s="241">
        <f>S3968*H3968</f>
        <v>0</v>
      </c>
      <c r="AR3968" s="242" t="s">
        <v>616</v>
      </c>
      <c r="AT3968" s="242" t="s">
        <v>223</v>
      </c>
      <c r="AU3968" s="242" t="s">
        <v>107</v>
      </c>
      <c r="AY3968" s="17" t="s">
        <v>165</v>
      </c>
      <c r="BE3968" s="243">
        <f>IF(N3968="základní",J3968,0)</f>
        <v>0</v>
      </c>
      <c r="BF3968" s="243">
        <f>IF(N3968="snížená",J3968,0)</f>
        <v>0</v>
      </c>
      <c r="BG3968" s="243">
        <f>IF(N3968="zákl. přenesená",J3968,0)</f>
        <v>0</v>
      </c>
      <c r="BH3968" s="243">
        <f>IF(N3968="sníž. přenesená",J3968,0)</f>
        <v>0</v>
      </c>
      <c r="BI3968" s="243">
        <f>IF(N3968="nulová",J3968,0)</f>
        <v>0</v>
      </c>
      <c r="BJ3968" s="17" t="s">
        <v>107</v>
      </c>
      <c r="BK3968" s="243">
        <f>ROUND(I3968*H3968,2)</f>
        <v>0</v>
      </c>
      <c r="BL3968" s="17" t="s">
        <v>315</v>
      </c>
      <c r="BM3968" s="242" t="s">
        <v>1492</v>
      </c>
    </row>
    <row r="3969" s="13" customFormat="1">
      <c r="B3969" s="255"/>
      <c r="C3969" s="256"/>
      <c r="D3969" s="246" t="s">
        <v>175</v>
      </c>
      <c r="E3969" s="256"/>
      <c r="F3969" s="258" t="s">
        <v>1493</v>
      </c>
      <c r="G3969" s="256"/>
      <c r="H3969" s="259">
        <v>292.56200000000001</v>
      </c>
      <c r="I3969" s="260"/>
      <c r="J3969" s="256"/>
      <c r="K3969" s="256"/>
      <c r="L3969" s="261"/>
      <c r="M3969" s="262"/>
      <c r="N3969" s="263"/>
      <c r="O3969" s="263"/>
      <c r="P3969" s="263"/>
      <c r="Q3969" s="263"/>
      <c r="R3969" s="263"/>
      <c r="S3969" s="263"/>
      <c r="T3969" s="264"/>
      <c r="AT3969" s="265" t="s">
        <v>175</v>
      </c>
      <c r="AU3969" s="265" t="s">
        <v>107</v>
      </c>
      <c r="AV3969" s="13" t="s">
        <v>107</v>
      </c>
      <c r="AW3969" s="13" t="s">
        <v>4</v>
      </c>
      <c r="AX3969" s="13" t="s">
        <v>82</v>
      </c>
      <c r="AY3969" s="265" t="s">
        <v>165</v>
      </c>
    </row>
    <row r="3970" s="1" customFormat="1" ht="24" customHeight="1">
      <c r="B3970" s="38"/>
      <c r="C3970" s="231" t="s">
        <v>1494</v>
      </c>
      <c r="D3970" s="231" t="s">
        <v>168</v>
      </c>
      <c r="E3970" s="232" t="s">
        <v>1495</v>
      </c>
      <c r="F3970" s="233" t="s">
        <v>1496</v>
      </c>
      <c r="G3970" s="234" t="s">
        <v>296</v>
      </c>
      <c r="H3970" s="235">
        <v>40.060000000000002</v>
      </c>
      <c r="I3970" s="236"/>
      <c r="J3970" s="237">
        <f>ROUND(I3970*H3970,2)</f>
        <v>0</v>
      </c>
      <c r="K3970" s="233" t="s">
        <v>172</v>
      </c>
      <c r="L3970" s="43"/>
      <c r="M3970" s="238" t="s">
        <v>1</v>
      </c>
      <c r="N3970" s="239" t="s">
        <v>40</v>
      </c>
      <c r="O3970" s="86"/>
      <c r="P3970" s="240">
        <f>O3970*H3970</f>
        <v>0</v>
      </c>
      <c r="Q3970" s="240">
        <v>0</v>
      </c>
      <c r="R3970" s="240">
        <f>Q3970*H3970</f>
        <v>0</v>
      </c>
      <c r="S3970" s="240">
        <v>0.014999999999999999</v>
      </c>
      <c r="T3970" s="241">
        <f>S3970*H3970</f>
        <v>0.60089999999999999</v>
      </c>
      <c r="AR3970" s="242" t="s">
        <v>315</v>
      </c>
      <c r="AT3970" s="242" t="s">
        <v>168</v>
      </c>
      <c r="AU3970" s="242" t="s">
        <v>107</v>
      </c>
      <c r="AY3970" s="17" t="s">
        <v>165</v>
      </c>
      <c r="BE3970" s="243">
        <f>IF(N3970="základní",J3970,0)</f>
        <v>0</v>
      </c>
      <c r="BF3970" s="243">
        <f>IF(N3970="snížená",J3970,0)</f>
        <v>0</v>
      </c>
      <c r="BG3970" s="243">
        <f>IF(N3970="zákl. přenesená",J3970,0)</f>
        <v>0</v>
      </c>
      <c r="BH3970" s="243">
        <f>IF(N3970="sníž. přenesená",J3970,0)</f>
        <v>0</v>
      </c>
      <c r="BI3970" s="243">
        <f>IF(N3970="nulová",J3970,0)</f>
        <v>0</v>
      </c>
      <c r="BJ3970" s="17" t="s">
        <v>107</v>
      </c>
      <c r="BK3970" s="243">
        <f>ROUND(I3970*H3970,2)</f>
        <v>0</v>
      </c>
      <c r="BL3970" s="17" t="s">
        <v>315</v>
      </c>
      <c r="BM3970" s="242" t="s">
        <v>1497</v>
      </c>
    </row>
    <row r="3971" s="12" customFormat="1">
      <c r="B3971" s="244"/>
      <c r="C3971" s="245"/>
      <c r="D3971" s="246" t="s">
        <v>175</v>
      </c>
      <c r="E3971" s="247" t="s">
        <v>1</v>
      </c>
      <c r="F3971" s="248" t="s">
        <v>180</v>
      </c>
      <c r="G3971" s="245"/>
      <c r="H3971" s="247" t="s">
        <v>1</v>
      </c>
      <c r="I3971" s="249"/>
      <c r="J3971" s="245"/>
      <c r="K3971" s="245"/>
      <c r="L3971" s="250"/>
      <c r="M3971" s="251"/>
      <c r="N3971" s="252"/>
      <c r="O3971" s="252"/>
      <c r="P3971" s="252"/>
      <c r="Q3971" s="252"/>
      <c r="R3971" s="252"/>
      <c r="S3971" s="252"/>
      <c r="T3971" s="253"/>
      <c r="AT3971" s="254" t="s">
        <v>175</v>
      </c>
      <c r="AU3971" s="254" t="s">
        <v>107</v>
      </c>
      <c r="AV3971" s="12" t="s">
        <v>82</v>
      </c>
      <c r="AW3971" s="12" t="s">
        <v>31</v>
      </c>
      <c r="AX3971" s="12" t="s">
        <v>74</v>
      </c>
      <c r="AY3971" s="254" t="s">
        <v>165</v>
      </c>
    </row>
    <row r="3972" s="12" customFormat="1">
      <c r="B3972" s="244"/>
      <c r="C3972" s="245"/>
      <c r="D3972" s="246" t="s">
        <v>175</v>
      </c>
      <c r="E3972" s="247" t="s">
        <v>1</v>
      </c>
      <c r="F3972" s="248" t="s">
        <v>219</v>
      </c>
      <c r="G3972" s="245"/>
      <c r="H3972" s="247" t="s">
        <v>1</v>
      </c>
      <c r="I3972" s="249"/>
      <c r="J3972" s="245"/>
      <c r="K3972" s="245"/>
      <c r="L3972" s="250"/>
      <c r="M3972" s="251"/>
      <c r="N3972" s="252"/>
      <c r="O3972" s="252"/>
      <c r="P3972" s="252"/>
      <c r="Q3972" s="252"/>
      <c r="R3972" s="252"/>
      <c r="S3972" s="252"/>
      <c r="T3972" s="253"/>
      <c r="AT3972" s="254" t="s">
        <v>175</v>
      </c>
      <c r="AU3972" s="254" t="s">
        <v>107</v>
      </c>
      <c r="AV3972" s="12" t="s">
        <v>82</v>
      </c>
      <c r="AW3972" s="12" t="s">
        <v>31</v>
      </c>
      <c r="AX3972" s="12" t="s">
        <v>74</v>
      </c>
      <c r="AY3972" s="254" t="s">
        <v>165</v>
      </c>
    </row>
    <row r="3973" s="13" customFormat="1">
      <c r="B3973" s="255"/>
      <c r="C3973" s="256"/>
      <c r="D3973" s="246" t="s">
        <v>175</v>
      </c>
      <c r="E3973" s="257" t="s">
        <v>1</v>
      </c>
      <c r="F3973" s="258" t="s">
        <v>706</v>
      </c>
      <c r="G3973" s="256"/>
      <c r="H3973" s="259">
        <v>20.809999999999999</v>
      </c>
      <c r="I3973" s="260"/>
      <c r="J3973" s="256"/>
      <c r="K3973" s="256"/>
      <c r="L3973" s="261"/>
      <c r="M3973" s="262"/>
      <c r="N3973" s="263"/>
      <c r="O3973" s="263"/>
      <c r="P3973" s="263"/>
      <c r="Q3973" s="263"/>
      <c r="R3973" s="263"/>
      <c r="S3973" s="263"/>
      <c r="T3973" s="264"/>
      <c r="AT3973" s="265" t="s">
        <v>175</v>
      </c>
      <c r="AU3973" s="265" t="s">
        <v>107</v>
      </c>
      <c r="AV3973" s="13" t="s">
        <v>107</v>
      </c>
      <c r="AW3973" s="13" t="s">
        <v>31</v>
      </c>
      <c r="AX3973" s="13" t="s">
        <v>74</v>
      </c>
      <c r="AY3973" s="265" t="s">
        <v>165</v>
      </c>
    </row>
    <row r="3974" s="12" customFormat="1">
      <c r="B3974" s="244"/>
      <c r="C3974" s="245"/>
      <c r="D3974" s="246" t="s">
        <v>175</v>
      </c>
      <c r="E3974" s="247" t="s">
        <v>1</v>
      </c>
      <c r="F3974" s="248" t="s">
        <v>436</v>
      </c>
      <c r="G3974" s="245"/>
      <c r="H3974" s="247" t="s">
        <v>1</v>
      </c>
      <c r="I3974" s="249"/>
      <c r="J3974" s="245"/>
      <c r="K3974" s="245"/>
      <c r="L3974" s="250"/>
      <c r="M3974" s="251"/>
      <c r="N3974" s="252"/>
      <c r="O3974" s="252"/>
      <c r="P3974" s="252"/>
      <c r="Q3974" s="252"/>
      <c r="R3974" s="252"/>
      <c r="S3974" s="252"/>
      <c r="T3974" s="253"/>
      <c r="AT3974" s="254" t="s">
        <v>175</v>
      </c>
      <c r="AU3974" s="254" t="s">
        <v>107</v>
      </c>
      <c r="AV3974" s="12" t="s">
        <v>82</v>
      </c>
      <c r="AW3974" s="12" t="s">
        <v>31</v>
      </c>
      <c r="AX3974" s="12" t="s">
        <v>74</v>
      </c>
      <c r="AY3974" s="254" t="s">
        <v>165</v>
      </c>
    </row>
    <row r="3975" s="13" customFormat="1">
      <c r="B3975" s="255"/>
      <c r="C3975" s="256"/>
      <c r="D3975" s="246" t="s">
        <v>175</v>
      </c>
      <c r="E3975" s="257" t="s">
        <v>1</v>
      </c>
      <c r="F3975" s="258" t="s">
        <v>707</v>
      </c>
      <c r="G3975" s="256"/>
      <c r="H3975" s="259">
        <v>19.25</v>
      </c>
      <c r="I3975" s="260"/>
      <c r="J3975" s="256"/>
      <c r="K3975" s="256"/>
      <c r="L3975" s="261"/>
      <c r="M3975" s="262"/>
      <c r="N3975" s="263"/>
      <c r="O3975" s="263"/>
      <c r="P3975" s="263"/>
      <c r="Q3975" s="263"/>
      <c r="R3975" s="263"/>
      <c r="S3975" s="263"/>
      <c r="T3975" s="264"/>
      <c r="AT3975" s="265" t="s">
        <v>175</v>
      </c>
      <c r="AU3975" s="265" t="s">
        <v>107</v>
      </c>
      <c r="AV3975" s="13" t="s">
        <v>107</v>
      </c>
      <c r="AW3975" s="13" t="s">
        <v>31</v>
      </c>
      <c r="AX3975" s="13" t="s">
        <v>74</v>
      </c>
      <c r="AY3975" s="265" t="s">
        <v>165</v>
      </c>
    </row>
    <row r="3976" s="15" customFormat="1">
      <c r="B3976" s="277"/>
      <c r="C3976" s="278"/>
      <c r="D3976" s="246" t="s">
        <v>175</v>
      </c>
      <c r="E3976" s="279" t="s">
        <v>1</v>
      </c>
      <c r="F3976" s="280" t="s">
        <v>186</v>
      </c>
      <c r="G3976" s="278"/>
      <c r="H3976" s="281">
        <v>40.060000000000002</v>
      </c>
      <c r="I3976" s="282"/>
      <c r="J3976" s="278"/>
      <c r="K3976" s="278"/>
      <c r="L3976" s="283"/>
      <c r="M3976" s="284"/>
      <c r="N3976" s="285"/>
      <c r="O3976" s="285"/>
      <c r="P3976" s="285"/>
      <c r="Q3976" s="285"/>
      <c r="R3976" s="285"/>
      <c r="S3976" s="285"/>
      <c r="T3976" s="286"/>
      <c r="AT3976" s="287" t="s">
        <v>175</v>
      </c>
      <c r="AU3976" s="287" t="s">
        <v>107</v>
      </c>
      <c r="AV3976" s="15" t="s">
        <v>173</v>
      </c>
      <c r="AW3976" s="15" t="s">
        <v>31</v>
      </c>
      <c r="AX3976" s="15" t="s">
        <v>82</v>
      </c>
      <c r="AY3976" s="287" t="s">
        <v>165</v>
      </c>
    </row>
    <row r="3977" s="1" customFormat="1" ht="24" customHeight="1">
      <c r="B3977" s="38"/>
      <c r="C3977" s="231" t="s">
        <v>1498</v>
      </c>
      <c r="D3977" s="231" t="s">
        <v>168</v>
      </c>
      <c r="E3977" s="232" t="s">
        <v>1499</v>
      </c>
      <c r="F3977" s="233" t="s">
        <v>1500</v>
      </c>
      <c r="G3977" s="234" t="s">
        <v>296</v>
      </c>
      <c r="H3977" s="235">
        <v>309.38999999999999</v>
      </c>
      <c r="I3977" s="236"/>
      <c r="J3977" s="237">
        <f>ROUND(I3977*H3977,2)</f>
        <v>0</v>
      </c>
      <c r="K3977" s="233" t="s">
        <v>286</v>
      </c>
      <c r="L3977" s="43"/>
      <c r="M3977" s="238" t="s">
        <v>1</v>
      </c>
      <c r="N3977" s="239" t="s">
        <v>40</v>
      </c>
      <c r="O3977" s="86"/>
      <c r="P3977" s="240">
        <f>O3977*H3977</f>
        <v>0</v>
      </c>
      <c r="Q3977" s="240">
        <v>0.00012999999999999999</v>
      </c>
      <c r="R3977" s="240">
        <f>Q3977*H3977</f>
        <v>0.040220699999999998</v>
      </c>
      <c r="S3977" s="240">
        <v>0</v>
      </c>
      <c r="T3977" s="241">
        <f>S3977*H3977</f>
        <v>0</v>
      </c>
      <c r="AR3977" s="242" t="s">
        <v>315</v>
      </c>
      <c r="AT3977" s="242" t="s">
        <v>168</v>
      </c>
      <c r="AU3977" s="242" t="s">
        <v>107</v>
      </c>
      <c r="AY3977" s="17" t="s">
        <v>165</v>
      </c>
      <c r="BE3977" s="243">
        <f>IF(N3977="základní",J3977,0)</f>
        <v>0</v>
      </c>
      <c r="BF3977" s="243">
        <f>IF(N3977="snížená",J3977,0)</f>
        <v>0</v>
      </c>
      <c r="BG3977" s="243">
        <f>IF(N3977="zákl. přenesená",J3977,0)</f>
        <v>0</v>
      </c>
      <c r="BH3977" s="243">
        <f>IF(N3977="sníž. přenesená",J3977,0)</f>
        <v>0</v>
      </c>
      <c r="BI3977" s="243">
        <f>IF(N3977="nulová",J3977,0)</f>
        <v>0</v>
      </c>
      <c r="BJ3977" s="17" t="s">
        <v>107</v>
      </c>
      <c r="BK3977" s="243">
        <f>ROUND(I3977*H3977,2)</f>
        <v>0</v>
      </c>
      <c r="BL3977" s="17" t="s">
        <v>315</v>
      </c>
      <c r="BM3977" s="242" t="s">
        <v>1501</v>
      </c>
    </row>
    <row r="3978" s="12" customFormat="1">
      <c r="B3978" s="244"/>
      <c r="C3978" s="245"/>
      <c r="D3978" s="246" t="s">
        <v>175</v>
      </c>
      <c r="E3978" s="247" t="s">
        <v>1</v>
      </c>
      <c r="F3978" s="248" t="s">
        <v>176</v>
      </c>
      <c r="G3978" s="245"/>
      <c r="H3978" s="247" t="s">
        <v>1</v>
      </c>
      <c r="I3978" s="249"/>
      <c r="J3978" s="245"/>
      <c r="K3978" s="245"/>
      <c r="L3978" s="250"/>
      <c r="M3978" s="251"/>
      <c r="N3978" s="252"/>
      <c r="O3978" s="252"/>
      <c r="P3978" s="252"/>
      <c r="Q3978" s="252"/>
      <c r="R3978" s="252"/>
      <c r="S3978" s="252"/>
      <c r="T3978" s="253"/>
      <c r="AT3978" s="254" t="s">
        <v>175</v>
      </c>
      <c r="AU3978" s="254" t="s">
        <v>107</v>
      </c>
      <c r="AV3978" s="12" t="s">
        <v>82</v>
      </c>
      <c r="AW3978" s="12" t="s">
        <v>31</v>
      </c>
      <c r="AX3978" s="12" t="s">
        <v>74</v>
      </c>
      <c r="AY3978" s="254" t="s">
        <v>165</v>
      </c>
    </row>
    <row r="3979" s="12" customFormat="1">
      <c r="B3979" s="244"/>
      <c r="C3979" s="245"/>
      <c r="D3979" s="246" t="s">
        <v>175</v>
      </c>
      <c r="E3979" s="247" t="s">
        <v>1</v>
      </c>
      <c r="F3979" s="248" t="s">
        <v>177</v>
      </c>
      <c r="G3979" s="245"/>
      <c r="H3979" s="247" t="s">
        <v>1</v>
      </c>
      <c r="I3979" s="249"/>
      <c r="J3979" s="245"/>
      <c r="K3979" s="245"/>
      <c r="L3979" s="250"/>
      <c r="M3979" s="251"/>
      <c r="N3979" s="252"/>
      <c r="O3979" s="252"/>
      <c r="P3979" s="252"/>
      <c r="Q3979" s="252"/>
      <c r="R3979" s="252"/>
      <c r="S3979" s="252"/>
      <c r="T3979" s="253"/>
      <c r="AT3979" s="254" t="s">
        <v>175</v>
      </c>
      <c r="AU3979" s="254" t="s">
        <v>107</v>
      </c>
      <c r="AV3979" s="12" t="s">
        <v>82</v>
      </c>
      <c r="AW3979" s="12" t="s">
        <v>31</v>
      </c>
      <c r="AX3979" s="12" t="s">
        <v>74</v>
      </c>
      <c r="AY3979" s="254" t="s">
        <v>165</v>
      </c>
    </row>
    <row r="3980" s="13" customFormat="1">
      <c r="B3980" s="255"/>
      <c r="C3980" s="256"/>
      <c r="D3980" s="246" t="s">
        <v>175</v>
      </c>
      <c r="E3980" s="257" t="s">
        <v>1</v>
      </c>
      <c r="F3980" s="258" t="s">
        <v>671</v>
      </c>
      <c r="G3980" s="256"/>
      <c r="H3980" s="259">
        <v>15.01</v>
      </c>
      <c r="I3980" s="260"/>
      <c r="J3980" s="256"/>
      <c r="K3980" s="256"/>
      <c r="L3980" s="261"/>
      <c r="M3980" s="262"/>
      <c r="N3980" s="263"/>
      <c r="O3980" s="263"/>
      <c r="P3980" s="263"/>
      <c r="Q3980" s="263"/>
      <c r="R3980" s="263"/>
      <c r="S3980" s="263"/>
      <c r="T3980" s="264"/>
      <c r="AT3980" s="265" t="s">
        <v>175</v>
      </c>
      <c r="AU3980" s="265" t="s">
        <v>107</v>
      </c>
      <c r="AV3980" s="13" t="s">
        <v>107</v>
      </c>
      <c r="AW3980" s="13" t="s">
        <v>31</v>
      </c>
      <c r="AX3980" s="13" t="s">
        <v>74</v>
      </c>
      <c r="AY3980" s="265" t="s">
        <v>165</v>
      </c>
    </row>
    <row r="3981" s="12" customFormat="1">
      <c r="B3981" s="244"/>
      <c r="C3981" s="245"/>
      <c r="D3981" s="246" t="s">
        <v>175</v>
      </c>
      <c r="E3981" s="247" t="s">
        <v>1</v>
      </c>
      <c r="F3981" s="248" t="s">
        <v>379</v>
      </c>
      <c r="G3981" s="245"/>
      <c r="H3981" s="247" t="s">
        <v>1</v>
      </c>
      <c r="I3981" s="249"/>
      <c r="J3981" s="245"/>
      <c r="K3981" s="245"/>
      <c r="L3981" s="250"/>
      <c r="M3981" s="251"/>
      <c r="N3981" s="252"/>
      <c r="O3981" s="252"/>
      <c r="P3981" s="252"/>
      <c r="Q3981" s="252"/>
      <c r="R3981" s="252"/>
      <c r="S3981" s="252"/>
      <c r="T3981" s="253"/>
      <c r="AT3981" s="254" t="s">
        <v>175</v>
      </c>
      <c r="AU3981" s="254" t="s">
        <v>107</v>
      </c>
      <c r="AV3981" s="12" t="s">
        <v>82</v>
      </c>
      <c r="AW3981" s="12" t="s">
        <v>31</v>
      </c>
      <c r="AX3981" s="12" t="s">
        <v>74</v>
      </c>
      <c r="AY3981" s="254" t="s">
        <v>165</v>
      </c>
    </row>
    <row r="3982" s="13" customFormat="1">
      <c r="B3982" s="255"/>
      <c r="C3982" s="256"/>
      <c r="D3982" s="246" t="s">
        <v>175</v>
      </c>
      <c r="E3982" s="257" t="s">
        <v>1</v>
      </c>
      <c r="F3982" s="258" t="s">
        <v>672</v>
      </c>
      <c r="G3982" s="256"/>
      <c r="H3982" s="259">
        <v>20.27</v>
      </c>
      <c r="I3982" s="260"/>
      <c r="J3982" s="256"/>
      <c r="K3982" s="256"/>
      <c r="L3982" s="261"/>
      <c r="M3982" s="262"/>
      <c r="N3982" s="263"/>
      <c r="O3982" s="263"/>
      <c r="P3982" s="263"/>
      <c r="Q3982" s="263"/>
      <c r="R3982" s="263"/>
      <c r="S3982" s="263"/>
      <c r="T3982" s="264"/>
      <c r="AT3982" s="265" t="s">
        <v>175</v>
      </c>
      <c r="AU3982" s="265" t="s">
        <v>107</v>
      </c>
      <c r="AV3982" s="13" t="s">
        <v>107</v>
      </c>
      <c r="AW3982" s="13" t="s">
        <v>31</v>
      </c>
      <c r="AX3982" s="13" t="s">
        <v>74</v>
      </c>
      <c r="AY3982" s="265" t="s">
        <v>165</v>
      </c>
    </row>
    <row r="3983" s="12" customFormat="1">
      <c r="B3983" s="244"/>
      <c r="C3983" s="245"/>
      <c r="D3983" s="246" t="s">
        <v>175</v>
      </c>
      <c r="E3983" s="247" t="s">
        <v>1</v>
      </c>
      <c r="F3983" s="248" t="s">
        <v>218</v>
      </c>
      <c r="G3983" s="245"/>
      <c r="H3983" s="247" t="s">
        <v>1</v>
      </c>
      <c r="I3983" s="249"/>
      <c r="J3983" s="245"/>
      <c r="K3983" s="245"/>
      <c r="L3983" s="250"/>
      <c r="M3983" s="251"/>
      <c r="N3983" s="252"/>
      <c r="O3983" s="252"/>
      <c r="P3983" s="252"/>
      <c r="Q3983" s="252"/>
      <c r="R3983" s="252"/>
      <c r="S3983" s="252"/>
      <c r="T3983" s="253"/>
      <c r="AT3983" s="254" t="s">
        <v>175</v>
      </c>
      <c r="AU3983" s="254" t="s">
        <v>107</v>
      </c>
      <c r="AV3983" s="12" t="s">
        <v>82</v>
      </c>
      <c r="AW3983" s="12" t="s">
        <v>31</v>
      </c>
      <c r="AX3983" s="12" t="s">
        <v>74</v>
      </c>
      <c r="AY3983" s="254" t="s">
        <v>165</v>
      </c>
    </row>
    <row r="3984" s="13" customFormat="1">
      <c r="B3984" s="255"/>
      <c r="C3984" s="256"/>
      <c r="D3984" s="246" t="s">
        <v>175</v>
      </c>
      <c r="E3984" s="257" t="s">
        <v>1</v>
      </c>
      <c r="F3984" s="258" t="s">
        <v>677</v>
      </c>
      <c r="G3984" s="256"/>
      <c r="H3984" s="259">
        <v>19.379999999999999</v>
      </c>
      <c r="I3984" s="260"/>
      <c r="J3984" s="256"/>
      <c r="K3984" s="256"/>
      <c r="L3984" s="261"/>
      <c r="M3984" s="262"/>
      <c r="N3984" s="263"/>
      <c r="O3984" s="263"/>
      <c r="P3984" s="263"/>
      <c r="Q3984" s="263"/>
      <c r="R3984" s="263"/>
      <c r="S3984" s="263"/>
      <c r="T3984" s="264"/>
      <c r="AT3984" s="265" t="s">
        <v>175</v>
      </c>
      <c r="AU3984" s="265" t="s">
        <v>107</v>
      </c>
      <c r="AV3984" s="13" t="s">
        <v>107</v>
      </c>
      <c r="AW3984" s="13" t="s">
        <v>31</v>
      </c>
      <c r="AX3984" s="13" t="s">
        <v>74</v>
      </c>
      <c r="AY3984" s="265" t="s">
        <v>165</v>
      </c>
    </row>
    <row r="3985" s="12" customFormat="1">
      <c r="B3985" s="244"/>
      <c r="C3985" s="245"/>
      <c r="D3985" s="246" t="s">
        <v>175</v>
      </c>
      <c r="E3985" s="247" t="s">
        <v>1</v>
      </c>
      <c r="F3985" s="248" t="s">
        <v>194</v>
      </c>
      <c r="G3985" s="245"/>
      <c r="H3985" s="247" t="s">
        <v>1</v>
      </c>
      <c r="I3985" s="249"/>
      <c r="J3985" s="245"/>
      <c r="K3985" s="245"/>
      <c r="L3985" s="250"/>
      <c r="M3985" s="251"/>
      <c r="N3985" s="252"/>
      <c r="O3985" s="252"/>
      <c r="P3985" s="252"/>
      <c r="Q3985" s="252"/>
      <c r="R3985" s="252"/>
      <c r="S3985" s="252"/>
      <c r="T3985" s="253"/>
      <c r="AT3985" s="254" t="s">
        <v>175</v>
      </c>
      <c r="AU3985" s="254" t="s">
        <v>107</v>
      </c>
      <c r="AV3985" s="12" t="s">
        <v>82</v>
      </c>
      <c r="AW3985" s="12" t="s">
        <v>31</v>
      </c>
      <c r="AX3985" s="12" t="s">
        <v>74</v>
      </c>
      <c r="AY3985" s="254" t="s">
        <v>165</v>
      </c>
    </row>
    <row r="3986" s="13" customFormat="1">
      <c r="B3986" s="255"/>
      <c r="C3986" s="256"/>
      <c r="D3986" s="246" t="s">
        <v>175</v>
      </c>
      <c r="E3986" s="257" t="s">
        <v>1</v>
      </c>
      <c r="F3986" s="258" t="s">
        <v>678</v>
      </c>
      <c r="G3986" s="256"/>
      <c r="H3986" s="259">
        <v>14.15</v>
      </c>
      <c r="I3986" s="260"/>
      <c r="J3986" s="256"/>
      <c r="K3986" s="256"/>
      <c r="L3986" s="261"/>
      <c r="M3986" s="262"/>
      <c r="N3986" s="263"/>
      <c r="O3986" s="263"/>
      <c r="P3986" s="263"/>
      <c r="Q3986" s="263"/>
      <c r="R3986" s="263"/>
      <c r="S3986" s="263"/>
      <c r="T3986" s="264"/>
      <c r="AT3986" s="265" t="s">
        <v>175</v>
      </c>
      <c r="AU3986" s="265" t="s">
        <v>107</v>
      </c>
      <c r="AV3986" s="13" t="s">
        <v>107</v>
      </c>
      <c r="AW3986" s="13" t="s">
        <v>31</v>
      </c>
      <c r="AX3986" s="13" t="s">
        <v>74</v>
      </c>
      <c r="AY3986" s="265" t="s">
        <v>165</v>
      </c>
    </row>
    <row r="3987" s="12" customFormat="1">
      <c r="B3987" s="244"/>
      <c r="C3987" s="245"/>
      <c r="D3987" s="246" t="s">
        <v>175</v>
      </c>
      <c r="E3987" s="247" t="s">
        <v>1</v>
      </c>
      <c r="F3987" s="248" t="s">
        <v>200</v>
      </c>
      <c r="G3987" s="245"/>
      <c r="H3987" s="247" t="s">
        <v>1</v>
      </c>
      <c r="I3987" s="249"/>
      <c r="J3987" s="245"/>
      <c r="K3987" s="245"/>
      <c r="L3987" s="250"/>
      <c r="M3987" s="251"/>
      <c r="N3987" s="252"/>
      <c r="O3987" s="252"/>
      <c r="P3987" s="252"/>
      <c r="Q3987" s="252"/>
      <c r="R3987" s="252"/>
      <c r="S3987" s="252"/>
      <c r="T3987" s="253"/>
      <c r="AT3987" s="254" t="s">
        <v>175</v>
      </c>
      <c r="AU3987" s="254" t="s">
        <v>107</v>
      </c>
      <c r="AV3987" s="12" t="s">
        <v>82</v>
      </c>
      <c r="AW3987" s="12" t="s">
        <v>31</v>
      </c>
      <c r="AX3987" s="12" t="s">
        <v>74</v>
      </c>
      <c r="AY3987" s="254" t="s">
        <v>165</v>
      </c>
    </row>
    <row r="3988" s="13" customFormat="1">
      <c r="B3988" s="255"/>
      <c r="C3988" s="256"/>
      <c r="D3988" s="246" t="s">
        <v>175</v>
      </c>
      <c r="E3988" s="257" t="s">
        <v>1</v>
      </c>
      <c r="F3988" s="258" t="s">
        <v>682</v>
      </c>
      <c r="G3988" s="256"/>
      <c r="H3988" s="259">
        <v>19.129999999999999</v>
      </c>
      <c r="I3988" s="260"/>
      <c r="J3988" s="256"/>
      <c r="K3988" s="256"/>
      <c r="L3988" s="261"/>
      <c r="M3988" s="262"/>
      <c r="N3988" s="263"/>
      <c r="O3988" s="263"/>
      <c r="P3988" s="263"/>
      <c r="Q3988" s="263"/>
      <c r="R3988" s="263"/>
      <c r="S3988" s="263"/>
      <c r="T3988" s="264"/>
      <c r="AT3988" s="265" t="s">
        <v>175</v>
      </c>
      <c r="AU3988" s="265" t="s">
        <v>107</v>
      </c>
      <c r="AV3988" s="13" t="s">
        <v>107</v>
      </c>
      <c r="AW3988" s="13" t="s">
        <v>31</v>
      </c>
      <c r="AX3988" s="13" t="s">
        <v>74</v>
      </c>
      <c r="AY3988" s="265" t="s">
        <v>165</v>
      </c>
    </row>
    <row r="3989" s="12" customFormat="1">
      <c r="B3989" s="244"/>
      <c r="C3989" s="245"/>
      <c r="D3989" s="246" t="s">
        <v>175</v>
      </c>
      <c r="E3989" s="247" t="s">
        <v>1</v>
      </c>
      <c r="F3989" s="248" t="s">
        <v>198</v>
      </c>
      <c r="G3989" s="245"/>
      <c r="H3989" s="247" t="s">
        <v>1</v>
      </c>
      <c r="I3989" s="249"/>
      <c r="J3989" s="245"/>
      <c r="K3989" s="245"/>
      <c r="L3989" s="250"/>
      <c r="M3989" s="251"/>
      <c r="N3989" s="252"/>
      <c r="O3989" s="252"/>
      <c r="P3989" s="252"/>
      <c r="Q3989" s="252"/>
      <c r="R3989" s="252"/>
      <c r="S3989" s="252"/>
      <c r="T3989" s="253"/>
      <c r="AT3989" s="254" t="s">
        <v>175</v>
      </c>
      <c r="AU3989" s="254" t="s">
        <v>107</v>
      </c>
      <c r="AV3989" s="12" t="s">
        <v>82</v>
      </c>
      <c r="AW3989" s="12" t="s">
        <v>31</v>
      </c>
      <c r="AX3989" s="12" t="s">
        <v>74</v>
      </c>
      <c r="AY3989" s="254" t="s">
        <v>165</v>
      </c>
    </row>
    <row r="3990" s="13" customFormat="1">
      <c r="B3990" s="255"/>
      <c r="C3990" s="256"/>
      <c r="D3990" s="246" t="s">
        <v>175</v>
      </c>
      <c r="E3990" s="257" t="s">
        <v>1</v>
      </c>
      <c r="F3990" s="258" t="s">
        <v>687</v>
      </c>
      <c r="G3990" s="256"/>
      <c r="H3990" s="259">
        <v>19.73</v>
      </c>
      <c r="I3990" s="260"/>
      <c r="J3990" s="256"/>
      <c r="K3990" s="256"/>
      <c r="L3990" s="261"/>
      <c r="M3990" s="262"/>
      <c r="N3990" s="263"/>
      <c r="O3990" s="263"/>
      <c r="P3990" s="263"/>
      <c r="Q3990" s="263"/>
      <c r="R3990" s="263"/>
      <c r="S3990" s="263"/>
      <c r="T3990" s="264"/>
      <c r="AT3990" s="265" t="s">
        <v>175</v>
      </c>
      <c r="AU3990" s="265" t="s">
        <v>107</v>
      </c>
      <c r="AV3990" s="13" t="s">
        <v>107</v>
      </c>
      <c r="AW3990" s="13" t="s">
        <v>31</v>
      </c>
      <c r="AX3990" s="13" t="s">
        <v>74</v>
      </c>
      <c r="AY3990" s="265" t="s">
        <v>165</v>
      </c>
    </row>
    <row r="3991" s="14" customFormat="1">
      <c r="B3991" s="266"/>
      <c r="C3991" s="267"/>
      <c r="D3991" s="246" t="s">
        <v>175</v>
      </c>
      <c r="E3991" s="268" t="s">
        <v>1</v>
      </c>
      <c r="F3991" s="269" t="s">
        <v>179</v>
      </c>
      <c r="G3991" s="267"/>
      <c r="H3991" s="270">
        <v>107.67</v>
      </c>
      <c r="I3991" s="271"/>
      <c r="J3991" s="267"/>
      <c r="K3991" s="267"/>
      <c r="L3991" s="272"/>
      <c r="M3991" s="273"/>
      <c r="N3991" s="274"/>
      <c r="O3991" s="274"/>
      <c r="P3991" s="274"/>
      <c r="Q3991" s="274"/>
      <c r="R3991" s="274"/>
      <c r="S3991" s="274"/>
      <c r="T3991" s="275"/>
      <c r="AT3991" s="276" t="s">
        <v>175</v>
      </c>
      <c r="AU3991" s="276" t="s">
        <v>107</v>
      </c>
      <c r="AV3991" s="14" t="s">
        <v>166</v>
      </c>
      <c r="AW3991" s="14" t="s">
        <v>31</v>
      </c>
      <c r="AX3991" s="14" t="s">
        <v>74</v>
      </c>
      <c r="AY3991" s="276" t="s">
        <v>165</v>
      </c>
    </row>
    <row r="3992" s="12" customFormat="1">
      <c r="B3992" s="244"/>
      <c r="C3992" s="245"/>
      <c r="D3992" s="246" t="s">
        <v>175</v>
      </c>
      <c r="E3992" s="247" t="s">
        <v>1</v>
      </c>
      <c r="F3992" s="248" t="s">
        <v>180</v>
      </c>
      <c r="G3992" s="245"/>
      <c r="H3992" s="247" t="s">
        <v>1</v>
      </c>
      <c r="I3992" s="249"/>
      <c r="J3992" s="245"/>
      <c r="K3992" s="245"/>
      <c r="L3992" s="250"/>
      <c r="M3992" s="251"/>
      <c r="N3992" s="252"/>
      <c r="O3992" s="252"/>
      <c r="P3992" s="252"/>
      <c r="Q3992" s="252"/>
      <c r="R3992" s="252"/>
      <c r="S3992" s="252"/>
      <c r="T3992" s="253"/>
      <c r="AT3992" s="254" t="s">
        <v>175</v>
      </c>
      <c r="AU3992" s="254" t="s">
        <v>107</v>
      </c>
      <c r="AV3992" s="12" t="s">
        <v>82</v>
      </c>
      <c r="AW3992" s="12" t="s">
        <v>31</v>
      </c>
      <c r="AX3992" s="12" t="s">
        <v>74</v>
      </c>
      <c r="AY3992" s="254" t="s">
        <v>165</v>
      </c>
    </row>
    <row r="3993" s="12" customFormat="1">
      <c r="B3993" s="244"/>
      <c r="C3993" s="245"/>
      <c r="D3993" s="246" t="s">
        <v>175</v>
      </c>
      <c r="E3993" s="247" t="s">
        <v>1</v>
      </c>
      <c r="F3993" s="248" t="s">
        <v>237</v>
      </c>
      <c r="G3993" s="245"/>
      <c r="H3993" s="247" t="s">
        <v>1</v>
      </c>
      <c r="I3993" s="249"/>
      <c r="J3993" s="245"/>
      <c r="K3993" s="245"/>
      <c r="L3993" s="250"/>
      <c r="M3993" s="251"/>
      <c r="N3993" s="252"/>
      <c r="O3993" s="252"/>
      <c r="P3993" s="252"/>
      <c r="Q3993" s="252"/>
      <c r="R3993" s="252"/>
      <c r="S3993" s="252"/>
      <c r="T3993" s="253"/>
      <c r="AT3993" s="254" t="s">
        <v>175</v>
      </c>
      <c r="AU3993" s="254" t="s">
        <v>107</v>
      </c>
      <c r="AV3993" s="12" t="s">
        <v>82</v>
      </c>
      <c r="AW3993" s="12" t="s">
        <v>31</v>
      </c>
      <c r="AX3993" s="12" t="s">
        <v>74</v>
      </c>
      <c r="AY3993" s="254" t="s">
        <v>165</v>
      </c>
    </row>
    <row r="3994" s="13" customFormat="1">
      <c r="B3994" s="255"/>
      <c r="C3994" s="256"/>
      <c r="D3994" s="246" t="s">
        <v>175</v>
      </c>
      <c r="E3994" s="257" t="s">
        <v>1</v>
      </c>
      <c r="F3994" s="258" t="s">
        <v>693</v>
      </c>
      <c r="G3994" s="256"/>
      <c r="H3994" s="259">
        <v>19.629999999999999</v>
      </c>
      <c r="I3994" s="260"/>
      <c r="J3994" s="256"/>
      <c r="K3994" s="256"/>
      <c r="L3994" s="261"/>
      <c r="M3994" s="262"/>
      <c r="N3994" s="263"/>
      <c r="O3994" s="263"/>
      <c r="P3994" s="263"/>
      <c r="Q3994" s="263"/>
      <c r="R3994" s="263"/>
      <c r="S3994" s="263"/>
      <c r="T3994" s="264"/>
      <c r="AT3994" s="265" t="s">
        <v>175</v>
      </c>
      <c r="AU3994" s="265" t="s">
        <v>107</v>
      </c>
      <c r="AV3994" s="13" t="s">
        <v>107</v>
      </c>
      <c r="AW3994" s="13" t="s">
        <v>31</v>
      </c>
      <c r="AX3994" s="13" t="s">
        <v>74</v>
      </c>
      <c r="AY3994" s="265" t="s">
        <v>165</v>
      </c>
    </row>
    <row r="3995" s="12" customFormat="1">
      <c r="B3995" s="244"/>
      <c r="C3995" s="245"/>
      <c r="D3995" s="246" t="s">
        <v>175</v>
      </c>
      <c r="E3995" s="247" t="s">
        <v>1</v>
      </c>
      <c r="F3995" s="248" t="s">
        <v>472</v>
      </c>
      <c r="G3995" s="245"/>
      <c r="H3995" s="247" t="s">
        <v>1</v>
      </c>
      <c r="I3995" s="249"/>
      <c r="J3995" s="245"/>
      <c r="K3995" s="245"/>
      <c r="L3995" s="250"/>
      <c r="M3995" s="251"/>
      <c r="N3995" s="252"/>
      <c r="O3995" s="252"/>
      <c r="P3995" s="252"/>
      <c r="Q3995" s="252"/>
      <c r="R3995" s="252"/>
      <c r="S3995" s="252"/>
      <c r="T3995" s="253"/>
      <c r="AT3995" s="254" t="s">
        <v>175</v>
      </c>
      <c r="AU3995" s="254" t="s">
        <v>107</v>
      </c>
      <c r="AV3995" s="12" t="s">
        <v>82</v>
      </c>
      <c r="AW3995" s="12" t="s">
        <v>31</v>
      </c>
      <c r="AX3995" s="12" t="s">
        <v>74</v>
      </c>
      <c r="AY3995" s="254" t="s">
        <v>165</v>
      </c>
    </row>
    <row r="3996" s="13" customFormat="1">
      <c r="B3996" s="255"/>
      <c r="C3996" s="256"/>
      <c r="D3996" s="246" t="s">
        <v>175</v>
      </c>
      <c r="E3996" s="257" t="s">
        <v>1</v>
      </c>
      <c r="F3996" s="258" t="s">
        <v>682</v>
      </c>
      <c r="G3996" s="256"/>
      <c r="H3996" s="259">
        <v>19.129999999999999</v>
      </c>
      <c r="I3996" s="260"/>
      <c r="J3996" s="256"/>
      <c r="K3996" s="256"/>
      <c r="L3996" s="261"/>
      <c r="M3996" s="262"/>
      <c r="N3996" s="263"/>
      <c r="O3996" s="263"/>
      <c r="P3996" s="263"/>
      <c r="Q3996" s="263"/>
      <c r="R3996" s="263"/>
      <c r="S3996" s="263"/>
      <c r="T3996" s="264"/>
      <c r="AT3996" s="265" t="s">
        <v>175</v>
      </c>
      <c r="AU3996" s="265" t="s">
        <v>107</v>
      </c>
      <c r="AV3996" s="13" t="s">
        <v>107</v>
      </c>
      <c r="AW3996" s="13" t="s">
        <v>31</v>
      </c>
      <c r="AX3996" s="13" t="s">
        <v>74</v>
      </c>
      <c r="AY3996" s="265" t="s">
        <v>165</v>
      </c>
    </row>
    <row r="3997" s="12" customFormat="1">
      <c r="B3997" s="244"/>
      <c r="C3997" s="245"/>
      <c r="D3997" s="246" t="s">
        <v>175</v>
      </c>
      <c r="E3997" s="247" t="s">
        <v>1</v>
      </c>
      <c r="F3997" s="248" t="s">
        <v>274</v>
      </c>
      <c r="G3997" s="245"/>
      <c r="H3997" s="247" t="s">
        <v>1</v>
      </c>
      <c r="I3997" s="249"/>
      <c r="J3997" s="245"/>
      <c r="K3997" s="245"/>
      <c r="L3997" s="250"/>
      <c r="M3997" s="251"/>
      <c r="N3997" s="252"/>
      <c r="O3997" s="252"/>
      <c r="P3997" s="252"/>
      <c r="Q3997" s="252"/>
      <c r="R3997" s="252"/>
      <c r="S3997" s="252"/>
      <c r="T3997" s="253"/>
      <c r="AT3997" s="254" t="s">
        <v>175</v>
      </c>
      <c r="AU3997" s="254" t="s">
        <v>107</v>
      </c>
      <c r="AV3997" s="12" t="s">
        <v>82</v>
      </c>
      <c r="AW3997" s="12" t="s">
        <v>31</v>
      </c>
      <c r="AX3997" s="12" t="s">
        <v>74</v>
      </c>
      <c r="AY3997" s="254" t="s">
        <v>165</v>
      </c>
    </row>
    <row r="3998" s="13" customFormat="1">
      <c r="B3998" s="255"/>
      <c r="C3998" s="256"/>
      <c r="D3998" s="246" t="s">
        <v>175</v>
      </c>
      <c r="E3998" s="257" t="s">
        <v>1</v>
      </c>
      <c r="F3998" s="258" t="s">
        <v>694</v>
      </c>
      <c r="G3998" s="256"/>
      <c r="H3998" s="259">
        <v>12.01</v>
      </c>
      <c r="I3998" s="260"/>
      <c r="J3998" s="256"/>
      <c r="K3998" s="256"/>
      <c r="L3998" s="261"/>
      <c r="M3998" s="262"/>
      <c r="N3998" s="263"/>
      <c r="O3998" s="263"/>
      <c r="P3998" s="263"/>
      <c r="Q3998" s="263"/>
      <c r="R3998" s="263"/>
      <c r="S3998" s="263"/>
      <c r="T3998" s="264"/>
      <c r="AT3998" s="265" t="s">
        <v>175</v>
      </c>
      <c r="AU3998" s="265" t="s">
        <v>107</v>
      </c>
      <c r="AV3998" s="13" t="s">
        <v>107</v>
      </c>
      <c r="AW3998" s="13" t="s">
        <v>31</v>
      </c>
      <c r="AX3998" s="13" t="s">
        <v>74</v>
      </c>
      <c r="AY3998" s="265" t="s">
        <v>165</v>
      </c>
    </row>
    <row r="3999" s="12" customFormat="1">
      <c r="B3999" s="244"/>
      <c r="C3999" s="245"/>
      <c r="D3999" s="246" t="s">
        <v>175</v>
      </c>
      <c r="E3999" s="247" t="s">
        <v>1</v>
      </c>
      <c r="F3999" s="248" t="s">
        <v>205</v>
      </c>
      <c r="G3999" s="245"/>
      <c r="H3999" s="247" t="s">
        <v>1</v>
      </c>
      <c r="I3999" s="249"/>
      <c r="J3999" s="245"/>
      <c r="K3999" s="245"/>
      <c r="L3999" s="250"/>
      <c r="M3999" s="251"/>
      <c r="N3999" s="252"/>
      <c r="O3999" s="252"/>
      <c r="P3999" s="252"/>
      <c r="Q3999" s="252"/>
      <c r="R3999" s="252"/>
      <c r="S3999" s="252"/>
      <c r="T3999" s="253"/>
      <c r="AT3999" s="254" t="s">
        <v>175</v>
      </c>
      <c r="AU3999" s="254" t="s">
        <v>107</v>
      </c>
      <c r="AV3999" s="12" t="s">
        <v>82</v>
      </c>
      <c r="AW3999" s="12" t="s">
        <v>31</v>
      </c>
      <c r="AX3999" s="12" t="s">
        <v>74</v>
      </c>
      <c r="AY3999" s="254" t="s">
        <v>165</v>
      </c>
    </row>
    <row r="4000" s="13" customFormat="1">
      <c r="B4000" s="255"/>
      <c r="C4000" s="256"/>
      <c r="D4000" s="246" t="s">
        <v>175</v>
      </c>
      <c r="E4000" s="257" t="s">
        <v>1</v>
      </c>
      <c r="F4000" s="258" t="s">
        <v>700</v>
      </c>
      <c r="G4000" s="256"/>
      <c r="H4000" s="259">
        <v>16.66</v>
      </c>
      <c r="I4000" s="260"/>
      <c r="J4000" s="256"/>
      <c r="K4000" s="256"/>
      <c r="L4000" s="261"/>
      <c r="M4000" s="262"/>
      <c r="N4000" s="263"/>
      <c r="O4000" s="263"/>
      <c r="P4000" s="263"/>
      <c r="Q4000" s="263"/>
      <c r="R4000" s="263"/>
      <c r="S4000" s="263"/>
      <c r="T4000" s="264"/>
      <c r="AT4000" s="265" t="s">
        <v>175</v>
      </c>
      <c r="AU4000" s="265" t="s">
        <v>107</v>
      </c>
      <c r="AV4000" s="13" t="s">
        <v>107</v>
      </c>
      <c r="AW4000" s="13" t="s">
        <v>31</v>
      </c>
      <c r="AX4000" s="13" t="s">
        <v>74</v>
      </c>
      <c r="AY4000" s="265" t="s">
        <v>165</v>
      </c>
    </row>
    <row r="4001" s="12" customFormat="1">
      <c r="B4001" s="244"/>
      <c r="C4001" s="245"/>
      <c r="D4001" s="246" t="s">
        <v>175</v>
      </c>
      <c r="E4001" s="247" t="s">
        <v>1</v>
      </c>
      <c r="F4001" s="248" t="s">
        <v>443</v>
      </c>
      <c r="G4001" s="245"/>
      <c r="H4001" s="247" t="s">
        <v>1</v>
      </c>
      <c r="I4001" s="249"/>
      <c r="J4001" s="245"/>
      <c r="K4001" s="245"/>
      <c r="L4001" s="250"/>
      <c r="M4001" s="251"/>
      <c r="N4001" s="252"/>
      <c r="O4001" s="252"/>
      <c r="P4001" s="252"/>
      <c r="Q4001" s="252"/>
      <c r="R4001" s="252"/>
      <c r="S4001" s="252"/>
      <c r="T4001" s="253"/>
      <c r="AT4001" s="254" t="s">
        <v>175</v>
      </c>
      <c r="AU4001" s="254" t="s">
        <v>107</v>
      </c>
      <c r="AV4001" s="12" t="s">
        <v>82</v>
      </c>
      <c r="AW4001" s="12" t="s">
        <v>31</v>
      </c>
      <c r="AX4001" s="12" t="s">
        <v>74</v>
      </c>
      <c r="AY4001" s="254" t="s">
        <v>165</v>
      </c>
    </row>
    <row r="4002" s="13" customFormat="1">
      <c r="B4002" s="255"/>
      <c r="C4002" s="256"/>
      <c r="D4002" s="246" t="s">
        <v>175</v>
      </c>
      <c r="E4002" s="257" t="s">
        <v>1</v>
      </c>
      <c r="F4002" s="258" t="s">
        <v>701</v>
      </c>
      <c r="G4002" s="256"/>
      <c r="H4002" s="259">
        <v>13.34</v>
      </c>
      <c r="I4002" s="260"/>
      <c r="J4002" s="256"/>
      <c r="K4002" s="256"/>
      <c r="L4002" s="261"/>
      <c r="M4002" s="262"/>
      <c r="N4002" s="263"/>
      <c r="O4002" s="263"/>
      <c r="P4002" s="263"/>
      <c r="Q4002" s="263"/>
      <c r="R4002" s="263"/>
      <c r="S4002" s="263"/>
      <c r="T4002" s="264"/>
      <c r="AT4002" s="265" t="s">
        <v>175</v>
      </c>
      <c r="AU4002" s="265" t="s">
        <v>107</v>
      </c>
      <c r="AV4002" s="13" t="s">
        <v>107</v>
      </c>
      <c r="AW4002" s="13" t="s">
        <v>31</v>
      </c>
      <c r="AX4002" s="13" t="s">
        <v>74</v>
      </c>
      <c r="AY4002" s="265" t="s">
        <v>165</v>
      </c>
    </row>
    <row r="4003" s="12" customFormat="1">
      <c r="B4003" s="244"/>
      <c r="C4003" s="245"/>
      <c r="D4003" s="246" t="s">
        <v>175</v>
      </c>
      <c r="E4003" s="247" t="s">
        <v>1</v>
      </c>
      <c r="F4003" s="248" t="s">
        <v>219</v>
      </c>
      <c r="G4003" s="245"/>
      <c r="H4003" s="247" t="s">
        <v>1</v>
      </c>
      <c r="I4003" s="249"/>
      <c r="J4003" s="245"/>
      <c r="K4003" s="245"/>
      <c r="L4003" s="250"/>
      <c r="M4003" s="251"/>
      <c r="N4003" s="252"/>
      <c r="O4003" s="252"/>
      <c r="P4003" s="252"/>
      <c r="Q4003" s="252"/>
      <c r="R4003" s="252"/>
      <c r="S4003" s="252"/>
      <c r="T4003" s="253"/>
      <c r="AT4003" s="254" t="s">
        <v>175</v>
      </c>
      <c r="AU4003" s="254" t="s">
        <v>107</v>
      </c>
      <c r="AV4003" s="12" t="s">
        <v>82</v>
      </c>
      <c r="AW4003" s="12" t="s">
        <v>31</v>
      </c>
      <c r="AX4003" s="12" t="s">
        <v>74</v>
      </c>
      <c r="AY4003" s="254" t="s">
        <v>165</v>
      </c>
    </row>
    <row r="4004" s="13" customFormat="1">
      <c r="B4004" s="255"/>
      <c r="C4004" s="256"/>
      <c r="D4004" s="246" t="s">
        <v>175</v>
      </c>
      <c r="E4004" s="257" t="s">
        <v>1</v>
      </c>
      <c r="F4004" s="258" t="s">
        <v>706</v>
      </c>
      <c r="G4004" s="256"/>
      <c r="H4004" s="259">
        <v>20.809999999999999</v>
      </c>
      <c r="I4004" s="260"/>
      <c r="J4004" s="256"/>
      <c r="K4004" s="256"/>
      <c r="L4004" s="261"/>
      <c r="M4004" s="262"/>
      <c r="N4004" s="263"/>
      <c r="O4004" s="263"/>
      <c r="P4004" s="263"/>
      <c r="Q4004" s="263"/>
      <c r="R4004" s="263"/>
      <c r="S4004" s="263"/>
      <c r="T4004" s="264"/>
      <c r="AT4004" s="265" t="s">
        <v>175</v>
      </c>
      <c r="AU4004" s="265" t="s">
        <v>107</v>
      </c>
      <c r="AV4004" s="13" t="s">
        <v>107</v>
      </c>
      <c r="AW4004" s="13" t="s">
        <v>31</v>
      </c>
      <c r="AX4004" s="13" t="s">
        <v>74</v>
      </c>
      <c r="AY4004" s="265" t="s">
        <v>165</v>
      </c>
    </row>
    <row r="4005" s="12" customFormat="1">
      <c r="B4005" s="244"/>
      <c r="C4005" s="245"/>
      <c r="D4005" s="246" t="s">
        <v>175</v>
      </c>
      <c r="E4005" s="247" t="s">
        <v>1</v>
      </c>
      <c r="F4005" s="248" t="s">
        <v>436</v>
      </c>
      <c r="G4005" s="245"/>
      <c r="H4005" s="247" t="s">
        <v>1</v>
      </c>
      <c r="I4005" s="249"/>
      <c r="J4005" s="245"/>
      <c r="K4005" s="245"/>
      <c r="L4005" s="250"/>
      <c r="M4005" s="251"/>
      <c r="N4005" s="252"/>
      <c r="O4005" s="252"/>
      <c r="P4005" s="252"/>
      <c r="Q4005" s="252"/>
      <c r="R4005" s="252"/>
      <c r="S4005" s="252"/>
      <c r="T4005" s="253"/>
      <c r="AT4005" s="254" t="s">
        <v>175</v>
      </c>
      <c r="AU4005" s="254" t="s">
        <v>107</v>
      </c>
      <c r="AV4005" s="12" t="s">
        <v>82</v>
      </c>
      <c r="AW4005" s="12" t="s">
        <v>31</v>
      </c>
      <c r="AX4005" s="12" t="s">
        <v>74</v>
      </c>
      <c r="AY4005" s="254" t="s">
        <v>165</v>
      </c>
    </row>
    <row r="4006" s="13" customFormat="1">
      <c r="B4006" s="255"/>
      <c r="C4006" s="256"/>
      <c r="D4006" s="246" t="s">
        <v>175</v>
      </c>
      <c r="E4006" s="257" t="s">
        <v>1</v>
      </c>
      <c r="F4006" s="258" t="s">
        <v>707</v>
      </c>
      <c r="G4006" s="256"/>
      <c r="H4006" s="259">
        <v>19.25</v>
      </c>
      <c r="I4006" s="260"/>
      <c r="J4006" s="256"/>
      <c r="K4006" s="256"/>
      <c r="L4006" s="261"/>
      <c r="M4006" s="262"/>
      <c r="N4006" s="263"/>
      <c r="O4006" s="263"/>
      <c r="P4006" s="263"/>
      <c r="Q4006" s="263"/>
      <c r="R4006" s="263"/>
      <c r="S4006" s="263"/>
      <c r="T4006" s="264"/>
      <c r="AT4006" s="265" t="s">
        <v>175</v>
      </c>
      <c r="AU4006" s="265" t="s">
        <v>107</v>
      </c>
      <c r="AV4006" s="13" t="s">
        <v>107</v>
      </c>
      <c r="AW4006" s="13" t="s">
        <v>31</v>
      </c>
      <c r="AX4006" s="13" t="s">
        <v>74</v>
      </c>
      <c r="AY4006" s="265" t="s">
        <v>165</v>
      </c>
    </row>
    <row r="4007" s="14" customFormat="1">
      <c r="B4007" s="266"/>
      <c r="C4007" s="267"/>
      <c r="D4007" s="246" t="s">
        <v>175</v>
      </c>
      <c r="E4007" s="268" t="s">
        <v>1</v>
      </c>
      <c r="F4007" s="269" t="s">
        <v>179</v>
      </c>
      <c r="G4007" s="267"/>
      <c r="H4007" s="270">
        <v>120.83</v>
      </c>
      <c r="I4007" s="271"/>
      <c r="J4007" s="267"/>
      <c r="K4007" s="267"/>
      <c r="L4007" s="272"/>
      <c r="M4007" s="273"/>
      <c r="N4007" s="274"/>
      <c r="O4007" s="274"/>
      <c r="P4007" s="274"/>
      <c r="Q4007" s="274"/>
      <c r="R4007" s="274"/>
      <c r="S4007" s="274"/>
      <c r="T4007" s="275"/>
      <c r="AT4007" s="276" t="s">
        <v>175</v>
      </c>
      <c r="AU4007" s="276" t="s">
        <v>107</v>
      </c>
      <c r="AV4007" s="14" t="s">
        <v>166</v>
      </c>
      <c r="AW4007" s="14" t="s">
        <v>31</v>
      </c>
      <c r="AX4007" s="14" t="s">
        <v>74</v>
      </c>
      <c r="AY4007" s="276" t="s">
        <v>165</v>
      </c>
    </row>
    <row r="4008" s="12" customFormat="1">
      <c r="B4008" s="244"/>
      <c r="C4008" s="245"/>
      <c r="D4008" s="246" t="s">
        <v>175</v>
      </c>
      <c r="E4008" s="247" t="s">
        <v>1</v>
      </c>
      <c r="F4008" s="248" t="s">
        <v>207</v>
      </c>
      <c r="G4008" s="245"/>
      <c r="H4008" s="247" t="s">
        <v>1</v>
      </c>
      <c r="I4008" s="249"/>
      <c r="J4008" s="245"/>
      <c r="K4008" s="245"/>
      <c r="L4008" s="250"/>
      <c r="M4008" s="251"/>
      <c r="N4008" s="252"/>
      <c r="O4008" s="252"/>
      <c r="P4008" s="252"/>
      <c r="Q4008" s="252"/>
      <c r="R4008" s="252"/>
      <c r="S4008" s="252"/>
      <c r="T4008" s="253"/>
      <c r="AT4008" s="254" t="s">
        <v>175</v>
      </c>
      <c r="AU4008" s="254" t="s">
        <v>107</v>
      </c>
      <c r="AV4008" s="12" t="s">
        <v>82</v>
      </c>
      <c r="AW4008" s="12" t="s">
        <v>31</v>
      </c>
      <c r="AX4008" s="12" t="s">
        <v>74</v>
      </c>
      <c r="AY4008" s="254" t="s">
        <v>165</v>
      </c>
    </row>
    <row r="4009" s="12" customFormat="1">
      <c r="B4009" s="244"/>
      <c r="C4009" s="245"/>
      <c r="D4009" s="246" t="s">
        <v>175</v>
      </c>
      <c r="E4009" s="247" t="s">
        <v>1</v>
      </c>
      <c r="F4009" s="248" t="s">
        <v>476</v>
      </c>
      <c r="G4009" s="245"/>
      <c r="H4009" s="247" t="s">
        <v>1</v>
      </c>
      <c r="I4009" s="249"/>
      <c r="J4009" s="245"/>
      <c r="K4009" s="245"/>
      <c r="L4009" s="250"/>
      <c r="M4009" s="251"/>
      <c r="N4009" s="252"/>
      <c r="O4009" s="252"/>
      <c r="P4009" s="252"/>
      <c r="Q4009" s="252"/>
      <c r="R4009" s="252"/>
      <c r="S4009" s="252"/>
      <c r="T4009" s="253"/>
      <c r="AT4009" s="254" t="s">
        <v>175</v>
      </c>
      <c r="AU4009" s="254" t="s">
        <v>107</v>
      </c>
      <c r="AV4009" s="12" t="s">
        <v>82</v>
      </c>
      <c r="AW4009" s="12" t="s">
        <v>31</v>
      </c>
      <c r="AX4009" s="12" t="s">
        <v>74</v>
      </c>
      <c r="AY4009" s="254" t="s">
        <v>165</v>
      </c>
    </row>
    <row r="4010" s="13" customFormat="1">
      <c r="B4010" s="255"/>
      <c r="C4010" s="256"/>
      <c r="D4010" s="246" t="s">
        <v>175</v>
      </c>
      <c r="E4010" s="257" t="s">
        <v>1</v>
      </c>
      <c r="F4010" s="258" t="s">
        <v>714</v>
      </c>
      <c r="G4010" s="256"/>
      <c r="H4010" s="259">
        <v>20.25</v>
      </c>
      <c r="I4010" s="260"/>
      <c r="J4010" s="256"/>
      <c r="K4010" s="256"/>
      <c r="L4010" s="261"/>
      <c r="M4010" s="262"/>
      <c r="N4010" s="263"/>
      <c r="O4010" s="263"/>
      <c r="P4010" s="263"/>
      <c r="Q4010" s="263"/>
      <c r="R4010" s="263"/>
      <c r="S4010" s="263"/>
      <c r="T4010" s="264"/>
      <c r="AT4010" s="265" t="s">
        <v>175</v>
      </c>
      <c r="AU4010" s="265" t="s">
        <v>107</v>
      </c>
      <c r="AV4010" s="13" t="s">
        <v>107</v>
      </c>
      <c r="AW4010" s="13" t="s">
        <v>31</v>
      </c>
      <c r="AX4010" s="13" t="s">
        <v>74</v>
      </c>
      <c r="AY4010" s="265" t="s">
        <v>165</v>
      </c>
    </row>
    <row r="4011" s="12" customFormat="1">
      <c r="B4011" s="244"/>
      <c r="C4011" s="245"/>
      <c r="D4011" s="246" t="s">
        <v>175</v>
      </c>
      <c r="E4011" s="247" t="s">
        <v>1</v>
      </c>
      <c r="F4011" s="248" t="s">
        <v>474</v>
      </c>
      <c r="G4011" s="245"/>
      <c r="H4011" s="247" t="s">
        <v>1</v>
      </c>
      <c r="I4011" s="249"/>
      <c r="J4011" s="245"/>
      <c r="K4011" s="245"/>
      <c r="L4011" s="250"/>
      <c r="M4011" s="251"/>
      <c r="N4011" s="252"/>
      <c r="O4011" s="252"/>
      <c r="P4011" s="252"/>
      <c r="Q4011" s="252"/>
      <c r="R4011" s="252"/>
      <c r="S4011" s="252"/>
      <c r="T4011" s="253"/>
      <c r="AT4011" s="254" t="s">
        <v>175</v>
      </c>
      <c r="AU4011" s="254" t="s">
        <v>107</v>
      </c>
      <c r="AV4011" s="12" t="s">
        <v>82</v>
      </c>
      <c r="AW4011" s="12" t="s">
        <v>31</v>
      </c>
      <c r="AX4011" s="12" t="s">
        <v>74</v>
      </c>
      <c r="AY4011" s="254" t="s">
        <v>165</v>
      </c>
    </row>
    <row r="4012" s="13" customFormat="1">
      <c r="B4012" s="255"/>
      <c r="C4012" s="256"/>
      <c r="D4012" s="246" t="s">
        <v>175</v>
      </c>
      <c r="E4012" s="257" t="s">
        <v>1</v>
      </c>
      <c r="F4012" s="258" t="s">
        <v>715</v>
      </c>
      <c r="G4012" s="256"/>
      <c r="H4012" s="259">
        <v>22.48</v>
      </c>
      <c r="I4012" s="260"/>
      <c r="J4012" s="256"/>
      <c r="K4012" s="256"/>
      <c r="L4012" s="261"/>
      <c r="M4012" s="262"/>
      <c r="N4012" s="263"/>
      <c r="O4012" s="263"/>
      <c r="P4012" s="263"/>
      <c r="Q4012" s="263"/>
      <c r="R4012" s="263"/>
      <c r="S4012" s="263"/>
      <c r="T4012" s="264"/>
      <c r="AT4012" s="265" t="s">
        <v>175</v>
      </c>
      <c r="AU4012" s="265" t="s">
        <v>107</v>
      </c>
      <c r="AV4012" s="13" t="s">
        <v>107</v>
      </c>
      <c r="AW4012" s="13" t="s">
        <v>31</v>
      </c>
      <c r="AX4012" s="13" t="s">
        <v>74</v>
      </c>
      <c r="AY4012" s="265" t="s">
        <v>165</v>
      </c>
    </row>
    <row r="4013" s="12" customFormat="1">
      <c r="B4013" s="244"/>
      <c r="C4013" s="245"/>
      <c r="D4013" s="246" t="s">
        <v>175</v>
      </c>
      <c r="E4013" s="247" t="s">
        <v>1</v>
      </c>
      <c r="F4013" s="248" t="s">
        <v>505</v>
      </c>
      <c r="G4013" s="245"/>
      <c r="H4013" s="247" t="s">
        <v>1</v>
      </c>
      <c r="I4013" s="249"/>
      <c r="J4013" s="245"/>
      <c r="K4013" s="245"/>
      <c r="L4013" s="250"/>
      <c r="M4013" s="251"/>
      <c r="N4013" s="252"/>
      <c r="O4013" s="252"/>
      <c r="P4013" s="252"/>
      <c r="Q4013" s="252"/>
      <c r="R4013" s="252"/>
      <c r="S4013" s="252"/>
      <c r="T4013" s="253"/>
      <c r="AT4013" s="254" t="s">
        <v>175</v>
      </c>
      <c r="AU4013" s="254" t="s">
        <v>107</v>
      </c>
      <c r="AV4013" s="12" t="s">
        <v>82</v>
      </c>
      <c r="AW4013" s="12" t="s">
        <v>31</v>
      </c>
      <c r="AX4013" s="12" t="s">
        <v>74</v>
      </c>
      <c r="AY4013" s="254" t="s">
        <v>165</v>
      </c>
    </row>
    <row r="4014" s="13" customFormat="1">
      <c r="B4014" s="255"/>
      <c r="C4014" s="256"/>
      <c r="D4014" s="246" t="s">
        <v>175</v>
      </c>
      <c r="E4014" s="257" t="s">
        <v>1</v>
      </c>
      <c r="F4014" s="258" t="s">
        <v>718</v>
      </c>
      <c r="G4014" s="256"/>
      <c r="H4014" s="259">
        <v>15.93</v>
      </c>
      <c r="I4014" s="260"/>
      <c r="J4014" s="256"/>
      <c r="K4014" s="256"/>
      <c r="L4014" s="261"/>
      <c r="M4014" s="262"/>
      <c r="N4014" s="263"/>
      <c r="O4014" s="263"/>
      <c r="P4014" s="263"/>
      <c r="Q4014" s="263"/>
      <c r="R4014" s="263"/>
      <c r="S4014" s="263"/>
      <c r="T4014" s="264"/>
      <c r="AT4014" s="265" t="s">
        <v>175</v>
      </c>
      <c r="AU4014" s="265" t="s">
        <v>107</v>
      </c>
      <c r="AV4014" s="13" t="s">
        <v>107</v>
      </c>
      <c r="AW4014" s="13" t="s">
        <v>31</v>
      </c>
      <c r="AX4014" s="13" t="s">
        <v>74</v>
      </c>
      <c r="AY4014" s="265" t="s">
        <v>165</v>
      </c>
    </row>
    <row r="4015" s="12" customFormat="1">
      <c r="B4015" s="244"/>
      <c r="C4015" s="245"/>
      <c r="D4015" s="246" t="s">
        <v>175</v>
      </c>
      <c r="E4015" s="247" t="s">
        <v>1</v>
      </c>
      <c r="F4015" s="248" t="s">
        <v>512</v>
      </c>
      <c r="G4015" s="245"/>
      <c r="H4015" s="247" t="s">
        <v>1</v>
      </c>
      <c r="I4015" s="249"/>
      <c r="J4015" s="245"/>
      <c r="K4015" s="245"/>
      <c r="L4015" s="250"/>
      <c r="M4015" s="251"/>
      <c r="N4015" s="252"/>
      <c r="O4015" s="252"/>
      <c r="P4015" s="252"/>
      <c r="Q4015" s="252"/>
      <c r="R4015" s="252"/>
      <c r="S4015" s="252"/>
      <c r="T4015" s="253"/>
      <c r="AT4015" s="254" t="s">
        <v>175</v>
      </c>
      <c r="AU4015" s="254" t="s">
        <v>107</v>
      </c>
      <c r="AV4015" s="12" t="s">
        <v>82</v>
      </c>
      <c r="AW4015" s="12" t="s">
        <v>31</v>
      </c>
      <c r="AX4015" s="12" t="s">
        <v>74</v>
      </c>
      <c r="AY4015" s="254" t="s">
        <v>165</v>
      </c>
    </row>
    <row r="4016" s="13" customFormat="1">
      <c r="B4016" s="255"/>
      <c r="C4016" s="256"/>
      <c r="D4016" s="246" t="s">
        <v>175</v>
      </c>
      <c r="E4016" s="257" t="s">
        <v>1</v>
      </c>
      <c r="F4016" s="258" t="s">
        <v>719</v>
      </c>
      <c r="G4016" s="256"/>
      <c r="H4016" s="259">
        <v>22.23</v>
      </c>
      <c r="I4016" s="260"/>
      <c r="J4016" s="256"/>
      <c r="K4016" s="256"/>
      <c r="L4016" s="261"/>
      <c r="M4016" s="262"/>
      <c r="N4016" s="263"/>
      <c r="O4016" s="263"/>
      <c r="P4016" s="263"/>
      <c r="Q4016" s="263"/>
      <c r="R4016" s="263"/>
      <c r="S4016" s="263"/>
      <c r="T4016" s="264"/>
      <c r="AT4016" s="265" t="s">
        <v>175</v>
      </c>
      <c r="AU4016" s="265" t="s">
        <v>107</v>
      </c>
      <c r="AV4016" s="13" t="s">
        <v>107</v>
      </c>
      <c r="AW4016" s="13" t="s">
        <v>31</v>
      </c>
      <c r="AX4016" s="13" t="s">
        <v>74</v>
      </c>
      <c r="AY4016" s="265" t="s">
        <v>165</v>
      </c>
    </row>
    <row r="4017" s="14" customFormat="1">
      <c r="B4017" s="266"/>
      <c r="C4017" s="267"/>
      <c r="D4017" s="246" t="s">
        <v>175</v>
      </c>
      <c r="E4017" s="268" t="s">
        <v>1</v>
      </c>
      <c r="F4017" s="269" t="s">
        <v>179</v>
      </c>
      <c r="G4017" s="267"/>
      <c r="H4017" s="270">
        <v>80.890000000000001</v>
      </c>
      <c r="I4017" s="271"/>
      <c r="J4017" s="267"/>
      <c r="K4017" s="267"/>
      <c r="L4017" s="272"/>
      <c r="M4017" s="273"/>
      <c r="N4017" s="274"/>
      <c r="O4017" s="274"/>
      <c r="P4017" s="274"/>
      <c r="Q4017" s="274"/>
      <c r="R4017" s="274"/>
      <c r="S4017" s="274"/>
      <c r="T4017" s="275"/>
      <c r="AT4017" s="276" t="s">
        <v>175</v>
      </c>
      <c r="AU4017" s="276" t="s">
        <v>107</v>
      </c>
      <c r="AV4017" s="14" t="s">
        <v>166</v>
      </c>
      <c r="AW4017" s="14" t="s">
        <v>31</v>
      </c>
      <c r="AX4017" s="14" t="s">
        <v>74</v>
      </c>
      <c r="AY4017" s="276" t="s">
        <v>165</v>
      </c>
    </row>
    <row r="4018" s="15" customFormat="1">
      <c r="B4018" s="277"/>
      <c r="C4018" s="278"/>
      <c r="D4018" s="246" t="s">
        <v>175</v>
      </c>
      <c r="E4018" s="279" t="s">
        <v>1</v>
      </c>
      <c r="F4018" s="280" t="s">
        <v>186</v>
      </c>
      <c r="G4018" s="278"/>
      <c r="H4018" s="281">
        <v>309.39000000000004</v>
      </c>
      <c r="I4018" s="282"/>
      <c r="J4018" s="278"/>
      <c r="K4018" s="278"/>
      <c r="L4018" s="283"/>
      <c r="M4018" s="284"/>
      <c r="N4018" s="285"/>
      <c r="O4018" s="285"/>
      <c r="P4018" s="285"/>
      <c r="Q4018" s="285"/>
      <c r="R4018" s="285"/>
      <c r="S4018" s="285"/>
      <c r="T4018" s="286"/>
      <c r="AT4018" s="287" t="s">
        <v>175</v>
      </c>
      <c r="AU4018" s="287" t="s">
        <v>107</v>
      </c>
      <c r="AV4018" s="15" t="s">
        <v>173</v>
      </c>
      <c r="AW4018" s="15" t="s">
        <v>31</v>
      </c>
      <c r="AX4018" s="15" t="s">
        <v>82</v>
      </c>
      <c r="AY4018" s="287" t="s">
        <v>165</v>
      </c>
    </row>
    <row r="4019" s="1" customFormat="1" ht="16.5" customHeight="1">
      <c r="B4019" s="38"/>
      <c r="C4019" s="288" t="s">
        <v>1502</v>
      </c>
      <c r="D4019" s="288" t="s">
        <v>223</v>
      </c>
      <c r="E4019" s="289" t="s">
        <v>1503</v>
      </c>
      <c r="F4019" s="290" t="s">
        <v>1504</v>
      </c>
      <c r="G4019" s="291" t="s">
        <v>296</v>
      </c>
      <c r="H4019" s="292">
        <v>324.86000000000001</v>
      </c>
      <c r="I4019" s="293"/>
      <c r="J4019" s="294">
        <f>ROUND(I4019*H4019,2)</f>
        <v>0</v>
      </c>
      <c r="K4019" s="290" t="s">
        <v>286</v>
      </c>
      <c r="L4019" s="295"/>
      <c r="M4019" s="296" t="s">
        <v>1</v>
      </c>
      <c r="N4019" s="297" t="s">
        <v>40</v>
      </c>
      <c r="O4019" s="86"/>
      <c r="P4019" s="240">
        <f>O4019*H4019</f>
        <v>0</v>
      </c>
      <c r="Q4019" s="240">
        <v>0.0071999999999999998</v>
      </c>
      <c r="R4019" s="240">
        <f>Q4019*H4019</f>
        <v>2.3389920000000002</v>
      </c>
      <c r="S4019" s="240">
        <v>0</v>
      </c>
      <c r="T4019" s="241">
        <f>S4019*H4019</f>
        <v>0</v>
      </c>
      <c r="AR4019" s="242" t="s">
        <v>616</v>
      </c>
      <c r="AT4019" s="242" t="s">
        <v>223</v>
      </c>
      <c r="AU4019" s="242" t="s">
        <v>107</v>
      </c>
      <c r="AY4019" s="17" t="s">
        <v>165</v>
      </c>
      <c r="BE4019" s="243">
        <f>IF(N4019="základní",J4019,0)</f>
        <v>0</v>
      </c>
      <c r="BF4019" s="243">
        <f>IF(N4019="snížená",J4019,0)</f>
        <v>0</v>
      </c>
      <c r="BG4019" s="243">
        <f>IF(N4019="zákl. přenesená",J4019,0)</f>
        <v>0</v>
      </c>
      <c r="BH4019" s="243">
        <f>IF(N4019="sníž. přenesená",J4019,0)</f>
        <v>0</v>
      </c>
      <c r="BI4019" s="243">
        <f>IF(N4019="nulová",J4019,0)</f>
        <v>0</v>
      </c>
      <c r="BJ4019" s="17" t="s">
        <v>107</v>
      </c>
      <c r="BK4019" s="243">
        <f>ROUND(I4019*H4019,2)</f>
        <v>0</v>
      </c>
      <c r="BL4019" s="17" t="s">
        <v>315</v>
      </c>
      <c r="BM4019" s="242" t="s">
        <v>1505</v>
      </c>
    </row>
    <row r="4020" s="13" customFormat="1">
      <c r="B4020" s="255"/>
      <c r="C4020" s="256"/>
      <c r="D4020" s="246" t="s">
        <v>175</v>
      </c>
      <c r="E4020" s="256"/>
      <c r="F4020" s="258" t="s">
        <v>1506</v>
      </c>
      <c r="G4020" s="256"/>
      <c r="H4020" s="259">
        <v>324.86000000000001</v>
      </c>
      <c r="I4020" s="260"/>
      <c r="J4020" s="256"/>
      <c r="K4020" s="256"/>
      <c r="L4020" s="261"/>
      <c r="M4020" s="262"/>
      <c r="N4020" s="263"/>
      <c r="O4020" s="263"/>
      <c r="P4020" s="263"/>
      <c r="Q4020" s="263"/>
      <c r="R4020" s="263"/>
      <c r="S4020" s="263"/>
      <c r="T4020" s="264"/>
      <c r="AT4020" s="265" t="s">
        <v>175</v>
      </c>
      <c r="AU4020" s="265" t="s">
        <v>107</v>
      </c>
      <c r="AV4020" s="13" t="s">
        <v>107</v>
      </c>
      <c r="AW4020" s="13" t="s">
        <v>4</v>
      </c>
      <c r="AX4020" s="13" t="s">
        <v>82</v>
      </c>
      <c r="AY4020" s="265" t="s">
        <v>165</v>
      </c>
    </row>
    <row r="4021" s="1" customFormat="1" ht="24" customHeight="1">
      <c r="B4021" s="38"/>
      <c r="C4021" s="231" t="s">
        <v>1507</v>
      </c>
      <c r="D4021" s="231" t="s">
        <v>168</v>
      </c>
      <c r="E4021" s="232" t="s">
        <v>1508</v>
      </c>
      <c r="F4021" s="233" t="s">
        <v>1509</v>
      </c>
      <c r="G4021" s="234" t="s">
        <v>296</v>
      </c>
      <c r="H4021" s="235">
        <v>309.38999999999999</v>
      </c>
      <c r="I4021" s="236"/>
      <c r="J4021" s="237">
        <f>ROUND(I4021*H4021,2)</f>
        <v>0</v>
      </c>
      <c r="K4021" s="233" t="s">
        <v>286</v>
      </c>
      <c r="L4021" s="43"/>
      <c r="M4021" s="238" t="s">
        <v>1</v>
      </c>
      <c r="N4021" s="239" t="s">
        <v>40</v>
      </c>
      <c r="O4021" s="86"/>
      <c r="P4021" s="240">
        <f>O4021*H4021</f>
        <v>0</v>
      </c>
      <c r="Q4021" s="240">
        <v>0</v>
      </c>
      <c r="R4021" s="240">
        <f>Q4021*H4021</f>
        <v>0</v>
      </c>
      <c r="S4021" s="240">
        <v>0</v>
      </c>
      <c r="T4021" s="241">
        <f>S4021*H4021</f>
        <v>0</v>
      </c>
      <c r="AR4021" s="242" t="s">
        <v>315</v>
      </c>
      <c r="AT4021" s="242" t="s">
        <v>168</v>
      </c>
      <c r="AU4021" s="242" t="s">
        <v>107</v>
      </c>
      <c r="AY4021" s="17" t="s">
        <v>165</v>
      </c>
      <c r="BE4021" s="243">
        <f>IF(N4021="základní",J4021,0)</f>
        <v>0</v>
      </c>
      <c r="BF4021" s="243">
        <f>IF(N4021="snížená",J4021,0)</f>
        <v>0</v>
      </c>
      <c r="BG4021" s="243">
        <f>IF(N4021="zákl. přenesená",J4021,0)</f>
        <v>0</v>
      </c>
      <c r="BH4021" s="243">
        <f>IF(N4021="sníž. přenesená",J4021,0)</f>
        <v>0</v>
      </c>
      <c r="BI4021" s="243">
        <f>IF(N4021="nulová",J4021,0)</f>
        <v>0</v>
      </c>
      <c r="BJ4021" s="17" t="s">
        <v>107</v>
      </c>
      <c r="BK4021" s="243">
        <f>ROUND(I4021*H4021,2)</f>
        <v>0</v>
      </c>
      <c r="BL4021" s="17" t="s">
        <v>315</v>
      </c>
      <c r="BM4021" s="242" t="s">
        <v>1510</v>
      </c>
    </row>
    <row r="4022" s="12" customFormat="1">
      <c r="B4022" s="244"/>
      <c r="C4022" s="245"/>
      <c r="D4022" s="246" t="s">
        <v>175</v>
      </c>
      <c r="E4022" s="247" t="s">
        <v>1</v>
      </c>
      <c r="F4022" s="248" t="s">
        <v>176</v>
      </c>
      <c r="G4022" s="245"/>
      <c r="H4022" s="247" t="s">
        <v>1</v>
      </c>
      <c r="I4022" s="249"/>
      <c r="J4022" s="245"/>
      <c r="K4022" s="245"/>
      <c r="L4022" s="250"/>
      <c r="M4022" s="251"/>
      <c r="N4022" s="252"/>
      <c r="O4022" s="252"/>
      <c r="P4022" s="252"/>
      <c r="Q4022" s="252"/>
      <c r="R4022" s="252"/>
      <c r="S4022" s="252"/>
      <c r="T4022" s="253"/>
      <c r="AT4022" s="254" t="s">
        <v>175</v>
      </c>
      <c r="AU4022" s="254" t="s">
        <v>107</v>
      </c>
      <c r="AV4022" s="12" t="s">
        <v>82</v>
      </c>
      <c r="AW4022" s="12" t="s">
        <v>31</v>
      </c>
      <c r="AX4022" s="12" t="s">
        <v>74</v>
      </c>
      <c r="AY4022" s="254" t="s">
        <v>165</v>
      </c>
    </row>
    <row r="4023" s="12" customFormat="1">
      <c r="B4023" s="244"/>
      <c r="C4023" s="245"/>
      <c r="D4023" s="246" t="s">
        <v>175</v>
      </c>
      <c r="E4023" s="247" t="s">
        <v>1</v>
      </c>
      <c r="F4023" s="248" t="s">
        <v>177</v>
      </c>
      <c r="G4023" s="245"/>
      <c r="H4023" s="247" t="s">
        <v>1</v>
      </c>
      <c r="I4023" s="249"/>
      <c r="J4023" s="245"/>
      <c r="K4023" s="245"/>
      <c r="L4023" s="250"/>
      <c r="M4023" s="251"/>
      <c r="N4023" s="252"/>
      <c r="O4023" s="252"/>
      <c r="P4023" s="252"/>
      <c r="Q4023" s="252"/>
      <c r="R4023" s="252"/>
      <c r="S4023" s="252"/>
      <c r="T4023" s="253"/>
      <c r="AT4023" s="254" t="s">
        <v>175</v>
      </c>
      <c r="AU4023" s="254" t="s">
        <v>107</v>
      </c>
      <c r="AV4023" s="12" t="s">
        <v>82</v>
      </c>
      <c r="AW4023" s="12" t="s">
        <v>31</v>
      </c>
      <c r="AX4023" s="12" t="s">
        <v>74</v>
      </c>
      <c r="AY4023" s="254" t="s">
        <v>165</v>
      </c>
    </row>
    <row r="4024" s="13" customFormat="1">
      <c r="B4024" s="255"/>
      <c r="C4024" s="256"/>
      <c r="D4024" s="246" t="s">
        <v>175</v>
      </c>
      <c r="E4024" s="257" t="s">
        <v>1</v>
      </c>
      <c r="F4024" s="258" t="s">
        <v>671</v>
      </c>
      <c r="G4024" s="256"/>
      <c r="H4024" s="259">
        <v>15.01</v>
      </c>
      <c r="I4024" s="260"/>
      <c r="J4024" s="256"/>
      <c r="K4024" s="256"/>
      <c r="L4024" s="261"/>
      <c r="M4024" s="262"/>
      <c r="N4024" s="263"/>
      <c r="O4024" s="263"/>
      <c r="P4024" s="263"/>
      <c r="Q4024" s="263"/>
      <c r="R4024" s="263"/>
      <c r="S4024" s="263"/>
      <c r="T4024" s="264"/>
      <c r="AT4024" s="265" t="s">
        <v>175</v>
      </c>
      <c r="AU4024" s="265" t="s">
        <v>107</v>
      </c>
      <c r="AV4024" s="13" t="s">
        <v>107</v>
      </c>
      <c r="AW4024" s="13" t="s">
        <v>31</v>
      </c>
      <c r="AX4024" s="13" t="s">
        <v>74</v>
      </c>
      <c r="AY4024" s="265" t="s">
        <v>165</v>
      </c>
    </row>
    <row r="4025" s="12" customFormat="1">
      <c r="B4025" s="244"/>
      <c r="C4025" s="245"/>
      <c r="D4025" s="246" t="s">
        <v>175</v>
      </c>
      <c r="E4025" s="247" t="s">
        <v>1</v>
      </c>
      <c r="F4025" s="248" t="s">
        <v>379</v>
      </c>
      <c r="G4025" s="245"/>
      <c r="H4025" s="247" t="s">
        <v>1</v>
      </c>
      <c r="I4025" s="249"/>
      <c r="J4025" s="245"/>
      <c r="K4025" s="245"/>
      <c r="L4025" s="250"/>
      <c r="M4025" s="251"/>
      <c r="N4025" s="252"/>
      <c r="O4025" s="252"/>
      <c r="P4025" s="252"/>
      <c r="Q4025" s="252"/>
      <c r="R4025" s="252"/>
      <c r="S4025" s="252"/>
      <c r="T4025" s="253"/>
      <c r="AT4025" s="254" t="s">
        <v>175</v>
      </c>
      <c r="AU4025" s="254" t="s">
        <v>107</v>
      </c>
      <c r="AV4025" s="12" t="s">
        <v>82</v>
      </c>
      <c r="AW4025" s="12" t="s">
        <v>31</v>
      </c>
      <c r="AX4025" s="12" t="s">
        <v>74</v>
      </c>
      <c r="AY4025" s="254" t="s">
        <v>165</v>
      </c>
    </row>
    <row r="4026" s="13" customFormat="1">
      <c r="B4026" s="255"/>
      <c r="C4026" s="256"/>
      <c r="D4026" s="246" t="s">
        <v>175</v>
      </c>
      <c r="E4026" s="257" t="s">
        <v>1</v>
      </c>
      <c r="F4026" s="258" t="s">
        <v>672</v>
      </c>
      <c r="G4026" s="256"/>
      <c r="H4026" s="259">
        <v>20.27</v>
      </c>
      <c r="I4026" s="260"/>
      <c r="J4026" s="256"/>
      <c r="K4026" s="256"/>
      <c r="L4026" s="261"/>
      <c r="M4026" s="262"/>
      <c r="N4026" s="263"/>
      <c r="O4026" s="263"/>
      <c r="P4026" s="263"/>
      <c r="Q4026" s="263"/>
      <c r="R4026" s="263"/>
      <c r="S4026" s="263"/>
      <c r="T4026" s="264"/>
      <c r="AT4026" s="265" t="s">
        <v>175</v>
      </c>
      <c r="AU4026" s="265" t="s">
        <v>107</v>
      </c>
      <c r="AV4026" s="13" t="s">
        <v>107</v>
      </c>
      <c r="AW4026" s="13" t="s">
        <v>31</v>
      </c>
      <c r="AX4026" s="13" t="s">
        <v>74</v>
      </c>
      <c r="AY4026" s="265" t="s">
        <v>165</v>
      </c>
    </row>
    <row r="4027" s="12" customFormat="1">
      <c r="B4027" s="244"/>
      <c r="C4027" s="245"/>
      <c r="D4027" s="246" t="s">
        <v>175</v>
      </c>
      <c r="E4027" s="247" t="s">
        <v>1</v>
      </c>
      <c r="F4027" s="248" t="s">
        <v>218</v>
      </c>
      <c r="G4027" s="245"/>
      <c r="H4027" s="247" t="s">
        <v>1</v>
      </c>
      <c r="I4027" s="249"/>
      <c r="J4027" s="245"/>
      <c r="K4027" s="245"/>
      <c r="L4027" s="250"/>
      <c r="M4027" s="251"/>
      <c r="N4027" s="252"/>
      <c r="O4027" s="252"/>
      <c r="P4027" s="252"/>
      <c r="Q4027" s="252"/>
      <c r="R4027" s="252"/>
      <c r="S4027" s="252"/>
      <c r="T4027" s="253"/>
      <c r="AT4027" s="254" t="s">
        <v>175</v>
      </c>
      <c r="AU4027" s="254" t="s">
        <v>107</v>
      </c>
      <c r="AV4027" s="12" t="s">
        <v>82</v>
      </c>
      <c r="AW4027" s="12" t="s">
        <v>31</v>
      </c>
      <c r="AX4027" s="12" t="s">
        <v>74</v>
      </c>
      <c r="AY4027" s="254" t="s">
        <v>165</v>
      </c>
    </row>
    <row r="4028" s="13" customFormat="1">
      <c r="B4028" s="255"/>
      <c r="C4028" s="256"/>
      <c r="D4028" s="246" t="s">
        <v>175</v>
      </c>
      <c r="E4028" s="257" t="s">
        <v>1</v>
      </c>
      <c r="F4028" s="258" t="s">
        <v>677</v>
      </c>
      <c r="G4028" s="256"/>
      <c r="H4028" s="259">
        <v>19.379999999999999</v>
      </c>
      <c r="I4028" s="260"/>
      <c r="J4028" s="256"/>
      <c r="K4028" s="256"/>
      <c r="L4028" s="261"/>
      <c r="M4028" s="262"/>
      <c r="N4028" s="263"/>
      <c r="O4028" s="263"/>
      <c r="P4028" s="263"/>
      <c r="Q4028" s="263"/>
      <c r="R4028" s="263"/>
      <c r="S4028" s="263"/>
      <c r="T4028" s="264"/>
      <c r="AT4028" s="265" t="s">
        <v>175</v>
      </c>
      <c r="AU4028" s="265" t="s">
        <v>107</v>
      </c>
      <c r="AV4028" s="13" t="s">
        <v>107</v>
      </c>
      <c r="AW4028" s="13" t="s">
        <v>31</v>
      </c>
      <c r="AX4028" s="13" t="s">
        <v>74</v>
      </c>
      <c r="AY4028" s="265" t="s">
        <v>165</v>
      </c>
    </row>
    <row r="4029" s="12" customFormat="1">
      <c r="B4029" s="244"/>
      <c r="C4029" s="245"/>
      <c r="D4029" s="246" t="s">
        <v>175</v>
      </c>
      <c r="E4029" s="247" t="s">
        <v>1</v>
      </c>
      <c r="F4029" s="248" t="s">
        <v>194</v>
      </c>
      <c r="G4029" s="245"/>
      <c r="H4029" s="247" t="s">
        <v>1</v>
      </c>
      <c r="I4029" s="249"/>
      <c r="J4029" s="245"/>
      <c r="K4029" s="245"/>
      <c r="L4029" s="250"/>
      <c r="M4029" s="251"/>
      <c r="N4029" s="252"/>
      <c r="O4029" s="252"/>
      <c r="P4029" s="252"/>
      <c r="Q4029" s="252"/>
      <c r="R4029" s="252"/>
      <c r="S4029" s="252"/>
      <c r="T4029" s="253"/>
      <c r="AT4029" s="254" t="s">
        <v>175</v>
      </c>
      <c r="AU4029" s="254" t="s">
        <v>107</v>
      </c>
      <c r="AV4029" s="12" t="s">
        <v>82</v>
      </c>
      <c r="AW4029" s="12" t="s">
        <v>31</v>
      </c>
      <c r="AX4029" s="12" t="s">
        <v>74</v>
      </c>
      <c r="AY4029" s="254" t="s">
        <v>165</v>
      </c>
    </row>
    <row r="4030" s="13" customFormat="1">
      <c r="B4030" s="255"/>
      <c r="C4030" s="256"/>
      <c r="D4030" s="246" t="s">
        <v>175</v>
      </c>
      <c r="E4030" s="257" t="s">
        <v>1</v>
      </c>
      <c r="F4030" s="258" t="s">
        <v>678</v>
      </c>
      <c r="G4030" s="256"/>
      <c r="H4030" s="259">
        <v>14.15</v>
      </c>
      <c r="I4030" s="260"/>
      <c r="J4030" s="256"/>
      <c r="K4030" s="256"/>
      <c r="L4030" s="261"/>
      <c r="M4030" s="262"/>
      <c r="N4030" s="263"/>
      <c r="O4030" s="263"/>
      <c r="P4030" s="263"/>
      <c r="Q4030" s="263"/>
      <c r="R4030" s="263"/>
      <c r="S4030" s="263"/>
      <c r="T4030" s="264"/>
      <c r="AT4030" s="265" t="s">
        <v>175</v>
      </c>
      <c r="AU4030" s="265" t="s">
        <v>107</v>
      </c>
      <c r="AV4030" s="13" t="s">
        <v>107</v>
      </c>
      <c r="AW4030" s="13" t="s">
        <v>31</v>
      </c>
      <c r="AX4030" s="13" t="s">
        <v>74</v>
      </c>
      <c r="AY4030" s="265" t="s">
        <v>165</v>
      </c>
    </row>
    <row r="4031" s="12" customFormat="1">
      <c r="B4031" s="244"/>
      <c r="C4031" s="245"/>
      <c r="D4031" s="246" t="s">
        <v>175</v>
      </c>
      <c r="E4031" s="247" t="s">
        <v>1</v>
      </c>
      <c r="F4031" s="248" t="s">
        <v>200</v>
      </c>
      <c r="G4031" s="245"/>
      <c r="H4031" s="247" t="s">
        <v>1</v>
      </c>
      <c r="I4031" s="249"/>
      <c r="J4031" s="245"/>
      <c r="K4031" s="245"/>
      <c r="L4031" s="250"/>
      <c r="M4031" s="251"/>
      <c r="N4031" s="252"/>
      <c r="O4031" s="252"/>
      <c r="P4031" s="252"/>
      <c r="Q4031" s="252"/>
      <c r="R4031" s="252"/>
      <c r="S4031" s="252"/>
      <c r="T4031" s="253"/>
      <c r="AT4031" s="254" t="s">
        <v>175</v>
      </c>
      <c r="AU4031" s="254" t="s">
        <v>107</v>
      </c>
      <c r="AV4031" s="12" t="s">
        <v>82</v>
      </c>
      <c r="AW4031" s="12" t="s">
        <v>31</v>
      </c>
      <c r="AX4031" s="12" t="s">
        <v>74</v>
      </c>
      <c r="AY4031" s="254" t="s">
        <v>165</v>
      </c>
    </row>
    <row r="4032" s="13" customFormat="1">
      <c r="B4032" s="255"/>
      <c r="C4032" s="256"/>
      <c r="D4032" s="246" t="s">
        <v>175</v>
      </c>
      <c r="E4032" s="257" t="s">
        <v>1</v>
      </c>
      <c r="F4032" s="258" t="s">
        <v>682</v>
      </c>
      <c r="G4032" s="256"/>
      <c r="H4032" s="259">
        <v>19.129999999999999</v>
      </c>
      <c r="I4032" s="260"/>
      <c r="J4032" s="256"/>
      <c r="K4032" s="256"/>
      <c r="L4032" s="261"/>
      <c r="M4032" s="262"/>
      <c r="N4032" s="263"/>
      <c r="O4032" s="263"/>
      <c r="P4032" s="263"/>
      <c r="Q4032" s="263"/>
      <c r="R4032" s="263"/>
      <c r="S4032" s="263"/>
      <c r="T4032" s="264"/>
      <c r="AT4032" s="265" t="s">
        <v>175</v>
      </c>
      <c r="AU4032" s="265" t="s">
        <v>107</v>
      </c>
      <c r="AV4032" s="13" t="s">
        <v>107</v>
      </c>
      <c r="AW4032" s="13" t="s">
        <v>31</v>
      </c>
      <c r="AX4032" s="13" t="s">
        <v>74</v>
      </c>
      <c r="AY4032" s="265" t="s">
        <v>165</v>
      </c>
    </row>
    <row r="4033" s="12" customFormat="1">
      <c r="B4033" s="244"/>
      <c r="C4033" s="245"/>
      <c r="D4033" s="246" t="s">
        <v>175</v>
      </c>
      <c r="E4033" s="247" t="s">
        <v>1</v>
      </c>
      <c r="F4033" s="248" t="s">
        <v>198</v>
      </c>
      <c r="G4033" s="245"/>
      <c r="H4033" s="247" t="s">
        <v>1</v>
      </c>
      <c r="I4033" s="249"/>
      <c r="J4033" s="245"/>
      <c r="K4033" s="245"/>
      <c r="L4033" s="250"/>
      <c r="M4033" s="251"/>
      <c r="N4033" s="252"/>
      <c r="O4033" s="252"/>
      <c r="P4033" s="252"/>
      <c r="Q4033" s="252"/>
      <c r="R4033" s="252"/>
      <c r="S4033" s="252"/>
      <c r="T4033" s="253"/>
      <c r="AT4033" s="254" t="s">
        <v>175</v>
      </c>
      <c r="AU4033" s="254" t="s">
        <v>107</v>
      </c>
      <c r="AV4033" s="12" t="s">
        <v>82</v>
      </c>
      <c r="AW4033" s="12" t="s">
        <v>31</v>
      </c>
      <c r="AX4033" s="12" t="s">
        <v>74</v>
      </c>
      <c r="AY4033" s="254" t="s">
        <v>165</v>
      </c>
    </row>
    <row r="4034" s="13" customFormat="1">
      <c r="B4034" s="255"/>
      <c r="C4034" s="256"/>
      <c r="D4034" s="246" t="s">
        <v>175</v>
      </c>
      <c r="E4034" s="257" t="s">
        <v>1</v>
      </c>
      <c r="F4034" s="258" t="s">
        <v>687</v>
      </c>
      <c r="G4034" s="256"/>
      <c r="H4034" s="259">
        <v>19.73</v>
      </c>
      <c r="I4034" s="260"/>
      <c r="J4034" s="256"/>
      <c r="K4034" s="256"/>
      <c r="L4034" s="261"/>
      <c r="M4034" s="262"/>
      <c r="N4034" s="263"/>
      <c r="O4034" s="263"/>
      <c r="P4034" s="263"/>
      <c r="Q4034" s="263"/>
      <c r="R4034" s="263"/>
      <c r="S4034" s="263"/>
      <c r="T4034" s="264"/>
      <c r="AT4034" s="265" t="s">
        <v>175</v>
      </c>
      <c r="AU4034" s="265" t="s">
        <v>107</v>
      </c>
      <c r="AV4034" s="13" t="s">
        <v>107</v>
      </c>
      <c r="AW4034" s="13" t="s">
        <v>31</v>
      </c>
      <c r="AX4034" s="13" t="s">
        <v>74</v>
      </c>
      <c r="AY4034" s="265" t="s">
        <v>165</v>
      </c>
    </row>
    <row r="4035" s="14" customFormat="1">
      <c r="B4035" s="266"/>
      <c r="C4035" s="267"/>
      <c r="D4035" s="246" t="s">
        <v>175</v>
      </c>
      <c r="E4035" s="268" t="s">
        <v>1</v>
      </c>
      <c r="F4035" s="269" t="s">
        <v>179</v>
      </c>
      <c r="G4035" s="267"/>
      <c r="H4035" s="270">
        <v>107.67</v>
      </c>
      <c r="I4035" s="271"/>
      <c r="J4035" s="267"/>
      <c r="K4035" s="267"/>
      <c r="L4035" s="272"/>
      <c r="M4035" s="273"/>
      <c r="N4035" s="274"/>
      <c r="O4035" s="274"/>
      <c r="P4035" s="274"/>
      <c r="Q4035" s="274"/>
      <c r="R4035" s="274"/>
      <c r="S4035" s="274"/>
      <c r="T4035" s="275"/>
      <c r="AT4035" s="276" t="s">
        <v>175</v>
      </c>
      <c r="AU4035" s="276" t="s">
        <v>107</v>
      </c>
      <c r="AV4035" s="14" t="s">
        <v>166</v>
      </c>
      <c r="AW4035" s="14" t="s">
        <v>31</v>
      </c>
      <c r="AX4035" s="14" t="s">
        <v>74</v>
      </c>
      <c r="AY4035" s="276" t="s">
        <v>165</v>
      </c>
    </row>
    <row r="4036" s="12" customFormat="1">
      <c r="B4036" s="244"/>
      <c r="C4036" s="245"/>
      <c r="D4036" s="246" t="s">
        <v>175</v>
      </c>
      <c r="E4036" s="247" t="s">
        <v>1</v>
      </c>
      <c r="F4036" s="248" t="s">
        <v>180</v>
      </c>
      <c r="G4036" s="245"/>
      <c r="H4036" s="247" t="s">
        <v>1</v>
      </c>
      <c r="I4036" s="249"/>
      <c r="J4036" s="245"/>
      <c r="K4036" s="245"/>
      <c r="L4036" s="250"/>
      <c r="M4036" s="251"/>
      <c r="N4036" s="252"/>
      <c r="O4036" s="252"/>
      <c r="P4036" s="252"/>
      <c r="Q4036" s="252"/>
      <c r="R4036" s="252"/>
      <c r="S4036" s="252"/>
      <c r="T4036" s="253"/>
      <c r="AT4036" s="254" t="s">
        <v>175</v>
      </c>
      <c r="AU4036" s="254" t="s">
        <v>107</v>
      </c>
      <c r="AV4036" s="12" t="s">
        <v>82</v>
      </c>
      <c r="AW4036" s="12" t="s">
        <v>31</v>
      </c>
      <c r="AX4036" s="12" t="s">
        <v>74</v>
      </c>
      <c r="AY4036" s="254" t="s">
        <v>165</v>
      </c>
    </row>
    <row r="4037" s="12" customFormat="1">
      <c r="B4037" s="244"/>
      <c r="C4037" s="245"/>
      <c r="D4037" s="246" t="s">
        <v>175</v>
      </c>
      <c r="E4037" s="247" t="s">
        <v>1</v>
      </c>
      <c r="F4037" s="248" t="s">
        <v>237</v>
      </c>
      <c r="G4037" s="245"/>
      <c r="H4037" s="247" t="s">
        <v>1</v>
      </c>
      <c r="I4037" s="249"/>
      <c r="J4037" s="245"/>
      <c r="K4037" s="245"/>
      <c r="L4037" s="250"/>
      <c r="M4037" s="251"/>
      <c r="N4037" s="252"/>
      <c r="O4037" s="252"/>
      <c r="P4037" s="252"/>
      <c r="Q4037" s="252"/>
      <c r="R4037" s="252"/>
      <c r="S4037" s="252"/>
      <c r="T4037" s="253"/>
      <c r="AT4037" s="254" t="s">
        <v>175</v>
      </c>
      <c r="AU4037" s="254" t="s">
        <v>107</v>
      </c>
      <c r="AV4037" s="12" t="s">
        <v>82</v>
      </c>
      <c r="AW4037" s="12" t="s">
        <v>31</v>
      </c>
      <c r="AX4037" s="12" t="s">
        <v>74</v>
      </c>
      <c r="AY4037" s="254" t="s">
        <v>165</v>
      </c>
    </row>
    <row r="4038" s="13" customFormat="1">
      <c r="B4038" s="255"/>
      <c r="C4038" s="256"/>
      <c r="D4038" s="246" t="s">
        <v>175</v>
      </c>
      <c r="E4038" s="257" t="s">
        <v>1</v>
      </c>
      <c r="F4038" s="258" t="s">
        <v>693</v>
      </c>
      <c r="G4038" s="256"/>
      <c r="H4038" s="259">
        <v>19.629999999999999</v>
      </c>
      <c r="I4038" s="260"/>
      <c r="J4038" s="256"/>
      <c r="K4038" s="256"/>
      <c r="L4038" s="261"/>
      <c r="M4038" s="262"/>
      <c r="N4038" s="263"/>
      <c r="O4038" s="263"/>
      <c r="P4038" s="263"/>
      <c r="Q4038" s="263"/>
      <c r="R4038" s="263"/>
      <c r="S4038" s="263"/>
      <c r="T4038" s="264"/>
      <c r="AT4038" s="265" t="s">
        <v>175</v>
      </c>
      <c r="AU4038" s="265" t="s">
        <v>107</v>
      </c>
      <c r="AV4038" s="13" t="s">
        <v>107</v>
      </c>
      <c r="AW4038" s="13" t="s">
        <v>31</v>
      </c>
      <c r="AX4038" s="13" t="s">
        <v>74</v>
      </c>
      <c r="AY4038" s="265" t="s">
        <v>165</v>
      </c>
    </row>
    <row r="4039" s="12" customFormat="1">
      <c r="B4039" s="244"/>
      <c r="C4039" s="245"/>
      <c r="D4039" s="246" t="s">
        <v>175</v>
      </c>
      <c r="E4039" s="247" t="s">
        <v>1</v>
      </c>
      <c r="F4039" s="248" t="s">
        <v>472</v>
      </c>
      <c r="G4039" s="245"/>
      <c r="H4039" s="247" t="s">
        <v>1</v>
      </c>
      <c r="I4039" s="249"/>
      <c r="J4039" s="245"/>
      <c r="K4039" s="245"/>
      <c r="L4039" s="250"/>
      <c r="M4039" s="251"/>
      <c r="N4039" s="252"/>
      <c r="O4039" s="252"/>
      <c r="P4039" s="252"/>
      <c r="Q4039" s="252"/>
      <c r="R4039" s="252"/>
      <c r="S4039" s="252"/>
      <c r="T4039" s="253"/>
      <c r="AT4039" s="254" t="s">
        <v>175</v>
      </c>
      <c r="AU4039" s="254" t="s">
        <v>107</v>
      </c>
      <c r="AV4039" s="12" t="s">
        <v>82</v>
      </c>
      <c r="AW4039" s="12" t="s">
        <v>31</v>
      </c>
      <c r="AX4039" s="12" t="s">
        <v>74</v>
      </c>
      <c r="AY4039" s="254" t="s">
        <v>165</v>
      </c>
    </row>
    <row r="4040" s="13" customFormat="1">
      <c r="B4040" s="255"/>
      <c r="C4040" s="256"/>
      <c r="D4040" s="246" t="s">
        <v>175</v>
      </c>
      <c r="E4040" s="257" t="s">
        <v>1</v>
      </c>
      <c r="F4040" s="258" t="s">
        <v>682</v>
      </c>
      <c r="G4040" s="256"/>
      <c r="H4040" s="259">
        <v>19.129999999999999</v>
      </c>
      <c r="I4040" s="260"/>
      <c r="J4040" s="256"/>
      <c r="K4040" s="256"/>
      <c r="L4040" s="261"/>
      <c r="M4040" s="262"/>
      <c r="N4040" s="263"/>
      <c r="O4040" s="263"/>
      <c r="P4040" s="263"/>
      <c r="Q4040" s="263"/>
      <c r="R4040" s="263"/>
      <c r="S4040" s="263"/>
      <c r="T4040" s="264"/>
      <c r="AT4040" s="265" t="s">
        <v>175</v>
      </c>
      <c r="AU4040" s="265" t="s">
        <v>107</v>
      </c>
      <c r="AV4040" s="13" t="s">
        <v>107</v>
      </c>
      <c r="AW4040" s="13" t="s">
        <v>31</v>
      </c>
      <c r="AX4040" s="13" t="s">
        <v>74</v>
      </c>
      <c r="AY4040" s="265" t="s">
        <v>165</v>
      </c>
    </row>
    <row r="4041" s="12" customFormat="1">
      <c r="B4041" s="244"/>
      <c r="C4041" s="245"/>
      <c r="D4041" s="246" t="s">
        <v>175</v>
      </c>
      <c r="E4041" s="247" t="s">
        <v>1</v>
      </c>
      <c r="F4041" s="248" t="s">
        <v>274</v>
      </c>
      <c r="G4041" s="245"/>
      <c r="H4041" s="247" t="s">
        <v>1</v>
      </c>
      <c r="I4041" s="249"/>
      <c r="J4041" s="245"/>
      <c r="K4041" s="245"/>
      <c r="L4041" s="250"/>
      <c r="M4041" s="251"/>
      <c r="N4041" s="252"/>
      <c r="O4041" s="252"/>
      <c r="P4041" s="252"/>
      <c r="Q4041" s="252"/>
      <c r="R4041" s="252"/>
      <c r="S4041" s="252"/>
      <c r="T4041" s="253"/>
      <c r="AT4041" s="254" t="s">
        <v>175</v>
      </c>
      <c r="AU4041" s="254" t="s">
        <v>107</v>
      </c>
      <c r="AV4041" s="12" t="s">
        <v>82</v>
      </c>
      <c r="AW4041" s="12" t="s">
        <v>31</v>
      </c>
      <c r="AX4041" s="12" t="s">
        <v>74</v>
      </c>
      <c r="AY4041" s="254" t="s">
        <v>165</v>
      </c>
    </row>
    <row r="4042" s="13" customFormat="1">
      <c r="B4042" s="255"/>
      <c r="C4042" s="256"/>
      <c r="D4042" s="246" t="s">
        <v>175</v>
      </c>
      <c r="E4042" s="257" t="s">
        <v>1</v>
      </c>
      <c r="F4042" s="258" t="s">
        <v>694</v>
      </c>
      <c r="G4042" s="256"/>
      <c r="H4042" s="259">
        <v>12.01</v>
      </c>
      <c r="I4042" s="260"/>
      <c r="J4042" s="256"/>
      <c r="K4042" s="256"/>
      <c r="L4042" s="261"/>
      <c r="M4042" s="262"/>
      <c r="N4042" s="263"/>
      <c r="O4042" s="263"/>
      <c r="P4042" s="263"/>
      <c r="Q4042" s="263"/>
      <c r="R4042" s="263"/>
      <c r="S4042" s="263"/>
      <c r="T4042" s="264"/>
      <c r="AT4042" s="265" t="s">
        <v>175</v>
      </c>
      <c r="AU4042" s="265" t="s">
        <v>107</v>
      </c>
      <c r="AV4042" s="13" t="s">
        <v>107</v>
      </c>
      <c r="AW4042" s="13" t="s">
        <v>31</v>
      </c>
      <c r="AX4042" s="13" t="s">
        <v>74</v>
      </c>
      <c r="AY4042" s="265" t="s">
        <v>165</v>
      </c>
    </row>
    <row r="4043" s="12" customFormat="1">
      <c r="B4043" s="244"/>
      <c r="C4043" s="245"/>
      <c r="D4043" s="246" t="s">
        <v>175</v>
      </c>
      <c r="E4043" s="247" t="s">
        <v>1</v>
      </c>
      <c r="F4043" s="248" t="s">
        <v>205</v>
      </c>
      <c r="G4043" s="245"/>
      <c r="H4043" s="247" t="s">
        <v>1</v>
      </c>
      <c r="I4043" s="249"/>
      <c r="J4043" s="245"/>
      <c r="K4043" s="245"/>
      <c r="L4043" s="250"/>
      <c r="M4043" s="251"/>
      <c r="N4043" s="252"/>
      <c r="O4043" s="252"/>
      <c r="P4043" s="252"/>
      <c r="Q4043" s="252"/>
      <c r="R4043" s="252"/>
      <c r="S4043" s="252"/>
      <c r="T4043" s="253"/>
      <c r="AT4043" s="254" t="s">
        <v>175</v>
      </c>
      <c r="AU4043" s="254" t="s">
        <v>107</v>
      </c>
      <c r="AV4043" s="12" t="s">
        <v>82</v>
      </c>
      <c r="AW4043" s="12" t="s">
        <v>31</v>
      </c>
      <c r="AX4043" s="12" t="s">
        <v>74</v>
      </c>
      <c r="AY4043" s="254" t="s">
        <v>165</v>
      </c>
    </row>
    <row r="4044" s="13" customFormat="1">
      <c r="B4044" s="255"/>
      <c r="C4044" s="256"/>
      <c r="D4044" s="246" t="s">
        <v>175</v>
      </c>
      <c r="E4044" s="257" t="s">
        <v>1</v>
      </c>
      <c r="F4044" s="258" t="s">
        <v>700</v>
      </c>
      <c r="G4044" s="256"/>
      <c r="H4044" s="259">
        <v>16.66</v>
      </c>
      <c r="I4044" s="260"/>
      <c r="J4044" s="256"/>
      <c r="K4044" s="256"/>
      <c r="L4044" s="261"/>
      <c r="M4044" s="262"/>
      <c r="N4044" s="263"/>
      <c r="O4044" s="263"/>
      <c r="P4044" s="263"/>
      <c r="Q4044" s="263"/>
      <c r="R4044" s="263"/>
      <c r="S4044" s="263"/>
      <c r="T4044" s="264"/>
      <c r="AT4044" s="265" t="s">
        <v>175</v>
      </c>
      <c r="AU4044" s="265" t="s">
        <v>107</v>
      </c>
      <c r="AV4044" s="13" t="s">
        <v>107</v>
      </c>
      <c r="AW4044" s="13" t="s">
        <v>31</v>
      </c>
      <c r="AX4044" s="13" t="s">
        <v>74</v>
      </c>
      <c r="AY4044" s="265" t="s">
        <v>165</v>
      </c>
    </row>
    <row r="4045" s="12" customFormat="1">
      <c r="B4045" s="244"/>
      <c r="C4045" s="245"/>
      <c r="D4045" s="246" t="s">
        <v>175</v>
      </c>
      <c r="E4045" s="247" t="s">
        <v>1</v>
      </c>
      <c r="F4045" s="248" t="s">
        <v>443</v>
      </c>
      <c r="G4045" s="245"/>
      <c r="H4045" s="247" t="s">
        <v>1</v>
      </c>
      <c r="I4045" s="249"/>
      <c r="J4045" s="245"/>
      <c r="K4045" s="245"/>
      <c r="L4045" s="250"/>
      <c r="M4045" s="251"/>
      <c r="N4045" s="252"/>
      <c r="O4045" s="252"/>
      <c r="P4045" s="252"/>
      <c r="Q4045" s="252"/>
      <c r="R4045" s="252"/>
      <c r="S4045" s="252"/>
      <c r="T4045" s="253"/>
      <c r="AT4045" s="254" t="s">
        <v>175</v>
      </c>
      <c r="AU4045" s="254" t="s">
        <v>107</v>
      </c>
      <c r="AV4045" s="12" t="s">
        <v>82</v>
      </c>
      <c r="AW4045" s="12" t="s">
        <v>31</v>
      </c>
      <c r="AX4045" s="12" t="s">
        <v>74</v>
      </c>
      <c r="AY4045" s="254" t="s">
        <v>165</v>
      </c>
    </row>
    <row r="4046" s="13" customFormat="1">
      <c r="B4046" s="255"/>
      <c r="C4046" s="256"/>
      <c r="D4046" s="246" t="s">
        <v>175</v>
      </c>
      <c r="E4046" s="257" t="s">
        <v>1</v>
      </c>
      <c r="F4046" s="258" t="s">
        <v>701</v>
      </c>
      <c r="G4046" s="256"/>
      <c r="H4046" s="259">
        <v>13.34</v>
      </c>
      <c r="I4046" s="260"/>
      <c r="J4046" s="256"/>
      <c r="K4046" s="256"/>
      <c r="L4046" s="261"/>
      <c r="M4046" s="262"/>
      <c r="N4046" s="263"/>
      <c r="O4046" s="263"/>
      <c r="P4046" s="263"/>
      <c r="Q4046" s="263"/>
      <c r="R4046" s="263"/>
      <c r="S4046" s="263"/>
      <c r="T4046" s="264"/>
      <c r="AT4046" s="265" t="s">
        <v>175</v>
      </c>
      <c r="AU4046" s="265" t="s">
        <v>107</v>
      </c>
      <c r="AV4046" s="13" t="s">
        <v>107</v>
      </c>
      <c r="AW4046" s="13" t="s">
        <v>31</v>
      </c>
      <c r="AX4046" s="13" t="s">
        <v>74</v>
      </c>
      <c r="AY4046" s="265" t="s">
        <v>165</v>
      </c>
    </row>
    <row r="4047" s="12" customFormat="1">
      <c r="B4047" s="244"/>
      <c r="C4047" s="245"/>
      <c r="D4047" s="246" t="s">
        <v>175</v>
      </c>
      <c r="E4047" s="247" t="s">
        <v>1</v>
      </c>
      <c r="F4047" s="248" t="s">
        <v>219</v>
      </c>
      <c r="G4047" s="245"/>
      <c r="H4047" s="247" t="s">
        <v>1</v>
      </c>
      <c r="I4047" s="249"/>
      <c r="J4047" s="245"/>
      <c r="K4047" s="245"/>
      <c r="L4047" s="250"/>
      <c r="M4047" s="251"/>
      <c r="N4047" s="252"/>
      <c r="O4047" s="252"/>
      <c r="P4047" s="252"/>
      <c r="Q4047" s="252"/>
      <c r="R4047" s="252"/>
      <c r="S4047" s="252"/>
      <c r="T4047" s="253"/>
      <c r="AT4047" s="254" t="s">
        <v>175</v>
      </c>
      <c r="AU4047" s="254" t="s">
        <v>107</v>
      </c>
      <c r="AV4047" s="12" t="s">
        <v>82</v>
      </c>
      <c r="AW4047" s="12" t="s">
        <v>31</v>
      </c>
      <c r="AX4047" s="12" t="s">
        <v>74</v>
      </c>
      <c r="AY4047" s="254" t="s">
        <v>165</v>
      </c>
    </row>
    <row r="4048" s="13" customFormat="1">
      <c r="B4048" s="255"/>
      <c r="C4048" s="256"/>
      <c r="D4048" s="246" t="s">
        <v>175</v>
      </c>
      <c r="E4048" s="257" t="s">
        <v>1</v>
      </c>
      <c r="F4048" s="258" t="s">
        <v>706</v>
      </c>
      <c r="G4048" s="256"/>
      <c r="H4048" s="259">
        <v>20.809999999999999</v>
      </c>
      <c r="I4048" s="260"/>
      <c r="J4048" s="256"/>
      <c r="K4048" s="256"/>
      <c r="L4048" s="261"/>
      <c r="M4048" s="262"/>
      <c r="N4048" s="263"/>
      <c r="O4048" s="263"/>
      <c r="P4048" s="263"/>
      <c r="Q4048" s="263"/>
      <c r="R4048" s="263"/>
      <c r="S4048" s="263"/>
      <c r="T4048" s="264"/>
      <c r="AT4048" s="265" t="s">
        <v>175</v>
      </c>
      <c r="AU4048" s="265" t="s">
        <v>107</v>
      </c>
      <c r="AV4048" s="13" t="s">
        <v>107</v>
      </c>
      <c r="AW4048" s="13" t="s">
        <v>31</v>
      </c>
      <c r="AX4048" s="13" t="s">
        <v>74</v>
      </c>
      <c r="AY4048" s="265" t="s">
        <v>165</v>
      </c>
    </row>
    <row r="4049" s="12" customFormat="1">
      <c r="B4049" s="244"/>
      <c r="C4049" s="245"/>
      <c r="D4049" s="246" t="s">
        <v>175</v>
      </c>
      <c r="E4049" s="247" t="s">
        <v>1</v>
      </c>
      <c r="F4049" s="248" t="s">
        <v>436</v>
      </c>
      <c r="G4049" s="245"/>
      <c r="H4049" s="247" t="s">
        <v>1</v>
      </c>
      <c r="I4049" s="249"/>
      <c r="J4049" s="245"/>
      <c r="K4049" s="245"/>
      <c r="L4049" s="250"/>
      <c r="M4049" s="251"/>
      <c r="N4049" s="252"/>
      <c r="O4049" s="252"/>
      <c r="P4049" s="252"/>
      <c r="Q4049" s="252"/>
      <c r="R4049" s="252"/>
      <c r="S4049" s="252"/>
      <c r="T4049" s="253"/>
      <c r="AT4049" s="254" t="s">
        <v>175</v>
      </c>
      <c r="AU4049" s="254" t="s">
        <v>107</v>
      </c>
      <c r="AV4049" s="12" t="s">
        <v>82</v>
      </c>
      <c r="AW4049" s="12" t="s">
        <v>31</v>
      </c>
      <c r="AX4049" s="12" t="s">
        <v>74</v>
      </c>
      <c r="AY4049" s="254" t="s">
        <v>165</v>
      </c>
    </row>
    <row r="4050" s="13" customFormat="1">
      <c r="B4050" s="255"/>
      <c r="C4050" s="256"/>
      <c r="D4050" s="246" t="s">
        <v>175</v>
      </c>
      <c r="E4050" s="257" t="s">
        <v>1</v>
      </c>
      <c r="F4050" s="258" t="s">
        <v>707</v>
      </c>
      <c r="G4050" s="256"/>
      <c r="H4050" s="259">
        <v>19.25</v>
      </c>
      <c r="I4050" s="260"/>
      <c r="J4050" s="256"/>
      <c r="K4050" s="256"/>
      <c r="L4050" s="261"/>
      <c r="M4050" s="262"/>
      <c r="N4050" s="263"/>
      <c r="O4050" s="263"/>
      <c r="P4050" s="263"/>
      <c r="Q4050" s="263"/>
      <c r="R4050" s="263"/>
      <c r="S4050" s="263"/>
      <c r="T4050" s="264"/>
      <c r="AT4050" s="265" t="s">
        <v>175</v>
      </c>
      <c r="AU4050" s="265" t="s">
        <v>107</v>
      </c>
      <c r="AV4050" s="13" t="s">
        <v>107</v>
      </c>
      <c r="AW4050" s="13" t="s">
        <v>31</v>
      </c>
      <c r="AX4050" s="13" t="s">
        <v>74</v>
      </c>
      <c r="AY4050" s="265" t="s">
        <v>165</v>
      </c>
    </row>
    <row r="4051" s="14" customFormat="1">
      <c r="B4051" s="266"/>
      <c r="C4051" s="267"/>
      <c r="D4051" s="246" t="s">
        <v>175</v>
      </c>
      <c r="E4051" s="268" t="s">
        <v>1</v>
      </c>
      <c r="F4051" s="269" t="s">
        <v>179</v>
      </c>
      <c r="G4051" s="267"/>
      <c r="H4051" s="270">
        <v>120.83</v>
      </c>
      <c r="I4051" s="271"/>
      <c r="J4051" s="267"/>
      <c r="K4051" s="267"/>
      <c r="L4051" s="272"/>
      <c r="M4051" s="273"/>
      <c r="N4051" s="274"/>
      <c r="O4051" s="274"/>
      <c r="P4051" s="274"/>
      <c r="Q4051" s="274"/>
      <c r="R4051" s="274"/>
      <c r="S4051" s="274"/>
      <c r="T4051" s="275"/>
      <c r="AT4051" s="276" t="s">
        <v>175</v>
      </c>
      <c r="AU4051" s="276" t="s">
        <v>107</v>
      </c>
      <c r="AV4051" s="14" t="s">
        <v>166</v>
      </c>
      <c r="AW4051" s="14" t="s">
        <v>31</v>
      </c>
      <c r="AX4051" s="14" t="s">
        <v>74</v>
      </c>
      <c r="AY4051" s="276" t="s">
        <v>165</v>
      </c>
    </row>
    <row r="4052" s="12" customFormat="1">
      <c r="B4052" s="244"/>
      <c r="C4052" s="245"/>
      <c r="D4052" s="246" t="s">
        <v>175</v>
      </c>
      <c r="E4052" s="247" t="s">
        <v>1</v>
      </c>
      <c r="F4052" s="248" t="s">
        <v>207</v>
      </c>
      <c r="G4052" s="245"/>
      <c r="H4052" s="247" t="s">
        <v>1</v>
      </c>
      <c r="I4052" s="249"/>
      <c r="J4052" s="245"/>
      <c r="K4052" s="245"/>
      <c r="L4052" s="250"/>
      <c r="M4052" s="251"/>
      <c r="N4052" s="252"/>
      <c r="O4052" s="252"/>
      <c r="P4052" s="252"/>
      <c r="Q4052" s="252"/>
      <c r="R4052" s="252"/>
      <c r="S4052" s="252"/>
      <c r="T4052" s="253"/>
      <c r="AT4052" s="254" t="s">
        <v>175</v>
      </c>
      <c r="AU4052" s="254" t="s">
        <v>107</v>
      </c>
      <c r="AV4052" s="12" t="s">
        <v>82</v>
      </c>
      <c r="AW4052" s="12" t="s">
        <v>31</v>
      </c>
      <c r="AX4052" s="12" t="s">
        <v>74</v>
      </c>
      <c r="AY4052" s="254" t="s">
        <v>165</v>
      </c>
    </row>
    <row r="4053" s="12" customFormat="1">
      <c r="B4053" s="244"/>
      <c r="C4053" s="245"/>
      <c r="D4053" s="246" t="s">
        <v>175</v>
      </c>
      <c r="E4053" s="247" t="s">
        <v>1</v>
      </c>
      <c r="F4053" s="248" t="s">
        <v>476</v>
      </c>
      <c r="G4053" s="245"/>
      <c r="H4053" s="247" t="s">
        <v>1</v>
      </c>
      <c r="I4053" s="249"/>
      <c r="J4053" s="245"/>
      <c r="K4053" s="245"/>
      <c r="L4053" s="250"/>
      <c r="M4053" s="251"/>
      <c r="N4053" s="252"/>
      <c r="O4053" s="252"/>
      <c r="P4053" s="252"/>
      <c r="Q4053" s="252"/>
      <c r="R4053" s="252"/>
      <c r="S4053" s="252"/>
      <c r="T4053" s="253"/>
      <c r="AT4053" s="254" t="s">
        <v>175</v>
      </c>
      <c r="AU4053" s="254" t="s">
        <v>107</v>
      </c>
      <c r="AV4053" s="12" t="s">
        <v>82</v>
      </c>
      <c r="AW4053" s="12" t="s">
        <v>31</v>
      </c>
      <c r="AX4053" s="12" t="s">
        <v>74</v>
      </c>
      <c r="AY4053" s="254" t="s">
        <v>165</v>
      </c>
    </row>
    <row r="4054" s="13" customFormat="1">
      <c r="B4054" s="255"/>
      <c r="C4054" s="256"/>
      <c r="D4054" s="246" t="s">
        <v>175</v>
      </c>
      <c r="E4054" s="257" t="s">
        <v>1</v>
      </c>
      <c r="F4054" s="258" t="s">
        <v>714</v>
      </c>
      <c r="G4054" s="256"/>
      <c r="H4054" s="259">
        <v>20.25</v>
      </c>
      <c r="I4054" s="260"/>
      <c r="J4054" s="256"/>
      <c r="K4054" s="256"/>
      <c r="L4054" s="261"/>
      <c r="M4054" s="262"/>
      <c r="N4054" s="263"/>
      <c r="O4054" s="263"/>
      <c r="P4054" s="263"/>
      <c r="Q4054" s="263"/>
      <c r="R4054" s="263"/>
      <c r="S4054" s="263"/>
      <c r="T4054" s="264"/>
      <c r="AT4054" s="265" t="s">
        <v>175</v>
      </c>
      <c r="AU4054" s="265" t="s">
        <v>107</v>
      </c>
      <c r="AV4054" s="13" t="s">
        <v>107</v>
      </c>
      <c r="AW4054" s="13" t="s">
        <v>31</v>
      </c>
      <c r="AX4054" s="13" t="s">
        <v>74</v>
      </c>
      <c r="AY4054" s="265" t="s">
        <v>165</v>
      </c>
    </row>
    <row r="4055" s="12" customFormat="1">
      <c r="B4055" s="244"/>
      <c r="C4055" s="245"/>
      <c r="D4055" s="246" t="s">
        <v>175</v>
      </c>
      <c r="E4055" s="247" t="s">
        <v>1</v>
      </c>
      <c r="F4055" s="248" t="s">
        <v>474</v>
      </c>
      <c r="G4055" s="245"/>
      <c r="H4055" s="247" t="s">
        <v>1</v>
      </c>
      <c r="I4055" s="249"/>
      <c r="J4055" s="245"/>
      <c r="K4055" s="245"/>
      <c r="L4055" s="250"/>
      <c r="M4055" s="251"/>
      <c r="N4055" s="252"/>
      <c r="O4055" s="252"/>
      <c r="P4055" s="252"/>
      <c r="Q4055" s="252"/>
      <c r="R4055" s="252"/>
      <c r="S4055" s="252"/>
      <c r="T4055" s="253"/>
      <c r="AT4055" s="254" t="s">
        <v>175</v>
      </c>
      <c r="AU4055" s="254" t="s">
        <v>107</v>
      </c>
      <c r="AV4055" s="12" t="s">
        <v>82</v>
      </c>
      <c r="AW4055" s="12" t="s">
        <v>31</v>
      </c>
      <c r="AX4055" s="12" t="s">
        <v>74</v>
      </c>
      <c r="AY4055" s="254" t="s">
        <v>165</v>
      </c>
    </row>
    <row r="4056" s="13" customFormat="1">
      <c r="B4056" s="255"/>
      <c r="C4056" s="256"/>
      <c r="D4056" s="246" t="s">
        <v>175</v>
      </c>
      <c r="E4056" s="257" t="s">
        <v>1</v>
      </c>
      <c r="F4056" s="258" t="s">
        <v>715</v>
      </c>
      <c r="G4056" s="256"/>
      <c r="H4056" s="259">
        <v>22.48</v>
      </c>
      <c r="I4056" s="260"/>
      <c r="J4056" s="256"/>
      <c r="K4056" s="256"/>
      <c r="L4056" s="261"/>
      <c r="M4056" s="262"/>
      <c r="N4056" s="263"/>
      <c r="O4056" s="263"/>
      <c r="P4056" s="263"/>
      <c r="Q4056" s="263"/>
      <c r="R4056" s="263"/>
      <c r="S4056" s="263"/>
      <c r="T4056" s="264"/>
      <c r="AT4056" s="265" t="s">
        <v>175</v>
      </c>
      <c r="AU4056" s="265" t="s">
        <v>107</v>
      </c>
      <c r="AV4056" s="13" t="s">
        <v>107</v>
      </c>
      <c r="AW4056" s="13" t="s">
        <v>31</v>
      </c>
      <c r="AX4056" s="13" t="s">
        <v>74</v>
      </c>
      <c r="AY4056" s="265" t="s">
        <v>165</v>
      </c>
    </row>
    <row r="4057" s="12" customFormat="1">
      <c r="B4057" s="244"/>
      <c r="C4057" s="245"/>
      <c r="D4057" s="246" t="s">
        <v>175</v>
      </c>
      <c r="E4057" s="247" t="s">
        <v>1</v>
      </c>
      <c r="F4057" s="248" t="s">
        <v>505</v>
      </c>
      <c r="G4057" s="245"/>
      <c r="H4057" s="247" t="s">
        <v>1</v>
      </c>
      <c r="I4057" s="249"/>
      <c r="J4057" s="245"/>
      <c r="K4057" s="245"/>
      <c r="L4057" s="250"/>
      <c r="M4057" s="251"/>
      <c r="N4057" s="252"/>
      <c r="O4057" s="252"/>
      <c r="P4057" s="252"/>
      <c r="Q4057" s="252"/>
      <c r="R4057" s="252"/>
      <c r="S4057" s="252"/>
      <c r="T4057" s="253"/>
      <c r="AT4057" s="254" t="s">
        <v>175</v>
      </c>
      <c r="AU4057" s="254" t="s">
        <v>107</v>
      </c>
      <c r="AV4057" s="12" t="s">
        <v>82</v>
      </c>
      <c r="AW4057" s="12" t="s">
        <v>31</v>
      </c>
      <c r="AX4057" s="12" t="s">
        <v>74</v>
      </c>
      <c r="AY4057" s="254" t="s">
        <v>165</v>
      </c>
    </row>
    <row r="4058" s="13" customFormat="1">
      <c r="B4058" s="255"/>
      <c r="C4058" s="256"/>
      <c r="D4058" s="246" t="s">
        <v>175</v>
      </c>
      <c r="E4058" s="257" t="s">
        <v>1</v>
      </c>
      <c r="F4058" s="258" t="s">
        <v>718</v>
      </c>
      <c r="G4058" s="256"/>
      <c r="H4058" s="259">
        <v>15.93</v>
      </c>
      <c r="I4058" s="260"/>
      <c r="J4058" s="256"/>
      <c r="K4058" s="256"/>
      <c r="L4058" s="261"/>
      <c r="M4058" s="262"/>
      <c r="N4058" s="263"/>
      <c r="O4058" s="263"/>
      <c r="P4058" s="263"/>
      <c r="Q4058" s="263"/>
      <c r="R4058" s="263"/>
      <c r="S4058" s="263"/>
      <c r="T4058" s="264"/>
      <c r="AT4058" s="265" t="s">
        <v>175</v>
      </c>
      <c r="AU4058" s="265" t="s">
        <v>107</v>
      </c>
      <c r="AV4058" s="13" t="s">
        <v>107</v>
      </c>
      <c r="AW4058" s="13" t="s">
        <v>31</v>
      </c>
      <c r="AX4058" s="13" t="s">
        <v>74</v>
      </c>
      <c r="AY4058" s="265" t="s">
        <v>165</v>
      </c>
    </row>
    <row r="4059" s="12" customFormat="1">
      <c r="B4059" s="244"/>
      <c r="C4059" s="245"/>
      <c r="D4059" s="246" t="s">
        <v>175</v>
      </c>
      <c r="E4059" s="247" t="s">
        <v>1</v>
      </c>
      <c r="F4059" s="248" t="s">
        <v>512</v>
      </c>
      <c r="G4059" s="245"/>
      <c r="H4059" s="247" t="s">
        <v>1</v>
      </c>
      <c r="I4059" s="249"/>
      <c r="J4059" s="245"/>
      <c r="K4059" s="245"/>
      <c r="L4059" s="250"/>
      <c r="M4059" s="251"/>
      <c r="N4059" s="252"/>
      <c r="O4059" s="252"/>
      <c r="P4059" s="252"/>
      <c r="Q4059" s="252"/>
      <c r="R4059" s="252"/>
      <c r="S4059" s="252"/>
      <c r="T4059" s="253"/>
      <c r="AT4059" s="254" t="s">
        <v>175</v>
      </c>
      <c r="AU4059" s="254" t="s">
        <v>107</v>
      </c>
      <c r="AV4059" s="12" t="s">
        <v>82</v>
      </c>
      <c r="AW4059" s="12" t="s">
        <v>31</v>
      </c>
      <c r="AX4059" s="12" t="s">
        <v>74</v>
      </c>
      <c r="AY4059" s="254" t="s">
        <v>165</v>
      </c>
    </row>
    <row r="4060" s="13" customFormat="1">
      <c r="B4060" s="255"/>
      <c r="C4060" s="256"/>
      <c r="D4060" s="246" t="s">
        <v>175</v>
      </c>
      <c r="E4060" s="257" t="s">
        <v>1</v>
      </c>
      <c r="F4060" s="258" t="s">
        <v>719</v>
      </c>
      <c r="G4060" s="256"/>
      <c r="H4060" s="259">
        <v>22.23</v>
      </c>
      <c r="I4060" s="260"/>
      <c r="J4060" s="256"/>
      <c r="K4060" s="256"/>
      <c r="L4060" s="261"/>
      <c r="M4060" s="262"/>
      <c r="N4060" s="263"/>
      <c r="O4060" s="263"/>
      <c r="P4060" s="263"/>
      <c r="Q4060" s="263"/>
      <c r="R4060" s="263"/>
      <c r="S4060" s="263"/>
      <c r="T4060" s="264"/>
      <c r="AT4060" s="265" t="s">
        <v>175</v>
      </c>
      <c r="AU4060" s="265" t="s">
        <v>107</v>
      </c>
      <c r="AV4060" s="13" t="s">
        <v>107</v>
      </c>
      <c r="AW4060" s="13" t="s">
        <v>31</v>
      </c>
      <c r="AX4060" s="13" t="s">
        <v>74</v>
      </c>
      <c r="AY4060" s="265" t="s">
        <v>165</v>
      </c>
    </row>
    <row r="4061" s="14" customFormat="1">
      <c r="B4061" s="266"/>
      <c r="C4061" s="267"/>
      <c r="D4061" s="246" t="s">
        <v>175</v>
      </c>
      <c r="E4061" s="268" t="s">
        <v>1</v>
      </c>
      <c r="F4061" s="269" t="s">
        <v>179</v>
      </c>
      <c r="G4061" s="267"/>
      <c r="H4061" s="270">
        <v>80.890000000000001</v>
      </c>
      <c r="I4061" s="271"/>
      <c r="J4061" s="267"/>
      <c r="K4061" s="267"/>
      <c r="L4061" s="272"/>
      <c r="M4061" s="273"/>
      <c r="N4061" s="274"/>
      <c r="O4061" s="274"/>
      <c r="P4061" s="274"/>
      <c r="Q4061" s="274"/>
      <c r="R4061" s="274"/>
      <c r="S4061" s="274"/>
      <c r="T4061" s="275"/>
      <c r="AT4061" s="276" t="s">
        <v>175</v>
      </c>
      <c r="AU4061" s="276" t="s">
        <v>107</v>
      </c>
      <c r="AV4061" s="14" t="s">
        <v>166</v>
      </c>
      <c r="AW4061" s="14" t="s">
        <v>31</v>
      </c>
      <c r="AX4061" s="14" t="s">
        <v>74</v>
      </c>
      <c r="AY4061" s="276" t="s">
        <v>165</v>
      </c>
    </row>
    <row r="4062" s="15" customFormat="1">
      <c r="B4062" s="277"/>
      <c r="C4062" s="278"/>
      <c r="D4062" s="246" t="s">
        <v>175</v>
      </c>
      <c r="E4062" s="279" t="s">
        <v>1</v>
      </c>
      <c r="F4062" s="280" t="s">
        <v>186</v>
      </c>
      <c r="G4062" s="278"/>
      <c r="H4062" s="281">
        <v>309.39000000000004</v>
      </c>
      <c r="I4062" s="282"/>
      <c r="J4062" s="278"/>
      <c r="K4062" s="278"/>
      <c r="L4062" s="283"/>
      <c r="M4062" s="284"/>
      <c r="N4062" s="285"/>
      <c r="O4062" s="285"/>
      <c r="P4062" s="285"/>
      <c r="Q4062" s="285"/>
      <c r="R4062" s="285"/>
      <c r="S4062" s="285"/>
      <c r="T4062" s="286"/>
      <c r="AT4062" s="287" t="s">
        <v>175</v>
      </c>
      <c r="AU4062" s="287" t="s">
        <v>107</v>
      </c>
      <c r="AV4062" s="15" t="s">
        <v>173</v>
      </c>
      <c r="AW4062" s="15" t="s">
        <v>31</v>
      </c>
      <c r="AX4062" s="15" t="s">
        <v>82</v>
      </c>
      <c r="AY4062" s="287" t="s">
        <v>165</v>
      </c>
    </row>
    <row r="4063" s="1" customFormat="1" ht="16.5" customHeight="1">
      <c r="B4063" s="38"/>
      <c r="C4063" s="288" t="s">
        <v>1511</v>
      </c>
      <c r="D4063" s="288" t="s">
        <v>223</v>
      </c>
      <c r="E4063" s="289" t="s">
        <v>1512</v>
      </c>
      <c r="F4063" s="290" t="s">
        <v>1513</v>
      </c>
      <c r="G4063" s="291" t="s">
        <v>296</v>
      </c>
      <c r="H4063" s="292">
        <v>309.38999999999999</v>
      </c>
      <c r="I4063" s="293"/>
      <c r="J4063" s="294">
        <f>ROUND(I4063*H4063,2)</f>
        <v>0</v>
      </c>
      <c r="K4063" s="290" t="s">
        <v>286</v>
      </c>
      <c r="L4063" s="295"/>
      <c r="M4063" s="296" t="s">
        <v>1</v>
      </c>
      <c r="N4063" s="297" t="s">
        <v>40</v>
      </c>
      <c r="O4063" s="86"/>
      <c r="P4063" s="240">
        <f>O4063*H4063</f>
        <v>0</v>
      </c>
      <c r="Q4063" s="240">
        <v>0.00040000000000000002</v>
      </c>
      <c r="R4063" s="240">
        <f>Q4063*H4063</f>
        <v>0.12375600000000001</v>
      </c>
      <c r="S4063" s="240">
        <v>0</v>
      </c>
      <c r="T4063" s="241">
        <f>S4063*H4063</f>
        <v>0</v>
      </c>
      <c r="AR4063" s="242" t="s">
        <v>616</v>
      </c>
      <c r="AT4063" s="242" t="s">
        <v>223</v>
      </c>
      <c r="AU4063" s="242" t="s">
        <v>107</v>
      </c>
      <c r="AY4063" s="17" t="s">
        <v>165</v>
      </c>
      <c r="BE4063" s="243">
        <f>IF(N4063="základní",J4063,0)</f>
        <v>0</v>
      </c>
      <c r="BF4063" s="243">
        <f>IF(N4063="snížená",J4063,0)</f>
        <v>0</v>
      </c>
      <c r="BG4063" s="243">
        <f>IF(N4063="zákl. přenesená",J4063,0)</f>
        <v>0</v>
      </c>
      <c r="BH4063" s="243">
        <f>IF(N4063="sníž. přenesená",J4063,0)</f>
        <v>0</v>
      </c>
      <c r="BI4063" s="243">
        <f>IF(N4063="nulová",J4063,0)</f>
        <v>0</v>
      </c>
      <c r="BJ4063" s="17" t="s">
        <v>107</v>
      </c>
      <c r="BK4063" s="243">
        <f>ROUND(I4063*H4063,2)</f>
        <v>0</v>
      </c>
      <c r="BL4063" s="17" t="s">
        <v>315</v>
      </c>
      <c r="BM4063" s="242" t="s">
        <v>1514</v>
      </c>
    </row>
    <row r="4064" s="1" customFormat="1" ht="24" customHeight="1">
      <c r="B4064" s="38"/>
      <c r="C4064" s="231" t="s">
        <v>1515</v>
      </c>
      <c r="D4064" s="231" t="s">
        <v>168</v>
      </c>
      <c r="E4064" s="232" t="s">
        <v>1516</v>
      </c>
      <c r="F4064" s="233" t="s">
        <v>1517</v>
      </c>
      <c r="G4064" s="234" t="s">
        <v>296</v>
      </c>
      <c r="H4064" s="235">
        <v>309.38999999999999</v>
      </c>
      <c r="I4064" s="236"/>
      <c r="J4064" s="237">
        <f>ROUND(I4064*H4064,2)</f>
        <v>0</v>
      </c>
      <c r="K4064" s="233" t="s">
        <v>286</v>
      </c>
      <c r="L4064" s="43"/>
      <c r="M4064" s="238" t="s">
        <v>1</v>
      </c>
      <c r="N4064" s="239" t="s">
        <v>40</v>
      </c>
      <c r="O4064" s="86"/>
      <c r="P4064" s="240">
        <f>O4064*H4064</f>
        <v>0</v>
      </c>
      <c r="Q4064" s="240">
        <v>0</v>
      </c>
      <c r="R4064" s="240">
        <f>Q4064*H4064</f>
        <v>0</v>
      </c>
      <c r="S4064" s="240">
        <v>0</v>
      </c>
      <c r="T4064" s="241">
        <f>S4064*H4064</f>
        <v>0</v>
      </c>
      <c r="AR4064" s="242" t="s">
        <v>315</v>
      </c>
      <c r="AT4064" s="242" t="s">
        <v>168</v>
      </c>
      <c r="AU4064" s="242" t="s">
        <v>107</v>
      </c>
      <c r="AY4064" s="17" t="s">
        <v>165</v>
      </c>
      <c r="BE4064" s="243">
        <f>IF(N4064="základní",J4064,0)</f>
        <v>0</v>
      </c>
      <c r="BF4064" s="243">
        <f>IF(N4064="snížená",J4064,0)</f>
        <v>0</v>
      </c>
      <c r="BG4064" s="243">
        <f>IF(N4064="zákl. přenesená",J4064,0)</f>
        <v>0</v>
      </c>
      <c r="BH4064" s="243">
        <f>IF(N4064="sníž. přenesená",J4064,0)</f>
        <v>0</v>
      </c>
      <c r="BI4064" s="243">
        <f>IF(N4064="nulová",J4064,0)</f>
        <v>0</v>
      </c>
      <c r="BJ4064" s="17" t="s">
        <v>107</v>
      </c>
      <c r="BK4064" s="243">
        <f>ROUND(I4064*H4064,2)</f>
        <v>0</v>
      </c>
      <c r="BL4064" s="17" t="s">
        <v>315</v>
      </c>
      <c r="BM4064" s="242" t="s">
        <v>1518</v>
      </c>
    </row>
    <row r="4065" s="12" customFormat="1">
      <c r="B4065" s="244"/>
      <c r="C4065" s="245"/>
      <c r="D4065" s="246" t="s">
        <v>175</v>
      </c>
      <c r="E4065" s="247" t="s">
        <v>1</v>
      </c>
      <c r="F4065" s="248" t="s">
        <v>176</v>
      </c>
      <c r="G4065" s="245"/>
      <c r="H4065" s="247" t="s">
        <v>1</v>
      </c>
      <c r="I4065" s="249"/>
      <c r="J4065" s="245"/>
      <c r="K4065" s="245"/>
      <c r="L4065" s="250"/>
      <c r="M4065" s="251"/>
      <c r="N4065" s="252"/>
      <c r="O4065" s="252"/>
      <c r="P4065" s="252"/>
      <c r="Q4065" s="252"/>
      <c r="R4065" s="252"/>
      <c r="S4065" s="252"/>
      <c r="T4065" s="253"/>
      <c r="AT4065" s="254" t="s">
        <v>175</v>
      </c>
      <c r="AU4065" s="254" t="s">
        <v>107</v>
      </c>
      <c r="AV4065" s="12" t="s">
        <v>82</v>
      </c>
      <c r="AW4065" s="12" t="s">
        <v>31</v>
      </c>
      <c r="AX4065" s="12" t="s">
        <v>74</v>
      </c>
      <c r="AY4065" s="254" t="s">
        <v>165</v>
      </c>
    </row>
    <row r="4066" s="12" customFormat="1">
      <c r="B4066" s="244"/>
      <c r="C4066" s="245"/>
      <c r="D4066" s="246" t="s">
        <v>175</v>
      </c>
      <c r="E4066" s="247" t="s">
        <v>1</v>
      </c>
      <c r="F4066" s="248" t="s">
        <v>177</v>
      </c>
      <c r="G4066" s="245"/>
      <c r="H4066" s="247" t="s">
        <v>1</v>
      </c>
      <c r="I4066" s="249"/>
      <c r="J4066" s="245"/>
      <c r="K4066" s="245"/>
      <c r="L4066" s="250"/>
      <c r="M4066" s="251"/>
      <c r="N4066" s="252"/>
      <c r="O4066" s="252"/>
      <c r="P4066" s="252"/>
      <c r="Q4066" s="252"/>
      <c r="R4066" s="252"/>
      <c r="S4066" s="252"/>
      <c r="T4066" s="253"/>
      <c r="AT4066" s="254" t="s">
        <v>175</v>
      </c>
      <c r="AU4066" s="254" t="s">
        <v>107</v>
      </c>
      <c r="AV4066" s="12" t="s">
        <v>82</v>
      </c>
      <c r="AW4066" s="12" t="s">
        <v>31</v>
      </c>
      <c r="AX4066" s="12" t="s">
        <v>74</v>
      </c>
      <c r="AY4066" s="254" t="s">
        <v>165</v>
      </c>
    </row>
    <row r="4067" s="13" customFormat="1">
      <c r="B4067" s="255"/>
      <c r="C4067" s="256"/>
      <c r="D4067" s="246" t="s">
        <v>175</v>
      </c>
      <c r="E4067" s="257" t="s">
        <v>1</v>
      </c>
      <c r="F4067" s="258" t="s">
        <v>671</v>
      </c>
      <c r="G4067" s="256"/>
      <c r="H4067" s="259">
        <v>15.01</v>
      </c>
      <c r="I4067" s="260"/>
      <c r="J4067" s="256"/>
      <c r="K4067" s="256"/>
      <c r="L4067" s="261"/>
      <c r="M4067" s="262"/>
      <c r="N4067" s="263"/>
      <c r="O4067" s="263"/>
      <c r="P4067" s="263"/>
      <c r="Q4067" s="263"/>
      <c r="R4067" s="263"/>
      <c r="S4067" s="263"/>
      <c r="T4067" s="264"/>
      <c r="AT4067" s="265" t="s">
        <v>175</v>
      </c>
      <c r="AU4067" s="265" t="s">
        <v>107</v>
      </c>
      <c r="AV4067" s="13" t="s">
        <v>107</v>
      </c>
      <c r="AW4067" s="13" t="s">
        <v>31</v>
      </c>
      <c r="AX4067" s="13" t="s">
        <v>74</v>
      </c>
      <c r="AY4067" s="265" t="s">
        <v>165</v>
      </c>
    </row>
    <row r="4068" s="12" customFormat="1">
      <c r="B4068" s="244"/>
      <c r="C4068" s="245"/>
      <c r="D4068" s="246" t="s">
        <v>175</v>
      </c>
      <c r="E4068" s="247" t="s">
        <v>1</v>
      </c>
      <c r="F4068" s="248" t="s">
        <v>379</v>
      </c>
      <c r="G4068" s="245"/>
      <c r="H4068" s="247" t="s">
        <v>1</v>
      </c>
      <c r="I4068" s="249"/>
      <c r="J4068" s="245"/>
      <c r="K4068" s="245"/>
      <c r="L4068" s="250"/>
      <c r="M4068" s="251"/>
      <c r="N4068" s="252"/>
      <c r="O4068" s="252"/>
      <c r="P4068" s="252"/>
      <c r="Q4068" s="252"/>
      <c r="R4068" s="252"/>
      <c r="S4068" s="252"/>
      <c r="T4068" s="253"/>
      <c r="AT4068" s="254" t="s">
        <v>175</v>
      </c>
      <c r="AU4068" s="254" t="s">
        <v>107</v>
      </c>
      <c r="AV4068" s="12" t="s">
        <v>82</v>
      </c>
      <c r="AW4068" s="12" t="s">
        <v>31</v>
      </c>
      <c r="AX4068" s="12" t="s">
        <v>74</v>
      </c>
      <c r="AY4068" s="254" t="s">
        <v>165</v>
      </c>
    </row>
    <row r="4069" s="13" customFormat="1">
      <c r="B4069" s="255"/>
      <c r="C4069" s="256"/>
      <c r="D4069" s="246" t="s">
        <v>175</v>
      </c>
      <c r="E4069" s="257" t="s">
        <v>1</v>
      </c>
      <c r="F4069" s="258" t="s">
        <v>672</v>
      </c>
      <c r="G4069" s="256"/>
      <c r="H4069" s="259">
        <v>20.27</v>
      </c>
      <c r="I4069" s="260"/>
      <c r="J4069" s="256"/>
      <c r="K4069" s="256"/>
      <c r="L4069" s="261"/>
      <c r="M4069" s="262"/>
      <c r="N4069" s="263"/>
      <c r="O4069" s="263"/>
      <c r="P4069" s="263"/>
      <c r="Q4069" s="263"/>
      <c r="R4069" s="263"/>
      <c r="S4069" s="263"/>
      <c r="T4069" s="264"/>
      <c r="AT4069" s="265" t="s">
        <v>175</v>
      </c>
      <c r="AU4069" s="265" t="s">
        <v>107</v>
      </c>
      <c r="AV4069" s="13" t="s">
        <v>107</v>
      </c>
      <c r="AW4069" s="13" t="s">
        <v>31</v>
      </c>
      <c r="AX4069" s="13" t="s">
        <v>74</v>
      </c>
      <c r="AY4069" s="265" t="s">
        <v>165</v>
      </c>
    </row>
    <row r="4070" s="12" customFormat="1">
      <c r="B4070" s="244"/>
      <c r="C4070" s="245"/>
      <c r="D4070" s="246" t="s">
        <v>175</v>
      </c>
      <c r="E4070" s="247" t="s">
        <v>1</v>
      </c>
      <c r="F4070" s="248" t="s">
        <v>218</v>
      </c>
      <c r="G4070" s="245"/>
      <c r="H4070" s="247" t="s">
        <v>1</v>
      </c>
      <c r="I4070" s="249"/>
      <c r="J4070" s="245"/>
      <c r="K4070" s="245"/>
      <c r="L4070" s="250"/>
      <c r="M4070" s="251"/>
      <c r="N4070" s="252"/>
      <c r="O4070" s="252"/>
      <c r="P4070" s="252"/>
      <c r="Q4070" s="252"/>
      <c r="R4070" s="252"/>
      <c r="S4070" s="252"/>
      <c r="T4070" s="253"/>
      <c r="AT4070" s="254" t="s">
        <v>175</v>
      </c>
      <c r="AU4070" s="254" t="s">
        <v>107</v>
      </c>
      <c r="AV4070" s="12" t="s">
        <v>82</v>
      </c>
      <c r="AW4070" s="12" t="s">
        <v>31</v>
      </c>
      <c r="AX4070" s="12" t="s">
        <v>74</v>
      </c>
      <c r="AY4070" s="254" t="s">
        <v>165</v>
      </c>
    </row>
    <row r="4071" s="13" customFormat="1">
      <c r="B4071" s="255"/>
      <c r="C4071" s="256"/>
      <c r="D4071" s="246" t="s">
        <v>175</v>
      </c>
      <c r="E4071" s="257" t="s">
        <v>1</v>
      </c>
      <c r="F4071" s="258" t="s">
        <v>677</v>
      </c>
      <c r="G4071" s="256"/>
      <c r="H4071" s="259">
        <v>19.379999999999999</v>
      </c>
      <c r="I4071" s="260"/>
      <c r="J4071" s="256"/>
      <c r="K4071" s="256"/>
      <c r="L4071" s="261"/>
      <c r="M4071" s="262"/>
      <c r="N4071" s="263"/>
      <c r="O4071" s="263"/>
      <c r="P4071" s="263"/>
      <c r="Q4071" s="263"/>
      <c r="R4071" s="263"/>
      <c r="S4071" s="263"/>
      <c r="T4071" s="264"/>
      <c r="AT4071" s="265" t="s">
        <v>175</v>
      </c>
      <c r="AU4071" s="265" t="s">
        <v>107</v>
      </c>
      <c r="AV4071" s="13" t="s">
        <v>107</v>
      </c>
      <c r="AW4071" s="13" t="s">
        <v>31</v>
      </c>
      <c r="AX4071" s="13" t="s">
        <v>74</v>
      </c>
      <c r="AY4071" s="265" t="s">
        <v>165</v>
      </c>
    </row>
    <row r="4072" s="12" customFormat="1">
      <c r="B4072" s="244"/>
      <c r="C4072" s="245"/>
      <c r="D4072" s="246" t="s">
        <v>175</v>
      </c>
      <c r="E4072" s="247" t="s">
        <v>1</v>
      </c>
      <c r="F4072" s="248" t="s">
        <v>194</v>
      </c>
      <c r="G4072" s="245"/>
      <c r="H4072" s="247" t="s">
        <v>1</v>
      </c>
      <c r="I4072" s="249"/>
      <c r="J4072" s="245"/>
      <c r="K4072" s="245"/>
      <c r="L4072" s="250"/>
      <c r="M4072" s="251"/>
      <c r="N4072" s="252"/>
      <c r="O4072" s="252"/>
      <c r="P4072" s="252"/>
      <c r="Q4072" s="252"/>
      <c r="R4072" s="252"/>
      <c r="S4072" s="252"/>
      <c r="T4072" s="253"/>
      <c r="AT4072" s="254" t="s">
        <v>175</v>
      </c>
      <c r="AU4072" s="254" t="s">
        <v>107</v>
      </c>
      <c r="AV4072" s="12" t="s">
        <v>82</v>
      </c>
      <c r="AW4072" s="12" t="s">
        <v>31</v>
      </c>
      <c r="AX4072" s="12" t="s">
        <v>74</v>
      </c>
      <c r="AY4072" s="254" t="s">
        <v>165</v>
      </c>
    </row>
    <row r="4073" s="13" customFormat="1">
      <c r="B4073" s="255"/>
      <c r="C4073" s="256"/>
      <c r="D4073" s="246" t="s">
        <v>175</v>
      </c>
      <c r="E4073" s="257" t="s">
        <v>1</v>
      </c>
      <c r="F4073" s="258" t="s">
        <v>678</v>
      </c>
      <c r="G4073" s="256"/>
      <c r="H4073" s="259">
        <v>14.15</v>
      </c>
      <c r="I4073" s="260"/>
      <c r="J4073" s="256"/>
      <c r="K4073" s="256"/>
      <c r="L4073" s="261"/>
      <c r="M4073" s="262"/>
      <c r="N4073" s="263"/>
      <c r="O4073" s="263"/>
      <c r="P4073" s="263"/>
      <c r="Q4073" s="263"/>
      <c r="R4073" s="263"/>
      <c r="S4073" s="263"/>
      <c r="T4073" s="264"/>
      <c r="AT4073" s="265" t="s">
        <v>175</v>
      </c>
      <c r="AU4073" s="265" t="s">
        <v>107</v>
      </c>
      <c r="AV4073" s="13" t="s">
        <v>107</v>
      </c>
      <c r="AW4073" s="13" t="s">
        <v>31</v>
      </c>
      <c r="AX4073" s="13" t="s">
        <v>74</v>
      </c>
      <c r="AY4073" s="265" t="s">
        <v>165</v>
      </c>
    </row>
    <row r="4074" s="12" customFormat="1">
      <c r="B4074" s="244"/>
      <c r="C4074" s="245"/>
      <c r="D4074" s="246" t="s">
        <v>175</v>
      </c>
      <c r="E4074" s="247" t="s">
        <v>1</v>
      </c>
      <c r="F4074" s="248" t="s">
        <v>200</v>
      </c>
      <c r="G4074" s="245"/>
      <c r="H4074" s="247" t="s">
        <v>1</v>
      </c>
      <c r="I4074" s="249"/>
      <c r="J4074" s="245"/>
      <c r="K4074" s="245"/>
      <c r="L4074" s="250"/>
      <c r="M4074" s="251"/>
      <c r="N4074" s="252"/>
      <c r="O4074" s="252"/>
      <c r="P4074" s="252"/>
      <c r="Q4074" s="252"/>
      <c r="R4074" s="252"/>
      <c r="S4074" s="252"/>
      <c r="T4074" s="253"/>
      <c r="AT4074" s="254" t="s">
        <v>175</v>
      </c>
      <c r="AU4074" s="254" t="s">
        <v>107</v>
      </c>
      <c r="AV4074" s="12" t="s">
        <v>82</v>
      </c>
      <c r="AW4074" s="12" t="s">
        <v>31</v>
      </c>
      <c r="AX4074" s="12" t="s">
        <v>74</v>
      </c>
      <c r="AY4074" s="254" t="s">
        <v>165</v>
      </c>
    </row>
    <row r="4075" s="13" customFormat="1">
      <c r="B4075" s="255"/>
      <c r="C4075" s="256"/>
      <c r="D4075" s="246" t="s">
        <v>175</v>
      </c>
      <c r="E4075" s="257" t="s">
        <v>1</v>
      </c>
      <c r="F4075" s="258" t="s">
        <v>682</v>
      </c>
      <c r="G4075" s="256"/>
      <c r="H4075" s="259">
        <v>19.129999999999999</v>
      </c>
      <c r="I4075" s="260"/>
      <c r="J4075" s="256"/>
      <c r="K4075" s="256"/>
      <c r="L4075" s="261"/>
      <c r="M4075" s="262"/>
      <c r="N4075" s="263"/>
      <c r="O4075" s="263"/>
      <c r="P4075" s="263"/>
      <c r="Q4075" s="263"/>
      <c r="R4075" s="263"/>
      <c r="S4075" s="263"/>
      <c r="T4075" s="264"/>
      <c r="AT4075" s="265" t="s">
        <v>175</v>
      </c>
      <c r="AU4075" s="265" t="s">
        <v>107</v>
      </c>
      <c r="AV4075" s="13" t="s">
        <v>107</v>
      </c>
      <c r="AW4075" s="13" t="s">
        <v>31</v>
      </c>
      <c r="AX4075" s="13" t="s">
        <v>74</v>
      </c>
      <c r="AY4075" s="265" t="s">
        <v>165</v>
      </c>
    </row>
    <row r="4076" s="12" customFormat="1">
      <c r="B4076" s="244"/>
      <c r="C4076" s="245"/>
      <c r="D4076" s="246" t="s">
        <v>175</v>
      </c>
      <c r="E4076" s="247" t="s">
        <v>1</v>
      </c>
      <c r="F4076" s="248" t="s">
        <v>198</v>
      </c>
      <c r="G4076" s="245"/>
      <c r="H4076" s="247" t="s">
        <v>1</v>
      </c>
      <c r="I4076" s="249"/>
      <c r="J4076" s="245"/>
      <c r="K4076" s="245"/>
      <c r="L4076" s="250"/>
      <c r="M4076" s="251"/>
      <c r="N4076" s="252"/>
      <c r="O4076" s="252"/>
      <c r="P4076" s="252"/>
      <c r="Q4076" s="252"/>
      <c r="R4076" s="252"/>
      <c r="S4076" s="252"/>
      <c r="T4076" s="253"/>
      <c r="AT4076" s="254" t="s">
        <v>175</v>
      </c>
      <c r="AU4076" s="254" t="s">
        <v>107</v>
      </c>
      <c r="AV4076" s="12" t="s">
        <v>82</v>
      </c>
      <c r="AW4076" s="12" t="s">
        <v>31</v>
      </c>
      <c r="AX4076" s="12" t="s">
        <v>74</v>
      </c>
      <c r="AY4076" s="254" t="s">
        <v>165</v>
      </c>
    </row>
    <row r="4077" s="13" customFormat="1">
      <c r="B4077" s="255"/>
      <c r="C4077" s="256"/>
      <c r="D4077" s="246" t="s">
        <v>175</v>
      </c>
      <c r="E4077" s="257" t="s">
        <v>1</v>
      </c>
      <c r="F4077" s="258" t="s">
        <v>687</v>
      </c>
      <c r="G4077" s="256"/>
      <c r="H4077" s="259">
        <v>19.73</v>
      </c>
      <c r="I4077" s="260"/>
      <c r="J4077" s="256"/>
      <c r="K4077" s="256"/>
      <c r="L4077" s="261"/>
      <c r="M4077" s="262"/>
      <c r="N4077" s="263"/>
      <c r="O4077" s="263"/>
      <c r="P4077" s="263"/>
      <c r="Q4077" s="263"/>
      <c r="R4077" s="263"/>
      <c r="S4077" s="263"/>
      <c r="T4077" s="264"/>
      <c r="AT4077" s="265" t="s">
        <v>175</v>
      </c>
      <c r="AU4077" s="265" t="s">
        <v>107</v>
      </c>
      <c r="AV4077" s="13" t="s">
        <v>107</v>
      </c>
      <c r="AW4077" s="13" t="s">
        <v>31</v>
      </c>
      <c r="AX4077" s="13" t="s">
        <v>74</v>
      </c>
      <c r="AY4077" s="265" t="s">
        <v>165</v>
      </c>
    </row>
    <row r="4078" s="14" customFormat="1">
      <c r="B4078" s="266"/>
      <c r="C4078" s="267"/>
      <c r="D4078" s="246" t="s">
        <v>175</v>
      </c>
      <c r="E4078" s="268" t="s">
        <v>1</v>
      </c>
      <c r="F4078" s="269" t="s">
        <v>179</v>
      </c>
      <c r="G4078" s="267"/>
      <c r="H4078" s="270">
        <v>107.67</v>
      </c>
      <c r="I4078" s="271"/>
      <c r="J4078" s="267"/>
      <c r="K4078" s="267"/>
      <c r="L4078" s="272"/>
      <c r="M4078" s="273"/>
      <c r="N4078" s="274"/>
      <c r="O4078" s="274"/>
      <c r="P4078" s="274"/>
      <c r="Q4078" s="274"/>
      <c r="R4078" s="274"/>
      <c r="S4078" s="274"/>
      <c r="T4078" s="275"/>
      <c r="AT4078" s="276" t="s">
        <v>175</v>
      </c>
      <c r="AU4078" s="276" t="s">
        <v>107</v>
      </c>
      <c r="AV4078" s="14" t="s">
        <v>166</v>
      </c>
      <c r="AW4078" s="14" t="s">
        <v>31</v>
      </c>
      <c r="AX4078" s="14" t="s">
        <v>74</v>
      </c>
      <c r="AY4078" s="276" t="s">
        <v>165</v>
      </c>
    </row>
    <row r="4079" s="12" customFormat="1">
      <c r="B4079" s="244"/>
      <c r="C4079" s="245"/>
      <c r="D4079" s="246" t="s">
        <v>175</v>
      </c>
      <c r="E4079" s="247" t="s">
        <v>1</v>
      </c>
      <c r="F4079" s="248" t="s">
        <v>180</v>
      </c>
      <c r="G4079" s="245"/>
      <c r="H4079" s="247" t="s">
        <v>1</v>
      </c>
      <c r="I4079" s="249"/>
      <c r="J4079" s="245"/>
      <c r="K4079" s="245"/>
      <c r="L4079" s="250"/>
      <c r="M4079" s="251"/>
      <c r="N4079" s="252"/>
      <c r="O4079" s="252"/>
      <c r="P4079" s="252"/>
      <c r="Q4079" s="252"/>
      <c r="R4079" s="252"/>
      <c r="S4079" s="252"/>
      <c r="T4079" s="253"/>
      <c r="AT4079" s="254" t="s">
        <v>175</v>
      </c>
      <c r="AU4079" s="254" t="s">
        <v>107</v>
      </c>
      <c r="AV4079" s="12" t="s">
        <v>82</v>
      </c>
      <c r="AW4079" s="12" t="s">
        <v>31</v>
      </c>
      <c r="AX4079" s="12" t="s">
        <v>74</v>
      </c>
      <c r="AY4079" s="254" t="s">
        <v>165</v>
      </c>
    </row>
    <row r="4080" s="12" customFormat="1">
      <c r="B4080" s="244"/>
      <c r="C4080" s="245"/>
      <c r="D4080" s="246" t="s">
        <v>175</v>
      </c>
      <c r="E4080" s="247" t="s">
        <v>1</v>
      </c>
      <c r="F4080" s="248" t="s">
        <v>237</v>
      </c>
      <c r="G4080" s="245"/>
      <c r="H4080" s="247" t="s">
        <v>1</v>
      </c>
      <c r="I4080" s="249"/>
      <c r="J4080" s="245"/>
      <c r="K4080" s="245"/>
      <c r="L4080" s="250"/>
      <c r="M4080" s="251"/>
      <c r="N4080" s="252"/>
      <c r="O4080" s="252"/>
      <c r="P4080" s="252"/>
      <c r="Q4080" s="252"/>
      <c r="R4080" s="252"/>
      <c r="S4080" s="252"/>
      <c r="T4080" s="253"/>
      <c r="AT4080" s="254" t="s">
        <v>175</v>
      </c>
      <c r="AU4080" s="254" t="s">
        <v>107</v>
      </c>
      <c r="AV4080" s="12" t="s">
        <v>82</v>
      </c>
      <c r="AW4080" s="12" t="s">
        <v>31</v>
      </c>
      <c r="AX4080" s="12" t="s">
        <v>74</v>
      </c>
      <c r="AY4080" s="254" t="s">
        <v>165</v>
      </c>
    </row>
    <row r="4081" s="13" customFormat="1">
      <c r="B4081" s="255"/>
      <c r="C4081" s="256"/>
      <c r="D4081" s="246" t="s">
        <v>175</v>
      </c>
      <c r="E4081" s="257" t="s">
        <v>1</v>
      </c>
      <c r="F4081" s="258" t="s">
        <v>693</v>
      </c>
      <c r="G4081" s="256"/>
      <c r="H4081" s="259">
        <v>19.629999999999999</v>
      </c>
      <c r="I4081" s="260"/>
      <c r="J4081" s="256"/>
      <c r="K4081" s="256"/>
      <c r="L4081" s="261"/>
      <c r="M4081" s="262"/>
      <c r="N4081" s="263"/>
      <c r="O4081" s="263"/>
      <c r="P4081" s="263"/>
      <c r="Q4081" s="263"/>
      <c r="R4081" s="263"/>
      <c r="S4081" s="263"/>
      <c r="T4081" s="264"/>
      <c r="AT4081" s="265" t="s">
        <v>175</v>
      </c>
      <c r="AU4081" s="265" t="s">
        <v>107</v>
      </c>
      <c r="AV4081" s="13" t="s">
        <v>107</v>
      </c>
      <c r="AW4081" s="13" t="s">
        <v>31</v>
      </c>
      <c r="AX4081" s="13" t="s">
        <v>74</v>
      </c>
      <c r="AY4081" s="265" t="s">
        <v>165</v>
      </c>
    </row>
    <row r="4082" s="12" customFormat="1">
      <c r="B4082" s="244"/>
      <c r="C4082" s="245"/>
      <c r="D4082" s="246" t="s">
        <v>175</v>
      </c>
      <c r="E4082" s="247" t="s">
        <v>1</v>
      </c>
      <c r="F4082" s="248" t="s">
        <v>472</v>
      </c>
      <c r="G4082" s="245"/>
      <c r="H4082" s="247" t="s">
        <v>1</v>
      </c>
      <c r="I4082" s="249"/>
      <c r="J4082" s="245"/>
      <c r="K4082" s="245"/>
      <c r="L4082" s="250"/>
      <c r="M4082" s="251"/>
      <c r="N4082" s="252"/>
      <c r="O4082" s="252"/>
      <c r="P4082" s="252"/>
      <c r="Q4082" s="252"/>
      <c r="R4082" s="252"/>
      <c r="S4082" s="252"/>
      <c r="T4082" s="253"/>
      <c r="AT4082" s="254" t="s">
        <v>175</v>
      </c>
      <c r="AU4082" s="254" t="s">
        <v>107</v>
      </c>
      <c r="AV4082" s="12" t="s">
        <v>82</v>
      </c>
      <c r="AW4082" s="12" t="s">
        <v>31</v>
      </c>
      <c r="AX4082" s="12" t="s">
        <v>74</v>
      </c>
      <c r="AY4082" s="254" t="s">
        <v>165</v>
      </c>
    </row>
    <row r="4083" s="13" customFormat="1">
      <c r="B4083" s="255"/>
      <c r="C4083" s="256"/>
      <c r="D4083" s="246" t="s">
        <v>175</v>
      </c>
      <c r="E4083" s="257" t="s">
        <v>1</v>
      </c>
      <c r="F4083" s="258" t="s">
        <v>682</v>
      </c>
      <c r="G4083" s="256"/>
      <c r="H4083" s="259">
        <v>19.129999999999999</v>
      </c>
      <c r="I4083" s="260"/>
      <c r="J4083" s="256"/>
      <c r="K4083" s="256"/>
      <c r="L4083" s="261"/>
      <c r="M4083" s="262"/>
      <c r="N4083" s="263"/>
      <c r="O4083" s="263"/>
      <c r="P4083" s="263"/>
      <c r="Q4083" s="263"/>
      <c r="R4083" s="263"/>
      <c r="S4083" s="263"/>
      <c r="T4083" s="264"/>
      <c r="AT4083" s="265" t="s">
        <v>175</v>
      </c>
      <c r="AU4083" s="265" t="s">
        <v>107</v>
      </c>
      <c r="AV4083" s="13" t="s">
        <v>107</v>
      </c>
      <c r="AW4083" s="13" t="s">
        <v>31</v>
      </c>
      <c r="AX4083" s="13" t="s">
        <v>74</v>
      </c>
      <c r="AY4083" s="265" t="s">
        <v>165</v>
      </c>
    </row>
    <row r="4084" s="12" customFormat="1">
      <c r="B4084" s="244"/>
      <c r="C4084" s="245"/>
      <c r="D4084" s="246" t="s">
        <v>175</v>
      </c>
      <c r="E4084" s="247" t="s">
        <v>1</v>
      </c>
      <c r="F4084" s="248" t="s">
        <v>274</v>
      </c>
      <c r="G4084" s="245"/>
      <c r="H4084" s="247" t="s">
        <v>1</v>
      </c>
      <c r="I4084" s="249"/>
      <c r="J4084" s="245"/>
      <c r="K4084" s="245"/>
      <c r="L4084" s="250"/>
      <c r="M4084" s="251"/>
      <c r="N4084" s="252"/>
      <c r="O4084" s="252"/>
      <c r="P4084" s="252"/>
      <c r="Q4084" s="252"/>
      <c r="R4084" s="252"/>
      <c r="S4084" s="252"/>
      <c r="T4084" s="253"/>
      <c r="AT4084" s="254" t="s">
        <v>175</v>
      </c>
      <c r="AU4084" s="254" t="s">
        <v>107</v>
      </c>
      <c r="AV4084" s="12" t="s">
        <v>82</v>
      </c>
      <c r="AW4084" s="12" t="s">
        <v>31</v>
      </c>
      <c r="AX4084" s="12" t="s">
        <v>74</v>
      </c>
      <c r="AY4084" s="254" t="s">
        <v>165</v>
      </c>
    </row>
    <row r="4085" s="13" customFormat="1">
      <c r="B4085" s="255"/>
      <c r="C4085" s="256"/>
      <c r="D4085" s="246" t="s">
        <v>175</v>
      </c>
      <c r="E4085" s="257" t="s">
        <v>1</v>
      </c>
      <c r="F4085" s="258" t="s">
        <v>694</v>
      </c>
      <c r="G4085" s="256"/>
      <c r="H4085" s="259">
        <v>12.01</v>
      </c>
      <c r="I4085" s="260"/>
      <c r="J4085" s="256"/>
      <c r="K4085" s="256"/>
      <c r="L4085" s="261"/>
      <c r="M4085" s="262"/>
      <c r="N4085" s="263"/>
      <c r="O4085" s="263"/>
      <c r="P4085" s="263"/>
      <c r="Q4085" s="263"/>
      <c r="R4085" s="263"/>
      <c r="S4085" s="263"/>
      <c r="T4085" s="264"/>
      <c r="AT4085" s="265" t="s">
        <v>175</v>
      </c>
      <c r="AU4085" s="265" t="s">
        <v>107</v>
      </c>
      <c r="AV4085" s="13" t="s">
        <v>107</v>
      </c>
      <c r="AW4085" s="13" t="s">
        <v>31</v>
      </c>
      <c r="AX4085" s="13" t="s">
        <v>74</v>
      </c>
      <c r="AY4085" s="265" t="s">
        <v>165</v>
      </c>
    </row>
    <row r="4086" s="12" customFormat="1">
      <c r="B4086" s="244"/>
      <c r="C4086" s="245"/>
      <c r="D4086" s="246" t="s">
        <v>175</v>
      </c>
      <c r="E4086" s="247" t="s">
        <v>1</v>
      </c>
      <c r="F4086" s="248" t="s">
        <v>205</v>
      </c>
      <c r="G4086" s="245"/>
      <c r="H4086" s="247" t="s">
        <v>1</v>
      </c>
      <c r="I4086" s="249"/>
      <c r="J4086" s="245"/>
      <c r="K4086" s="245"/>
      <c r="L4086" s="250"/>
      <c r="M4086" s="251"/>
      <c r="N4086" s="252"/>
      <c r="O4086" s="252"/>
      <c r="P4086" s="252"/>
      <c r="Q4086" s="252"/>
      <c r="R4086" s="252"/>
      <c r="S4086" s="252"/>
      <c r="T4086" s="253"/>
      <c r="AT4086" s="254" t="s">
        <v>175</v>
      </c>
      <c r="AU4086" s="254" t="s">
        <v>107</v>
      </c>
      <c r="AV4086" s="12" t="s">
        <v>82</v>
      </c>
      <c r="AW4086" s="12" t="s">
        <v>31</v>
      </c>
      <c r="AX4086" s="12" t="s">
        <v>74</v>
      </c>
      <c r="AY4086" s="254" t="s">
        <v>165</v>
      </c>
    </row>
    <row r="4087" s="13" customFormat="1">
      <c r="B4087" s="255"/>
      <c r="C4087" s="256"/>
      <c r="D4087" s="246" t="s">
        <v>175</v>
      </c>
      <c r="E4087" s="257" t="s">
        <v>1</v>
      </c>
      <c r="F4087" s="258" t="s">
        <v>700</v>
      </c>
      <c r="G4087" s="256"/>
      <c r="H4087" s="259">
        <v>16.66</v>
      </c>
      <c r="I4087" s="260"/>
      <c r="J4087" s="256"/>
      <c r="K4087" s="256"/>
      <c r="L4087" s="261"/>
      <c r="M4087" s="262"/>
      <c r="N4087" s="263"/>
      <c r="O4087" s="263"/>
      <c r="P4087" s="263"/>
      <c r="Q4087" s="263"/>
      <c r="R4087" s="263"/>
      <c r="S4087" s="263"/>
      <c r="T4087" s="264"/>
      <c r="AT4087" s="265" t="s">
        <v>175</v>
      </c>
      <c r="AU4087" s="265" t="s">
        <v>107</v>
      </c>
      <c r="AV4087" s="13" t="s">
        <v>107</v>
      </c>
      <c r="AW4087" s="13" t="s">
        <v>31</v>
      </c>
      <c r="AX4087" s="13" t="s">
        <v>74</v>
      </c>
      <c r="AY4087" s="265" t="s">
        <v>165</v>
      </c>
    </row>
    <row r="4088" s="12" customFormat="1">
      <c r="B4088" s="244"/>
      <c r="C4088" s="245"/>
      <c r="D4088" s="246" t="s">
        <v>175</v>
      </c>
      <c r="E4088" s="247" t="s">
        <v>1</v>
      </c>
      <c r="F4088" s="248" t="s">
        <v>443</v>
      </c>
      <c r="G4088" s="245"/>
      <c r="H4088" s="247" t="s">
        <v>1</v>
      </c>
      <c r="I4088" s="249"/>
      <c r="J4088" s="245"/>
      <c r="K4088" s="245"/>
      <c r="L4088" s="250"/>
      <c r="M4088" s="251"/>
      <c r="N4088" s="252"/>
      <c r="O4088" s="252"/>
      <c r="P4088" s="252"/>
      <c r="Q4088" s="252"/>
      <c r="R4088" s="252"/>
      <c r="S4088" s="252"/>
      <c r="T4088" s="253"/>
      <c r="AT4088" s="254" t="s">
        <v>175</v>
      </c>
      <c r="AU4088" s="254" t="s">
        <v>107</v>
      </c>
      <c r="AV4088" s="12" t="s">
        <v>82</v>
      </c>
      <c r="AW4088" s="12" t="s">
        <v>31</v>
      </c>
      <c r="AX4088" s="12" t="s">
        <v>74</v>
      </c>
      <c r="AY4088" s="254" t="s">
        <v>165</v>
      </c>
    </row>
    <row r="4089" s="13" customFormat="1">
      <c r="B4089" s="255"/>
      <c r="C4089" s="256"/>
      <c r="D4089" s="246" t="s">
        <v>175</v>
      </c>
      <c r="E4089" s="257" t="s">
        <v>1</v>
      </c>
      <c r="F4089" s="258" t="s">
        <v>701</v>
      </c>
      <c r="G4089" s="256"/>
      <c r="H4089" s="259">
        <v>13.34</v>
      </c>
      <c r="I4089" s="260"/>
      <c r="J4089" s="256"/>
      <c r="K4089" s="256"/>
      <c r="L4089" s="261"/>
      <c r="M4089" s="262"/>
      <c r="N4089" s="263"/>
      <c r="O4089" s="263"/>
      <c r="P4089" s="263"/>
      <c r="Q4089" s="263"/>
      <c r="R4089" s="263"/>
      <c r="S4089" s="263"/>
      <c r="T4089" s="264"/>
      <c r="AT4089" s="265" t="s">
        <v>175</v>
      </c>
      <c r="AU4089" s="265" t="s">
        <v>107</v>
      </c>
      <c r="AV4089" s="13" t="s">
        <v>107</v>
      </c>
      <c r="AW4089" s="13" t="s">
        <v>31</v>
      </c>
      <c r="AX4089" s="13" t="s">
        <v>74</v>
      </c>
      <c r="AY4089" s="265" t="s">
        <v>165</v>
      </c>
    </row>
    <row r="4090" s="12" customFormat="1">
      <c r="B4090" s="244"/>
      <c r="C4090" s="245"/>
      <c r="D4090" s="246" t="s">
        <v>175</v>
      </c>
      <c r="E4090" s="247" t="s">
        <v>1</v>
      </c>
      <c r="F4090" s="248" t="s">
        <v>219</v>
      </c>
      <c r="G4090" s="245"/>
      <c r="H4090" s="247" t="s">
        <v>1</v>
      </c>
      <c r="I4090" s="249"/>
      <c r="J4090" s="245"/>
      <c r="K4090" s="245"/>
      <c r="L4090" s="250"/>
      <c r="M4090" s="251"/>
      <c r="N4090" s="252"/>
      <c r="O4090" s="252"/>
      <c r="P4090" s="252"/>
      <c r="Q4090" s="252"/>
      <c r="R4090" s="252"/>
      <c r="S4090" s="252"/>
      <c r="T4090" s="253"/>
      <c r="AT4090" s="254" t="s">
        <v>175</v>
      </c>
      <c r="AU4090" s="254" t="s">
        <v>107</v>
      </c>
      <c r="AV4090" s="12" t="s">
        <v>82</v>
      </c>
      <c r="AW4090" s="12" t="s">
        <v>31</v>
      </c>
      <c r="AX4090" s="12" t="s">
        <v>74</v>
      </c>
      <c r="AY4090" s="254" t="s">
        <v>165</v>
      </c>
    </row>
    <row r="4091" s="13" customFormat="1">
      <c r="B4091" s="255"/>
      <c r="C4091" s="256"/>
      <c r="D4091" s="246" t="s">
        <v>175</v>
      </c>
      <c r="E4091" s="257" t="s">
        <v>1</v>
      </c>
      <c r="F4091" s="258" t="s">
        <v>706</v>
      </c>
      <c r="G4091" s="256"/>
      <c r="H4091" s="259">
        <v>20.809999999999999</v>
      </c>
      <c r="I4091" s="260"/>
      <c r="J4091" s="256"/>
      <c r="K4091" s="256"/>
      <c r="L4091" s="261"/>
      <c r="M4091" s="262"/>
      <c r="N4091" s="263"/>
      <c r="O4091" s="263"/>
      <c r="P4091" s="263"/>
      <c r="Q4091" s="263"/>
      <c r="R4091" s="263"/>
      <c r="S4091" s="263"/>
      <c r="T4091" s="264"/>
      <c r="AT4091" s="265" t="s">
        <v>175</v>
      </c>
      <c r="AU4091" s="265" t="s">
        <v>107</v>
      </c>
      <c r="AV4091" s="13" t="s">
        <v>107</v>
      </c>
      <c r="AW4091" s="13" t="s">
        <v>31</v>
      </c>
      <c r="AX4091" s="13" t="s">
        <v>74</v>
      </c>
      <c r="AY4091" s="265" t="s">
        <v>165</v>
      </c>
    </row>
    <row r="4092" s="12" customFormat="1">
      <c r="B4092" s="244"/>
      <c r="C4092" s="245"/>
      <c r="D4092" s="246" t="s">
        <v>175</v>
      </c>
      <c r="E4092" s="247" t="s">
        <v>1</v>
      </c>
      <c r="F4092" s="248" t="s">
        <v>436</v>
      </c>
      <c r="G4092" s="245"/>
      <c r="H4092" s="247" t="s">
        <v>1</v>
      </c>
      <c r="I4092" s="249"/>
      <c r="J4092" s="245"/>
      <c r="K4092" s="245"/>
      <c r="L4092" s="250"/>
      <c r="M4092" s="251"/>
      <c r="N4092" s="252"/>
      <c r="O4092" s="252"/>
      <c r="P4092" s="252"/>
      <c r="Q4092" s="252"/>
      <c r="R4092" s="252"/>
      <c r="S4092" s="252"/>
      <c r="T4092" s="253"/>
      <c r="AT4092" s="254" t="s">
        <v>175</v>
      </c>
      <c r="AU4092" s="254" t="s">
        <v>107</v>
      </c>
      <c r="AV4092" s="12" t="s">
        <v>82</v>
      </c>
      <c r="AW4092" s="12" t="s">
        <v>31</v>
      </c>
      <c r="AX4092" s="12" t="s">
        <v>74</v>
      </c>
      <c r="AY4092" s="254" t="s">
        <v>165</v>
      </c>
    </row>
    <row r="4093" s="13" customFormat="1">
      <c r="B4093" s="255"/>
      <c r="C4093" s="256"/>
      <c r="D4093" s="246" t="s">
        <v>175</v>
      </c>
      <c r="E4093" s="257" t="s">
        <v>1</v>
      </c>
      <c r="F4093" s="258" t="s">
        <v>707</v>
      </c>
      <c r="G4093" s="256"/>
      <c r="H4093" s="259">
        <v>19.25</v>
      </c>
      <c r="I4093" s="260"/>
      <c r="J4093" s="256"/>
      <c r="K4093" s="256"/>
      <c r="L4093" s="261"/>
      <c r="M4093" s="262"/>
      <c r="N4093" s="263"/>
      <c r="O4093" s="263"/>
      <c r="P4093" s="263"/>
      <c r="Q4093" s="263"/>
      <c r="R4093" s="263"/>
      <c r="S4093" s="263"/>
      <c r="T4093" s="264"/>
      <c r="AT4093" s="265" t="s">
        <v>175</v>
      </c>
      <c r="AU4093" s="265" t="s">
        <v>107</v>
      </c>
      <c r="AV4093" s="13" t="s">
        <v>107</v>
      </c>
      <c r="AW4093" s="13" t="s">
        <v>31</v>
      </c>
      <c r="AX4093" s="13" t="s">
        <v>74</v>
      </c>
      <c r="AY4093" s="265" t="s">
        <v>165</v>
      </c>
    </row>
    <row r="4094" s="14" customFormat="1">
      <c r="B4094" s="266"/>
      <c r="C4094" s="267"/>
      <c r="D4094" s="246" t="s">
        <v>175</v>
      </c>
      <c r="E4094" s="268" t="s">
        <v>1</v>
      </c>
      <c r="F4094" s="269" t="s">
        <v>179</v>
      </c>
      <c r="G4094" s="267"/>
      <c r="H4094" s="270">
        <v>120.83</v>
      </c>
      <c r="I4094" s="271"/>
      <c r="J4094" s="267"/>
      <c r="K4094" s="267"/>
      <c r="L4094" s="272"/>
      <c r="M4094" s="273"/>
      <c r="N4094" s="274"/>
      <c r="O4094" s="274"/>
      <c r="P4094" s="274"/>
      <c r="Q4094" s="274"/>
      <c r="R4094" s="274"/>
      <c r="S4094" s="274"/>
      <c r="T4094" s="275"/>
      <c r="AT4094" s="276" t="s">
        <v>175</v>
      </c>
      <c r="AU4094" s="276" t="s">
        <v>107</v>
      </c>
      <c r="AV4094" s="14" t="s">
        <v>166</v>
      </c>
      <c r="AW4094" s="14" t="s">
        <v>31</v>
      </c>
      <c r="AX4094" s="14" t="s">
        <v>74</v>
      </c>
      <c r="AY4094" s="276" t="s">
        <v>165</v>
      </c>
    </row>
    <row r="4095" s="12" customFormat="1">
      <c r="B4095" s="244"/>
      <c r="C4095" s="245"/>
      <c r="D4095" s="246" t="s">
        <v>175</v>
      </c>
      <c r="E4095" s="247" t="s">
        <v>1</v>
      </c>
      <c r="F4095" s="248" t="s">
        <v>207</v>
      </c>
      <c r="G4095" s="245"/>
      <c r="H4095" s="247" t="s">
        <v>1</v>
      </c>
      <c r="I4095" s="249"/>
      <c r="J4095" s="245"/>
      <c r="K4095" s="245"/>
      <c r="L4095" s="250"/>
      <c r="M4095" s="251"/>
      <c r="N4095" s="252"/>
      <c r="O4095" s="252"/>
      <c r="P4095" s="252"/>
      <c r="Q4095" s="252"/>
      <c r="R4095" s="252"/>
      <c r="S4095" s="252"/>
      <c r="T4095" s="253"/>
      <c r="AT4095" s="254" t="s">
        <v>175</v>
      </c>
      <c r="AU4095" s="254" t="s">
        <v>107</v>
      </c>
      <c r="AV4095" s="12" t="s">
        <v>82</v>
      </c>
      <c r="AW4095" s="12" t="s">
        <v>31</v>
      </c>
      <c r="AX4095" s="12" t="s">
        <v>74</v>
      </c>
      <c r="AY4095" s="254" t="s">
        <v>165</v>
      </c>
    </row>
    <row r="4096" s="12" customFormat="1">
      <c r="B4096" s="244"/>
      <c r="C4096" s="245"/>
      <c r="D4096" s="246" t="s">
        <v>175</v>
      </c>
      <c r="E4096" s="247" t="s">
        <v>1</v>
      </c>
      <c r="F4096" s="248" t="s">
        <v>476</v>
      </c>
      <c r="G4096" s="245"/>
      <c r="H4096" s="247" t="s">
        <v>1</v>
      </c>
      <c r="I4096" s="249"/>
      <c r="J4096" s="245"/>
      <c r="K4096" s="245"/>
      <c r="L4096" s="250"/>
      <c r="M4096" s="251"/>
      <c r="N4096" s="252"/>
      <c r="O4096" s="252"/>
      <c r="P4096" s="252"/>
      <c r="Q4096" s="252"/>
      <c r="R4096" s="252"/>
      <c r="S4096" s="252"/>
      <c r="T4096" s="253"/>
      <c r="AT4096" s="254" t="s">
        <v>175</v>
      </c>
      <c r="AU4096" s="254" t="s">
        <v>107</v>
      </c>
      <c r="AV4096" s="12" t="s">
        <v>82</v>
      </c>
      <c r="AW4096" s="12" t="s">
        <v>31</v>
      </c>
      <c r="AX4096" s="12" t="s">
        <v>74</v>
      </c>
      <c r="AY4096" s="254" t="s">
        <v>165</v>
      </c>
    </row>
    <row r="4097" s="13" customFormat="1">
      <c r="B4097" s="255"/>
      <c r="C4097" s="256"/>
      <c r="D4097" s="246" t="s">
        <v>175</v>
      </c>
      <c r="E4097" s="257" t="s">
        <v>1</v>
      </c>
      <c r="F4097" s="258" t="s">
        <v>714</v>
      </c>
      <c r="G4097" s="256"/>
      <c r="H4097" s="259">
        <v>20.25</v>
      </c>
      <c r="I4097" s="260"/>
      <c r="J4097" s="256"/>
      <c r="K4097" s="256"/>
      <c r="L4097" s="261"/>
      <c r="M4097" s="262"/>
      <c r="N4097" s="263"/>
      <c r="O4097" s="263"/>
      <c r="P4097" s="263"/>
      <c r="Q4097" s="263"/>
      <c r="R4097" s="263"/>
      <c r="S4097" s="263"/>
      <c r="T4097" s="264"/>
      <c r="AT4097" s="265" t="s">
        <v>175</v>
      </c>
      <c r="AU4097" s="265" t="s">
        <v>107</v>
      </c>
      <c r="AV4097" s="13" t="s">
        <v>107</v>
      </c>
      <c r="AW4097" s="13" t="s">
        <v>31</v>
      </c>
      <c r="AX4097" s="13" t="s">
        <v>74</v>
      </c>
      <c r="AY4097" s="265" t="s">
        <v>165</v>
      </c>
    </row>
    <row r="4098" s="12" customFormat="1">
      <c r="B4098" s="244"/>
      <c r="C4098" s="245"/>
      <c r="D4098" s="246" t="s">
        <v>175</v>
      </c>
      <c r="E4098" s="247" t="s">
        <v>1</v>
      </c>
      <c r="F4098" s="248" t="s">
        <v>474</v>
      </c>
      <c r="G4098" s="245"/>
      <c r="H4098" s="247" t="s">
        <v>1</v>
      </c>
      <c r="I4098" s="249"/>
      <c r="J4098" s="245"/>
      <c r="K4098" s="245"/>
      <c r="L4098" s="250"/>
      <c r="M4098" s="251"/>
      <c r="N4098" s="252"/>
      <c r="O4098" s="252"/>
      <c r="P4098" s="252"/>
      <c r="Q4098" s="252"/>
      <c r="R4098" s="252"/>
      <c r="S4098" s="252"/>
      <c r="T4098" s="253"/>
      <c r="AT4098" s="254" t="s">
        <v>175</v>
      </c>
      <c r="AU4098" s="254" t="s">
        <v>107</v>
      </c>
      <c r="AV4098" s="12" t="s">
        <v>82</v>
      </c>
      <c r="AW4098" s="12" t="s">
        <v>31</v>
      </c>
      <c r="AX4098" s="12" t="s">
        <v>74</v>
      </c>
      <c r="AY4098" s="254" t="s">
        <v>165</v>
      </c>
    </row>
    <row r="4099" s="13" customFormat="1">
      <c r="B4099" s="255"/>
      <c r="C4099" s="256"/>
      <c r="D4099" s="246" t="s">
        <v>175</v>
      </c>
      <c r="E4099" s="257" t="s">
        <v>1</v>
      </c>
      <c r="F4099" s="258" t="s">
        <v>715</v>
      </c>
      <c r="G4099" s="256"/>
      <c r="H4099" s="259">
        <v>22.48</v>
      </c>
      <c r="I4099" s="260"/>
      <c r="J4099" s="256"/>
      <c r="K4099" s="256"/>
      <c r="L4099" s="261"/>
      <c r="M4099" s="262"/>
      <c r="N4099" s="263"/>
      <c r="O4099" s="263"/>
      <c r="P4099" s="263"/>
      <c r="Q4099" s="263"/>
      <c r="R4099" s="263"/>
      <c r="S4099" s="263"/>
      <c r="T4099" s="264"/>
      <c r="AT4099" s="265" t="s">
        <v>175</v>
      </c>
      <c r="AU4099" s="265" t="s">
        <v>107</v>
      </c>
      <c r="AV4099" s="13" t="s">
        <v>107</v>
      </c>
      <c r="AW4099" s="13" t="s">
        <v>31</v>
      </c>
      <c r="AX4099" s="13" t="s">
        <v>74</v>
      </c>
      <c r="AY4099" s="265" t="s">
        <v>165</v>
      </c>
    </row>
    <row r="4100" s="12" customFormat="1">
      <c r="B4100" s="244"/>
      <c r="C4100" s="245"/>
      <c r="D4100" s="246" t="s">
        <v>175</v>
      </c>
      <c r="E4100" s="247" t="s">
        <v>1</v>
      </c>
      <c r="F4100" s="248" t="s">
        <v>505</v>
      </c>
      <c r="G4100" s="245"/>
      <c r="H4100" s="247" t="s">
        <v>1</v>
      </c>
      <c r="I4100" s="249"/>
      <c r="J4100" s="245"/>
      <c r="K4100" s="245"/>
      <c r="L4100" s="250"/>
      <c r="M4100" s="251"/>
      <c r="N4100" s="252"/>
      <c r="O4100" s="252"/>
      <c r="P4100" s="252"/>
      <c r="Q4100" s="252"/>
      <c r="R4100" s="252"/>
      <c r="S4100" s="252"/>
      <c r="T4100" s="253"/>
      <c r="AT4100" s="254" t="s">
        <v>175</v>
      </c>
      <c r="AU4100" s="254" t="s">
        <v>107</v>
      </c>
      <c r="AV4100" s="12" t="s">
        <v>82</v>
      </c>
      <c r="AW4100" s="12" t="s">
        <v>31</v>
      </c>
      <c r="AX4100" s="12" t="s">
        <v>74</v>
      </c>
      <c r="AY4100" s="254" t="s">
        <v>165</v>
      </c>
    </row>
    <row r="4101" s="13" customFormat="1">
      <c r="B4101" s="255"/>
      <c r="C4101" s="256"/>
      <c r="D4101" s="246" t="s">
        <v>175</v>
      </c>
      <c r="E4101" s="257" t="s">
        <v>1</v>
      </c>
      <c r="F4101" s="258" t="s">
        <v>718</v>
      </c>
      <c r="G4101" s="256"/>
      <c r="H4101" s="259">
        <v>15.93</v>
      </c>
      <c r="I4101" s="260"/>
      <c r="J4101" s="256"/>
      <c r="K4101" s="256"/>
      <c r="L4101" s="261"/>
      <c r="M4101" s="262"/>
      <c r="N4101" s="263"/>
      <c r="O4101" s="263"/>
      <c r="P4101" s="263"/>
      <c r="Q4101" s="263"/>
      <c r="R4101" s="263"/>
      <c r="S4101" s="263"/>
      <c r="T4101" s="264"/>
      <c r="AT4101" s="265" t="s">
        <v>175</v>
      </c>
      <c r="AU4101" s="265" t="s">
        <v>107</v>
      </c>
      <c r="AV4101" s="13" t="s">
        <v>107</v>
      </c>
      <c r="AW4101" s="13" t="s">
        <v>31</v>
      </c>
      <c r="AX4101" s="13" t="s">
        <v>74</v>
      </c>
      <c r="AY4101" s="265" t="s">
        <v>165</v>
      </c>
    </row>
    <row r="4102" s="12" customFormat="1">
      <c r="B4102" s="244"/>
      <c r="C4102" s="245"/>
      <c r="D4102" s="246" t="s">
        <v>175</v>
      </c>
      <c r="E4102" s="247" t="s">
        <v>1</v>
      </c>
      <c r="F4102" s="248" t="s">
        <v>512</v>
      </c>
      <c r="G4102" s="245"/>
      <c r="H4102" s="247" t="s">
        <v>1</v>
      </c>
      <c r="I4102" s="249"/>
      <c r="J4102" s="245"/>
      <c r="K4102" s="245"/>
      <c r="L4102" s="250"/>
      <c r="M4102" s="251"/>
      <c r="N4102" s="252"/>
      <c r="O4102" s="252"/>
      <c r="P4102" s="252"/>
      <c r="Q4102" s="252"/>
      <c r="R4102" s="252"/>
      <c r="S4102" s="252"/>
      <c r="T4102" s="253"/>
      <c r="AT4102" s="254" t="s">
        <v>175</v>
      </c>
      <c r="AU4102" s="254" t="s">
        <v>107</v>
      </c>
      <c r="AV4102" s="12" t="s">
        <v>82</v>
      </c>
      <c r="AW4102" s="12" t="s">
        <v>31</v>
      </c>
      <c r="AX4102" s="12" t="s">
        <v>74</v>
      </c>
      <c r="AY4102" s="254" t="s">
        <v>165</v>
      </c>
    </row>
    <row r="4103" s="13" customFormat="1">
      <c r="B4103" s="255"/>
      <c r="C4103" s="256"/>
      <c r="D4103" s="246" t="s">
        <v>175</v>
      </c>
      <c r="E4103" s="257" t="s">
        <v>1</v>
      </c>
      <c r="F4103" s="258" t="s">
        <v>719</v>
      </c>
      <c r="G4103" s="256"/>
      <c r="H4103" s="259">
        <v>22.23</v>
      </c>
      <c r="I4103" s="260"/>
      <c r="J4103" s="256"/>
      <c r="K4103" s="256"/>
      <c r="L4103" s="261"/>
      <c r="M4103" s="262"/>
      <c r="N4103" s="263"/>
      <c r="O4103" s="263"/>
      <c r="P4103" s="263"/>
      <c r="Q4103" s="263"/>
      <c r="R4103" s="263"/>
      <c r="S4103" s="263"/>
      <c r="T4103" s="264"/>
      <c r="AT4103" s="265" t="s">
        <v>175</v>
      </c>
      <c r="AU4103" s="265" t="s">
        <v>107</v>
      </c>
      <c r="AV4103" s="13" t="s">
        <v>107</v>
      </c>
      <c r="AW4103" s="13" t="s">
        <v>31</v>
      </c>
      <c r="AX4103" s="13" t="s">
        <v>74</v>
      </c>
      <c r="AY4103" s="265" t="s">
        <v>165</v>
      </c>
    </row>
    <row r="4104" s="14" customFormat="1">
      <c r="B4104" s="266"/>
      <c r="C4104" s="267"/>
      <c r="D4104" s="246" t="s">
        <v>175</v>
      </c>
      <c r="E4104" s="268" t="s">
        <v>1</v>
      </c>
      <c r="F4104" s="269" t="s">
        <v>179</v>
      </c>
      <c r="G4104" s="267"/>
      <c r="H4104" s="270">
        <v>80.890000000000001</v>
      </c>
      <c r="I4104" s="271"/>
      <c r="J4104" s="267"/>
      <c r="K4104" s="267"/>
      <c r="L4104" s="272"/>
      <c r="M4104" s="273"/>
      <c r="N4104" s="274"/>
      <c r="O4104" s="274"/>
      <c r="P4104" s="274"/>
      <c r="Q4104" s="274"/>
      <c r="R4104" s="274"/>
      <c r="S4104" s="274"/>
      <c r="T4104" s="275"/>
      <c r="AT4104" s="276" t="s">
        <v>175</v>
      </c>
      <c r="AU4104" s="276" t="s">
        <v>107</v>
      </c>
      <c r="AV4104" s="14" t="s">
        <v>166</v>
      </c>
      <c r="AW4104" s="14" t="s">
        <v>31</v>
      </c>
      <c r="AX4104" s="14" t="s">
        <v>74</v>
      </c>
      <c r="AY4104" s="276" t="s">
        <v>165</v>
      </c>
    </row>
    <row r="4105" s="15" customFormat="1">
      <c r="B4105" s="277"/>
      <c r="C4105" s="278"/>
      <c r="D4105" s="246" t="s">
        <v>175</v>
      </c>
      <c r="E4105" s="279" t="s">
        <v>1</v>
      </c>
      <c r="F4105" s="280" t="s">
        <v>186</v>
      </c>
      <c r="G4105" s="278"/>
      <c r="H4105" s="281">
        <v>309.39000000000004</v>
      </c>
      <c r="I4105" s="282"/>
      <c r="J4105" s="278"/>
      <c r="K4105" s="278"/>
      <c r="L4105" s="283"/>
      <c r="M4105" s="284"/>
      <c r="N4105" s="285"/>
      <c r="O4105" s="285"/>
      <c r="P4105" s="285"/>
      <c r="Q4105" s="285"/>
      <c r="R4105" s="285"/>
      <c r="S4105" s="285"/>
      <c r="T4105" s="286"/>
      <c r="AT4105" s="287" t="s">
        <v>175</v>
      </c>
      <c r="AU4105" s="287" t="s">
        <v>107</v>
      </c>
      <c r="AV4105" s="15" t="s">
        <v>173</v>
      </c>
      <c r="AW4105" s="15" t="s">
        <v>31</v>
      </c>
      <c r="AX4105" s="15" t="s">
        <v>82</v>
      </c>
      <c r="AY4105" s="287" t="s">
        <v>165</v>
      </c>
    </row>
    <row r="4106" s="1" customFormat="1" ht="36" customHeight="1">
      <c r="B4106" s="38"/>
      <c r="C4106" s="288" t="s">
        <v>1519</v>
      </c>
      <c r="D4106" s="288" t="s">
        <v>223</v>
      </c>
      <c r="E4106" s="289" t="s">
        <v>1520</v>
      </c>
      <c r="F4106" s="290" t="s">
        <v>1521</v>
      </c>
      <c r="G4106" s="291" t="s">
        <v>339</v>
      </c>
      <c r="H4106" s="292">
        <v>309.38999999999999</v>
      </c>
      <c r="I4106" s="293"/>
      <c r="J4106" s="294">
        <f>ROUND(I4106*H4106,2)</f>
        <v>0</v>
      </c>
      <c r="K4106" s="290" t="s">
        <v>286</v>
      </c>
      <c r="L4106" s="295"/>
      <c r="M4106" s="296" t="s">
        <v>1</v>
      </c>
      <c r="N4106" s="297" t="s">
        <v>40</v>
      </c>
      <c r="O4106" s="86"/>
      <c r="P4106" s="240">
        <f>O4106*H4106</f>
        <v>0</v>
      </c>
      <c r="Q4106" s="240">
        <v>0.00059999999999999995</v>
      </c>
      <c r="R4106" s="240">
        <f>Q4106*H4106</f>
        <v>0.18563399999999997</v>
      </c>
      <c r="S4106" s="240">
        <v>0</v>
      </c>
      <c r="T4106" s="241">
        <f>S4106*H4106</f>
        <v>0</v>
      </c>
      <c r="AR4106" s="242" t="s">
        <v>616</v>
      </c>
      <c r="AT4106" s="242" t="s">
        <v>223</v>
      </c>
      <c r="AU4106" s="242" t="s">
        <v>107</v>
      </c>
      <c r="AY4106" s="17" t="s">
        <v>165</v>
      </c>
      <c r="BE4106" s="243">
        <f>IF(N4106="základní",J4106,0)</f>
        <v>0</v>
      </c>
      <c r="BF4106" s="243">
        <f>IF(N4106="snížená",J4106,0)</f>
        <v>0</v>
      </c>
      <c r="BG4106" s="243">
        <f>IF(N4106="zákl. přenesená",J4106,0)</f>
        <v>0</v>
      </c>
      <c r="BH4106" s="243">
        <f>IF(N4106="sníž. přenesená",J4106,0)</f>
        <v>0</v>
      </c>
      <c r="BI4106" s="243">
        <f>IF(N4106="nulová",J4106,0)</f>
        <v>0</v>
      </c>
      <c r="BJ4106" s="17" t="s">
        <v>107</v>
      </c>
      <c r="BK4106" s="243">
        <f>ROUND(I4106*H4106,2)</f>
        <v>0</v>
      </c>
      <c r="BL4106" s="17" t="s">
        <v>315</v>
      </c>
      <c r="BM4106" s="242" t="s">
        <v>1522</v>
      </c>
    </row>
    <row r="4107" s="1" customFormat="1" ht="24" customHeight="1">
      <c r="B4107" s="38"/>
      <c r="C4107" s="231" t="s">
        <v>1523</v>
      </c>
      <c r="D4107" s="231" t="s">
        <v>168</v>
      </c>
      <c r="E4107" s="232" t="s">
        <v>1524</v>
      </c>
      <c r="F4107" s="233" t="s">
        <v>1525</v>
      </c>
      <c r="G4107" s="234" t="s">
        <v>285</v>
      </c>
      <c r="H4107" s="235">
        <v>2.758</v>
      </c>
      <c r="I4107" s="236"/>
      <c r="J4107" s="237">
        <f>ROUND(I4107*H4107,2)</f>
        <v>0</v>
      </c>
      <c r="K4107" s="233" t="s">
        <v>172</v>
      </c>
      <c r="L4107" s="43"/>
      <c r="M4107" s="238" t="s">
        <v>1</v>
      </c>
      <c r="N4107" s="239" t="s">
        <v>40</v>
      </c>
      <c r="O4107" s="86"/>
      <c r="P4107" s="240">
        <f>O4107*H4107</f>
        <v>0</v>
      </c>
      <c r="Q4107" s="240">
        <v>0</v>
      </c>
      <c r="R4107" s="240">
        <f>Q4107*H4107</f>
        <v>0</v>
      </c>
      <c r="S4107" s="240">
        <v>0</v>
      </c>
      <c r="T4107" s="241">
        <f>S4107*H4107</f>
        <v>0</v>
      </c>
      <c r="AR4107" s="242" t="s">
        <v>315</v>
      </c>
      <c r="AT4107" s="242" t="s">
        <v>168</v>
      </c>
      <c r="AU4107" s="242" t="s">
        <v>107</v>
      </c>
      <c r="AY4107" s="17" t="s">
        <v>165</v>
      </c>
      <c r="BE4107" s="243">
        <f>IF(N4107="základní",J4107,0)</f>
        <v>0</v>
      </c>
      <c r="BF4107" s="243">
        <f>IF(N4107="snížená",J4107,0)</f>
        <v>0</v>
      </c>
      <c r="BG4107" s="243">
        <f>IF(N4107="zákl. přenesená",J4107,0)</f>
        <v>0</v>
      </c>
      <c r="BH4107" s="243">
        <f>IF(N4107="sníž. přenesená",J4107,0)</f>
        <v>0</v>
      </c>
      <c r="BI4107" s="243">
        <f>IF(N4107="nulová",J4107,0)</f>
        <v>0</v>
      </c>
      <c r="BJ4107" s="17" t="s">
        <v>107</v>
      </c>
      <c r="BK4107" s="243">
        <f>ROUND(I4107*H4107,2)</f>
        <v>0</v>
      </c>
      <c r="BL4107" s="17" t="s">
        <v>315</v>
      </c>
      <c r="BM4107" s="242" t="s">
        <v>1526</v>
      </c>
    </row>
    <row r="4108" s="11" customFormat="1" ht="22.8" customHeight="1">
      <c r="B4108" s="215"/>
      <c r="C4108" s="216"/>
      <c r="D4108" s="217" t="s">
        <v>73</v>
      </c>
      <c r="E4108" s="229" t="s">
        <v>1527</v>
      </c>
      <c r="F4108" s="229" t="s">
        <v>1528</v>
      </c>
      <c r="G4108" s="216"/>
      <c r="H4108" s="216"/>
      <c r="I4108" s="219"/>
      <c r="J4108" s="230">
        <f>BK4108</f>
        <v>0</v>
      </c>
      <c r="K4108" s="216"/>
      <c r="L4108" s="221"/>
      <c r="M4108" s="222"/>
      <c r="N4108" s="223"/>
      <c r="O4108" s="223"/>
      <c r="P4108" s="224">
        <f>SUM(P4109:P4372)</f>
        <v>0</v>
      </c>
      <c r="Q4108" s="223"/>
      <c r="R4108" s="224">
        <f>SUM(R4109:R4372)</f>
        <v>4.2778251200000001</v>
      </c>
      <c r="S4108" s="223"/>
      <c r="T4108" s="225">
        <f>SUM(T4109:T4372)</f>
        <v>0.91752500000000004</v>
      </c>
      <c r="AR4108" s="226" t="s">
        <v>107</v>
      </c>
      <c r="AT4108" s="227" t="s">
        <v>73</v>
      </c>
      <c r="AU4108" s="227" t="s">
        <v>82</v>
      </c>
      <c r="AY4108" s="226" t="s">
        <v>165</v>
      </c>
      <c r="BK4108" s="228">
        <f>SUM(BK4109:BK4372)</f>
        <v>0</v>
      </c>
    </row>
    <row r="4109" s="1" customFormat="1" ht="24" customHeight="1">
      <c r="B4109" s="38"/>
      <c r="C4109" s="231" t="s">
        <v>1529</v>
      </c>
      <c r="D4109" s="231" t="s">
        <v>168</v>
      </c>
      <c r="E4109" s="232" t="s">
        <v>1530</v>
      </c>
      <c r="F4109" s="233" t="s">
        <v>1531</v>
      </c>
      <c r="G4109" s="234" t="s">
        <v>296</v>
      </c>
      <c r="H4109" s="235">
        <v>94.540000000000006</v>
      </c>
      <c r="I4109" s="236"/>
      <c r="J4109" s="237">
        <f>ROUND(I4109*H4109,2)</f>
        <v>0</v>
      </c>
      <c r="K4109" s="233" t="s">
        <v>172</v>
      </c>
      <c r="L4109" s="43"/>
      <c r="M4109" s="238" t="s">
        <v>1</v>
      </c>
      <c r="N4109" s="239" t="s">
        <v>40</v>
      </c>
      <c r="O4109" s="86"/>
      <c r="P4109" s="240">
        <f>O4109*H4109</f>
        <v>0</v>
      </c>
      <c r="Q4109" s="240">
        <v>0</v>
      </c>
      <c r="R4109" s="240">
        <f>Q4109*H4109</f>
        <v>0</v>
      </c>
      <c r="S4109" s="240">
        <v>0</v>
      </c>
      <c r="T4109" s="241">
        <f>S4109*H4109</f>
        <v>0</v>
      </c>
      <c r="AR4109" s="242" t="s">
        <v>315</v>
      </c>
      <c r="AT4109" s="242" t="s">
        <v>168</v>
      </c>
      <c r="AU4109" s="242" t="s">
        <v>107</v>
      </c>
      <c r="AY4109" s="17" t="s">
        <v>165</v>
      </c>
      <c r="BE4109" s="243">
        <f>IF(N4109="základní",J4109,0)</f>
        <v>0</v>
      </c>
      <c r="BF4109" s="243">
        <f>IF(N4109="snížená",J4109,0)</f>
        <v>0</v>
      </c>
      <c r="BG4109" s="243">
        <f>IF(N4109="zákl. přenesená",J4109,0)</f>
        <v>0</v>
      </c>
      <c r="BH4109" s="243">
        <f>IF(N4109="sníž. přenesená",J4109,0)</f>
        <v>0</v>
      </c>
      <c r="BI4109" s="243">
        <f>IF(N4109="nulová",J4109,0)</f>
        <v>0</v>
      </c>
      <c r="BJ4109" s="17" t="s">
        <v>107</v>
      </c>
      <c r="BK4109" s="243">
        <f>ROUND(I4109*H4109,2)</f>
        <v>0</v>
      </c>
      <c r="BL4109" s="17" t="s">
        <v>315</v>
      </c>
      <c r="BM4109" s="242" t="s">
        <v>1532</v>
      </c>
    </row>
    <row r="4110" s="12" customFormat="1">
      <c r="B4110" s="244"/>
      <c r="C4110" s="245"/>
      <c r="D4110" s="246" t="s">
        <v>175</v>
      </c>
      <c r="E4110" s="247" t="s">
        <v>1</v>
      </c>
      <c r="F4110" s="248" t="s">
        <v>207</v>
      </c>
      <c r="G4110" s="245"/>
      <c r="H4110" s="247" t="s">
        <v>1</v>
      </c>
      <c r="I4110" s="249"/>
      <c r="J4110" s="245"/>
      <c r="K4110" s="245"/>
      <c r="L4110" s="250"/>
      <c r="M4110" s="251"/>
      <c r="N4110" s="252"/>
      <c r="O4110" s="252"/>
      <c r="P4110" s="252"/>
      <c r="Q4110" s="252"/>
      <c r="R4110" s="252"/>
      <c r="S4110" s="252"/>
      <c r="T4110" s="253"/>
      <c r="AT4110" s="254" t="s">
        <v>175</v>
      </c>
      <c r="AU4110" s="254" t="s">
        <v>107</v>
      </c>
      <c r="AV4110" s="12" t="s">
        <v>82</v>
      </c>
      <c r="AW4110" s="12" t="s">
        <v>31</v>
      </c>
      <c r="AX4110" s="12" t="s">
        <v>74</v>
      </c>
      <c r="AY4110" s="254" t="s">
        <v>165</v>
      </c>
    </row>
    <row r="4111" s="12" customFormat="1">
      <c r="B4111" s="244"/>
      <c r="C4111" s="245"/>
      <c r="D4111" s="246" t="s">
        <v>175</v>
      </c>
      <c r="E4111" s="247" t="s">
        <v>1</v>
      </c>
      <c r="F4111" s="248" t="s">
        <v>474</v>
      </c>
      <c r="G4111" s="245"/>
      <c r="H4111" s="247" t="s">
        <v>1</v>
      </c>
      <c r="I4111" s="249"/>
      <c r="J4111" s="245"/>
      <c r="K4111" s="245"/>
      <c r="L4111" s="250"/>
      <c r="M4111" s="251"/>
      <c r="N4111" s="252"/>
      <c r="O4111" s="252"/>
      <c r="P4111" s="252"/>
      <c r="Q4111" s="252"/>
      <c r="R4111" s="252"/>
      <c r="S4111" s="252"/>
      <c r="T4111" s="253"/>
      <c r="AT4111" s="254" t="s">
        <v>175</v>
      </c>
      <c r="AU4111" s="254" t="s">
        <v>107</v>
      </c>
      <c r="AV4111" s="12" t="s">
        <v>82</v>
      </c>
      <c r="AW4111" s="12" t="s">
        <v>31</v>
      </c>
      <c r="AX4111" s="12" t="s">
        <v>74</v>
      </c>
      <c r="AY4111" s="254" t="s">
        <v>165</v>
      </c>
    </row>
    <row r="4112" s="13" customFormat="1">
      <c r="B4112" s="255"/>
      <c r="C4112" s="256"/>
      <c r="D4112" s="246" t="s">
        <v>175</v>
      </c>
      <c r="E4112" s="257" t="s">
        <v>1</v>
      </c>
      <c r="F4112" s="258" t="s">
        <v>714</v>
      </c>
      <c r="G4112" s="256"/>
      <c r="H4112" s="259">
        <v>20.25</v>
      </c>
      <c r="I4112" s="260"/>
      <c r="J4112" s="256"/>
      <c r="K4112" s="256"/>
      <c r="L4112" s="261"/>
      <c r="M4112" s="262"/>
      <c r="N4112" s="263"/>
      <c r="O4112" s="263"/>
      <c r="P4112" s="263"/>
      <c r="Q4112" s="263"/>
      <c r="R4112" s="263"/>
      <c r="S4112" s="263"/>
      <c r="T4112" s="264"/>
      <c r="AT4112" s="265" t="s">
        <v>175</v>
      </c>
      <c r="AU4112" s="265" t="s">
        <v>107</v>
      </c>
      <c r="AV4112" s="13" t="s">
        <v>107</v>
      </c>
      <c r="AW4112" s="13" t="s">
        <v>31</v>
      </c>
      <c r="AX4112" s="13" t="s">
        <v>74</v>
      </c>
      <c r="AY4112" s="265" t="s">
        <v>165</v>
      </c>
    </row>
    <row r="4113" s="12" customFormat="1">
      <c r="B4113" s="244"/>
      <c r="C4113" s="245"/>
      <c r="D4113" s="246" t="s">
        <v>175</v>
      </c>
      <c r="E4113" s="247" t="s">
        <v>1</v>
      </c>
      <c r="F4113" s="248" t="s">
        <v>636</v>
      </c>
      <c r="G4113" s="245"/>
      <c r="H4113" s="247" t="s">
        <v>1</v>
      </c>
      <c r="I4113" s="249"/>
      <c r="J4113" s="245"/>
      <c r="K4113" s="245"/>
      <c r="L4113" s="250"/>
      <c r="M4113" s="251"/>
      <c r="N4113" s="252"/>
      <c r="O4113" s="252"/>
      <c r="P4113" s="252"/>
      <c r="Q4113" s="252"/>
      <c r="R4113" s="252"/>
      <c r="S4113" s="252"/>
      <c r="T4113" s="253"/>
      <c r="AT4113" s="254" t="s">
        <v>175</v>
      </c>
      <c r="AU4113" s="254" t="s">
        <v>107</v>
      </c>
      <c r="AV4113" s="12" t="s">
        <v>82</v>
      </c>
      <c r="AW4113" s="12" t="s">
        <v>31</v>
      </c>
      <c r="AX4113" s="12" t="s">
        <v>74</v>
      </c>
      <c r="AY4113" s="254" t="s">
        <v>165</v>
      </c>
    </row>
    <row r="4114" s="13" customFormat="1">
      <c r="B4114" s="255"/>
      <c r="C4114" s="256"/>
      <c r="D4114" s="246" t="s">
        <v>175</v>
      </c>
      <c r="E4114" s="257" t="s">
        <v>1</v>
      </c>
      <c r="F4114" s="258" t="s">
        <v>715</v>
      </c>
      <c r="G4114" s="256"/>
      <c r="H4114" s="259">
        <v>22.48</v>
      </c>
      <c r="I4114" s="260"/>
      <c r="J4114" s="256"/>
      <c r="K4114" s="256"/>
      <c r="L4114" s="261"/>
      <c r="M4114" s="262"/>
      <c r="N4114" s="263"/>
      <c r="O4114" s="263"/>
      <c r="P4114" s="263"/>
      <c r="Q4114" s="263"/>
      <c r="R4114" s="263"/>
      <c r="S4114" s="263"/>
      <c r="T4114" s="264"/>
      <c r="AT4114" s="265" t="s">
        <v>175</v>
      </c>
      <c r="AU4114" s="265" t="s">
        <v>107</v>
      </c>
      <c r="AV4114" s="13" t="s">
        <v>107</v>
      </c>
      <c r="AW4114" s="13" t="s">
        <v>31</v>
      </c>
      <c r="AX4114" s="13" t="s">
        <v>74</v>
      </c>
      <c r="AY4114" s="265" t="s">
        <v>165</v>
      </c>
    </row>
    <row r="4115" s="12" customFormat="1">
      <c r="B4115" s="244"/>
      <c r="C4115" s="245"/>
      <c r="D4115" s="246" t="s">
        <v>175</v>
      </c>
      <c r="E4115" s="247" t="s">
        <v>1</v>
      </c>
      <c r="F4115" s="248" t="s">
        <v>507</v>
      </c>
      <c r="G4115" s="245"/>
      <c r="H4115" s="247" t="s">
        <v>1</v>
      </c>
      <c r="I4115" s="249"/>
      <c r="J4115" s="245"/>
      <c r="K4115" s="245"/>
      <c r="L4115" s="250"/>
      <c r="M4115" s="251"/>
      <c r="N4115" s="252"/>
      <c r="O4115" s="252"/>
      <c r="P4115" s="252"/>
      <c r="Q4115" s="252"/>
      <c r="R4115" s="252"/>
      <c r="S4115" s="252"/>
      <c r="T4115" s="253"/>
      <c r="AT4115" s="254" t="s">
        <v>175</v>
      </c>
      <c r="AU4115" s="254" t="s">
        <v>107</v>
      </c>
      <c r="AV4115" s="12" t="s">
        <v>82</v>
      </c>
      <c r="AW4115" s="12" t="s">
        <v>31</v>
      </c>
      <c r="AX4115" s="12" t="s">
        <v>74</v>
      </c>
      <c r="AY4115" s="254" t="s">
        <v>165</v>
      </c>
    </row>
    <row r="4116" s="13" customFormat="1">
      <c r="B4116" s="255"/>
      <c r="C4116" s="256"/>
      <c r="D4116" s="246" t="s">
        <v>175</v>
      </c>
      <c r="E4116" s="257" t="s">
        <v>1</v>
      </c>
      <c r="F4116" s="258" t="s">
        <v>719</v>
      </c>
      <c r="G4116" s="256"/>
      <c r="H4116" s="259">
        <v>22.23</v>
      </c>
      <c r="I4116" s="260"/>
      <c r="J4116" s="256"/>
      <c r="K4116" s="256"/>
      <c r="L4116" s="261"/>
      <c r="M4116" s="262"/>
      <c r="N4116" s="263"/>
      <c r="O4116" s="263"/>
      <c r="P4116" s="263"/>
      <c r="Q4116" s="263"/>
      <c r="R4116" s="263"/>
      <c r="S4116" s="263"/>
      <c r="T4116" s="264"/>
      <c r="AT4116" s="265" t="s">
        <v>175</v>
      </c>
      <c r="AU4116" s="265" t="s">
        <v>107</v>
      </c>
      <c r="AV4116" s="13" t="s">
        <v>107</v>
      </c>
      <c r="AW4116" s="13" t="s">
        <v>31</v>
      </c>
      <c r="AX4116" s="13" t="s">
        <v>74</v>
      </c>
      <c r="AY4116" s="265" t="s">
        <v>165</v>
      </c>
    </row>
    <row r="4117" s="12" customFormat="1">
      <c r="B4117" s="244"/>
      <c r="C4117" s="245"/>
      <c r="D4117" s="246" t="s">
        <v>175</v>
      </c>
      <c r="E4117" s="247" t="s">
        <v>1</v>
      </c>
      <c r="F4117" s="248" t="s">
        <v>505</v>
      </c>
      <c r="G4117" s="245"/>
      <c r="H4117" s="247" t="s">
        <v>1</v>
      </c>
      <c r="I4117" s="249"/>
      <c r="J4117" s="245"/>
      <c r="K4117" s="245"/>
      <c r="L4117" s="250"/>
      <c r="M4117" s="251"/>
      <c r="N4117" s="252"/>
      <c r="O4117" s="252"/>
      <c r="P4117" s="252"/>
      <c r="Q4117" s="252"/>
      <c r="R4117" s="252"/>
      <c r="S4117" s="252"/>
      <c r="T4117" s="253"/>
      <c r="AT4117" s="254" t="s">
        <v>175</v>
      </c>
      <c r="AU4117" s="254" t="s">
        <v>107</v>
      </c>
      <c r="AV4117" s="12" t="s">
        <v>82</v>
      </c>
      <c r="AW4117" s="12" t="s">
        <v>31</v>
      </c>
      <c r="AX4117" s="12" t="s">
        <v>74</v>
      </c>
      <c r="AY4117" s="254" t="s">
        <v>165</v>
      </c>
    </row>
    <row r="4118" s="13" customFormat="1">
      <c r="B4118" s="255"/>
      <c r="C4118" s="256"/>
      <c r="D4118" s="246" t="s">
        <v>175</v>
      </c>
      <c r="E4118" s="257" t="s">
        <v>1</v>
      </c>
      <c r="F4118" s="258" t="s">
        <v>1533</v>
      </c>
      <c r="G4118" s="256"/>
      <c r="H4118" s="259">
        <v>20.140000000000001</v>
      </c>
      <c r="I4118" s="260"/>
      <c r="J4118" s="256"/>
      <c r="K4118" s="256"/>
      <c r="L4118" s="261"/>
      <c r="M4118" s="262"/>
      <c r="N4118" s="263"/>
      <c r="O4118" s="263"/>
      <c r="P4118" s="263"/>
      <c r="Q4118" s="263"/>
      <c r="R4118" s="263"/>
      <c r="S4118" s="263"/>
      <c r="T4118" s="264"/>
      <c r="AT4118" s="265" t="s">
        <v>175</v>
      </c>
      <c r="AU4118" s="265" t="s">
        <v>107</v>
      </c>
      <c r="AV4118" s="13" t="s">
        <v>107</v>
      </c>
      <c r="AW4118" s="13" t="s">
        <v>31</v>
      </c>
      <c r="AX4118" s="13" t="s">
        <v>74</v>
      </c>
      <c r="AY4118" s="265" t="s">
        <v>165</v>
      </c>
    </row>
    <row r="4119" s="12" customFormat="1">
      <c r="B4119" s="244"/>
      <c r="C4119" s="245"/>
      <c r="D4119" s="246" t="s">
        <v>175</v>
      </c>
      <c r="E4119" s="247" t="s">
        <v>1</v>
      </c>
      <c r="F4119" s="248" t="s">
        <v>276</v>
      </c>
      <c r="G4119" s="245"/>
      <c r="H4119" s="247" t="s">
        <v>1</v>
      </c>
      <c r="I4119" s="249"/>
      <c r="J4119" s="245"/>
      <c r="K4119" s="245"/>
      <c r="L4119" s="250"/>
      <c r="M4119" s="251"/>
      <c r="N4119" s="252"/>
      <c r="O4119" s="252"/>
      <c r="P4119" s="252"/>
      <c r="Q4119" s="252"/>
      <c r="R4119" s="252"/>
      <c r="S4119" s="252"/>
      <c r="T4119" s="253"/>
      <c r="AT4119" s="254" t="s">
        <v>175</v>
      </c>
      <c r="AU4119" s="254" t="s">
        <v>107</v>
      </c>
      <c r="AV4119" s="12" t="s">
        <v>82</v>
      </c>
      <c r="AW4119" s="12" t="s">
        <v>31</v>
      </c>
      <c r="AX4119" s="12" t="s">
        <v>74</v>
      </c>
      <c r="AY4119" s="254" t="s">
        <v>165</v>
      </c>
    </row>
    <row r="4120" s="13" customFormat="1">
      <c r="B4120" s="255"/>
      <c r="C4120" s="256"/>
      <c r="D4120" s="246" t="s">
        <v>175</v>
      </c>
      <c r="E4120" s="257" t="s">
        <v>1</v>
      </c>
      <c r="F4120" s="258" t="s">
        <v>1534</v>
      </c>
      <c r="G4120" s="256"/>
      <c r="H4120" s="259">
        <v>9.4399999999999995</v>
      </c>
      <c r="I4120" s="260"/>
      <c r="J4120" s="256"/>
      <c r="K4120" s="256"/>
      <c r="L4120" s="261"/>
      <c r="M4120" s="262"/>
      <c r="N4120" s="263"/>
      <c r="O4120" s="263"/>
      <c r="P4120" s="263"/>
      <c r="Q4120" s="263"/>
      <c r="R4120" s="263"/>
      <c r="S4120" s="263"/>
      <c r="T4120" s="264"/>
      <c r="AT4120" s="265" t="s">
        <v>175</v>
      </c>
      <c r="AU4120" s="265" t="s">
        <v>107</v>
      </c>
      <c r="AV4120" s="13" t="s">
        <v>107</v>
      </c>
      <c r="AW4120" s="13" t="s">
        <v>31</v>
      </c>
      <c r="AX4120" s="13" t="s">
        <v>74</v>
      </c>
      <c r="AY4120" s="265" t="s">
        <v>165</v>
      </c>
    </row>
    <row r="4121" s="14" customFormat="1">
      <c r="B4121" s="266"/>
      <c r="C4121" s="267"/>
      <c r="D4121" s="246" t="s">
        <v>175</v>
      </c>
      <c r="E4121" s="268" t="s">
        <v>1</v>
      </c>
      <c r="F4121" s="269" t="s">
        <v>179</v>
      </c>
      <c r="G4121" s="267"/>
      <c r="H4121" s="270">
        <v>94.540000000000006</v>
      </c>
      <c r="I4121" s="271"/>
      <c r="J4121" s="267"/>
      <c r="K4121" s="267"/>
      <c r="L4121" s="272"/>
      <c r="M4121" s="273"/>
      <c r="N4121" s="274"/>
      <c r="O4121" s="274"/>
      <c r="P4121" s="274"/>
      <c r="Q4121" s="274"/>
      <c r="R4121" s="274"/>
      <c r="S4121" s="274"/>
      <c r="T4121" s="275"/>
      <c r="AT4121" s="276" t="s">
        <v>175</v>
      </c>
      <c r="AU4121" s="276" t="s">
        <v>107</v>
      </c>
      <c r="AV4121" s="14" t="s">
        <v>166</v>
      </c>
      <c r="AW4121" s="14" t="s">
        <v>31</v>
      </c>
      <c r="AX4121" s="14" t="s">
        <v>74</v>
      </c>
      <c r="AY4121" s="276" t="s">
        <v>165</v>
      </c>
    </row>
    <row r="4122" s="15" customFormat="1">
      <c r="B4122" s="277"/>
      <c r="C4122" s="278"/>
      <c r="D4122" s="246" t="s">
        <v>175</v>
      </c>
      <c r="E4122" s="279" t="s">
        <v>1</v>
      </c>
      <c r="F4122" s="280" t="s">
        <v>186</v>
      </c>
      <c r="G4122" s="278"/>
      <c r="H4122" s="281">
        <v>94.540000000000006</v>
      </c>
      <c r="I4122" s="282"/>
      <c r="J4122" s="278"/>
      <c r="K4122" s="278"/>
      <c r="L4122" s="283"/>
      <c r="M4122" s="284"/>
      <c r="N4122" s="285"/>
      <c r="O4122" s="285"/>
      <c r="P4122" s="285"/>
      <c r="Q4122" s="285"/>
      <c r="R4122" s="285"/>
      <c r="S4122" s="285"/>
      <c r="T4122" s="286"/>
      <c r="AT4122" s="287" t="s">
        <v>175</v>
      </c>
      <c r="AU4122" s="287" t="s">
        <v>107</v>
      </c>
      <c r="AV4122" s="15" t="s">
        <v>173</v>
      </c>
      <c r="AW4122" s="15" t="s">
        <v>31</v>
      </c>
      <c r="AX4122" s="15" t="s">
        <v>82</v>
      </c>
      <c r="AY4122" s="287" t="s">
        <v>165</v>
      </c>
    </row>
    <row r="4123" s="1" customFormat="1" ht="16.5" customHeight="1">
      <c r="B4123" s="38"/>
      <c r="C4123" s="231" t="s">
        <v>1535</v>
      </c>
      <c r="D4123" s="231" t="s">
        <v>168</v>
      </c>
      <c r="E4123" s="232" t="s">
        <v>1536</v>
      </c>
      <c r="F4123" s="233" t="s">
        <v>1537</v>
      </c>
      <c r="G4123" s="234" t="s">
        <v>296</v>
      </c>
      <c r="H4123" s="235">
        <v>94.540000000000006</v>
      </c>
      <c r="I4123" s="236"/>
      <c r="J4123" s="237">
        <f>ROUND(I4123*H4123,2)</f>
        <v>0</v>
      </c>
      <c r="K4123" s="233" t="s">
        <v>172</v>
      </c>
      <c r="L4123" s="43"/>
      <c r="M4123" s="238" t="s">
        <v>1</v>
      </c>
      <c r="N4123" s="239" t="s">
        <v>40</v>
      </c>
      <c r="O4123" s="86"/>
      <c r="P4123" s="240">
        <f>O4123*H4123</f>
        <v>0</v>
      </c>
      <c r="Q4123" s="240">
        <v>0</v>
      </c>
      <c r="R4123" s="240">
        <f>Q4123*H4123</f>
        <v>0</v>
      </c>
      <c r="S4123" s="240">
        <v>0</v>
      </c>
      <c r="T4123" s="241">
        <f>S4123*H4123</f>
        <v>0</v>
      </c>
      <c r="AR4123" s="242" t="s">
        <v>315</v>
      </c>
      <c r="AT4123" s="242" t="s">
        <v>168</v>
      </c>
      <c r="AU4123" s="242" t="s">
        <v>107</v>
      </c>
      <c r="AY4123" s="17" t="s">
        <v>165</v>
      </c>
      <c r="BE4123" s="243">
        <f>IF(N4123="základní",J4123,0)</f>
        <v>0</v>
      </c>
      <c r="BF4123" s="243">
        <f>IF(N4123="snížená",J4123,0)</f>
        <v>0</v>
      </c>
      <c r="BG4123" s="243">
        <f>IF(N4123="zákl. přenesená",J4123,0)</f>
        <v>0</v>
      </c>
      <c r="BH4123" s="243">
        <f>IF(N4123="sníž. přenesená",J4123,0)</f>
        <v>0</v>
      </c>
      <c r="BI4123" s="243">
        <f>IF(N4123="nulová",J4123,0)</f>
        <v>0</v>
      </c>
      <c r="BJ4123" s="17" t="s">
        <v>107</v>
      </c>
      <c r="BK4123" s="243">
        <f>ROUND(I4123*H4123,2)</f>
        <v>0</v>
      </c>
      <c r="BL4123" s="17" t="s">
        <v>315</v>
      </c>
      <c r="BM4123" s="242" t="s">
        <v>1538</v>
      </c>
    </row>
    <row r="4124" s="12" customFormat="1">
      <c r="B4124" s="244"/>
      <c r="C4124" s="245"/>
      <c r="D4124" s="246" t="s">
        <v>175</v>
      </c>
      <c r="E4124" s="247" t="s">
        <v>1</v>
      </c>
      <c r="F4124" s="248" t="s">
        <v>207</v>
      </c>
      <c r="G4124" s="245"/>
      <c r="H4124" s="247" t="s">
        <v>1</v>
      </c>
      <c r="I4124" s="249"/>
      <c r="J4124" s="245"/>
      <c r="K4124" s="245"/>
      <c r="L4124" s="250"/>
      <c r="M4124" s="251"/>
      <c r="N4124" s="252"/>
      <c r="O4124" s="252"/>
      <c r="P4124" s="252"/>
      <c r="Q4124" s="252"/>
      <c r="R4124" s="252"/>
      <c r="S4124" s="252"/>
      <c r="T4124" s="253"/>
      <c r="AT4124" s="254" t="s">
        <v>175</v>
      </c>
      <c r="AU4124" s="254" t="s">
        <v>107</v>
      </c>
      <c r="AV4124" s="12" t="s">
        <v>82</v>
      </c>
      <c r="AW4124" s="12" t="s">
        <v>31</v>
      </c>
      <c r="AX4124" s="12" t="s">
        <v>74</v>
      </c>
      <c r="AY4124" s="254" t="s">
        <v>165</v>
      </c>
    </row>
    <row r="4125" s="12" customFormat="1">
      <c r="B4125" s="244"/>
      <c r="C4125" s="245"/>
      <c r="D4125" s="246" t="s">
        <v>175</v>
      </c>
      <c r="E4125" s="247" t="s">
        <v>1</v>
      </c>
      <c r="F4125" s="248" t="s">
        <v>474</v>
      </c>
      <c r="G4125" s="245"/>
      <c r="H4125" s="247" t="s">
        <v>1</v>
      </c>
      <c r="I4125" s="249"/>
      <c r="J4125" s="245"/>
      <c r="K4125" s="245"/>
      <c r="L4125" s="250"/>
      <c r="M4125" s="251"/>
      <c r="N4125" s="252"/>
      <c r="O4125" s="252"/>
      <c r="P4125" s="252"/>
      <c r="Q4125" s="252"/>
      <c r="R4125" s="252"/>
      <c r="S4125" s="252"/>
      <c r="T4125" s="253"/>
      <c r="AT4125" s="254" t="s">
        <v>175</v>
      </c>
      <c r="AU4125" s="254" t="s">
        <v>107</v>
      </c>
      <c r="AV4125" s="12" t="s">
        <v>82</v>
      </c>
      <c r="AW4125" s="12" t="s">
        <v>31</v>
      </c>
      <c r="AX4125" s="12" t="s">
        <v>74</v>
      </c>
      <c r="AY4125" s="254" t="s">
        <v>165</v>
      </c>
    </row>
    <row r="4126" s="13" customFormat="1">
      <c r="B4126" s="255"/>
      <c r="C4126" s="256"/>
      <c r="D4126" s="246" t="s">
        <v>175</v>
      </c>
      <c r="E4126" s="257" t="s">
        <v>1</v>
      </c>
      <c r="F4126" s="258" t="s">
        <v>714</v>
      </c>
      <c r="G4126" s="256"/>
      <c r="H4126" s="259">
        <v>20.25</v>
      </c>
      <c r="I4126" s="260"/>
      <c r="J4126" s="256"/>
      <c r="K4126" s="256"/>
      <c r="L4126" s="261"/>
      <c r="M4126" s="262"/>
      <c r="N4126" s="263"/>
      <c r="O4126" s="263"/>
      <c r="P4126" s="263"/>
      <c r="Q4126" s="263"/>
      <c r="R4126" s="263"/>
      <c r="S4126" s="263"/>
      <c r="T4126" s="264"/>
      <c r="AT4126" s="265" t="s">
        <v>175</v>
      </c>
      <c r="AU4126" s="265" t="s">
        <v>107</v>
      </c>
      <c r="AV4126" s="13" t="s">
        <v>107</v>
      </c>
      <c r="AW4126" s="13" t="s">
        <v>31</v>
      </c>
      <c r="AX4126" s="13" t="s">
        <v>74</v>
      </c>
      <c r="AY4126" s="265" t="s">
        <v>165</v>
      </c>
    </row>
    <row r="4127" s="12" customFormat="1">
      <c r="B4127" s="244"/>
      <c r="C4127" s="245"/>
      <c r="D4127" s="246" t="s">
        <v>175</v>
      </c>
      <c r="E4127" s="247" t="s">
        <v>1</v>
      </c>
      <c r="F4127" s="248" t="s">
        <v>636</v>
      </c>
      <c r="G4127" s="245"/>
      <c r="H4127" s="247" t="s">
        <v>1</v>
      </c>
      <c r="I4127" s="249"/>
      <c r="J4127" s="245"/>
      <c r="K4127" s="245"/>
      <c r="L4127" s="250"/>
      <c r="M4127" s="251"/>
      <c r="N4127" s="252"/>
      <c r="O4127" s="252"/>
      <c r="P4127" s="252"/>
      <c r="Q4127" s="252"/>
      <c r="R4127" s="252"/>
      <c r="S4127" s="252"/>
      <c r="T4127" s="253"/>
      <c r="AT4127" s="254" t="s">
        <v>175</v>
      </c>
      <c r="AU4127" s="254" t="s">
        <v>107</v>
      </c>
      <c r="AV4127" s="12" t="s">
        <v>82</v>
      </c>
      <c r="AW4127" s="12" t="s">
        <v>31</v>
      </c>
      <c r="AX4127" s="12" t="s">
        <v>74</v>
      </c>
      <c r="AY4127" s="254" t="s">
        <v>165</v>
      </c>
    </row>
    <row r="4128" s="13" customFormat="1">
      <c r="B4128" s="255"/>
      <c r="C4128" s="256"/>
      <c r="D4128" s="246" t="s">
        <v>175</v>
      </c>
      <c r="E4128" s="257" t="s">
        <v>1</v>
      </c>
      <c r="F4128" s="258" t="s">
        <v>715</v>
      </c>
      <c r="G4128" s="256"/>
      <c r="H4128" s="259">
        <v>22.48</v>
      </c>
      <c r="I4128" s="260"/>
      <c r="J4128" s="256"/>
      <c r="K4128" s="256"/>
      <c r="L4128" s="261"/>
      <c r="M4128" s="262"/>
      <c r="N4128" s="263"/>
      <c r="O4128" s="263"/>
      <c r="P4128" s="263"/>
      <c r="Q4128" s="263"/>
      <c r="R4128" s="263"/>
      <c r="S4128" s="263"/>
      <c r="T4128" s="264"/>
      <c r="AT4128" s="265" t="s">
        <v>175</v>
      </c>
      <c r="AU4128" s="265" t="s">
        <v>107</v>
      </c>
      <c r="AV4128" s="13" t="s">
        <v>107</v>
      </c>
      <c r="AW4128" s="13" t="s">
        <v>31</v>
      </c>
      <c r="AX4128" s="13" t="s">
        <v>74</v>
      </c>
      <c r="AY4128" s="265" t="s">
        <v>165</v>
      </c>
    </row>
    <row r="4129" s="12" customFormat="1">
      <c r="B4129" s="244"/>
      <c r="C4129" s="245"/>
      <c r="D4129" s="246" t="s">
        <v>175</v>
      </c>
      <c r="E4129" s="247" t="s">
        <v>1</v>
      </c>
      <c r="F4129" s="248" t="s">
        <v>507</v>
      </c>
      <c r="G4129" s="245"/>
      <c r="H4129" s="247" t="s">
        <v>1</v>
      </c>
      <c r="I4129" s="249"/>
      <c r="J4129" s="245"/>
      <c r="K4129" s="245"/>
      <c r="L4129" s="250"/>
      <c r="M4129" s="251"/>
      <c r="N4129" s="252"/>
      <c r="O4129" s="252"/>
      <c r="P4129" s="252"/>
      <c r="Q4129" s="252"/>
      <c r="R4129" s="252"/>
      <c r="S4129" s="252"/>
      <c r="T4129" s="253"/>
      <c r="AT4129" s="254" t="s">
        <v>175</v>
      </c>
      <c r="AU4129" s="254" t="s">
        <v>107</v>
      </c>
      <c r="AV4129" s="12" t="s">
        <v>82</v>
      </c>
      <c r="AW4129" s="12" t="s">
        <v>31</v>
      </c>
      <c r="AX4129" s="12" t="s">
        <v>74</v>
      </c>
      <c r="AY4129" s="254" t="s">
        <v>165</v>
      </c>
    </row>
    <row r="4130" s="13" customFormat="1">
      <c r="B4130" s="255"/>
      <c r="C4130" s="256"/>
      <c r="D4130" s="246" t="s">
        <v>175</v>
      </c>
      <c r="E4130" s="257" t="s">
        <v>1</v>
      </c>
      <c r="F4130" s="258" t="s">
        <v>719</v>
      </c>
      <c r="G4130" s="256"/>
      <c r="H4130" s="259">
        <v>22.23</v>
      </c>
      <c r="I4130" s="260"/>
      <c r="J4130" s="256"/>
      <c r="K4130" s="256"/>
      <c r="L4130" s="261"/>
      <c r="M4130" s="262"/>
      <c r="N4130" s="263"/>
      <c r="O4130" s="263"/>
      <c r="P4130" s="263"/>
      <c r="Q4130" s="263"/>
      <c r="R4130" s="263"/>
      <c r="S4130" s="263"/>
      <c r="T4130" s="264"/>
      <c r="AT4130" s="265" t="s">
        <v>175</v>
      </c>
      <c r="AU4130" s="265" t="s">
        <v>107</v>
      </c>
      <c r="AV4130" s="13" t="s">
        <v>107</v>
      </c>
      <c r="AW4130" s="13" t="s">
        <v>31</v>
      </c>
      <c r="AX4130" s="13" t="s">
        <v>74</v>
      </c>
      <c r="AY4130" s="265" t="s">
        <v>165</v>
      </c>
    </row>
    <row r="4131" s="12" customFormat="1">
      <c r="B4131" s="244"/>
      <c r="C4131" s="245"/>
      <c r="D4131" s="246" t="s">
        <v>175</v>
      </c>
      <c r="E4131" s="247" t="s">
        <v>1</v>
      </c>
      <c r="F4131" s="248" t="s">
        <v>505</v>
      </c>
      <c r="G4131" s="245"/>
      <c r="H4131" s="247" t="s">
        <v>1</v>
      </c>
      <c r="I4131" s="249"/>
      <c r="J4131" s="245"/>
      <c r="K4131" s="245"/>
      <c r="L4131" s="250"/>
      <c r="M4131" s="251"/>
      <c r="N4131" s="252"/>
      <c r="O4131" s="252"/>
      <c r="P4131" s="252"/>
      <c r="Q4131" s="252"/>
      <c r="R4131" s="252"/>
      <c r="S4131" s="252"/>
      <c r="T4131" s="253"/>
      <c r="AT4131" s="254" t="s">
        <v>175</v>
      </c>
      <c r="AU4131" s="254" t="s">
        <v>107</v>
      </c>
      <c r="AV4131" s="12" t="s">
        <v>82</v>
      </c>
      <c r="AW4131" s="12" t="s">
        <v>31</v>
      </c>
      <c r="AX4131" s="12" t="s">
        <v>74</v>
      </c>
      <c r="AY4131" s="254" t="s">
        <v>165</v>
      </c>
    </row>
    <row r="4132" s="13" customFormat="1">
      <c r="B4132" s="255"/>
      <c r="C4132" s="256"/>
      <c r="D4132" s="246" t="s">
        <v>175</v>
      </c>
      <c r="E4132" s="257" t="s">
        <v>1</v>
      </c>
      <c r="F4132" s="258" t="s">
        <v>1533</v>
      </c>
      <c r="G4132" s="256"/>
      <c r="H4132" s="259">
        <v>20.140000000000001</v>
      </c>
      <c r="I4132" s="260"/>
      <c r="J4132" s="256"/>
      <c r="K4132" s="256"/>
      <c r="L4132" s="261"/>
      <c r="M4132" s="262"/>
      <c r="N4132" s="263"/>
      <c r="O4132" s="263"/>
      <c r="P4132" s="263"/>
      <c r="Q4132" s="263"/>
      <c r="R4132" s="263"/>
      <c r="S4132" s="263"/>
      <c r="T4132" s="264"/>
      <c r="AT4132" s="265" t="s">
        <v>175</v>
      </c>
      <c r="AU4132" s="265" t="s">
        <v>107</v>
      </c>
      <c r="AV4132" s="13" t="s">
        <v>107</v>
      </c>
      <c r="AW4132" s="13" t="s">
        <v>31</v>
      </c>
      <c r="AX4132" s="13" t="s">
        <v>74</v>
      </c>
      <c r="AY4132" s="265" t="s">
        <v>165</v>
      </c>
    </row>
    <row r="4133" s="12" customFormat="1">
      <c r="B4133" s="244"/>
      <c r="C4133" s="245"/>
      <c r="D4133" s="246" t="s">
        <v>175</v>
      </c>
      <c r="E4133" s="247" t="s">
        <v>1</v>
      </c>
      <c r="F4133" s="248" t="s">
        <v>276</v>
      </c>
      <c r="G4133" s="245"/>
      <c r="H4133" s="247" t="s">
        <v>1</v>
      </c>
      <c r="I4133" s="249"/>
      <c r="J4133" s="245"/>
      <c r="K4133" s="245"/>
      <c r="L4133" s="250"/>
      <c r="M4133" s="251"/>
      <c r="N4133" s="252"/>
      <c r="O4133" s="252"/>
      <c r="P4133" s="252"/>
      <c r="Q4133" s="252"/>
      <c r="R4133" s="252"/>
      <c r="S4133" s="252"/>
      <c r="T4133" s="253"/>
      <c r="AT4133" s="254" t="s">
        <v>175</v>
      </c>
      <c r="AU4133" s="254" t="s">
        <v>107</v>
      </c>
      <c r="AV4133" s="12" t="s">
        <v>82</v>
      </c>
      <c r="AW4133" s="12" t="s">
        <v>31</v>
      </c>
      <c r="AX4133" s="12" t="s">
        <v>74</v>
      </c>
      <c r="AY4133" s="254" t="s">
        <v>165</v>
      </c>
    </row>
    <row r="4134" s="13" customFormat="1">
      <c r="B4134" s="255"/>
      <c r="C4134" s="256"/>
      <c r="D4134" s="246" t="s">
        <v>175</v>
      </c>
      <c r="E4134" s="257" t="s">
        <v>1</v>
      </c>
      <c r="F4134" s="258" t="s">
        <v>1534</v>
      </c>
      <c r="G4134" s="256"/>
      <c r="H4134" s="259">
        <v>9.4399999999999995</v>
      </c>
      <c r="I4134" s="260"/>
      <c r="J4134" s="256"/>
      <c r="K4134" s="256"/>
      <c r="L4134" s="261"/>
      <c r="M4134" s="262"/>
      <c r="N4134" s="263"/>
      <c r="O4134" s="263"/>
      <c r="P4134" s="263"/>
      <c r="Q4134" s="263"/>
      <c r="R4134" s="263"/>
      <c r="S4134" s="263"/>
      <c r="T4134" s="264"/>
      <c r="AT4134" s="265" t="s">
        <v>175</v>
      </c>
      <c r="AU4134" s="265" t="s">
        <v>107</v>
      </c>
      <c r="AV4134" s="13" t="s">
        <v>107</v>
      </c>
      <c r="AW4134" s="13" t="s">
        <v>31</v>
      </c>
      <c r="AX4134" s="13" t="s">
        <v>74</v>
      </c>
      <c r="AY4134" s="265" t="s">
        <v>165</v>
      </c>
    </row>
    <row r="4135" s="15" customFormat="1">
      <c r="B4135" s="277"/>
      <c r="C4135" s="278"/>
      <c r="D4135" s="246" t="s">
        <v>175</v>
      </c>
      <c r="E4135" s="279" t="s">
        <v>1</v>
      </c>
      <c r="F4135" s="280" t="s">
        <v>186</v>
      </c>
      <c r="G4135" s="278"/>
      <c r="H4135" s="281">
        <v>94.540000000000006</v>
      </c>
      <c r="I4135" s="282"/>
      <c r="J4135" s="278"/>
      <c r="K4135" s="278"/>
      <c r="L4135" s="283"/>
      <c r="M4135" s="284"/>
      <c r="N4135" s="285"/>
      <c r="O4135" s="285"/>
      <c r="P4135" s="285"/>
      <c r="Q4135" s="285"/>
      <c r="R4135" s="285"/>
      <c r="S4135" s="285"/>
      <c r="T4135" s="286"/>
      <c r="AT4135" s="287" t="s">
        <v>175</v>
      </c>
      <c r="AU4135" s="287" t="s">
        <v>107</v>
      </c>
      <c r="AV4135" s="15" t="s">
        <v>173</v>
      </c>
      <c r="AW4135" s="15" t="s">
        <v>31</v>
      </c>
      <c r="AX4135" s="15" t="s">
        <v>82</v>
      </c>
      <c r="AY4135" s="287" t="s">
        <v>165</v>
      </c>
    </row>
    <row r="4136" s="1" customFormat="1" ht="24" customHeight="1">
      <c r="B4136" s="38"/>
      <c r="C4136" s="231" t="s">
        <v>1539</v>
      </c>
      <c r="D4136" s="231" t="s">
        <v>168</v>
      </c>
      <c r="E4136" s="232" t="s">
        <v>1540</v>
      </c>
      <c r="F4136" s="233" t="s">
        <v>1541</v>
      </c>
      <c r="G4136" s="234" t="s">
        <v>296</v>
      </c>
      <c r="H4136" s="235">
        <v>278.76999999999998</v>
      </c>
      <c r="I4136" s="236"/>
      <c r="J4136" s="237">
        <f>ROUND(I4136*H4136,2)</f>
        <v>0</v>
      </c>
      <c r="K4136" s="233" t="s">
        <v>172</v>
      </c>
      <c r="L4136" s="43"/>
      <c r="M4136" s="238" t="s">
        <v>1</v>
      </c>
      <c r="N4136" s="239" t="s">
        <v>40</v>
      </c>
      <c r="O4136" s="86"/>
      <c r="P4136" s="240">
        <f>O4136*H4136</f>
        <v>0</v>
      </c>
      <c r="Q4136" s="240">
        <v>0.00020000000000000001</v>
      </c>
      <c r="R4136" s="240">
        <f>Q4136*H4136</f>
        <v>0.055753999999999998</v>
      </c>
      <c r="S4136" s="240">
        <v>0</v>
      </c>
      <c r="T4136" s="241">
        <f>S4136*H4136</f>
        <v>0</v>
      </c>
      <c r="AR4136" s="242" t="s">
        <v>315</v>
      </c>
      <c r="AT4136" s="242" t="s">
        <v>168</v>
      </c>
      <c r="AU4136" s="242" t="s">
        <v>107</v>
      </c>
      <c r="AY4136" s="17" t="s">
        <v>165</v>
      </c>
      <c r="BE4136" s="243">
        <f>IF(N4136="základní",J4136,0)</f>
        <v>0</v>
      </c>
      <c r="BF4136" s="243">
        <f>IF(N4136="snížená",J4136,0)</f>
        <v>0</v>
      </c>
      <c r="BG4136" s="243">
        <f>IF(N4136="zákl. přenesená",J4136,0)</f>
        <v>0</v>
      </c>
      <c r="BH4136" s="243">
        <f>IF(N4136="sníž. přenesená",J4136,0)</f>
        <v>0</v>
      </c>
      <c r="BI4136" s="243">
        <f>IF(N4136="nulová",J4136,0)</f>
        <v>0</v>
      </c>
      <c r="BJ4136" s="17" t="s">
        <v>107</v>
      </c>
      <c r="BK4136" s="243">
        <f>ROUND(I4136*H4136,2)</f>
        <v>0</v>
      </c>
      <c r="BL4136" s="17" t="s">
        <v>315</v>
      </c>
      <c r="BM4136" s="242" t="s">
        <v>1542</v>
      </c>
    </row>
    <row r="4137" s="12" customFormat="1">
      <c r="B4137" s="244"/>
      <c r="C4137" s="245"/>
      <c r="D4137" s="246" t="s">
        <v>175</v>
      </c>
      <c r="E4137" s="247" t="s">
        <v>1</v>
      </c>
      <c r="F4137" s="248" t="s">
        <v>1543</v>
      </c>
      <c r="G4137" s="245"/>
      <c r="H4137" s="247" t="s">
        <v>1</v>
      </c>
      <c r="I4137" s="249"/>
      <c r="J4137" s="245"/>
      <c r="K4137" s="245"/>
      <c r="L4137" s="250"/>
      <c r="M4137" s="251"/>
      <c r="N4137" s="252"/>
      <c r="O4137" s="252"/>
      <c r="P4137" s="252"/>
      <c r="Q4137" s="252"/>
      <c r="R4137" s="252"/>
      <c r="S4137" s="252"/>
      <c r="T4137" s="253"/>
      <c r="AT4137" s="254" t="s">
        <v>175</v>
      </c>
      <c r="AU4137" s="254" t="s">
        <v>107</v>
      </c>
      <c r="AV4137" s="12" t="s">
        <v>82</v>
      </c>
      <c r="AW4137" s="12" t="s">
        <v>31</v>
      </c>
      <c r="AX4137" s="12" t="s">
        <v>74</v>
      </c>
      <c r="AY4137" s="254" t="s">
        <v>165</v>
      </c>
    </row>
    <row r="4138" s="12" customFormat="1">
      <c r="B4138" s="244"/>
      <c r="C4138" s="245"/>
      <c r="D4138" s="246" t="s">
        <v>175</v>
      </c>
      <c r="E4138" s="247" t="s">
        <v>1</v>
      </c>
      <c r="F4138" s="248" t="s">
        <v>176</v>
      </c>
      <c r="G4138" s="245"/>
      <c r="H4138" s="247" t="s">
        <v>1</v>
      </c>
      <c r="I4138" s="249"/>
      <c r="J4138" s="245"/>
      <c r="K4138" s="245"/>
      <c r="L4138" s="250"/>
      <c r="M4138" s="251"/>
      <c r="N4138" s="252"/>
      <c r="O4138" s="252"/>
      <c r="P4138" s="252"/>
      <c r="Q4138" s="252"/>
      <c r="R4138" s="252"/>
      <c r="S4138" s="252"/>
      <c r="T4138" s="253"/>
      <c r="AT4138" s="254" t="s">
        <v>175</v>
      </c>
      <c r="AU4138" s="254" t="s">
        <v>107</v>
      </c>
      <c r="AV4138" s="12" t="s">
        <v>82</v>
      </c>
      <c r="AW4138" s="12" t="s">
        <v>31</v>
      </c>
      <c r="AX4138" s="12" t="s">
        <v>74</v>
      </c>
      <c r="AY4138" s="254" t="s">
        <v>165</v>
      </c>
    </row>
    <row r="4139" s="12" customFormat="1">
      <c r="B4139" s="244"/>
      <c r="C4139" s="245"/>
      <c r="D4139" s="246" t="s">
        <v>175</v>
      </c>
      <c r="E4139" s="247" t="s">
        <v>1</v>
      </c>
      <c r="F4139" s="248" t="s">
        <v>177</v>
      </c>
      <c r="G4139" s="245"/>
      <c r="H4139" s="247" t="s">
        <v>1</v>
      </c>
      <c r="I4139" s="249"/>
      <c r="J4139" s="245"/>
      <c r="K4139" s="245"/>
      <c r="L4139" s="250"/>
      <c r="M4139" s="251"/>
      <c r="N4139" s="252"/>
      <c r="O4139" s="252"/>
      <c r="P4139" s="252"/>
      <c r="Q4139" s="252"/>
      <c r="R4139" s="252"/>
      <c r="S4139" s="252"/>
      <c r="T4139" s="253"/>
      <c r="AT4139" s="254" t="s">
        <v>175</v>
      </c>
      <c r="AU4139" s="254" t="s">
        <v>107</v>
      </c>
      <c r="AV4139" s="12" t="s">
        <v>82</v>
      </c>
      <c r="AW4139" s="12" t="s">
        <v>31</v>
      </c>
      <c r="AX4139" s="12" t="s">
        <v>74</v>
      </c>
      <c r="AY4139" s="254" t="s">
        <v>165</v>
      </c>
    </row>
    <row r="4140" s="13" customFormat="1">
      <c r="B4140" s="255"/>
      <c r="C4140" s="256"/>
      <c r="D4140" s="246" t="s">
        <v>175</v>
      </c>
      <c r="E4140" s="257" t="s">
        <v>1</v>
      </c>
      <c r="F4140" s="258" t="s">
        <v>671</v>
      </c>
      <c r="G4140" s="256"/>
      <c r="H4140" s="259">
        <v>15.01</v>
      </c>
      <c r="I4140" s="260"/>
      <c r="J4140" s="256"/>
      <c r="K4140" s="256"/>
      <c r="L4140" s="261"/>
      <c r="M4140" s="262"/>
      <c r="N4140" s="263"/>
      <c r="O4140" s="263"/>
      <c r="P4140" s="263"/>
      <c r="Q4140" s="263"/>
      <c r="R4140" s="263"/>
      <c r="S4140" s="263"/>
      <c r="T4140" s="264"/>
      <c r="AT4140" s="265" t="s">
        <v>175</v>
      </c>
      <c r="AU4140" s="265" t="s">
        <v>107</v>
      </c>
      <c r="AV4140" s="13" t="s">
        <v>107</v>
      </c>
      <c r="AW4140" s="13" t="s">
        <v>31</v>
      </c>
      <c r="AX4140" s="13" t="s">
        <v>74</v>
      </c>
      <c r="AY4140" s="265" t="s">
        <v>165</v>
      </c>
    </row>
    <row r="4141" s="12" customFormat="1">
      <c r="B4141" s="244"/>
      <c r="C4141" s="245"/>
      <c r="D4141" s="246" t="s">
        <v>175</v>
      </c>
      <c r="E4141" s="247" t="s">
        <v>1</v>
      </c>
      <c r="F4141" s="248" t="s">
        <v>379</v>
      </c>
      <c r="G4141" s="245"/>
      <c r="H4141" s="247" t="s">
        <v>1</v>
      </c>
      <c r="I4141" s="249"/>
      <c r="J4141" s="245"/>
      <c r="K4141" s="245"/>
      <c r="L4141" s="250"/>
      <c r="M4141" s="251"/>
      <c r="N4141" s="252"/>
      <c r="O4141" s="252"/>
      <c r="P4141" s="252"/>
      <c r="Q4141" s="252"/>
      <c r="R4141" s="252"/>
      <c r="S4141" s="252"/>
      <c r="T4141" s="253"/>
      <c r="AT4141" s="254" t="s">
        <v>175</v>
      </c>
      <c r="AU4141" s="254" t="s">
        <v>107</v>
      </c>
      <c r="AV4141" s="12" t="s">
        <v>82</v>
      </c>
      <c r="AW4141" s="12" t="s">
        <v>31</v>
      </c>
      <c r="AX4141" s="12" t="s">
        <v>74</v>
      </c>
      <c r="AY4141" s="254" t="s">
        <v>165</v>
      </c>
    </row>
    <row r="4142" s="13" customFormat="1">
      <c r="B4142" s="255"/>
      <c r="C4142" s="256"/>
      <c r="D4142" s="246" t="s">
        <v>175</v>
      </c>
      <c r="E4142" s="257" t="s">
        <v>1</v>
      </c>
      <c r="F4142" s="258" t="s">
        <v>672</v>
      </c>
      <c r="G4142" s="256"/>
      <c r="H4142" s="259">
        <v>20.27</v>
      </c>
      <c r="I4142" s="260"/>
      <c r="J4142" s="256"/>
      <c r="K4142" s="256"/>
      <c r="L4142" s="261"/>
      <c r="M4142" s="262"/>
      <c r="N4142" s="263"/>
      <c r="O4142" s="263"/>
      <c r="P4142" s="263"/>
      <c r="Q4142" s="263"/>
      <c r="R4142" s="263"/>
      <c r="S4142" s="263"/>
      <c r="T4142" s="264"/>
      <c r="AT4142" s="265" t="s">
        <v>175</v>
      </c>
      <c r="AU4142" s="265" t="s">
        <v>107</v>
      </c>
      <c r="AV4142" s="13" t="s">
        <v>107</v>
      </c>
      <c r="AW4142" s="13" t="s">
        <v>31</v>
      </c>
      <c r="AX4142" s="13" t="s">
        <v>74</v>
      </c>
      <c r="AY4142" s="265" t="s">
        <v>165</v>
      </c>
    </row>
    <row r="4143" s="12" customFormat="1">
      <c r="B4143" s="244"/>
      <c r="C4143" s="245"/>
      <c r="D4143" s="246" t="s">
        <v>175</v>
      </c>
      <c r="E4143" s="247" t="s">
        <v>1</v>
      </c>
      <c r="F4143" s="248" t="s">
        <v>218</v>
      </c>
      <c r="G4143" s="245"/>
      <c r="H4143" s="247" t="s">
        <v>1</v>
      </c>
      <c r="I4143" s="249"/>
      <c r="J4143" s="245"/>
      <c r="K4143" s="245"/>
      <c r="L4143" s="250"/>
      <c r="M4143" s="251"/>
      <c r="N4143" s="252"/>
      <c r="O4143" s="252"/>
      <c r="P4143" s="252"/>
      <c r="Q4143" s="252"/>
      <c r="R4143" s="252"/>
      <c r="S4143" s="252"/>
      <c r="T4143" s="253"/>
      <c r="AT4143" s="254" t="s">
        <v>175</v>
      </c>
      <c r="AU4143" s="254" t="s">
        <v>107</v>
      </c>
      <c r="AV4143" s="12" t="s">
        <v>82</v>
      </c>
      <c r="AW4143" s="12" t="s">
        <v>31</v>
      </c>
      <c r="AX4143" s="12" t="s">
        <v>74</v>
      </c>
      <c r="AY4143" s="254" t="s">
        <v>165</v>
      </c>
    </row>
    <row r="4144" s="13" customFormat="1">
      <c r="B4144" s="255"/>
      <c r="C4144" s="256"/>
      <c r="D4144" s="246" t="s">
        <v>175</v>
      </c>
      <c r="E4144" s="257" t="s">
        <v>1</v>
      </c>
      <c r="F4144" s="258" t="s">
        <v>677</v>
      </c>
      <c r="G4144" s="256"/>
      <c r="H4144" s="259">
        <v>19.379999999999999</v>
      </c>
      <c r="I4144" s="260"/>
      <c r="J4144" s="256"/>
      <c r="K4144" s="256"/>
      <c r="L4144" s="261"/>
      <c r="M4144" s="262"/>
      <c r="N4144" s="263"/>
      <c r="O4144" s="263"/>
      <c r="P4144" s="263"/>
      <c r="Q4144" s="263"/>
      <c r="R4144" s="263"/>
      <c r="S4144" s="263"/>
      <c r="T4144" s="264"/>
      <c r="AT4144" s="265" t="s">
        <v>175</v>
      </c>
      <c r="AU4144" s="265" t="s">
        <v>107</v>
      </c>
      <c r="AV4144" s="13" t="s">
        <v>107</v>
      </c>
      <c r="AW4144" s="13" t="s">
        <v>31</v>
      </c>
      <c r="AX4144" s="13" t="s">
        <v>74</v>
      </c>
      <c r="AY4144" s="265" t="s">
        <v>165</v>
      </c>
    </row>
    <row r="4145" s="12" customFormat="1">
      <c r="B4145" s="244"/>
      <c r="C4145" s="245"/>
      <c r="D4145" s="246" t="s">
        <v>175</v>
      </c>
      <c r="E4145" s="247" t="s">
        <v>1</v>
      </c>
      <c r="F4145" s="248" t="s">
        <v>194</v>
      </c>
      <c r="G4145" s="245"/>
      <c r="H4145" s="247" t="s">
        <v>1</v>
      </c>
      <c r="I4145" s="249"/>
      <c r="J4145" s="245"/>
      <c r="K4145" s="245"/>
      <c r="L4145" s="250"/>
      <c r="M4145" s="251"/>
      <c r="N4145" s="252"/>
      <c r="O4145" s="252"/>
      <c r="P4145" s="252"/>
      <c r="Q4145" s="252"/>
      <c r="R4145" s="252"/>
      <c r="S4145" s="252"/>
      <c r="T4145" s="253"/>
      <c r="AT4145" s="254" t="s">
        <v>175</v>
      </c>
      <c r="AU4145" s="254" t="s">
        <v>107</v>
      </c>
      <c r="AV4145" s="12" t="s">
        <v>82</v>
      </c>
      <c r="AW4145" s="12" t="s">
        <v>31</v>
      </c>
      <c r="AX4145" s="12" t="s">
        <v>74</v>
      </c>
      <c r="AY4145" s="254" t="s">
        <v>165</v>
      </c>
    </row>
    <row r="4146" s="13" customFormat="1">
      <c r="B4146" s="255"/>
      <c r="C4146" s="256"/>
      <c r="D4146" s="246" t="s">
        <v>175</v>
      </c>
      <c r="E4146" s="257" t="s">
        <v>1</v>
      </c>
      <c r="F4146" s="258" t="s">
        <v>678</v>
      </c>
      <c r="G4146" s="256"/>
      <c r="H4146" s="259">
        <v>14.15</v>
      </c>
      <c r="I4146" s="260"/>
      <c r="J4146" s="256"/>
      <c r="K4146" s="256"/>
      <c r="L4146" s="261"/>
      <c r="M4146" s="262"/>
      <c r="N4146" s="263"/>
      <c r="O4146" s="263"/>
      <c r="P4146" s="263"/>
      <c r="Q4146" s="263"/>
      <c r="R4146" s="263"/>
      <c r="S4146" s="263"/>
      <c r="T4146" s="264"/>
      <c r="AT4146" s="265" t="s">
        <v>175</v>
      </c>
      <c r="AU4146" s="265" t="s">
        <v>107</v>
      </c>
      <c r="AV4146" s="13" t="s">
        <v>107</v>
      </c>
      <c r="AW4146" s="13" t="s">
        <v>31</v>
      </c>
      <c r="AX4146" s="13" t="s">
        <v>74</v>
      </c>
      <c r="AY4146" s="265" t="s">
        <v>165</v>
      </c>
    </row>
    <row r="4147" s="12" customFormat="1">
      <c r="B4147" s="244"/>
      <c r="C4147" s="245"/>
      <c r="D4147" s="246" t="s">
        <v>175</v>
      </c>
      <c r="E4147" s="247" t="s">
        <v>1</v>
      </c>
      <c r="F4147" s="248" t="s">
        <v>200</v>
      </c>
      <c r="G4147" s="245"/>
      <c r="H4147" s="247" t="s">
        <v>1</v>
      </c>
      <c r="I4147" s="249"/>
      <c r="J4147" s="245"/>
      <c r="K4147" s="245"/>
      <c r="L4147" s="250"/>
      <c r="M4147" s="251"/>
      <c r="N4147" s="252"/>
      <c r="O4147" s="252"/>
      <c r="P4147" s="252"/>
      <c r="Q4147" s="252"/>
      <c r="R4147" s="252"/>
      <c r="S4147" s="252"/>
      <c r="T4147" s="253"/>
      <c r="AT4147" s="254" t="s">
        <v>175</v>
      </c>
      <c r="AU4147" s="254" t="s">
        <v>107</v>
      </c>
      <c r="AV4147" s="12" t="s">
        <v>82</v>
      </c>
      <c r="AW4147" s="12" t="s">
        <v>31</v>
      </c>
      <c r="AX4147" s="12" t="s">
        <v>74</v>
      </c>
      <c r="AY4147" s="254" t="s">
        <v>165</v>
      </c>
    </row>
    <row r="4148" s="13" customFormat="1">
      <c r="B4148" s="255"/>
      <c r="C4148" s="256"/>
      <c r="D4148" s="246" t="s">
        <v>175</v>
      </c>
      <c r="E4148" s="257" t="s">
        <v>1</v>
      </c>
      <c r="F4148" s="258" t="s">
        <v>682</v>
      </c>
      <c r="G4148" s="256"/>
      <c r="H4148" s="259">
        <v>19.129999999999999</v>
      </c>
      <c r="I4148" s="260"/>
      <c r="J4148" s="256"/>
      <c r="K4148" s="256"/>
      <c r="L4148" s="261"/>
      <c r="M4148" s="262"/>
      <c r="N4148" s="263"/>
      <c r="O4148" s="263"/>
      <c r="P4148" s="263"/>
      <c r="Q4148" s="263"/>
      <c r="R4148" s="263"/>
      <c r="S4148" s="263"/>
      <c r="T4148" s="264"/>
      <c r="AT4148" s="265" t="s">
        <v>175</v>
      </c>
      <c r="AU4148" s="265" t="s">
        <v>107</v>
      </c>
      <c r="AV4148" s="13" t="s">
        <v>107</v>
      </c>
      <c r="AW4148" s="13" t="s">
        <v>31</v>
      </c>
      <c r="AX4148" s="13" t="s">
        <v>74</v>
      </c>
      <c r="AY4148" s="265" t="s">
        <v>165</v>
      </c>
    </row>
    <row r="4149" s="12" customFormat="1">
      <c r="B4149" s="244"/>
      <c r="C4149" s="245"/>
      <c r="D4149" s="246" t="s">
        <v>175</v>
      </c>
      <c r="E4149" s="247" t="s">
        <v>1</v>
      </c>
      <c r="F4149" s="248" t="s">
        <v>198</v>
      </c>
      <c r="G4149" s="245"/>
      <c r="H4149" s="247" t="s">
        <v>1</v>
      </c>
      <c r="I4149" s="249"/>
      <c r="J4149" s="245"/>
      <c r="K4149" s="245"/>
      <c r="L4149" s="250"/>
      <c r="M4149" s="251"/>
      <c r="N4149" s="252"/>
      <c r="O4149" s="252"/>
      <c r="P4149" s="252"/>
      <c r="Q4149" s="252"/>
      <c r="R4149" s="252"/>
      <c r="S4149" s="252"/>
      <c r="T4149" s="253"/>
      <c r="AT4149" s="254" t="s">
        <v>175</v>
      </c>
      <c r="AU4149" s="254" t="s">
        <v>107</v>
      </c>
      <c r="AV4149" s="12" t="s">
        <v>82</v>
      </c>
      <c r="AW4149" s="12" t="s">
        <v>31</v>
      </c>
      <c r="AX4149" s="12" t="s">
        <v>74</v>
      </c>
      <c r="AY4149" s="254" t="s">
        <v>165</v>
      </c>
    </row>
    <row r="4150" s="13" customFormat="1">
      <c r="B4150" s="255"/>
      <c r="C4150" s="256"/>
      <c r="D4150" s="246" t="s">
        <v>175</v>
      </c>
      <c r="E4150" s="257" t="s">
        <v>1</v>
      </c>
      <c r="F4150" s="258" t="s">
        <v>687</v>
      </c>
      <c r="G4150" s="256"/>
      <c r="H4150" s="259">
        <v>19.73</v>
      </c>
      <c r="I4150" s="260"/>
      <c r="J4150" s="256"/>
      <c r="K4150" s="256"/>
      <c r="L4150" s="261"/>
      <c r="M4150" s="262"/>
      <c r="N4150" s="263"/>
      <c r="O4150" s="263"/>
      <c r="P4150" s="263"/>
      <c r="Q4150" s="263"/>
      <c r="R4150" s="263"/>
      <c r="S4150" s="263"/>
      <c r="T4150" s="264"/>
      <c r="AT4150" s="265" t="s">
        <v>175</v>
      </c>
      <c r="AU4150" s="265" t="s">
        <v>107</v>
      </c>
      <c r="AV4150" s="13" t="s">
        <v>107</v>
      </c>
      <c r="AW4150" s="13" t="s">
        <v>31</v>
      </c>
      <c r="AX4150" s="13" t="s">
        <v>74</v>
      </c>
      <c r="AY4150" s="265" t="s">
        <v>165</v>
      </c>
    </row>
    <row r="4151" s="14" customFormat="1">
      <c r="B4151" s="266"/>
      <c r="C4151" s="267"/>
      <c r="D4151" s="246" t="s">
        <v>175</v>
      </c>
      <c r="E4151" s="268" t="s">
        <v>1</v>
      </c>
      <c r="F4151" s="269" t="s">
        <v>179</v>
      </c>
      <c r="G4151" s="267"/>
      <c r="H4151" s="270">
        <v>107.67</v>
      </c>
      <c r="I4151" s="271"/>
      <c r="J4151" s="267"/>
      <c r="K4151" s="267"/>
      <c r="L4151" s="272"/>
      <c r="M4151" s="273"/>
      <c r="N4151" s="274"/>
      <c r="O4151" s="274"/>
      <c r="P4151" s="274"/>
      <c r="Q4151" s="274"/>
      <c r="R4151" s="274"/>
      <c r="S4151" s="274"/>
      <c r="T4151" s="275"/>
      <c r="AT4151" s="276" t="s">
        <v>175</v>
      </c>
      <c r="AU4151" s="276" t="s">
        <v>107</v>
      </c>
      <c r="AV4151" s="14" t="s">
        <v>166</v>
      </c>
      <c r="AW4151" s="14" t="s">
        <v>31</v>
      </c>
      <c r="AX4151" s="14" t="s">
        <v>74</v>
      </c>
      <c r="AY4151" s="276" t="s">
        <v>165</v>
      </c>
    </row>
    <row r="4152" s="12" customFormat="1">
      <c r="B4152" s="244"/>
      <c r="C4152" s="245"/>
      <c r="D4152" s="246" t="s">
        <v>175</v>
      </c>
      <c r="E4152" s="247" t="s">
        <v>1</v>
      </c>
      <c r="F4152" s="248" t="s">
        <v>180</v>
      </c>
      <c r="G4152" s="245"/>
      <c r="H4152" s="247" t="s">
        <v>1</v>
      </c>
      <c r="I4152" s="249"/>
      <c r="J4152" s="245"/>
      <c r="K4152" s="245"/>
      <c r="L4152" s="250"/>
      <c r="M4152" s="251"/>
      <c r="N4152" s="252"/>
      <c r="O4152" s="252"/>
      <c r="P4152" s="252"/>
      <c r="Q4152" s="252"/>
      <c r="R4152" s="252"/>
      <c r="S4152" s="252"/>
      <c r="T4152" s="253"/>
      <c r="AT4152" s="254" t="s">
        <v>175</v>
      </c>
      <c r="AU4152" s="254" t="s">
        <v>107</v>
      </c>
      <c r="AV4152" s="12" t="s">
        <v>82</v>
      </c>
      <c r="AW4152" s="12" t="s">
        <v>31</v>
      </c>
      <c r="AX4152" s="12" t="s">
        <v>74</v>
      </c>
      <c r="AY4152" s="254" t="s">
        <v>165</v>
      </c>
    </row>
    <row r="4153" s="12" customFormat="1">
      <c r="B4153" s="244"/>
      <c r="C4153" s="245"/>
      <c r="D4153" s="246" t="s">
        <v>175</v>
      </c>
      <c r="E4153" s="247" t="s">
        <v>1</v>
      </c>
      <c r="F4153" s="248" t="s">
        <v>237</v>
      </c>
      <c r="G4153" s="245"/>
      <c r="H4153" s="247" t="s">
        <v>1</v>
      </c>
      <c r="I4153" s="249"/>
      <c r="J4153" s="245"/>
      <c r="K4153" s="245"/>
      <c r="L4153" s="250"/>
      <c r="M4153" s="251"/>
      <c r="N4153" s="252"/>
      <c r="O4153" s="252"/>
      <c r="P4153" s="252"/>
      <c r="Q4153" s="252"/>
      <c r="R4153" s="252"/>
      <c r="S4153" s="252"/>
      <c r="T4153" s="253"/>
      <c r="AT4153" s="254" t="s">
        <v>175</v>
      </c>
      <c r="AU4153" s="254" t="s">
        <v>107</v>
      </c>
      <c r="AV4153" s="12" t="s">
        <v>82</v>
      </c>
      <c r="AW4153" s="12" t="s">
        <v>31</v>
      </c>
      <c r="AX4153" s="12" t="s">
        <v>74</v>
      </c>
      <c r="AY4153" s="254" t="s">
        <v>165</v>
      </c>
    </row>
    <row r="4154" s="13" customFormat="1">
      <c r="B4154" s="255"/>
      <c r="C4154" s="256"/>
      <c r="D4154" s="246" t="s">
        <v>175</v>
      </c>
      <c r="E4154" s="257" t="s">
        <v>1</v>
      </c>
      <c r="F4154" s="258" t="s">
        <v>693</v>
      </c>
      <c r="G4154" s="256"/>
      <c r="H4154" s="259">
        <v>19.629999999999999</v>
      </c>
      <c r="I4154" s="260"/>
      <c r="J4154" s="256"/>
      <c r="K4154" s="256"/>
      <c r="L4154" s="261"/>
      <c r="M4154" s="262"/>
      <c r="N4154" s="263"/>
      <c r="O4154" s="263"/>
      <c r="P4154" s="263"/>
      <c r="Q4154" s="263"/>
      <c r="R4154" s="263"/>
      <c r="S4154" s="263"/>
      <c r="T4154" s="264"/>
      <c r="AT4154" s="265" t="s">
        <v>175</v>
      </c>
      <c r="AU4154" s="265" t="s">
        <v>107</v>
      </c>
      <c r="AV4154" s="13" t="s">
        <v>107</v>
      </c>
      <c r="AW4154" s="13" t="s">
        <v>31</v>
      </c>
      <c r="AX4154" s="13" t="s">
        <v>74</v>
      </c>
      <c r="AY4154" s="265" t="s">
        <v>165</v>
      </c>
    </row>
    <row r="4155" s="12" customFormat="1">
      <c r="B4155" s="244"/>
      <c r="C4155" s="245"/>
      <c r="D4155" s="246" t="s">
        <v>175</v>
      </c>
      <c r="E4155" s="247" t="s">
        <v>1</v>
      </c>
      <c r="F4155" s="248" t="s">
        <v>472</v>
      </c>
      <c r="G4155" s="245"/>
      <c r="H4155" s="247" t="s">
        <v>1</v>
      </c>
      <c r="I4155" s="249"/>
      <c r="J4155" s="245"/>
      <c r="K4155" s="245"/>
      <c r="L4155" s="250"/>
      <c r="M4155" s="251"/>
      <c r="N4155" s="252"/>
      <c r="O4155" s="252"/>
      <c r="P4155" s="252"/>
      <c r="Q4155" s="252"/>
      <c r="R4155" s="252"/>
      <c r="S4155" s="252"/>
      <c r="T4155" s="253"/>
      <c r="AT4155" s="254" t="s">
        <v>175</v>
      </c>
      <c r="AU4155" s="254" t="s">
        <v>107</v>
      </c>
      <c r="AV4155" s="12" t="s">
        <v>82</v>
      </c>
      <c r="AW4155" s="12" t="s">
        <v>31</v>
      </c>
      <c r="AX4155" s="12" t="s">
        <v>74</v>
      </c>
      <c r="AY4155" s="254" t="s">
        <v>165</v>
      </c>
    </row>
    <row r="4156" s="13" customFormat="1">
      <c r="B4156" s="255"/>
      <c r="C4156" s="256"/>
      <c r="D4156" s="246" t="s">
        <v>175</v>
      </c>
      <c r="E4156" s="257" t="s">
        <v>1</v>
      </c>
      <c r="F4156" s="258" t="s">
        <v>682</v>
      </c>
      <c r="G4156" s="256"/>
      <c r="H4156" s="259">
        <v>19.129999999999999</v>
      </c>
      <c r="I4156" s="260"/>
      <c r="J4156" s="256"/>
      <c r="K4156" s="256"/>
      <c r="L4156" s="261"/>
      <c r="M4156" s="262"/>
      <c r="N4156" s="263"/>
      <c r="O4156" s="263"/>
      <c r="P4156" s="263"/>
      <c r="Q4156" s="263"/>
      <c r="R4156" s="263"/>
      <c r="S4156" s="263"/>
      <c r="T4156" s="264"/>
      <c r="AT4156" s="265" t="s">
        <v>175</v>
      </c>
      <c r="AU4156" s="265" t="s">
        <v>107</v>
      </c>
      <c r="AV4156" s="13" t="s">
        <v>107</v>
      </c>
      <c r="AW4156" s="13" t="s">
        <v>31</v>
      </c>
      <c r="AX4156" s="13" t="s">
        <v>74</v>
      </c>
      <c r="AY4156" s="265" t="s">
        <v>165</v>
      </c>
    </row>
    <row r="4157" s="12" customFormat="1">
      <c r="B4157" s="244"/>
      <c r="C4157" s="245"/>
      <c r="D4157" s="246" t="s">
        <v>175</v>
      </c>
      <c r="E4157" s="247" t="s">
        <v>1</v>
      </c>
      <c r="F4157" s="248" t="s">
        <v>274</v>
      </c>
      <c r="G4157" s="245"/>
      <c r="H4157" s="247" t="s">
        <v>1</v>
      </c>
      <c r="I4157" s="249"/>
      <c r="J4157" s="245"/>
      <c r="K4157" s="245"/>
      <c r="L4157" s="250"/>
      <c r="M4157" s="251"/>
      <c r="N4157" s="252"/>
      <c r="O4157" s="252"/>
      <c r="P4157" s="252"/>
      <c r="Q4157" s="252"/>
      <c r="R4157" s="252"/>
      <c r="S4157" s="252"/>
      <c r="T4157" s="253"/>
      <c r="AT4157" s="254" t="s">
        <v>175</v>
      </c>
      <c r="AU4157" s="254" t="s">
        <v>107</v>
      </c>
      <c r="AV4157" s="12" t="s">
        <v>82</v>
      </c>
      <c r="AW4157" s="12" t="s">
        <v>31</v>
      </c>
      <c r="AX4157" s="12" t="s">
        <v>74</v>
      </c>
      <c r="AY4157" s="254" t="s">
        <v>165</v>
      </c>
    </row>
    <row r="4158" s="13" customFormat="1">
      <c r="B4158" s="255"/>
      <c r="C4158" s="256"/>
      <c r="D4158" s="246" t="s">
        <v>175</v>
      </c>
      <c r="E4158" s="257" t="s">
        <v>1</v>
      </c>
      <c r="F4158" s="258" t="s">
        <v>694</v>
      </c>
      <c r="G4158" s="256"/>
      <c r="H4158" s="259">
        <v>12.01</v>
      </c>
      <c r="I4158" s="260"/>
      <c r="J4158" s="256"/>
      <c r="K4158" s="256"/>
      <c r="L4158" s="261"/>
      <c r="M4158" s="262"/>
      <c r="N4158" s="263"/>
      <c r="O4158" s="263"/>
      <c r="P4158" s="263"/>
      <c r="Q4158" s="263"/>
      <c r="R4158" s="263"/>
      <c r="S4158" s="263"/>
      <c r="T4158" s="264"/>
      <c r="AT4158" s="265" t="s">
        <v>175</v>
      </c>
      <c r="AU4158" s="265" t="s">
        <v>107</v>
      </c>
      <c r="AV4158" s="13" t="s">
        <v>107</v>
      </c>
      <c r="AW4158" s="13" t="s">
        <v>31</v>
      </c>
      <c r="AX4158" s="13" t="s">
        <v>74</v>
      </c>
      <c r="AY4158" s="265" t="s">
        <v>165</v>
      </c>
    </row>
    <row r="4159" s="12" customFormat="1">
      <c r="B4159" s="244"/>
      <c r="C4159" s="245"/>
      <c r="D4159" s="246" t="s">
        <v>175</v>
      </c>
      <c r="E4159" s="247" t="s">
        <v>1</v>
      </c>
      <c r="F4159" s="248" t="s">
        <v>205</v>
      </c>
      <c r="G4159" s="245"/>
      <c r="H4159" s="247" t="s">
        <v>1</v>
      </c>
      <c r="I4159" s="249"/>
      <c r="J4159" s="245"/>
      <c r="K4159" s="245"/>
      <c r="L4159" s="250"/>
      <c r="M4159" s="251"/>
      <c r="N4159" s="252"/>
      <c r="O4159" s="252"/>
      <c r="P4159" s="252"/>
      <c r="Q4159" s="252"/>
      <c r="R4159" s="252"/>
      <c r="S4159" s="252"/>
      <c r="T4159" s="253"/>
      <c r="AT4159" s="254" t="s">
        <v>175</v>
      </c>
      <c r="AU4159" s="254" t="s">
        <v>107</v>
      </c>
      <c r="AV4159" s="12" t="s">
        <v>82</v>
      </c>
      <c r="AW4159" s="12" t="s">
        <v>31</v>
      </c>
      <c r="AX4159" s="12" t="s">
        <v>74</v>
      </c>
      <c r="AY4159" s="254" t="s">
        <v>165</v>
      </c>
    </row>
    <row r="4160" s="13" customFormat="1">
      <c r="B4160" s="255"/>
      <c r="C4160" s="256"/>
      <c r="D4160" s="246" t="s">
        <v>175</v>
      </c>
      <c r="E4160" s="257" t="s">
        <v>1</v>
      </c>
      <c r="F4160" s="258" t="s">
        <v>700</v>
      </c>
      <c r="G4160" s="256"/>
      <c r="H4160" s="259">
        <v>16.66</v>
      </c>
      <c r="I4160" s="260"/>
      <c r="J4160" s="256"/>
      <c r="K4160" s="256"/>
      <c r="L4160" s="261"/>
      <c r="M4160" s="262"/>
      <c r="N4160" s="263"/>
      <c r="O4160" s="263"/>
      <c r="P4160" s="263"/>
      <c r="Q4160" s="263"/>
      <c r="R4160" s="263"/>
      <c r="S4160" s="263"/>
      <c r="T4160" s="264"/>
      <c r="AT4160" s="265" t="s">
        <v>175</v>
      </c>
      <c r="AU4160" s="265" t="s">
        <v>107</v>
      </c>
      <c r="AV4160" s="13" t="s">
        <v>107</v>
      </c>
      <c r="AW4160" s="13" t="s">
        <v>31</v>
      </c>
      <c r="AX4160" s="13" t="s">
        <v>74</v>
      </c>
      <c r="AY4160" s="265" t="s">
        <v>165</v>
      </c>
    </row>
    <row r="4161" s="12" customFormat="1">
      <c r="B4161" s="244"/>
      <c r="C4161" s="245"/>
      <c r="D4161" s="246" t="s">
        <v>175</v>
      </c>
      <c r="E4161" s="247" t="s">
        <v>1</v>
      </c>
      <c r="F4161" s="248" t="s">
        <v>443</v>
      </c>
      <c r="G4161" s="245"/>
      <c r="H4161" s="247" t="s">
        <v>1</v>
      </c>
      <c r="I4161" s="249"/>
      <c r="J4161" s="245"/>
      <c r="K4161" s="245"/>
      <c r="L4161" s="250"/>
      <c r="M4161" s="251"/>
      <c r="N4161" s="252"/>
      <c r="O4161" s="252"/>
      <c r="P4161" s="252"/>
      <c r="Q4161" s="252"/>
      <c r="R4161" s="252"/>
      <c r="S4161" s="252"/>
      <c r="T4161" s="253"/>
      <c r="AT4161" s="254" t="s">
        <v>175</v>
      </c>
      <c r="AU4161" s="254" t="s">
        <v>107</v>
      </c>
      <c r="AV4161" s="12" t="s">
        <v>82</v>
      </c>
      <c r="AW4161" s="12" t="s">
        <v>31</v>
      </c>
      <c r="AX4161" s="12" t="s">
        <v>74</v>
      </c>
      <c r="AY4161" s="254" t="s">
        <v>165</v>
      </c>
    </row>
    <row r="4162" s="13" customFormat="1">
      <c r="B4162" s="255"/>
      <c r="C4162" s="256"/>
      <c r="D4162" s="246" t="s">
        <v>175</v>
      </c>
      <c r="E4162" s="257" t="s">
        <v>1</v>
      </c>
      <c r="F4162" s="258" t="s">
        <v>701</v>
      </c>
      <c r="G4162" s="256"/>
      <c r="H4162" s="259">
        <v>13.34</v>
      </c>
      <c r="I4162" s="260"/>
      <c r="J4162" s="256"/>
      <c r="K4162" s="256"/>
      <c r="L4162" s="261"/>
      <c r="M4162" s="262"/>
      <c r="N4162" s="263"/>
      <c r="O4162" s="263"/>
      <c r="P4162" s="263"/>
      <c r="Q4162" s="263"/>
      <c r="R4162" s="263"/>
      <c r="S4162" s="263"/>
      <c r="T4162" s="264"/>
      <c r="AT4162" s="265" t="s">
        <v>175</v>
      </c>
      <c r="AU4162" s="265" t="s">
        <v>107</v>
      </c>
      <c r="AV4162" s="13" t="s">
        <v>107</v>
      </c>
      <c r="AW4162" s="13" t="s">
        <v>31</v>
      </c>
      <c r="AX4162" s="13" t="s">
        <v>74</v>
      </c>
      <c r="AY4162" s="265" t="s">
        <v>165</v>
      </c>
    </row>
    <row r="4163" s="14" customFormat="1">
      <c r="B4163" s="266"/>
      <c r="C4163" s="267"/>
      <c r="D4163" s="246" t="s">
        <v>175</v>
      </c>
      <c r="E4163" s="268" t="s">
        <v>1</v>
      </c>
      <c r="F4163" s="269" t="s">
        <v>179</v>
      </c>
      <c r="G4163" s="267"/>
      <c r="H4163" s="270">
        <v>80.769999999999996</v>
      </c>
      <c r="I4163" s="271"/>
      <c r="J4163" s="267"/>
      <c r="K4163" s="267"/>
      <c r="L4163" s="272"/>
      <c r="M4163" s="273"/>
      <c r="N4163" s="274"/>
      <c r="O4163" s="274"/>
      <c r="P4163" s="274"/>
      <c r="Q4163" s="274"/>
      <c r="R4163" s="274"/>
      <c r="S4163" s="274"/>
      <c r="T4163" s="275"/>
      <c r="AT4163" s="276" t="s">
        <v>175</v>
      </c>
      <c r="AU4163" s="276" t="s">
        <v>107</v>
      </c>
      <c r="AV4163" s="14" t="s">
        <v>166</v>
      </c>
      <c r="AW4163" s="14" t="s">
        <v>31</v>
      </c>
      <c r="AX4163" s="14" t="s">
        <v>74</v>
      </c>
      <c r="AY4163" s="276" t="s">
        <v>165</v>
      </c>
    </row>
    <row r="4164" s="12" customFormat="1">
      <c r="B4164" s="244"/>
      <c r="C4164" s="245"/>
      <c r="D4164" s="246" t="s">
        <v>175</v>
      </c>
      <c r="E4164" s="247" t="s">
        <v>1</v>
      </c>
      <c r="F4164" s="248" t="s">
        <v>207</v>
      </c>
      <c r="G4164" s="245"/>
      <c r="H4164" s="247" t="s">
        <v>1</v>
      </c>
      <c r="I4164" s="249"/>
      <c r="J4164" s="245"/>
      <c r="K4164" s="245"/>
      <c r="L4164" s="250"/>
      <c r="M4164" s="251"/>
      <c r="N4164" s="252"/>
      <c r="O4164" s="252"/>
      <c r="P4164" s="252"/>
      <c r="Q4164" s="252"/>
      <c r="R4164" s="252"/>
      <c r="S4164" s="252"/>
      <c r="T4164" s="253"/>
      <c r="AT4164" s="254" t="s">
        <v>175</v>
      </c>
      <c r="AU4164" s="254" t="s">
        <v>107</v>
      </c>
      <c r="AV4164" s="12" t="s">
        <v>82</v>
      </c>
      <c r="AW4164" s="12" t="s">
        <v>31</v>
      </c>
      <c r="AX4164" s="12" t="s">
        <v>74</v>
      </c>
      <c r="AY4164" s="254" t="s">
        <v>165</v>
      </c>
    </row>
    <row r="4165" s="12" customFormat="1">
      <c r="B4165" s="244"/>
      <c r="C4165" s="245"/>
      <c r="D4165" s="246" t="s">
        <v>175</v>
      </c>
      <c r="E4165" s="247" t="s">
        <v>1</v>
      </c>
      <c r="F4165" s="248" t="s">
        <v>476</v>
      </c>
      <c r="G4165" s="245"/>
      <c r="H4165" s="247" t="s">
        <v>1</v>
      </c>
      <c r="I4165" s="249"/>
      <c r="J4165" s="245"/>
      <c r="K4165" s="245"/>
      <c r="L4165" s="250"/>
      <c r="M4165" s="251"/>
      <c r="N4165" s="252"/>
      <c r="O4165" s="252"/>
      <c r="P4165" s="252"/>
      <c r="Q4165" s="252"/>
      <c r="R4165" s="252"/>
      <c r="S4165" s="252"/>
      <c r="T4165" s="253"/>
      <c r="AT4165" s="254" t="s">
        <v>175</v>
      </c>
      <c r="AU4165" s="254" t="s">
        <v>107</v>
      </c>
      <c r="AV4165" s="12" t="s">
        <v>82</v>
      </c>
      <c r="AW4165" s="12" t="s">
        <v>31</v>
      </c>
      <c r="AX4165" s="12" t="s">
        <v>74</v>
      </c>
      <c r="AY4165" s="254" t="s">
        <v>165</v>
      </c>
    </row>
    <row r="4166" s="13" customFormat="1">
      <c r="B4166" s="255"/>
      <c r="C4166" s="256"/>
      <c r="D4166" s="246" t="s">
        <v>175</v>
      </c>
      <c r="E4166" s="257" t="s">
        <v>1</v>
      </c>
      <c r="F4166" s="258" t="s">
        <v>714</v>
      </c>
      <c r="G4166" s="256"/>
      <c r="H4166" s="259">
        <v>20.25</v>
      </c>
      <c r="I4166" s="260"/>
      <c r="J4166" s="256"/>
      <c r="K4166" s="256"/>
      <c r="L4166" s="261"/>
      <c r="M4166" s="262"/>
      <c r="N4166" s="263"/>
      <c r="O4166" s="263"/>
      <c r="P4166" s="263"/>
      <c r="Q4166" s="263"/>
      <c r="R4166" s="263"/>
      <c r="S4166" s="263"/>
      <c r="T4166" s="264"/>
      <c r="AT4166" s="265" t="s">
        <v>175</v>
      </c>
      <c r="AU4166" s="265" t="s">
        <v>107</v>
      </c>
      <c r="AV4166" s="13" t="s">
        <v>107</v>
      </c>
      <c r="AW4166" s="13" t="s">
        <v>31</v>
      </c>
      <c r="AX4166" s="13" t="s">
        <v>74</v>
      </c>
      <c r="AY4166" s="265" t="s">
        <v>165</v>
      </c>
    </row>
    <row r="4167" s="12" customFormat="1">
      <c r="B4167" s="244"/>
      <c r="C4167" s="245"/>
      <c r="D4167" s="246" t="s">
        <v>175</v>
      </c>
      <c r="E4167" s="247" t="s">
        <v>1</v>
      </c>
      <c r="F4167" s="248" t="s">
        <v>474</v>
      </c>
      <c r="G4167" s="245"/>
      <c r="H4167" s="247" t="s">
        <v>1</v>
      </c>
      <c r="I4167" s="249"/>
      <c r="J4167" s="245"/>
      <c r="K4167" s="245"/>
      <c r="L4167" s="250"/>
      <c r="M4167" s="251"/>
      <c r="N4167" s="252"/>
      <c r="O4167" s="252"/>
      <c r="P4167" s="252"/>
      <c r="Q4167" s="252"/>
      <c r="R4167" s="252"/>
      <c r="S4167" s="252"/>
      <c r="T4167" s="253"/>
      <c r="AT4167" s="254" t="s">
        <v>175</v>
      </c>
      <c r="AU4167" s="254" t="s">
        <v>107</v>
      </c>
      <c r="AV4167" s="12" t="s">
        <v>82</v>
      </c>
      <c r="AW4167" s="12" t="s">
        <v>31</v>
      </c>
      <c r="AX4167" s="12" t="s">
        <v>74</v>
      </c>
      <c r="AY4167" s="254" t="s">
        <v>165</v>
      </c>
    </row>
    <row r="4168" s="13" customFormat="1">
      <c r="B4168" s="255"/>
      <c r="C4168" s="256"/>
      <c r="D4168" s="246" t="s">
        <v>175</v>
      </c>
      <c r="E4168" s="257" t="s">
        <v>1</v>
      </c>
      <c r="F4168" s="258" t="s">
        <v>715</v>
      </c>
      <c r="G4168" s="256"/>
      <c r="H4168" s="259">
        <v>22.48</v>
      </c>
      <c r="I4168" s="260"/>
      <c r="J4168" s="256"/>
      <c r="K4168" s="256"/>
      <c r="L4168" s="261"/>
      <c r="M4168" s="262"/>
      <c r="N4168" s="263"/>
      <c r="O4168" s="263"/>
      <c r="P4168" s="263"/>
      <c r="Q4168" s="263"/>
      <c r="R4168" s="263"/>
      <c r="S4168" s="263"/>
      <c r="T4168" s="264"/>
      <c r="AT4168" s="265" t="s">
        <v>175</v>
      </c>
      <c r="AU4168" s="265" t="s">
        <v>107</v>
      </c>
      <c r="AV4168" s="13" t="s">
        <v>107</v>
      </c>
      <c r="AW4168" s="13" t="s">
        <v>31</v>
      </c>
      <c r="AX4168" s="13" t="s">
        <v>74</v>
      </c>
      <c r="AY4168" s="265" t="s">
        <v>165</v>
      </c>
    </row>
    <row r="4169" s="12" customFormat="1">
      <c r="B4169" s="244"/>
      <c r="C4169" s="245"/>
      <c r="D4169" s="246" t="s">
        <v>175</v>
      </c>
      <c r="E4169" s="247" t="s">
        <v>1</v>
      </c>
      <c r="F4169" s="248" t="s">
        <v>505</v>
      </c>
      <c r="G4169" s="245"/>
      <c r="H4169" s="247" t="s">
        <v>1</v>
      </c>
      <c r="I4169" s="249"/>
      <c r="J4169" s="245"/>
      <c r="K4169" s="245"/>
      <c r="L4169" s="250"/>
      <c r="M4169" s="251"/>
      <c r="N4169" s="252"/>
      <c r="O4169" s="252"/>
      <c r="P4169" s="252"/>
      <c r="Q4169" s="252"/>
      <c r="R4169" s="252"/>
      <c r="S4169" s="252"/>
      <c r="T4169" s="253"/>
      <c r="AT4169" s="254" t="s">
        <v>175</v>
      </c>
      <c r="AU4169" s="254" t="s">
        <v>107</v>
      </c>
      <c r="AV4169" s="12" t="s">
        <v>82</v>
      </c>
      <c r="AW4169" s="12" t="s">
        <v>31</v>
      </c>
      <c r="AX4169" s="12" t="s">
        <v>74</v>
      </c>
      <c r="AY4169" s="254" t="s">
        <v>165</v>
      </c>
    </row>
    <row r="4170" s="13" customFormat="1">
      <c r="B4170" s="255"/>
      <c r="C4170" s="256"/>
      <c r="D4170" s="246" t="s">
        <v>175</v>
      </c>
      <c r="E4170" s="257" t="s">
        <v>1</v>
      </c>
      <c r="F4170" s="258" t="s">
        <v>718</v>
      </c>
      <c r="G4170" s="256"/>
      <c r="H4170" s="259">
        <v>15.93</v>
      </c>
      <c r="I4170" s="260"/>
      <c r="J4170" s="256"/>
      <c r="K4170" s="256"/>
      <c r="L4170" s="261"/>
      <c r="M4170" s="262"/>
      <c r="N4170" s="263"/>
      <c r="O4170" s="263"/>
      <c r="P4170" s="263"/>
      <c r="Q4170" s="263"/>
      <c r="R4170" s="263"/>
      <c r="S4170" s="263"/>
      <c r="T4170" s="264"/>
      <c r="AT4170" s="265" t="s">
        <v>175</v>
      </c>
      <c r="AU4170" s="265" t="s">
        <v>107</v>
      </c>
      <c r="AV4170" s="13" t="s">
        <v>107</v>
      </c>
      <c r="AW4170" s="13" t="s">
        <v>31</v>
      </c>
      <c r="AX4170" s="13" t="s">
        <v>74</v>
      </c>
      <c r="AY4170" s="265" t="s">
        <v>165</v>
      </c>
    </row>
    <row r="4171" s="12" customFormat="1">
      <c r="B4171" s="244"/>
      <c r="C4171" s="245"/>
      <c r="D4171" s="246" t="s">
        <v>175</v>
      </c>
      <c r="E4171" s="247" t="s">
        <v>1</v>
      </c>
      <c r="F4171" s="248" t="s">
        <v>512</v>
      </c>
      <c r="G4171" s="245"/>
      <c r="H4171" s="247" t="s">
        <v>1</v>
      </c>
      <c r="I4171" s="249"/>
      <c r="J4171" s="245"/>
      <c r="K4171" s="245"/>
      <c r="L4171" s="250"/>
      <c r="M4171" s="251"/>
      <c r="N4171" s="252"/>
      <c r="O4171" s="252"/>
      <c r="P4171" s="252"/>
      <c r="Q4171" s="252"/>
      <c r="R4171" s="252"/>
      <c r="S4171" s="252"/>
      <c r="T4171" s="253"/>
      <c r="AT4171" s="254" t="s">
        <v>175</v>
      </c>
      <c r="AU4171" s="254" t="s">
        <v>107</v>
      </c>
      <c r="AV4171" s="12" t="s">
        <v>82</v>
      </c>
      <c r="AW4171" s="12" t="s">
        <v>31</v>
      </c>
      <c r="AX4171" s="12" t="s">
        <v>74</v>
      </c>
      <c r="AY4171" s="254" t="s">
        <v>165</v>
      </c>
    </row>
    <row r="4172" s="13" customFormat="1">
      <c r="B4172" s="255"/>
      <c r="C4172" s="256"/>
      <c r="D4172" s="246" t="s">
        <v>175</v>
      </c>
      <c r="E4172" s="257" t="s">
        <v>1</v>
      </c>
      <c r="F4172" s="258" t="s">
        <v>719</v>
      </c>
      <c r="G4172" s="256"/>
      <c r="H4172" s="259">
        <v>22.23</v>
      </c>
      <c r="I4172" s="260"/>
      <c r="J4172" s="256"/>
      <c r="K4172" s="256"/>
      <c r="L4172" s="261"/>
      <c r="M4172" s="262"/>
      <c r="N4172" s="263"/>
      <c r="O4172" s="263"/>
      <c r="P4172" s="263"/>
      <c r="Q4172" s="263"/>
      <c r="R4172" s="263"/>
      <c r="S4172" s="263"/>
      <c r="T4172" s="264"/>
      <c r="AT4172" s="265" t="s">
        <v>175</v>
      </c>
      <c r="AU4172" s="265" t="s">
        <v>107</v>
      </c>
      <c r="AV4172" s="13" t="s">
        <v>107</v>
      </c>
      <c r="AW4172" s="13" t="s">
        <v>31</v>
      </c>
      <c r="AX4172" s="13" t="s">
        <v>74</v>
      </c>
      <c r="AY4172" s="265" t="s">
        <v>165</v>
      </c>
    </row>
    <row r="4173" s="12" customFormat="1">
      <c r="B4173" s="244"/>
      <c r="C4173" s="245"/>
      <c r="D4173" s="246" t="s">
        <v>175</v>
      </c>
      <c r="E4173" s="247" t="s">
        <v>1</v>
      </c>
      <c r="F4173" s="248" t="s">
        <v>276</v>
      </c>
      <c r="G4173" s="245"/>
      <c r="H4173" s="247" t="s">
        <v>1</v>
      </c>
      <c r="I4173" s="249"/>
      <c r="J4173" s="245"/>
      <c r="K4173" s="245"/>
      <c r="L4173" s="250"/>
      <c r="M4173" s="251"/>
      <c r="N4173" s="252"/>
      <c r="O4173" s="252"/>
      <c r="P4173" s="252"/>
      <c r="Q4173" s="252"/>
      <c r="R4173" s="252"/>
      <c r="S4173" s="252"/>
      <c r="T4173" s="253"/>
      <c r="AT4173" s="254" t="s">
        <v>175</v>
      </c>
      <c r="AU4173" s="254" t="s">
        <v>107</v>
      </c>
      <c r="AV4173" s="12" t="s">
        <v>82</v>
      </c>
      <c r="AW4173" s="12" t="s">
        <v>31</v>
      </c>
      <c r="AX4173" s="12" t="s">
        <v>74</v>
      </c>
      <c r="AY4173" s="254" t="s">
        <v>165</v>
      </c>
    </row>
    <row r="4174" s="13" customFormat="1">
      <c r="B4174" s="255"/>
      <c r="C4174" s="256"/>
      <c r="D4174" s="246" t="s">
        <v>175</v>
      </c>
      <c r="E4174" s="257" t="s">
        <v>1</v>
      </c>
      <c r="F4174" s="258" t="s">
        <v>1534</v>
      </c>
      <c r="G4174" s="256"/>
      <c r="H4174" s="259">
        <v>9.4399999999999995</v>
      </c>
      <c r="I4174" s="260"/>
      <c r="J4174" s="256"/>
      <c r="K4174" s="256"/>
      <c r="L4174" s="261"/>
      <c r="M4174" s="262"/>
      <c r="N4174" s="263"/>
      <c r="O4174" s="263"/>
      <c r="P4174" s="263"/>
      <c r="Q4174" s="263"/>
      <c r="R4174" s="263"/>
      <c r="S4174" s="263"/>
      <c r="T4174" s="264"/>
      <c r="AT4174" s="265" t="s">
        <v>175</v>
      </c>
      <c r="AU4174" s="265" t="s">
        <v>107</v>
      </c>
      <c r="AV4174" s="13" t="s">
        <v>107</v>
      </c>
      <c r="AW4174" s="13" t="s">
        <v>31</v>
      </c>
      <c r="AX4174" s="13" t="s">
        <v>74</v>
      </c>
      <c r="AY4174" s="265" t="s">
        <v>165</v>
      </c>
    </row>
    <row r="4175" s="14" customFormat="1">
      <c r="B4175" s="266"/>
      <c r="C4175" s="267"/>
      <c r="D4175" s="246" t="s">
        <v>175</v>
      </c>
      <c r="E4175" s="268" t="s">
        <v>1</v>
      </c>
      <c r="F4175" s="269" t="s">
        <v>179</v>
      </c>
      <c r="G4175" s="267"/>
      <c r="H4175" s="270">
        <v>90.329999999999998</v>
      </c>
      <c r="I4175" s="271"/>
      <c r="J4175" s="267"/>
      <c r="K4175" s="267"/>
      <c r="L4175" s="272"/>
      <c r="M4175" s="273"/>
      <c r="N4175" s="274"/>
      <c r="O4175" s="274"/>
      <c r="P4175" s="274"/>
      <c r="Q4175" s="274"/>
      <c r="R4175" s="274"/>
      <c r="S4175" s="274"/>
      <c r="T4175" s="275"/>
      <c r="AT4175" s="276" t="s">
        <v>175</v>
      </c>
      <c r="AU4175" s="276" t="s">
        <v>107</v>
      </c>
      <c r="AV4175" s="14" t="s">
        <v>166</v>
      </c>
      <c r="AW4175" s="14" t="s">
        <v>31</v>
      </c>
      <c r="AX4175" s="14" t="s">
        <v>74</v>
      </c>
      <c r="AY4175" s="276" t="s">
        <v>165</v>
      </c>
    </row>
    <row r="4176" s="15" customFormat="1">
      <c r="B4176" s="277"/>
      <c r="C4176" s="278"/>
      <c r="D4176" s="246" t="s">
        <v>175</v>
      </c>
      <c r="E4176" s="279" t="s">
        <v>1</v>
      </c>
      <c r="F4176" s="280" t="s">
        <v>186</v>
      </c>
      <c r="G4176" s="278"/>
      <c r="H4176" s="281">
        <v>278.76999999999998</v>
      </c>
      <c r="I4176" s="282"/>
      <c r="J4176" s="278"/>
      <c r="K4176" s="278"/>
      <c r="L4176" s="283"/>
      <c r="M4176" s="284"/>
      <c r="N4176" s="285"/>
      <c r="O4176" s="285"/>
      <c r="P4176" s="285"/>
      <c r="Q4176" s="285"/>
      <c r="R4176" s="285"/>
      <c r="S4176" s="285"/>
      <c r="T4176" s="286"/>
      <c r="AT4176" s="287" t="s">
        <v>175</v>
      </c>
      <c r="AU4176" s="287" t="s">
        <v>107</v>
      </c>
      <c r="AV4176" s="15" t="s">
        <v>173</v>
      </c>
      <c r="AW4176" s="15" t="s">
        <v>31</v>
      </c>
      <c r="AX4176" s="15" t="s">
        <v>82</v>
      </c>
      <c r="AY4176" s="287" t="s">
        <v>165</v>
      </c>
    </row>
    <row r="4177" s="1" customFormat="1" ht="24" customHeight="1">
      <c r="B4177" s="38"/>
      <c r="C4177" s="231" t="s">
        <v>1544</v>
      </c>
      <c r="D4177" s="231" t="s">
        <v>168</v>
      </c>
      <c r="E4177" s="232" t="s">
        <v>1545</v>
      </c>
      <c r="F4177" s="233" t="s">
        <v>1546</v>
      </c>
      <c r="G4177" s="234" t="s">
        <v>296</v>
      </c>
      <c r="H4177" s="235">
        <v>278.76999999999998</v>
      </c>
      <c r="I4177" s="236"/>
      <c r="J4177" s="237">
        <f>ROUND(I4177*H4177,2)</f>
        <v>0</v>
      </c>
      <c r="K4177" s="233" t="s">
        <v>172</v>
      </c>
      <c r="L4177" s="43"/>
      <c r="M4177" s="238" t="s">
        <v>1</v>
      </c>
      <c r="N4177" s="239" t="s">
        <v>40</v>
      </c>
      <c r="O4177" s="86"/>
      <c r="P4177" s="240">
        <f>O4177*H4177</f>
        <v>0</v>
      </c>
      <c r="Q4177" s="240">
        <v>0.014999999999999999</v>
      </c>
      <c r="R4177" s="240">
        <f>Q4177*H4177</f>
        <v>4.1815499999999997</v>
      </c>
      <c r="S4177" s="240">
        <v>0</v>
      </c>
      <c r="T4177" s="241">
        <f>S4177*H4177</f>
        <v>0</v>
      </c>
      <c r="AR4177" s="242" t="s">
        <v>315</v>
      </c>
      <c r="AT4177" s="242" t="s">
        <v>168</v>
      </c>
      <c r="AU4177" s="242" t="s">
        <v>107</v>
      </c>
      <c r="AY4177" s="17" t="s">
        <v>165</v>
      </c>
      <c r="BE4177" s="243">
        <f>IF(N4177="základní",J4177,0)</f>
        <v>0</v>
      </c>
      <c r="BF4177" s="243">
        <f>IF(N4177="snížená",J4177,0)</f>
        <v>0</v>
      </c>
      <c r="BG4177" s="243">
        <f>IF(N4177="zákl. přenesená",J4177,0)</f>
        <v>0</v>
      </c>
      <c r="BH4177" s="243">
        <f>IF(N4177="sníž. přenesená",J4177,0)</f>
        <v>0</v>
      </c>
      <c r="BI4177" s="243">
        <f>IF(N4177="nulová",J4177,0)</f>
        <v>0</v>
      </c>
      <c r="BJ4177" s="17" t="s">
        <v>107</v>
      </c>
      <c r="BK4177" s="243">
        <f>ROUND(I4177*H4177,2)</f>
        <v>0</v>
      </c>
      <c r="BL4177" s="17" t="s">
        <v>315</v>
      </c>
      <c r="BM4177" s="242" t="s">
        <v>1547</v>
      </c>
    </row>
    <row r="4178" s="12" customFormat="1">
      <c r="B4178" s="244"/>
      <c r="C4178" s="245"/>
      <c r="D4178" s="246" t="s">
        <v>175</v>
      </c>
      <c r="E4178" s="247" t="s">
        <v>1</v>
      </c>
      <c r="F4178" s="248" t="s">
        <v>1543</v>
      </c>
      <c r="G4178" s="245"/>
      <c r="H4178" s="247" t="s">
        <v>1</v>
      </c>
      <c r="I4178" s="249"/>
      <c r="J4178" s="245"/>
      <c r="K4178" s="245"/>
      <c r="L4178" s="250"/>
      <c r="M4178" s="251"/>
      <c r="N4178" s="252"/>
      <c r="O4178" s="252"/>
      <c r="P4178" s="252"/>
      <c r="Q4178" s="252"/>
      <c r="R4178" s="252"/>
      <c r="S4178" s="252"/>
      <c r="T4178" s="253"/>
      <c r="AT4178" s="254" t="s">
        <v>175</v>
      </c>
      <c r="AU4178" s="254" t="s">
        <v>107</v>
      </c>
      <c r="AV4178" s="12" t="s">
        <v>82</v>
      </c>
      <c r="AW4178" s="12" t="s">
        <v>31</v>
      </c>
      <c r="AX4178" s="12" t="s">
        <v>74</v>
      </c>
      <c r="AY4178" s="254" t="s">
        <v>165</v>
      </c>
    </row>
    <row r="4179" s="12" customFormat="1">
      <c r="B4179" s="244"/>
      <c r="C4179" s="245"/>
      <c r="D4179" s="246" t="s">
        <v>175</v>
      </c>
      <c r="E4179" s="247" t="s">
        <v>1</v>
      </c>
      <c r="F4179" s="248" t="s">
        <v>176</v>
      </c>
      <c r="G4179" s="245"/>
      <c r="H4179" s="247" t="s">
        <v>1</v>
      </c>
      <c r="I4179" s="249"/>
      <c r="J4179" s="245"/>
      <c r="K4179" s="245"/>
      <c r="L4179" s="250"/>
      <c r="M4179" s="251"/>
      <c r="N4179" s="252"/>
      <c r="O4179" s="252"/>
      <c r="P4179" s="252"/>
      <c r="Q4179" s="252"/>
      <c r="R4179" s="252"/>
      <c r="S4179" s="252"/>
      <c r="T4179" s="253"/>
      <c r="AT4179" s="254" t="s">
        <v>175</v>
      </c>
      <c r="AU4179" s="254" t="s">
        <v>107</v>
      </c>
      <c r="AV4179" s="12" t="s">
        <v>82</v>
      </c>
      <c r="AW4179" s="12" t="s">
        <v>31</v>
      </c>
      <c r="AX4179" s="12" t="s">
        <v>74</v>
      </c>
      <c r="AY4179" s="254" t="s">
        <v>165</v>
      </c>
    </row>
    <row r="4180" s="12" customFormat="1">
      <c r="B4180" s="244"/>
      <c r="C4180" s="245"/>
      <c r="D4180" s="246" t="s">
        <v>175</v>
      </c>
      <c r="E4180" s="247" t="s">
        <v>1</v>
      </c>
      <c r="F4180" s="248" t="s">
        <v>177</v>
      </c>
      <c r="G4180" s="245"/>
      <c r="H4180" s="247" t="s">
        <v>1</v>
      </c>
      <c r="I4180" s="249"/>
      <c r="J4180" s="245"/>
      <c r="K4180" s="245"/>
      <c r="L4180" s="250"/>
      <c r="M4180" s="251"/>
      <c r="N4180" s="252"/>
      <c r="O4180" s="252"/>
      <c r="P4180" s="252"/>
      <c r="Q4180" s="252"/>
      <c r="R4180" s="252"/>
      <c r="S4180" s="252"/>
      <c r="T4180" s="253"/>
      <c r="AT4180" s="254" t="s">
        <v>175</v>
      </c>
      <c r="AU4180" s="254" t="s">
        <v>107</v>
      </c>
      <c r="AV4180" s="12" t="s">
        <v>82</v>
      </c>
      <c r="AW4180" s="12" t="s">
        <v>31</v>
      </c>
      <c r="AX4180" s="12" t="s">
        <v>74</v>
      </c>
      <c r="AY4180" s="254" t="s">
        <v>165</v>
      </c>
    </row>
    <row r="4181" s="13" customFormat="1">
      <c r="B4181" s="255"/>
      <c r="C4181" s="256"/>
      <c r="D4181" s="246" t="s">
        <v>175</v>
      </c>
      <c r="E4181" s="257" t="s">
        <v>1</v>
      </c>
      <c r="F4181" s="258" t="s">
        <v>671</v>
      </c>
      <c r="G4181" s="256"/>
      <c r="H4181" s="259">
        <v>15.01</v>
      </c>
      <c r="I4181" s="260"/>
      <c r="J4181" s="256"/>
      <c r="K4181" s="256"/>
      <c r="L4181" s="261"/>
      <c r="M4181" s="262"/>
      <c r="N4181" s="263"/>
      <c r="O4181" s="263"/>
      <c r="P4181" s="263"/>
      <c r="Q4181" s="263"/>
      <c r="R4181" s="263"/>
      <c r="S4181" s="263"/>
      <c r="T4181" s="264"/>
      <c r="AT4181" s="265" t="s">
        <v>175</v>
      </c>
      <c r="AU4181" s="265" t="s">
        <v>107</v>
      </c>
      <c r="AV4181" s="13" t="s">
        <v>107</v>
      </c>
      <c r="AW4181" s="13" t="s">
        <v>31</v>
      </c>
      <c r="AX4181" s="13" t="s">
        <v>74</v>
      </c>
      <c r="AY4181" s="265" t="s">
        <v>165</v>
      </c>
    </row>
    <row r="4182" s="12" customFormat="1">
      <c r="B4182" s="244"/>
      <c r="C4182" s="245"/>
      <c r="D4182" s="246" t="s">
        <v>175</v>
      </c>
      <c r="E4182" s="247" t="s">
        <v>1</v>
      </c>
      <c r="F4182" s="248" t="s">
        <v>379</v>
      </c>
      <c r="G4182" s="245"/>
      <c r="H4182" s="247" t="s">
        <v>1</v>
      </c>
      <c r="I4182" s="249"/>
      <c r="J4182" s="245"/>
      <c r="K4182" s="245"/>
      <c r="L4182" s="250"/>
      <c r="M4182" s="251"/>
      <c r="N4182" s="252"/>
      <c r="O4182" s="252"/>
      <c r="P4182" s="252"/>
      <c r="Q4182" s="252"/>
      <c r="R4182" s="252"/>
      <c r="S4182" s="252"/>
      <c r="T4182" s="253"/>
      <c r="AT4182" s="254" t="s">
        <v>175</v>
      </c>
      <c r="AU4182" s="254" t="s">
        <v>107</v>
      </c>
      <c r="AV4182" s="12" t="s">
        <v>82</v>
      </c>
      <c r="AW4182" s="12" t="s">
        <v>31</v>
      </c>
      <c r="AX4182" s="12" t="s">
        <v>74</v>
      </c>
      <c r="AY4182" s="254" t="s">
        <v>165</v>
      </c>
    </row>
    <row r="4183" s="13" customFormat="1">
      <c r="B4183" s="255"/>
      <c r="C4183" s="256"/>
      <c r="D4183" s="246" t="s">
        <v>175</v>
      </c>
      <c r="E4183" s="257" t="s">
        <v>1</v>
      </c>
      <c r="F4183" s="258" t="s">
        <v>672</v>
      </c>
      <c r="G4183" s="256"/>
      <c r="H4183" s="259">
        <v>20.27</v>
      </c>
      <c r="I4183" s="260"/>
      <c r="J4183" s="256"/>
      <c r="K4183" s="256"/>
      <c r="L4183" s="261"/>
      <c r="M4183" s="262"/>
      <c r="N4183" s="263"/>
      <c r="O4183" s="263"/>
      <c r="P4183" s="263"/>
      <c r="Q4183" s="263"/>
      <c r="R4183" s="263"/>
      <c r="S4183" s="263"/>
      <c r="T4183" s="264"/>
      <c r="AT4183" s="265" t="s">
        <v>175</v>
      </c>
      <c r="AU4183" s="265" t="s">
        <v>107</v>
      </c>
      <c r="AV4183" s="13" t="s">
        <v>107</v>
      </c>
      <c r="AW4183" s="13" t="s">
        <v>31</v>
      </c>
      <c r="AX4183" s="13" t="s">
        <v>74</v>
      </c>
      <c r="AY4183" s="265" t="s">
        <v>165</v>
      </c>
    </row>
    <row r="4184" s="12" customFormat="1">
      <c r="B4184" s="244"/>
      <c r="C4184" s="245"/>
      <c r="D4184" s="246" t="s">
        <v>175</v>
      </c>
      <c r="E4184" s="247" t="s">
        <v>1</v>
      </c>
      <c r="F4184" s="248" t="s">
        <v>218</v>
      </c>
      <c r="G4184" s="245"/>
      <c r="H4184" s="247" t="s">
        <v>1</v>
      </c>
      <c r="I4184" s="249"/>
      <c r="J4184" s="245"/>
      <c r="K4184" s="245"/>
      <c r="L4184" s="250"/>
      <c r="M4184" s="251"/>
      <c r="N4184" s="252"/>
      <c r="O4184" s="252"/>
      <c r="P4184" s="252"/>
      <c r="Q4184" s="252"/>
      <c r="R4184" s="252"/>
      <c r="S4184" s="252"/>
      <c r="T4184" s="253"/>
      <c r="AT4184" s="254" t="s">
        <v>175</v>
      </c>
      <c r="AU4184" s="254" t="s">
        <v>107</v>
      </c>
      <c r="AV4184" s="12" t="s">
        <v>82</v>
      </c>
      <c r="AW4184" s="12" t="s">
        <v>31</v>
      </c>
      <c r="AX4184" s="12" t="s">
        <v>74</v>
      </c>
      <c r="AY4184" s="254" t="s">
        <v>165</v>
      </c>
    </row>
    <row r="4185" s="13" customFormat="1">
      <c r="B4185" s="255"/>
      <c r="C4185" s="256"/>
      <c r="D4185" s="246" t="s">
        <v>175</v>
      </c>
      <c r="E4185" s="257" t="s">
        <v>1</v>
      </c>
      <c r="F4185" s="258" t="s">
        <v>677</v>
      </c>
      <c r="G4185" s="256"/>
      <c r="H4185" s="259">
        <v>19.379999999999999</v>
      </c>
      <c r="I4185" s="260"/>
      <c r="J4185" s="256"/>
      <c r="K4185" s="256"/>
      <c r="L4185" s="261"/>
      <c r="M4185" s="262"/>
      <c r="N4185" s="263"/>
      <c r="O4185" s="263"/>
      <c r="P4185" s="263"/>
      <c r="Q4185" s="263"/>
      <c r="R4185" s="263"/>
      <c r="S4185" s="263"/>
      <c r="T4185" s="264"/>
      <c r="AT4185" s="265" t="s">
        <v>175</v>
      </c>
      <c r="AU4185" s="265" t="s">
        <v>107</v>
      </c>
      <c r="AV4185" s="13" t="s">
        <v>107</v>
      </c>
      <c r="AW4185" s="13" t="s">
        <v>31</v>
      </c>
      <c r="AX4185" s="13" t="s">
        <v>74</v>
      </c>
      <c r="AY4185" s="265" t="s">
        <v>165</v>
      </c>
    </row>
    <row r="4186" s="12" customFormat="1">
      <c r="B4186" s="244"/>
      <c r="C4186" s="245"/>
      <c r="D4186" s="246" t="s">
        <v>175</v>
      </c>
      <c r="E4186" s="247" t="s">
        <v>1</v>
      </c>
      <c r="F4186" s="248" t="s">
        <v>194</v>
      </c>
      <c r="G4186" s="245"/>
      <c r="H4186" s="247" t="s">
        <v>1</v>
      </c>
      <c r="I4186" s="249"/>
      <c r="J4186" s="245"/>
      <c r="K4186" s="245"/>
      <c r="L4186" s="250"/>
      <c r="M4186" s="251"/>
      <c r="N4186" s="252"/>
      <c r="O4186" s="252"/>
      <c r="P4186" s="252"/>
      <c r="Q4186" s="252"/>
      <c r="R4186" s="252"/>
      <c r="S4186" s="252"/>
      <c r="T4186" s="253"/>
      <c r="AT4186" s="254" t="s">
        <v>175</v>
      </c>
      <c r="AU4186" s="254" t="s">
        <v>107</v>
      </c>
      <c r="AV4186" s="12" t="s">
        <v>82</v>
      </c>
      <c r="AW4186" s="12" t="s">
        <v>31</v>
      </c>
      <c r="AX4186" s="12" t="s">
        <v>74</v>
      </c>
      <c r="AY4186" s="254" t="s">
        <v>165</v>
      </c>
    </row>
    <row r="4187" s="13" customFormat="1">
      <c r="B4187" s="255"/>
      <c r="C4187" s="256"/>
      <c r="D4187" s="246" t="s">
        <v>175</v>
      </c>
      <c r="E4187" s="257" t="s">
        <v>1</v>
      </c>
      <c r="F4187" s="258" t="s">
        <v>678</v>
      </c>
      <c r="G4187" s="256"/>
      <c r="H4187" s="259">
        <v>14.15</v>
      </c>
      <c r="I4187" s="260"/>
      <c r="J4187" s="256"/>
      <c r="K4187" s="256"/>
      <c r="L4187" s="261"/>
      <c r="M4187" s="262"/>
      <c r="N4187" s="263"/>
      <c r="O4187" s="263"/>
      <c r="P4187" s="263"/>
      <c r="Q4187" s="263"/>
      <c r="R4187" s="263"/>
      <c r="S4187" s="263"/>
      <c r="T4187" s="264"/>
      <c r="AT4187" s="265" t="s">
        <v>175</v>
      </c>
      <c r="AU4187" s="265" t="s">
        <v>107</v>
      </c>
      <c r="AV4187" s="13" t="s">
        <v>107</v>
      </c>
      <c r="AW4187" s="13" t="s">
        <v>31</v>
      </c>
      <c r="AX4187" s="13" t="s">
        <v>74</v>
      </c>
      <c r="AY4187" s="265" t="s">
        <v>165</v>
      </c>
    </row>
    <row r="4188" s="12" customFormat="1">
      <c r="B4188" s="244"/>
      <c r="C4188" s="245"/>
      <c r="D4188" s="246" t="s">
        <v>175</v>
      </c>
      <c r="E4188" s="247" t="s">
        <v>1</v>
      </c>
      <c r="F4188" s="248" t="s">
        <v>200</v>
      </c>
      <c r="G4188" s="245"/>
      <c r="H4188" s="247" t="s">
        <v>1</v>
      </c>
      <c r="I4188" s="249"/>
      <c r="J4188" s="245"/>
      <c r="K4188" s="245"/>
      <c r="L4188" s="250"/>
      <c r="M4188" s="251"/>
      <c r="N4188" s="252"/>
      <c r="O4188" s="252"/>
      <c r="P4188" s="252"/>
      <c r="Q4188" s="252"/>
      <c r="R4188" s="252"/>
      <c r="S4188" s="252"/>
      <c r="T4188" s="253"/>
      <c r="AT4188" s="254" t="s">
        <v>175</v>
      </c>
      <c r="AU4188" s="254" t="s">
        <v>107</v>
      </c>
      <c r="AV4188" s="12" t="s">
        <v>82</v>
      </c>
      <c r="AW4188" s="12" t="s">
        <v>31</v>
      </c>
      <c r="AX4188" s="12" t="s">
        <v>74</v>
      </c>
      <c r="AY4188" s="254" t="s">
        <v>165</v>
      </c>
    </row>
    <row r="4189" s="13" customFormat="1">
      <c r="B4189" s="255"/>
      <c r="C4189" s="256"/>
      <c r="D4189" s="246" t="s">
        <v>175</v>
      </c>
      <c r="E4189" s="257" t="s">
        <v>1</v>
      </c>
      <c r="F4189" s="258" t="s">
        <v>682</v>
      </c>
      <c r="G4189" s="256"/>
      <c r="H4189" s="259">
        <v>19.129999999999999</v>
      </c>
      <c r="I4189" s="260"/>
      <c r="J4189" s="256"/>
      <c r="K4189" s="256"/>
      <c r="L4189" s="261"/>
      <c r="M4189" s="262"/>
      <c r="N4189" s="263"/>
      <c r="O4189" s="263"/>
      <c r="P4189" s="263"/>
      <c r="Q4189" s="263"/>
      <c r="R4189" s="263"/>
      <c r="S4189" s="263"/>
      <c r="T4189" s="264"/>
      <c r="AT4189" s="265" t="s">
        <v>175</v>
      </c>
      <c r="AU4189" s="265" t="s">
        <v>107</v>
      </c>
      <c r="AV4189" s="13" t="s">
        <v>107</v>
      </c>
      <c r="AW4189" s="13" t="s">
        <v>31</v>
      </c>
      <c r="AX4189" s="13" t="s">
        <v>74</v>
      </c>
      <c r="AY4189" s="265" t="s">
        <v>165</v>
      </c>
    </row>
    <row r="4190" s="12" customFormat="1">
      <c r="B4190" s="244"/>
      <c r="C4190" s="245"/>
      <c r="D4190" s="246" t="s">
        <v>175</v>
      </c>
      <c r="E4190" s="247" t="s">
        <v>1</v>
      </c>
      <c r="F4190" s="248" t="s">
        <v>198</v>
      </c>
      <c r="G4190" s="245"/>
      <c r="H4190" s="247" t="s">
        <v>1</v>
      </c>
      <c r="I4190" s="249"/>
      <c r="J4190" s="245"/>
      <c r="K4190" s="245"/>
      <c r="L4190" s="250"/>
      <c r="M4190" s="251"/>
      <c r="N4190" s="252"/>
      <c r="O4190" s="252"/>
      <c r="P4190" s="252"/>
      <c r="Q4190" s="252"/>
      <c r="R4190" s="252"/>
      <c r="S4190" s="252"/>
      <c r="T4190" s="253"/>
      <c r="AT4190" s="254" t="s">
        <v>175</v>
      </c>
      <c r="AU4190" s="254" t="s">
        <v>107</v>
      </c>
      <c r="AV4190" s="12" t="s">
        <v>82</v>
      </c>
      <c r="AW4190" s="12" t="s">
        <v>31</v>
      </c>
      <c r="AX4190" s="12" t="s">
        <v>74</v>
      </c>
      <c r="AY4190" s="254" t="s">
        <v>165</v>
      </c>
    </row>
    <row r="4191" s="13" customFormat="1">
      <c r="B4191" s="255"/>
      <c r="C4191" s="256"/>
      <c r="D4191" s="246" t="s">
        <v>175</v>
      </c>
      <c r="E4191" s="257" t="s">
        <v>1</v>
      </c>
      <c r="F4191" s="258" t="s">
        <v>687</v>
      </c>
      <c r="G4191" s="256"/>
      <c r="H4191" s="259">
        <v>19.73</v>
      </c>
      <c r="I4191" s="260"/>
      <c r="J4191" s="256"/>
      <c r="K4191" s="256"/>
      <c r="L4191" s="261"/>
      <c r="M4191" s="262"/>
      <c r="N4191" s="263"/>
      <c r="O4191" s="263"/>
      <c r="P4191" s="263"/>
      <c r="Q4191" s="263"/>
      <c r="R4191" s="263"/>
      <c r="S4191" s="263"/>
      <c r="T4191" s="264"/>
      <c r="AT4191" s="265" t="s">
        <v>175</v>
      </c>
      <c r="AU4191" s="265" t="s">
        <v>107</v>
      </c>
      <c r="AV4191" s="13" t="s">
        <v>107</v>
      </c>
      <c r="AW4191" s="13" t="s">
        <v>31</v>
      </c>
      <c r="AX4191" s="13" t="s">
        <v>74</v>
      </c>
      <c r="AY4191" s="265" t="s">
        <v>165</v>
      </c>
    </row>
    <row r="4192" s="14" customFormat="1">
      <c r="B4192" s="266"/>
      <c r="C4192" s="267"/>
      <c r="D4192" s="246" t="s">
        <v>175</v>
      </c>
      <c r="E4192" s="268" t="s">
        <v>1</v>
      </c>
      <c r="F4192" s="269" t="s">
        <v>179</v>
      </c>
      <c r="G4192" s="267"/>
      <c r="H4192" s="270">
        <v>107.67</v>
      </c>
      <c r="I4192" s="271"/>
      <c r="J4192" s="267"/>
      <c r="K4192" s="267"/>
      <c r="L4192" s="272"/>
      <c r="M4192" s="273"/>
      <c r="N4192" s="274"/>
      <c r="O4192" s="274"/>
      <c r="P4192" s="274"/>
      <c r="Q4192" s="274"/>
      <c r="R4192" s="274"/>
      <c r="S4192" s="274"/>
      <c r="T4192" s="275"/>
      <c r="AT4192" s="276" t="s">
        <v>175</v>
      </c>
      <c r="AU4192" s="276" t="s">
        <v>107</v>
      </c>
      <c r="AV4192" s="14" t="s">
        <v>166</v>
      </c>
      <c r="AW4192" s="14" t="s">
        <v>31</v>
      </c>
      <c r="AX4192" s="14" t="s">
        <v>74</v>
      </c>
      <c r="AY4192" s="276" t="s">
        <v>165</v>
      </c>
    </row>
    <row r="4193" s="12" customFormat="1">
      <c r="B4193" s="244"/>
      <c r="C4193" s="245"/>
      <c r="D4193" s="246" t="s">
        <v>175</v>
      </c>
      <c r="E4193" s="247" t="s">
        <v>1</v>
      </c>
      <c r="F4193" s="248" t="s">
        <v>180</v>
      </c>
      <c r="G4193" s="245"/>
      <c r="H4193" s="247" t="s">
        <v>1</v>
      </c>
      <c r="I4193" s="249"/>
      <c r="J4193" s="245"/>
      <c r="K4193" s="245"/>
      <c r="L4193" s="250"/>
      <c r="M4193" s="251"/>
      <c r="N4193" s="252"/>
      <c r="O4193" s="252"/>
      <c r="P4193" s="252"/>
      <c r="Q4193" s="252"/>
      <c r="R4193" s="252"/>
      <c r="S4193" s="252"/>
      <c r="T4193" s="253"/>
      <c r="AT4193" s="254" t="s">
        <v>175</v>
      </c>
      <c r="AU4193" s="254" t="s">
        <v>107</v>
      </c>
      <c r="AV4193" s="12" t="s">
        <v>82</v>
      </c>
      <c r="AW4193" s="12" t="s">
        <v>31</v>
      </c>
      <c r="AX4193" s="12" t="s">
        <v>74</v>
      </c>
      <c r="AY4193" s="254" t="s">
        <v>165</v>
      </c>
    </row>
    <row r="4194" s="12" customFormat="1">
      <c r="B4194" s="244"/>
      <c r="C4194" s="245"/>
      <c r="D4194" s="246" t="s">
        <v>175</v>
      </c>
      <c r="E4194" s="247" t="s">
        <v>1</v>
      </c>
      <c r="F4194" s="248" t="s">
        <v>237</v>
      </c>
      <c r="G4194" s="245"/>
      <c r="H4194" s="247" t="s">
        <v>1</v>
      </c>
      <c r="I4194" s="249"/>
      <c r="J4194" s="245"/>
      <c r="K4194" s="245"/>
      <c r="L4194" s="250"/>
      <c r="M4194" s="251"/>
      <c r="N4194" s="252"/>
      <c r="O4194" s="252"/>
      <c r="P4194" s="252"/>
      <c r="Q4194" s="252"/>
      <c r="R4194" s="252"/>
      <c r="S4194" s="252"/>
      <c r="T4194" s="253"/>
      <c r="AT4194" s="254" t="s">
        <v>175</v>
      </c>
      <c r="AU4194" s="254" t="s">
        <v>107</v>
      </c>
      <c r="AV4194" s="12" t="s">
        <v>82</v>
      </c>
      <c r="AW4194" s="12" t="s">
        <v>31</v>
      </c>
      <c r="AX4194" s="12" t="s">
        <v>74</v>
      </c>
      <c r="AY4194" s="254" t="s">
        <v>165</v>
      </c>
    </row>
    <row r="4195" s="13" customFormat="1">
      <c r="B4195" s="255"/>
      <c r="C4195" s="256"/>
      <c r="D4195" s="246" t="s">
        <v>175</v>
      </c>
      <c r="E4195" s="257" t="s">
        <v>1</v>
      </c>
      <c r="F4195" s="258" t="s">
        <v>693</v>
      </c>
      <c r="G4195" s="256"/>
      <c r="H4195" s="259">
        <v>19.629999999999999</v>
      </c>
      <c r="I4195" s="260"/>
      <c r="J4195" s="256"/>
      <c r="K4195" s="256"/>
      <c r="L4195" s="261"/>
      <c r="M4195" s="262"/>
      <c r="N4195" s="263"/>
      <c r="O4195" s="263"/>
      <c r="P4195" s="263"/>
      <c r="Q4195" s="263"/>
      <c r="R4195" s="263"/>
      <c r="S4195" s="263"/>
      <c r="T4195" s="264"/>
      <c r="AT4195" s="265" t="s">
        <v>175</v>
      </c>
      <c r="AU4195" s="265" t="s">
        <v>107</v>
      </c>
      <c r="AV4195" s="13" t="s">
        <v>107</v>
      </c>
      <c r="AW4195" s="13" t="s">
        <v>31</v>
      </c>
      <c r="AX4195" s="13" t="s">
        <v>74</v>
      </c>
      <c r="AY4195" s="265" t="s">
        <v>165</v>
      </c>
    </row>
    <row r="4196" s="12" customFormat="1">
      <c r="B4196" s="244"/>
      <c r="C4196" s="245"/>
      <c r="D4196" s="246" t="s">
        <v>175</v>
      </c>
      <c r="E4196" s="247" t="s">
        <v>1</v>
      </c>
      <c r="F4196" s="248" t="s">
        <v>472</v>
      </c>
      <c r="G4196" s="245"/>
      <c r="H4196" s="247" t="s">
        <v>1</v>
      </c>
      <c r="I4196" s="249"/>
      <c r="J4196" s="245"/>
      <c r="K4196" s="245"/>
      <c r="L4196" s="250"/>
      <c r="M4196" s="251"/>
      <c r="N4196" s="252"/>
      <c r="O4196" s="252"/>
      <c r="P4196" s="252"/>
      <c r="Q4196" s="252"/>
      <c r="R4196" s="252"/>
      <c r="S4196" s="252"/>
      <c r="T4196" s="253"/>
      <c r="AT4196" s="254" t="s">
        <v>175</v>
      </c>
      <c r="AU4196" s="254" t="s">
        <v>107</v>
      </c>
      <c r="AV4196" s="12" t="s">
        <v>82</v>
      </c>
      <c r="AW4196" s="12" t="s">
        <v>31</v>
      </c>
      <c r="AX4196" s="12" t="s">
        <v>74</v>
      </c>
      <c r="AY4196" s="254" t="s">
        <v>165</v>
      </c>
    </row>
    <row r="4197" s="13" customFormat="1">
      <c r="B4197" s="255"/>
      <c r="C4197" s="256"/>
      <c r="D4197" s="246" t="s">
        <v>175</v>
      </c>
      <c r="E4197" s="257" t="s">
        <v>1</v>
      </c>
      <c r="F4197" s="258" t="s">
        <v>682</v>
      </c>
      <c r="G4197" s="256"/>
      <c r="H4197" s="259">
        <v>19.129999999999999</v>
      </c>
      <c r="I4197" s="260"/>
      <c r="J4197" s="256"/>
      <c r="K4197" s="256"/>
      <c r="L4197" s="261"/>
      <c r="M4197" s="262"/>
      <c r="N4197" s="263"/>
      <c r="O4197" s="263"/>
      <c r="P4197" s="263"/>
      <c r="Q4197" s="263"/>
      <c r="R4197" s="263"/>
      <c r="S4197" s="263"/>
      <c r="T4197" s="264"/>
      <c r="AT4197" s="265" t="s">
        <v>175</v>
      </c>
      <c r="AU4197" s="265" t="s">
        <v>107</v>
      </c>
      <c r="AV4197" s="13" t="s">
        <v>107</v>
      </c>
      <c r="AW4197" s="13" t="s">
        <v>31</v>
      </c>
      <c r="AX4197" s="13" t="s">
        <v>74</v>
      </c>
      <c r="AY4197" s="265" t="s">
        <v>165</v>
      </c>
    </row>
    <row r="4198" s="12" customFormat="1">
      <c r="B4198" s="244"/>
      <c r="C4198" s="245"/>
      <c r="D4198" s="246" t="s">
        <v>175</v>
      </c>
      <c r="E4198" s="247" t="s">
        <v>1</v>
      </c>
      <c r="F4198" s="248" t="s">
        <v>274</v>
      </c>
      <c r="G4198" s="245"/>
      <c r="H4198" s="247" t="s">
        <v>1</v>
      </c>
      <c r="I4198" s="249"/>
      <c r="J4198" s="245"/>
      <c r="K4198" s="245"/>
      <c r="L4198" s="250"/>
      <c r="M4198" s="251"/>
      <c r="N4198" s="252"/>
      <c r="O4198" s="252"/>
      <c r="P4198" s="252"/>
      <c r="Q4198" s="252"/>
      <c r="R4198" s="252"/>
      <c r="S4198" s="252"/>
      <c r="T4198" s="253"/>
      <c r="AT4198" s="254" t="s">
        <v>175</v>
      </c>
      <c r="AU4198" s="254" t="s">
        <v>107</v>
      </c>
      <c r="AV4198" s="12" t="s">
        <v>82</v>
      </c>
      <c r="AW4198" s="12" t="s">
        <v>31</v>
      </c>
      <c r="AX4198" s="12" t="s">
        <v>74</v>
      </c>
      <c r="AY4198" s="254" t="s">
        <v>165</v>
      </c>
    </row>
    <row r="4199" s="13" customFormat="1">
      <c r="B4199" s="255"/>
      <c r="C4199" s="256"/>
      <c r="D4199" s="246" t="s">
        <v>175</v>
      </c>
      <c r="E4199" s="257" t="s">
        <v>1</v>
      </c>
      <c r="F4199" s="258" t="s">
        <v>694</v>
      </c>
      <c r="G4199" s="256"/>
      <c r="H4199" s="259">
        <v>12.01</v>
      </c>
      <c r="I4199" s="260"/>
      <c r="J4199" s="256"/>
      <c r="K4199" s="256"/>
      <c r="L4199" s="261"/>
      <c r="M4199" s="262"/>
      <c r="N4199" s="263"/>
      <c r="O4199" s="263"/>
      <c r="P4199" s="263"/>
      <c r="Q4199" s="263"/>
      <c r="R4199" s="263"/>
      <c r="S4199" s="263"/>
      <c r="T4199" s="264"/>
      <c r="AT4199" s="265" t="s">
        <v>175</v>
      </c>
      <c r="AU4199" s="265" t="s">
        <v>107</v>
      </c>
      <c r="AV4199" s="13" t="s">
        <v>107</v>
      </c>
      <c r="AW4199" s="13" t="s">
        <v>31</v>
      </c>
      <c r="AX4199" s="13" t="s">
        <v>74</v>
      </c>
      <c r="AY4199" s="265" t="s">
        <v>165</v>
      </c>
    </row>
    <row r="4200" s="12" customFormat="1">
      <c r="B4200" s="244"/>
      <c r="C4200" s="245"/>
      <c r="D4200" s="246" t="s">
        <v>175</v>
      </c>
      <c r="E4200" s="247" t="s">
        <v>1</v>
      </c>
      <c r="F4200" s="248" t="s">
        <v>205</v>
      </c>
      <c r="G4200" s="245"/>
      <c r="H4200" s="247" t="s">
        <v>1</v>
      </c>
      <c r="I4200" s="249"/>
      <c r="J4200" s="245"/>
      <c r="K4200" s="245"/>
      <c r="L4200" s="250"/>
      <c r="M4200" s="251"/>
      <c r="N4200" s="252"/>
      <c r="O4200" s="252"/>
      <c r="P4200" s="252"/>
      <c r="Q4200" s="252"/>
      <c r="R4200" s="252"/>
      <c r="S4200" s="252"/>
      <c r="T4200" s="253"/>
      <c r="AT4200" s="254" t="s">
        <v>175</v>
      </c>
      <c r="AU4200" s="254" t="s">
        <v>107</v>
      </c>
      <c r="AV4200" s="12" t="s">
        <v>82</v>
      </c>
      <c r="AW4200" s="12" t="s">
        <v>31</v>
      </c>
      <c r="AX4200" s="12" t="s">
        <v>74</v>
      </c>
      <c r="AY4200" s="254" t="s">
        <v>165</v>
      </c>
    </row>
    <row r="4201" s="13" customFormat="1">
      <c r="B4201" s="255"/>
      <c r="C4201" s="256"/>
      <c r="D4201" s="246" t="s">
        <v>175</v>
      </c>
      <c r="E4201" s="257" t="s">
        <v>1</v>
      </c>
      <c r="F4201" s="258" t="s">
        <v>700</v>
      </c>
      <c r="G4201" s="256"/>
      <c r="H4201" s="259">
        <v>16.66</v>
      </c>
      <c r="I4201" s="260"/>
      <c r="J4201" s="256"/>
      <c r="K4201" s="256"/>
      <c r="L4201" s="261"/>
      <c r="M4201" s="262"/>
      <c r="N4201" s="263"/>
      <c r="O4201" s="263"/>
      <c r="P4201" s="263"/>
      <c r="Q4201" s="263"/>
      <c r="R4201" s="263"/>
      <c r="S4201" s="263"/>
      <c r="T4201" s="264"/>
      <c r="AT4201" s="265" t="s">
        <v>175</v>
      </c>
      <c r="AU4201" s="265" t="s">
        <v>107</v>
      </c>
      <c r="AV4201" s="13" t="s">
        <v>107</v>
      </c>
      <c r="AW4201" s="13" t="s">
        <v>31</v>
      </c>
      <c r="AX4201" s="13" t="s">
        <v>74</v>
      </c>
      <c r="AY4201" s="265" t="s">
        <v>165</v>
      </c>
    </row>
    <row r="4202" s="12" customFormat="1">
      <c r="B4202" s="244"/>
      <c r="C4202" s="245"/>
      <c r="D4202" s="246" t="s">
        <v>175</v>
      </c>
      <c r="E4202" s="247" t="s">
        <v>1</v>
      </c>
      <c r="F4202" s="248" t="s">
        <v>443</v>
      </c>
      <c r="G4202" s="245"/>
      <c r="H4202" s="247" t="s">
        <v>1</v>
      </c>
      <c r="I4202" s="249"/>
      <c r="J4202" s="245"/>
      <c r="K4202" s="245"/>
      <c r="L4202" s="250"/>
      <c r="M4202" s="251"/>
      <c r="N4202" s="252"/>
      <c r="O4202" s="252"/>
      <c r="P4202" s="252"/>
      <c r="Q4202" s="252"/>
      <c r="R4202" s="252"/>
      <c r="S4202" s="252"/>
      <c r="T4202" s="253"/>
      <c r="AT4202" s="254" t="s">
        <v>175</v>
      </c>
      <c r="AU4202" s="254" t="s">
        <v>107</v>
      </c>
      <c r="AV4202" s="12" t="s">
        <v>82</v>
      </c>
      <c r="AW4202" s="12" t="s">
        <v>31</v>
      </c>
      <c r="AX4202" s="12" t="s">
        <v>74</v>
      </c>
      <c r="AY4202" s="254" t="s">
        <v>165</v>
      </c>
    </row>
    <row r="4203" s="13" customFormat="1">
      <c r="B4203" s="255"/>
      <c r="C4203" s="256"/>
      <c r="D4203" s="246" t="s">
        <v>175</v>
      </c>
      <c r="E4203" s="257" t="s">
        <v>1</v>
      </c>
      <c r="F4203" s="258" t="s">
        <v>701</v>
      </c>
      <c r="G4203" s="256"/>
      <c r="H4203" s="259">
        <v>13.34</v>
      </c>
      <c r="I4203" s="260"/>
      <c r="J4203" s="256"/>
      <c r="K4203" s="256"/>
      <c r="L4203" s="261"/>
      <c r="M4203" s="262"/>
      <c r="N4203" s="263"/>
      <c r="O4203" s="263"/>
      <c r="P4203" s="263"/>
      <c r="Q4203" s="263"/>
      <c r="R4203" s="263"/>
      <c r="S4203" s="263"/>
      <c r="T4203" s="264"/>
      <c r="AT4203" s="265" t="s">
        <v>175</v>
      </c>
      <c r="AU4203" s="265" t="s">
        <v>107</v>
      </c>
      <c r="AV4203" s="13" t="s">
        <v>107</v>
      </c>
      <c r="AW4203" s="13" t="s">
        <v>31</v>
      </c>
      <c r="AX4203" s="13" t="s">
        <v>74</v>
      </c>
      <c r="AY4203" s="265" t="s">
        <v>165</v>
      </c>
    </row>
    <row r="4204" s="14" customFormat="1">
      <c r="B4204" s="266"/>
      <c r="C4204" s="267"/>
      <c r="D4204" s="246" t="s">
        <v>175</v>
      </c>
      <c r="E4204" s="268" t="s">
        <v>1</v>
      </c>
      <c r="F4204" s="269" t="s">
        <v>179</v>
      </c>
      <c r="G4204" s="267"/>
      <c r="H4204" s="270">
        <v>80.769999999999996</v>
      </c>
      <c r="I4204" s="271"/>
      <c r="J4204" s="267"/>
      <c r="K4204" s="267"/>
      <c r="L4204" s="272"/>
      <c r="M4204" s="273"/>
      <c r="N4204" s="274"/>
      <c r="O4204" s="274"/>
      <c r="P4204" s="274"/>
      <c r="Q4204" s="274"/>
      <c r="R4204" s="274"/>
      <c r="S4204" s="274"/>
      <c r="T4204" s="275"/>
      <c r="AT4204" s="276" t="s">
        <v>175</v>
      </c>
      <c r="AU4204" s="276" t="s">
        <v>107</v>
      </c>
      <c r="AV4204" s="14" t="s">
        <v>166</v>
      </c>
      <c r="AW4204" s="14" t="s">
        <v>31</v>
      </c>
      <c r="AX4204" s="14" t="s">
        <v>74</v>
      </c>
      <c r="AY4204" s="276" t="s">
        <v>165</v>
      </c>
    </row>
    <row r="4205" s="12" customFormat="1">
      <c r="B4205" s="244"/>
      <c r="C4205" s="245"/>
      <c r="D4205" s="246" t="s">
        <v>175</v>
      </c>
      <c r="E4205" s="247" t="s">
        <v>1</v>
      </c>
      <c r="F4205" s="248" t="s">
        <v>207</v>
      </c>
      <c r="G4205" s="245"/>
      <c r="H4205" s="247" t="s">
        <v>1</v>
      </c>
      <c r="I4205" s="249"/>
      <c r="J4205" s="245"/>
      <c r="K4205" s="245"/>
      <c r="L4205" s="250"/>
      <c r="M4205" s="251"/>
      <c r="N4205" s="252"/>
      <c r="O4205" s="252"/>
      <c r="P4205" s="252"/>
      <c r="Q4205" s="252"/>
      <c r="R4205" s="252"/>
      <c r="S4205" s="252"/>
      <c r="T4205" s="253"/>
      <c r="AT4205" s="254" t="s">
        <v>175</v>
      </c>
      <c r="AU4205" s="254" t="s">
        <v>107</v>
      </c>
      <c r="AV4205" s="12" t="s">
        <v>82</v>
      </c>
      <c r="AW4205" s="12" t="s">
        <v>31</v>
      </c>
      <c r="AX4205" s="12" t="s">
        <v>74</v>
      </c>
      <c r="AY4205" s="254" t="s">
        <v>165</v>
      </c>
    </row>
    <row r="4206" s="12" customFormat="1">
      <c r="B4206" s="244"/>
      <c r="C4206" s="245"/>
      <c r="D4206" s="246" t="s">
        <v>175</v>
      </c>
      <c r="E4206" s="247" t="s">
        <v>1</v>
      </c>
      <c r="F4206" s="248" t="s">
        <v>476</v>
      </c>
      <c r="G4206" s="245"/>
      <c r="H4206" s="247" t="s">
        <v>1</v>
      </c>
      <c r="I4206" s="249"/>
      <c r="J4206" s="245"/>
      <c r="K4206" s="245"/>
      <c r="L4206" s="250"/>
      <c r="M4206" s="251"/>
      <c r="N4206" s="252"/>
      <c r="O4206" s="252"/>
      <c r="P4206" s="252"/>
      <c r="Q4206" s="252"/>
      <c r="R4206" s="252"/>
      <c r="S4206" s="252"/>
      <c r="T4206" s="253"/>
      <c r="AT4206" s="254" t="s">
        <v>175</v>
      </c>
      <c r="AU4206" s="254" t="s">
        <v>107</v>
      </c>
      <c r="AV4206" s="12" t="s">
        <v>82</v>
      </c>
      <c r="AW4206" s="12" t="s">
        <v>31</v>
      </c>
      <c r="AX4206" s="12" t="s">
        <v>74</v>
      </c>
      <c r="AY4206" s="254" t="s">
        <v>165</v>
      </c>
    </row>
    <row r="4207" s="13" customFormat="1">
      <c r="B4207" s="255"/>
      <c r="C4207" s="256"/>
      <c r="D4207" s="246" t="s">
        <v>175</v>
      </c>
      <c r="E4207" s="257" t="s">
        <v>1</v>
      </c>
      <c r="F4207" s="258" t="s">
        <v>714</v>
      </c>
      <c r="G4207" s="256"/>
      <c r="H4207" s="259">
        <v>20.25</v>
      </c>
      <c r="I4207" s="260"/>
      <c r="J4207" s="256"/>
      <c r="K4207" s="256"/>
      <c r="L4207" s="261"/>
      <c r="M4207" s="262"/>
      <c r="N4207" s="263"/>
      <c r="O4207" s="263"/>
      <c r="P4207" s="263"/>
      <c r="Q4207" s="263"/>
      <c r="R4207" s="263"/>
      <c r="S4207" s="263"/>
      <c r="T4207" s="264"/>
      <c r="AT4207" s="265" t="s">
        <v>175</v>
      </c>
      <c r="AU4207" s="265" t="s">
        <v>107</v>
      </c>
      <c r="AV4207" s="13" t="s">
        <v>107</v>
      </c>
      <c r="AW4207" s="13" t="s">
        <v>31</v>
      </c>
      <c r="AX4207" s="13" t="s">
        <v>74</v>
      </c>
      <c r="AY4207" s="265" t="s">
        <v>165</v>
      </c>
    </row>
    <row r="4208" s="12" customFormat="1">
      <c r="B4208" s="244"/>
      <c r="C4208" s="245"/>
      <c r="D4208" s="246" t="s">
        <v>175</v>
      </c>
      <c r="E4208" s="247" t="s">
        <v>1</v>
      </c>
      <c r="F4208" s="248" t="s">
        <v>474</v>
      </c>
      <c r="G4208" s="245"/>
      <c r="H4208" s="247" t="s">
        <v>1</v>
      </c>
      <c r="I4208" s="249"/>
      <c r="J4208" s="245"/>
      <c r="K4208" s="245"/>
      <c r="L4208" s="250"/>
      <c r="M4208" s="251"/>
      <c r="N4208" s="252"/>
      <c r="O4208" s="252"/>
      <c r="P4208" s="252"/>
      <c r="Q4208" s="252"/>
      <c r="R4208" s="252"/>
      <c r="S4208" s="252"/>
      <c r="T4208" s="253"/>
      <c r="AT4208" s="254" t="s">
        <v>175</v>
      </c>
      <c r="AU4208" s="254" t="s">
        <v>107</v>
      </c>
      <c r="AV4208" s="12" t="s">
        <v>82</v>
      </c>
      <c r="AW4208" s="12" t="s">
        <v>31</v>
      </c>
      <c r="AX4208" s="12" t="s">
        <v>74</v>
      </c>
      <c r="AY4208" s="254" t="s">
        <v>165</v>
      </c>
    </row>
    <row r="4209" s="13" customFormat="1">
      <c r="B4209" s="255"/>
      <c r="C4209" s="256"/>
      <c r="D4209" s="246" t="s">
        <v>175</v>
      </c>
      <c r="E4209" s="257" t="s">
        <v>1</v>
      </c>
      <c r="F4209" s="258" t="s">
        <v>715</v>
      </c>
      <c r="G4209" s="256"/>
      <c r="H4209" s="259">
        <v>22.48</v>
      </c>
      <c r="I4209" s="260"/>
      <c r="J4209" s="256"/>
      <c r="K4209" s="256"/>
      <c r="L4209" s="261"/>
      <c r="M4209" s="262"/>
      <c r="N4209" s="263"/>
      <c r="O4209" s="263"/>
      <c r="P4209" s="263"/>
      <c r="Q4209" s="263"/>
      <c r="R4209" s="263"/>
      <c r="S4209" s="263"/>
      <c r="T4209" s="264"/>
      <c r="AT4209" s="265" t="s">
        <v>175</v>
      </c>
      <c r="AU4209" s="265" t="s">
        <v>107</v>
      </c>
      <c r="AV4209" s="13" t="s">
        <v>107</v>
      </c>
      <c r="AW4209" s="13" t="s">
        <v>31</v>
      </c>
      <c r="AX4209" s="13" t="s">
        <v>74</v>
      </c>
      <c r="AY4209" s="265" t="s">
        <v>165</v>
      </c>
    </row>
    <row r="4210" s="12" customFormat="1">
      <c r="B4210" s="244"/>
      <c r="C4210" s="245"/>
      <c r="D4210" s="246" t="s">
        <v>175</v>
      </c>
      <c r="E4210" s="247" t="s">
        <v>1</v>
      </c>
      <c r="F4210" s="248" t="s">
        <v>505</v>
      </c>
      <c r="G4210" s="245"/>
      <c r="H4210" s="247" t="s">
        <v>1</v>
      </c>
      <c r="I4210" s="249"/>
      <c r="J4210" s="245"/>
      <c r="K4210" s="245"/>
      <c r="L4210" s="250"/>
      <c r="M4210" s="251"/>
      <c r="N4210" s="252"/>
      <c r="O4210" s="252"/>
      <c r="P4210" s="252"/>
      <c r="Q4210" s="252"/>
      <c r="R4210" s="252"/>
      <c r="S4210" s="252"/>
      <c r="T4210" s="253"/>
      <c r="AT4210" s="254" t="s">
        <v>175</v>
      </c>
      <c r="AU4210" s="254" t="s">
        <v>107</v>
      </c>
      <c r="AV4210" s="12" t="s">
        <v>82</v>
      </c>
      <c r="AW4210" s="12" t="s">
        <v>31</v>
      </c>
      <c r="AX4210" s="12" t="s">
        <v>74</v>
      </c>
      <c r="AY4210" s="254" t="s">
        <v>165</v>
      </c>
    </row>
    <row r="4211" s="13" customFormat="1">
      <c r="B4211" s="255"/>
      <c r="C4211" s="256"/>
      <c r="D4211" s="246" t="s">
        <v>175</v>
      </c>
      <c r="E4211" s="257" t="s">
        <v>1</v>
      </c>
      <c r="F4211" s="258" t="s">
        <v>718</v>
      </c>
      <c r="G4211" s="256"/>
      <c r="H4211" s="259">
        <v>15.93</v>
      </c>
      <c r="I4211" s="260"/>
      <c r="J4211" s="256"/>
      <c r="K4211" s="256"/>
      <c r="L4211" s="261"/>
      <c r="M4211" s="262"/>
      <c r="N4211" s="263"/>
      <c r="O4211" s="263"/>
      <c r="P4211" s="263"/>
      <c r="Q4211" s="263"/>
      <c r="R4211" s="263"/>
      <c r="S4211" s="263"/>
      <c r="T4211" s="264"/>
      <c r="AT4211" s="265" t="s">
        <v>175</v>
      </c>
      <c r="AU4211" s="265" t="s">
        <v>107</v>
      </c>
      <c r="AV4211" s="13" t="s">
        <v>107</v>
      </c>
      <c r="AW4211" s="13" t="s">
        <v>31</v>
      </c>
      <c r="AX4211" s="13" t="s">
        <v>74</v>
      </c>
      <c r="AY4211" s="265" t="s">
        <v>165</v>
      </c>
    </row>
    <row r="4212" s="12" customFormat="1">
      <c r="B4212" s="244"/>
      <c r="C4212" s="245"/>
      <c r="D4212" s="246" t="s">
        <v>175</v>
      </c>
      <c r="E4212" s="247" t="s">
        <v>1</v>
      </c>
      <c r="F4212" s="248" t="s">
        <v>512</v>
      </c>
      <c r="G4212" s="245"/>
      <c r="H4212" s="247" t="s">
        <v>1</v>
      </c>
      <c r="I4212" s="249"/>
      <c r="J4212" s="245"/>
      <c r="K4212" s="245"/>
      <c r="L4212" s="250"/>
      <c r="M4212" s="251"/>
      <c r="N4212" s="252"/>
      <c r="O4212" s="252"/>
      <c r="P4212" s="252"/>
      <c r="Q4212" s="252"/>
      <c r="R4212" s="252"/>
      <c r="S4212" s="252"/>
      <c r="T4212" s="253"/>
      <c r="AT4212" s="254" t="s">
        <v>175</v>
      </c>
      <c r="AU4212" s="254" t="s">
        <v>107</v>
      </c>
      <c r="AV4212" s="12" t="s">
        <v>82</v>
      </c>
      <c r="AW4212" s="12" t="s">
        <v>31</v>
      </c>
      <c r="AX4212" s="12" t="s">
        <v>74</v>
      </c>
      <c r="AY4212" s="254" t="s">
        <v>165</v>
      </c>
    </row>
    <row r="4213" s="13" customFormat="1">
      <c r="B4213" s="255"/>
      <c r="C4213" s="256"/>
      <c r="D4213" s="246" t="s">
        <v>175</v>
      </c>
      <c r="E4213" s="257" t="s">
        <v>1</v>
      </c>
      <c r="F4213" s="258" t="s">
        <v>719</v>
      </c>
      <c r="G4213" s="256"/>
      <c r="H4213" s="259">
        <v>22.23</v>
      </c>
      <c r="I4213" s="260"/>
      <c r="J4213" s="256"/>
      <c r="K4213" s="256"/>
      <c r="L4213" s="261"/>
      <c r="M4213" s="262"/>
      <c r="N4213" s="263"/>
      <c r="O4213" s="263"/>
      <c r="P4213" s="263"/>
      <c r="Q4213" s="263"/>
      <c r="R4213" s="263"/>
      <c r="S4213" s="263"/>
      <c r="T4213" s="264"/>
      <c r="AT4213" s="265" t="s">
        <v>175</v>
      </c>
      <c r="AU4213" s="265" t="s">
        <v>107</v>
      </c>
      <c r="AV4213" s="13" t="s">
        <v>107</v>
      </c>
      <c r="AW4213" s="13" t="s">
        <v>31</v>
      </c>
      <c r="AX4213" s="13" t="s">
        <v>74</v>
      </c>
      <c r="AY4213" s="265" t="s">
        <v>165</v>
      </c>
    </row>
    <row r="4214" s="12" customFormat="1">
      <c r="B4214" s="244"/>
      <c r="C4214" s="245"/>
      <c r="D4214" s="246" t="s">
        <v>175</v>
      </c>
      <c r="E4214" s="247" t="s">
        <v>1</v>
      </c>
      <c r="F4214" s="248" t="s">
        <v>276</v>
      </c>
      <c r="G4214" s="245"/>
      <c r="H4214" s="247" t="s">
        <v>1</v>
      </c>
      <c r="I4214" s="249"/>
      <c r="J4214" s="245"/>
      <c r="K4214" s="245"/>
      <c r="L4214" s="250"/>
      <c r="M4214" s="251"/>
      <c r="N4214" s="252"/>
      <c r="O4214" s="252"/>
      <c r="P4214" s="252"/>
      <c r="Q4214" s="252"/>
      <c r="R4214" s="252"/>
      <c r="S4214" s="252"/>
      <c r="T4214" s="253"/>
      <c r="AT4214" s="254" t="s">
        <v>175</v>
      </c>
      <c r="AU4214" s="254" t="s">
        <v>107</v>
      </c>
      <c r="AV4214" s="12" t="s">
        <v>82</v>
      </c>
      <c r="AW4214" s="12" t="s">
        <v>31</v>
      </c>
      <c r="AX4214" s="12" t="s">
        <v>74</v>
      </c>
      <c r="AY4214" s="254" t="s">
        <v>165</v>
      </c>
    </row>
    <row r="4215" s="13" customFormat="1">
      <c r="B4215" s="255"/>
      <c r="C4215" s="256"/>
      <c r="D4215" s="246" t="s">
        <v>175</v>
      </c>
      <c r="E4215" s="257" t="s">
        <v>1</v>
      </c>
      <c r="F4215" s="258" t="s">
        <v>1534</v>
      </c>
      <c r="G4215" s="256"/>
      <c r="H4215" s="259">
        <v>9.4399999999999995</v>
      </c>
      <c r="I4215" s="260"/>
      <c r="J4215" s="256"/>
      <c r="K4215" s="256"/>
      <c r="L4215" s="261"/>
      <c r="M4215" s="262"/>
      <c r="N4215" s="263"/>
      <c r="O4215" s="263"/>
      <c r="P4215" s="263"/>
      <c r="Q4215" s="263"/>
      <c r="R4215" s="263"/>
      <c r="S4215" s="263"/>
      <c r="T4215" s="264"/>
      <c r="AT4215" s="265" t="s">
        <v>175</v>
      </c>
      <c r="AU4215" s="265" t="s">
        <v>107</v>
      </c>
      <c r="AV4215" s="13" t="s">
        <v>107</v>
      </c>
      <c r="AW4215" s="13" t="s">
        <v>31</v>
      </c>
      <c r="AX4215" s="13" t="s">
        <v>74</v>
      </c>
      <c r="AY4215" s="265" t="s">
        <v>165</v>
      </c>
    </row>
    <row r="4216" s="14" customFormat="1">
      <c r="B4216" s="266"/>
      <c r="C4216" s="267"/>
      <c r="D4216" s="246" t="s">
        <v>175</v>
      </c>
      <c r="E4216" s="268" t="s">
        <v>1</v>
      </c>
      <c r="F4216" s="269" t="s">
        <v>179</v>
      </c>
      <c r="G4216" s="267"/>
      <c r="H4216" s="270">
        <v>90.329999999999998</v>
      </c>
      <c r="I4216" s="271"/>
      <c r="J4216" s="267"/>
      <c r="K4216" s="267"/>
      <c r="L4216" s="272"/>
      <c r="M4216" s="273"/>
      <c r="N4216" s="274"/>
      <c r="O4216" s="274"/>
      <c r="P4216" s="274"/>
      <c r="Q4216" s="274"/>
      <c r="R4216" s="274"/>
      <c r="S4216" s="274"/>
      <c r="T4216" s="275"/>
      <c r="AT4216" s="276" t="s">
        <v>175</v>
      </c>
      <c r="AU4216" s="276" t="s">
        <v>107</v>
      </c>
      <c r="AV4216" s="14" t="s">
        <v>166</v>
      </c>
      <c r="AW4216" s="14" t="s">
        <v>31</v>
      </c>
      <c r="AX4216" s="14" t="s">
        <v>74</v>
      </c>
      <c r="AY4216" s="276" t="s">
        <v>165</v>
      </c>
    </row>
    <row r="4217" s="15" customFormat="1">
      <c r="B4217" s="277"/>
      <c r="C4217" s="278"/>
      <c r="D4217" s="246" t="s">
        <v>175</v>
      </c>
      <c r="E4217" s="279" t="s">
        <v>1</v>
      </c>
      <c r="F4217" s="280" t="s">
        <v>186</v>
      </c>
      <c r="G4217" s="278"/>
      <c r="H4217" s="281">
        <v>278.76999999999998</v>
      </c>
      <c r="I4217" s="282"/>
      <c r="J4217" s="278"/>
      <c r="K4217" s="278"/>
      <c r="L4217" s="283"/>
      <c r="M4217" s="284"/>
      <c r="N4217" s="285"/>
      <c r="O4217" s="285"/>
      <c r="P4217" s="285"/>
      <c r="Q4217" s="285"/>
      <c r="R4217" s="285"/>
      <c r="S4217" s="285"/>
      <c r="T4217" s="286"/>
      <c r="AT4217" s="287" t="s">
        <v>175</v>
      </c>
      <c r="AU4217" s="287" t="s">
        <v>107</v>
      </c>
      <c r="AV4217" s="15" t="s">
        <v>173</v>
      </c>
      <c r="AW4217" s="15" t="s">
        <v>31</v>
      </c>
      <c r="AX4217" s="15" t="s">
        <v>82</v>
      </c>
      <c r="AY4217" s="287" t="s">
        <v>165</v>
      </c>
    </row>
    <row r="4218" s="1" customFormat="1" ht="24" customHeight="1">
      <c r="B4218" s="38"/>
      <c r="C4218" s="231" t="s">
        <v>1548</v>
      </c>
      <c r="D4218" s="231" t="s">
        <v>168</v>
      </c>
      <c r="E4218" s="232" t="s">
        <v>1549</v>
      </c>
      <c r="F4218" s="233" t="s">
        <v>1550</v>
      </c>
      <c r="G4218" s="234" t="s">
        <v>296</v>
      </c>
      <c r="H4218" s="235">
        <v>367.00999999999999</v>
      </c>
      <c r="I4218" s="236"/>
      <c r="J4218" s="237">
        <f>ROUND(I4218*H4218,2)</f>
        <v>0</v>
      </c>
      <c r="K4218" s="233" t="s">
        <v>172</v>
      </c>
      <c r="L4218" s="43"/>
      <c r="M4218" s="238" t="s">
        <v>1</v>
      </c>
      <c r="N4218" s="239" t="s">
        <v>40</v>
      </c>
      <c r="O4218" s="86"/>
      <c r="P4218" s="240">
        <f>O4218*H4218</f>
        <v>0</v>
      </c>
      <c r="Q4218" s="240">
        <v>0</v>
      </c>
      <c r="R4218" s="240">
        <f>Q4218*H4218</f>
        <v>0</v>
      </c>
      <c r="S4218" s="240">
        <v>0.0025000000000000001</v>
      </c>
      <c r="T4218" s="241">
        <f>S4218*H4218</f>
        <v>0.91752500000000004</v>
      </c>
      <c r="AR4218" s="242" t="s">
        <v>315</v>
      </c>
      <c r="AT4218" s="242" t="s">
        <v>168</v>
      </c>
      <c r="AU4218" s="242" t="s">
        <v>107</v>
      </c>
      <c r="AY4218" s="17" t="s">
        <v>165</v>
      </c>
      <c r="BE4218" s="243">
        <f>IF(N4218="základní",J4218,0)</f>
        <v>0</v>
      </c>
      <c r="BF4218" s="243">
        <f>IF(N4218="snížená",J4218,0)</f>
        <v>0</v>
      </c>
      <c r="BG4218" s="243">
        <f>IF(N4218="zákl. přenesená",J4218,0)</f>
        <v>0</v>
      </c>
      <c r="BH4218" s="243">
        <f>IF(N4218="sníž. přenesená",J4218,0)</f>
        <v>0</v>
      </c>
      <c r="BI4218" s="243">
        <f>IF(N4218="nulová",J4218,0)</f>
        <v>0</v>
      </c>
      <c r="BJ4218" s="17" t="s">
        <v>107</v>
      </c>
      <c r="BK4218" s="243">
        <f>ROUND(I4218*H4218,2)</f>
        <v>0</v>
      </c>
      <c r="BL4218" s="17" t="s">
        <v>315</v>
      </c>
      <c r="BM4218" s="242" t="s">
        <v>1551</v>
      </c>
    </row>
    <row r="4219" s="12" customFormat="1">
      <c r="B4219" s="244"/>
      <c r="C4219" s="245"/>
      <c r="D4219" s="246" t="s">
        <v>175</v>
      </c>
      <c r="E4219" s="247" t="s">
        <v>1</v>
      </c>
      <c r="F4219" s="248" t="s">
        <v>176</v>
      </c>
      <c r="G4219" s="245"/>
      <c r="H4219" s="247" t="s">
        <v>1</v>
      </c>
      <c r="I4219" s="249"/>
      <c r="J4219" s="245"/>
      <c r="K4219" s="245"/>
      <c r="L4219" s="250"/>
      <c r="M4219" s="251"/>
      <c r="N4219" s="252"/>
      <c r="O4219" s="252"/>
      <c r="P4219" s="252"/>
      <c r="Q4219" s="252"/>
      <c r="R4219" s="252"/>
      <c r="S4219" s="252"/>
      <c r="T4219" s="253"/>
      <c r="AT4219" s="254" t="s">
        <v>175</v>
      </c>
      <c r="AU4219" s="254" t="s">
        <v>107</v>
      </c>
      <c r="AV4219" s="12" t="s">
        <v>82</v>
      </c>
      <c r="AW4219" s="12" t="s">
        <v>31</v>
      </c>
      <c r="AX4219" s="12" t="s">
        <v>74</v>
      </c>
      <c r="AY4219" s="254" t="s">
        <v>165</v>
      </c>
    </row>
    <row r="4220" s="12" customFormat="1">
      <c r="B4220" s="244"/>
      <c r="C4220" s="245"/>
      <c r="D4220" s="246" t="s">
        <v>175</v>
      </c>
      <c r="E4220" s="247" t="s">
        <v>1</v>
      </c>
      <c r="F4220" s="248" t="s">
        <v>177</v>
      </c>
      <c r="G4220" s="245"/>
      <c r="H4220" s="247" t="s">
        <v>1</v>
      </c>
      <c r="I4220" s="249"/>
      <c r="J4220" s="245"/>
      <c r="K4220" s="245"/>
      <c r="L4220" s="250"/>
      <c r="M4220" s="251"/>
      <c r="N4220" s="252"/>
      <c r="O4220" s="252"/>
      <c r="P4220" s="252"/>
      <c r="Q4220" s="252"/>
      <c r="R4220" s="252"/>
      <c r="S4220" s="252"/>
      <c r="T4220" s="253"/>
      <c r="AT4220" s="254" t="s">
        <v>175</v>
      </c>
      <c r="AU4220" s="254" t="s">
        <v>107</v>
      </c>
      <c r="AV4220" s="12" t="s">
        <v>82</v>
      </c>
      <c r="AW4220" s="12" t="s">
        <v>31</v>
      </c>
      <c r="AX4220" s="12" t="s">
        <v>74</v>
      </c>
      <c r="AY4220" s="254" t="s">
        <v>165</v>
      </c>
    </row>
    <row r="4221" s="13" customFormat="1">
      <c r="B4221" s="255"/>
      <c r="C4221" s="256"/>
      <c r="D4221" s="246" t="s">
        <v>175</v>
      </c>
      <c r="E4221" s="257" t="s">
        <v>1</v>
      </c>
      <c r="F4221" s="258" t="s">
        <v>1134</v>
      </c>
      <c r="G4221" s="256"/>
      <c r="H4221" s="259">
        <v>1.69</v>
      </c>
      <c r="I4221" s="260"/>
      <c r="J4221" s="256"/>
      <c r="K4221" s="256"/>
      <c r="L4221" s="261"/>
      <c r="M4221" s="262"/>
      <c r="N4221" s="263"/>
      <c r="O4221" s="263"/>
      <c r="P4221" s="263"/>
      <c r="Q4221" s="263"/>
      <c r="R4221" s="263"/>
      <c r="S4221" s="263"/>
      <c r="T4221" s="264"/>
      <c r="AT4221" s="265" t="s">
        <v>175</v>
      </c>
      <c r="AU4221" s="265" t="s">
        <v>107</v>
      </c>
      <c r="AV4221" s="13" t="s">
        <v>107</v>
      </c>
      <c r="AW4221" s="13" t="s">
        <v>31</v>
      </c>
      <c r="AX4221" s="13" t="s">
        <v>74</v>
      </c>
      <c r="AY4221" s="265" t="s">
        <v>165</v>
      </c>
    </row>
    <row r="4222" s="12" customFormat="1">
      <c r="B4222" s="244"/>
      <c r="C4222" s="245"/>
      <c r="D4222" s="246" t="s">
        <v>175</v>
      </c>
      <c r="E4222" s="247" t="s">
        <v>1</v>
      </c>
      <c r="F4222" s="248" t="s">
        <v>379</v>
      </c>
      <c r="G4222" s="245"/>
      <c r="H4222" s="247" t="s">
        <v>1</v>
      </c>
      <c r="I4222" s="249"/>
      <c r="J4222" s="245"/>
      <c r="K4222" s="245"/>
      <c r="L4222" s="250"/>
      <c r="M4222" s="251"/>
      <c r="N4222" s="252"/>
      <c r="O4222" s="252"/>
      <c r="P4222" s="252"/>
      <c r="Q4222" s="252"/>
      <c r="R4222" s="252"/>
      <c r="S4222" s="252"/>
      <c r="T4222" s="253"/>
      <c r="AT4222" s="254" t="s">
        <v>175</v>
      </c>
      <c r="AU4222" s="254" t="s">
        <v>107</v>
      </c>
      <c r="AV4222" s="12" t="s">
        <v>82</v>
      </c>
      <c r="AW4222" s="12" t="s">
        <v>31</v>
      </c>
      <c r="AX4222" s="12" t="s">
        <v>74</v>
      </c>
      <c r="AY4222" s="254" t="s">
        <v>165</v>
      </c>
    </row>
    <row r="4223" s="13" customFormat="1">
      <c r="B4223" s="255"/>
      <c r="C4223" s="256"/>
      <c r="D4223" s="246" t="s">
        <v>175</v>
      </c>
      <c r="E4223" s="257" t="s">
        <v>1</v>
      </c>
      <c r="F4223" s="258" t="s">
        <v>1552</v>
      </c>
      <c r="G4223" s="256"/>
      <c r="H4223" s="259">
        <v>15.890000000000001</v>
      </c>
      <c r="I4223" s="260"/>
      <c r="J4223" s="256"/>
      <c r="K4223" s="256"/>
      <c r="L4223" s="261"/>
      <c r="M4223" s="262"/>
      <c r="N4223" s="263"/>
      <c r="O4223" s="263"/>
      <c r="P4223" s="263"/>
      <c r="Q4223" s="263"/>
      <c r="R4223" s="263"/>
      <c r="S4223" s="263"/>
      <c r="T4223" s="264"/>
      <c r="AT4223" s="265" t="s">
        <v>175</v>
      </c>
      <c r="AU4223" s="265" t="s">
        <v>107</v>
      </c>
      <c r="AV4223" s="13" t="s">
        <v>107</v>
      </c>
      <c r="AW4223" s="13" t="s">
        <v>31</v>
      </c>
      <c r="AX4223" s="13" t="s">
        <v>74</v>
      </c>
      <c r="AY4223" s="265" t="s">
        <v>165</v>
      </c>
    </row>
    <row r="4224" s="12" customFormat="1">
      <c r="B4224" s="244"/>
      <c r="C4224" s="245"/>
      <c r="D4224" s="246" t="s">
        <v>175</v>
      </c>
      <c r="E4224" s="247" t="s">
        <v>1</v>
      </c>
      <c r="F4224" s="248" t="s">
        <v>217</v>
      </c>
      <c r="G4224" s="245"/>
      <c r="H4224" s="247" t="s">
        <v>1</v>
      </c>
      <c r="I4224" s="249"/>
      <c r="J4224" s="245"/>
      <c r="K4224" s="245"/>
      <c r="L4224" s="250"/>
      <c r="M4224" s="251"/>
      <c r="N4224" s="252"/>
      <c r="O4224" s="252"/>
      <c r="P4224" s="252"/>
      <c r="Q4224" s="252"/>
      <c r="R4224" s="252"/>
      <c r="S4224" s="252"/>
      <c r="T4224" s="253"/>
      <c r="AT4224" s="254" t="s">
        <v>175</v>
      </c>
      <c r="AU4224" s="254" t="s">
        <v>107</v>
      </c>
      <c r="AV4224" s="12" t="s">
        <v>82</v>
      </c>
      <c r="AW4224" s="12" t="s">
        <v>31</v>
      </c>
      <c r="AX4224" s="12" t="s">
        <v>74</v>
      </c>
      <c r="AY4224" s="254" t="s">
        <v>165</v>
      </c>
    </row>
    <row r="4225" s="13" customFormat="1">
      <c r="B4225" s="255"/>
      <c r="C4225" s="256"/>
      <c r="D4225" s="246" t="s">
        <v>175</v>
      </c>
      <c r="E4225" s="257" t="s">
        <v>1</v>
      </c>
      <c r="F4225" s="258" t="s">
        <v>1553</v>
      </c>
      <c r="G4225" s="256"/>
      <c r="H4225" s="259">
        <v>1.8899999999999999</v>
      </c>
      <c r="I4225" s="260"/>
      <c r="J4225" s="256"/>
      <c r="K4225" s="256"/>
      <c r="L4225" s="261"/>
      <c r="M4225" s="262"/>
      <c r="N4225" s="263"/>
      <c r="O4225" s="263"/>
      <c r="P4225" s="263"/>
      <c r="Q4225" s="263"/>
      <c r="R4225" s="263"/>
      <c r="S4225" s="263"/>
      <c r="T4225" s="264"/>
      <c r="AT4225" s="265" t="s">
        <v>175</v>
      </c>
      <c r="AU4225" s="265" t="s">
        <v>107</v>
      </c>
      <c r="AV4225" s="13" t="s">
        <v>107</v>
      </c>
      <c r="AW4225" s="13" t="s">
        <v>31</v>
      </c>
      <c r="AX4225" s="13" t="s">
        <v>74</v>
      </c>
      <c r="AY4225" s="265" t="s">
        <v>165</v>
      </c>
    </row>
    <row r="4226" s="12" customFormat="1">
      <c r="B4226" s="244"/>
      <c r="C4226" s="245"/>
      <c r="D4226" s="246" t="s">
        <v>175</v>
      </c>
      <c r="E4226" s="247" t="s">
        <v>1</v>
      </c>
      <c r="F4226" s="248" t="s">
        <v>245</v>
      </c>
      <c r="G4226" s="245"/>
      <c r="H4226" s="247" t="s">
        <v>1</v>
      </c>
      <c r="I4226" s="249"/>
      <c r="J4226" s="245"/>
      <c r="K4226" s="245"/>
      <c r="L4226" s="250"/>
      <c r="M4226" s="251"/>
      <c r="N4226" s="252"/>
      <c r="O4226" s="252"/>
      <c r="P4226" s="252"/>
      <c r="Q4226" s="252"/>
      <c r="R4226" s="252"/>
      <c r="S4226" s="252"/>
      <c r="T4226" s="253"/>
      <c r="AT4226" s="254" t="s">
        <v>175</v>
      </c>
      <c r="AU4226" s="254" t="s">
        <v>107</v>
      </c>
      <c r="AV4226" s="12" t="s">
        <v>82</v>
      </c>
      <c r="AW4226" s="12" t="s">
        <v>31</v>
      </c>
      <c r="AX4226" s="12" t="s">
        <v>74</v>
      </c>
      <c r="AY4226" s="254" t="s">
        <v>165</v>
      </c>
    </row>
    <row r="4227" s="13" customFormat="1">
      <c r="B4227" s="255"/>
      <c r="C4227" s="256"/>
      <c r="D4227" s="246" t="s">
        <v>175</v>
      </c>
      <c r="E4227" s="257" t="s">
        <v>1</v>
      </c>
      <c r="F4227" s="258" t="s">
        <v>1554</v>
      </c>
      <c r="G4227" s="256"/>
      <c r="H4227" s="259">
        <v>17.210000000000001</v>
      </c>
      <c r="I4227" s="260"/>
      <c r="J4227" s="256"/>
      <c r="K4227" s="256"/>
      <c r="L4227" s="261"/>
      <c r="M4227" s="262"/>
      <c r="N4227" s="263"/>
      <c r="O4227" s="263"/>
      <c r="P4227" s="263"/>
      <c r="Q4227" s="263"/>
      <c r="R4227" s="263"/>
      <c r="S4227" s="263"/>
      <c r="T4227" s="264"/>
      <c r="AT4227" s="265" t="s">
        <v>175</v>
      </c>
      <c r="AU4227" s="265" t="s">
        <v>107</v>
      </c>
      <c r="AV4227" s="13" t="s">
        <v>107</v>
      </c>
      <c r="AW4227" s="13" t="s">
        <v>31</v>
      </c>
      <c r="AX4227" s="13" t="s">
        <v>74</v>
      </c>
      <c r="AY4227" s="265" t="s">
        <v>165</v>
      </c>
    </row>
    <row r="4228" s="12" customFormat="1">
      <c r="B4228" s="244"/>
      <c r="C4228" s="245"/>
      <c r="D4228" s="246" t="s">
        <v>175</v>
      </c>
      <c r="E4228" s="247" t="s">
        <v>1</v>
      </c>
      <c r="F4228" s="248" t="s">
        <v>403</v>
      </c>
      <c r="G4228" s="245"/>
      <c r="H4228" s="247" t="s">
        <v>1</v>
      </c>
      <c r="I4228" s="249"/>
      <c r="J4228" s="245"/>
      <c r="K4228" s="245"/>
      <c r="L4228" s="250"/>
      <c r="M4228" s="251"/>
      <c r="N4228" s="252"/>
      <c r="O4228" s="252"/>
      <c r="P4228" s="252"/>
      <c r="Q4228" s="252"/>
      <c r="R4228" s="252"/>
      <c r="S4228" s="252"/>
      <c r="T4228" s="253"/>
      <c r="AT4228" s="254" t="s">
        <v>175</v>
      </c>
      <c r="AU4228" s="254" t="s">
        <v>107</v>
      </c>
      <c r="AV4228" s="12" t="s">
        <v>82</v>
      </c>
      <c r="AW4228" s="12" t="s">
        <v>31</v>
      </c>
      <c r="AX4228" s="12" t="s">
        <v>74</v>
      </c>
      <c r="AY4228" s="254" t="s">
        <v>165</v>
      </c>
    </row>
    <row r="4229" s="13" customFormat="1">
      <c r="B4229" s="255"/>
      <c r="C4229" s="256"/>
      <c r="D4229" s="246" t="s">
        <v>175</v>
      </c>
      <c r="E4229" s="257" t="s">
        <v>1</v>
      </c>
      <c r="F4229" s="258" t="s">
        <v>1437</v>
      </c>
      <c r="G4229" s="256"/>
      <c r="H4229" s="259">
        <v>2.02</v>
      </c>
      <c r="I4229" s="260"/>
      <c r="J4229" s="256"/>
      <c r="K4229" s="256"/>
      <c r="L4229" s="261"/>
      <c r="M4229" s="262"/>
      <c r="N4229" s="263"/>
      <c r="O4229" s="263"/>
      <c r="P4229" s="263"/>
      <c r="Q4229" s="263"/>
      <c r="R4229" s="263"/>
      <c r="S4229" s="263"/>
      <c r="T4229" s="264"/>
      <c r="AT4229" s="265" t="s">
        <v>175</v>
      </c>
      <c r="AU4229" s="265" t="s">
        <v>107</v>
      </c>
      <c r="AV4229" s="13" t="s">
        <v>107</v>
      </c>
      <c r="AW4229" s="13" t="s">
        <v>31</v>
      </c>
      <c r="AX4229" s="13" t="s">
        <v>74</v>
      </c>
      <c r="AY4229" s="265" t="s">
        <v>165</v>
      </c>
    </row>
    <row r="4230" s="12" customFormat="1">
      <c r="B4230" s="244"/>
      <c r="C4230" s="245"/>
      <c r="D4230" s="246" t="s">
        <v>175</v>
      </c>
      <c r="E4230" s="247" t="s">
        <v>1</v>
      </c>
      <c r="F4230" s="248" t="s">
        <v>401</v>
      </c>
      <c r="G4230" s="245"/>
      <c r="H4230" s="247" t="s">
        <v>1</v>
      </c>
      <c r="I4230" s="249"/>
      <c r="J4230" s="245"/>
      <c r="K4230" s="245"/>
      <c r="L4230" s="250"/>
      <c r="M4230" s="251"/>
      <c r="N4230" s="252"/>
      <c r="O4230" s="252"/>
      <c r="P4230" s="252"/>
      <c r="Q4230" s="252"/>
      <c r="R4230" s="252"/>
      <c r="S4230" s="252"/>
      <c r="T4230" s="253"/>
      <c r="AT4230" s="254" t="s">
        <v>175</v>
      </c>
      <c r="AU4230" s="254" t="s">
        <v>107</v>
      </c>
      <c r="AV4230" s="12" t="s">
        <v>82</v>
      </c>
      <c r="AW4230" s="12" t="s">
        <v>31</v>
      </c>
      <c r="AX4230" s="12" t="s">
        <v>74</v>
      </c>
      <c r="AY4230" s="254" t="s">
        <v>165</v>
      </c>
    </row>
    <row r="4231" s="13" customFormat="1">
      <c r="B4231" s="255"/>
      <c r="C4231" s="256"/>
      <c r="D4231" s="246" t="s">
        <v>175</v>
      </c>
      <c r="E4231" s="257" t="s">
        <v>1</v>
      </c>
      <c r="F4231" s="258" t="s">
        <v>1555</v>
      </c>
      <c r="G4231" s="256"/>
      <c r="H4231" s="259">
        <v>15.970000000000001</v>
      </c>
      <c r="I4231" s="260"/>
      <c r="J4231" s="256"/>
      <c r="K4231" s="256"/>
      <c r="L4231" s="261"/>
      <c r="M4231" s="262"/>
      <c r="N4231" s="263"/>
      <c r="O4231" s="263"/>
      <c r="P4231" s="263"/>
      <c r="Q4231" s="263"/>
      <c r="R4231" s="263"/>
      <c r="S4231" s="263"/>
      <c r="T4231" s="264"/>
      <c r="AT4231" s="265" t="s">
        <v>175</v>
      </c>
      <c r="AU4231" s="265" t="s">
        <v>107</v>
      </c>
      <c r="AV4231" s="13" t="s">
        <v>107</v>
      </c>
      <c r="AW4231" s="13" t="s">
        <v>31</v>
      </c>
      <c r="AX4231" s="13" t="s">
        <v>74</v>
      </c>
      <c r="AY4231" s="265" t="s">
        <v>165</v>
      </c>
    </row>
    <row r="4232" s="12" customFormat="1">
      <c r="B4232" s="244"/>
      <c r="C4232" s="245"/>
      <c r="D4232" s="246" t="s">
        <v>175</v>
      </c>
      <c r="E4232" s="247" t="s">
        <v>1</v>
      </c>
      <c r="F4232" s="248" t="s">
        <v>218</v>
      </c>
      <c r="G4232" s="245"/>
      <c r="H4232" s="247" t="s">
        <v>1</v>
      </c>
      <c r="I4232" s="249"/>
      <c r="J4232" s="245"/>
      <c r="K4232" s="245"/>
      <c r="L4232" s="250"/>
      <c r="M4232" s="251"/>
      <c r="N4232" s="252"/>
      <c r="O4232" s="252"/>
      <c r="P4232" s="252"/>
      <c r="Q4232" s="252"/>
      <c r="R4232" s="252"/>
      <c r="S4232" s="252"/>
      <c r="T4232" s="253"/>
      <c r="AT4232" s="254" t="s">
        <v>175</v>
      </c>
      <c r="AU4232" s="254" t="s">
        <v>107</v>
      </c>
      <c r="AV4232" s="12" t="s">
        <v>82</v>
      </c>
      <c r="AW4232" s="12" t="s">
        <v>31</v>
      </c>
      <c r="AX4232" s="12" t="s">
        <v>74</v>
      </c>
      <c r="AY4232" s="254" t="s">
        <v>165</v>
      </c>
    </row>
    <row r="4233" s="13" customFormat="1">
      <c r="B4233" s="255"/>
      <c r="C4233" s="256"/>
      <c r="D4233" s="246" t="s">
        <v>175</v>
      </c>
      <c r="E4233" s="257" t="s">
        <v>1</v>
      </c>
      <c r="F4233" s="258" t="s">
        <v>713</v>
      </c>
      <c r="G4233" s="256"/>
      <c r="H4233" s="259">
        <v>3.5699999999999998</v>
      </c>
      <c r="I4233" s="260"/>
      <c r="J4233" s="256"/>
      <c r="K4233" s="256"/>
      <c r="L4233" s="261"/>
      <c r="M4233" s="262"/>
      <c r="N4233" s="263"/>
      <c r="O4233" s="263"/>
      <c r="P4233" s="263"/>
      <c r="Q4233" s="263"/>
      <c r="R4233" s="263"/>
      <c r="S4233" s="263"/>
      <c r="T4233" s="264"/>
      <c r="AT4233" s="265" t="s">
        <v>175</v>
      </c>
      <c r="AU4233" s="265" t="s">
        <v>107</v>
      </c>
      <c r="AV4233" s="13" t="s">
        <v>107</v>
      </c>
      <c r="AW4233" s="13" t="s">
        <v>31</v>
      </c>
      <c r="AX4233" s="13" t="s">
        <v>74</v>
      </c>
      <c r="AY4233" s="265" t="s">
        <v>165</v>
      </c>
    </row>
    <row r="4234" s="12" customFormat="1">
      <c r="B4234" s="244"/>
      <c r="C4234" s="245"/>
      <c r="D4234" s="246" t="s">
        <v>175</v>
      </c>
      <c r="E4234" s="247" t="s">
        <v>1</v>
      </c>
      <c r="F4234" s="248" t="s">
        <v>194</v>
      </c>
      <c r="G4234" s="245"/>
      <c r="H4234" s="247" t="s">
        <v>1</v>
      </c>
      <c r="I4234" s="249"/>
      <c r="J4234" s="245"/>
      <c r="K4234" s="245"/>
      <c r="L4234" s="250"/>
      <c r="M4234" s="251"/>
      <c r="N4234" s="252"/>
      <c r="O4234" s="252"/>
      <c r="P4234" s="252"/>
      <c r="Q4234" s="252"/>
      <c r="R4234" s="252"/>
      <c r="S4234" s="252"/>
      <c r="T4234" s="253"/>
      <c r="AT4234" s="254" t="s">
        <v>175</v>
      </c>
      <c r="AU4234" s="254" t="s">
        <v>107</v>
      </c>
      <c r="AV4234" s="12" t="s">
        <v>82</v>
      </c>
      <c r="AW4234" s="12" t="s">
        <v>31</v>
      </c>
      <c r="AX4234" s="12" t="s">
        <v>74</v>
      </c>
      <c r="AY4234" s="254" t="s">
        <v>165</v>
      </c>
    </row>
    <row r="4235" s="13" customFormat="1">
      <c r="B4235" s="255"/>
      <c r="C4235" s="256"/>
      <c r="D4235" s="246" t="s">
        <v>175</v>
      </c>
      <c r="E4235" s="257" t="s">
        <v>1</v>
      </c>
      <c r="F4235" s="258" t="s">
        <v>1556</v>
      </c>
      <c r="G4235" s="256"/>
      <c r="H4235" s="259">
        <v>10.17</v>
      </c>
      <c r="I4235" s="260"/>
      <c r="J4235" s="256"/>
      <c r="K4235" s="256"/>
      <c r="L4235" s="261"/>
      <c r="M4235" s="262"/>
      <c r="N4235" s="263"/>
      <c r="O4235" s="263"/>
      <c r="P4235" s="263"/>
      <c r="Q4235" s="263"/>
      <c r="R4235" s="263"/>
      <c r="S4235" s="263"/>
      <c r="T4235" s="264"/>
      <c r="AT4235" s="265" t="s">
        <v>175</v>
      </c>
      <c r="AU4235" s="265" t="s">
        <v>107</v>
      </c>
      <c r="AV4235" s="13" t="s">
        <v>107</v>
      </c>
      <c r="AW4235" s="13" t="s">
        <v>31</v>
      </c>
      <c r="AX4235" s="13" t="s">
        <v>74</v>
      </c>
      <c r="AY4235" s="265" t="s">
        <v>165</v>
      </c>
    </row>
    <row r="4236" s="12" customFormat="1">
      <c r="B4236" s="244"/>
      <c r="C4236" s="245"/>
      <c r="D4236" s="246" t="s">
        <v>175</v>
      </c>
      <c r="E4236" s="247" t="s">
        <v>1</v>
      </c>
      <c r="F4236" s="248" t="s">
        <v>196</v>
      </c>
      <c r="G4236" s="245"/>
      <c r="H4236" s="247" t="s">
        <v>1</v>
      </c>
      <c r="I4236" s="249"/>
      <c r="J4236" s="245"/>
      <c r="K4236" s="245"/>
      <c r="L4236" s="250"/>
      <c r="M4236" s="251"/>
      <c r="N4236" s="252"/>
      <c r="O4236" s="252"/>
      <c r="P4236" s="252"/>
      <c r="Q4236" s="252"/>
      <c r="R4236" s="252"/>
      <c r="S4236" s="252"/>
      <c r="T4236" s="253"/>
      <c r="AT4236" s="254" t="s">
        <v>175</v>
      </c>
      <c r="AU4236" s="254" t="s">
        <v>107</v>
      </c>
      <c r="AV4236" s="12" t="s">
        <v>82</v>
      </c>
      <c r="AW4236" s="12" t="s">
        <v>31</v>
      </c>
      <c r="AX4236" s="12" t="s">
        <v>74</v>
      </c>
      <c r="AY4236" s="254" t="s">
        <v>165</v>
      </c>
    </row>
    <row r="4237" s="13" customFormat="1">
      <c r="B4237" s="255"/>
      <c r="C4237" s="256"/>
      <c r="D4237" s="246" t="s">
        <v>175</v>
      </c>
      <c r="E4237" s="257" t="s">
        <v>1</v>
      </c>
      <c r="F4237" s="258" t="s">
        <v>1557</v>
      </c>
      <c r="G4237" s="256"/>
      <c r="H4237" s="259">
        <v>14.08</v>
      </c>
      <c r="I4237" s="260"/>
      <c r="J4237" s="256"/>
      <c r="K4237" s="256"/>
      <c r="L4237" s="261"/>
      <c r="M4237" s="262"/>
      <c r="N4237" s="263"/>
      <c r="O4237" s="263"/>
      <c r="P4237" s="263"/>
      <c r="Q4237" s="263"/>
      <c r="R4237" s="263"/>
      <c r="S4237" s="263"/>
      <c r="T4237" s="264"/>
      <c r="AT4237" s="265" t="s">
        <v>175</v>
      </c>
      <c r="AU4237" s="265" t="s">
        <v>107</v>
      </c>
      <c r="AV4237" s="13" t="s">
        <v>107</v>
      </c>
      <c r="AW4237" s="13" t="s">
        <v>31</v>
      </c>
      <c r="AX4237" s="13" t="s">
        <v>74</v>
      </c>
      <c r="AY4237" s="265" t="s">
        <v>165</v>
      </c>
    </row>
    <row r="4238" s="12" customFormat="1">
      <c r="B4238" s="244"/>
      <c r="C4238" s="245"/>
      <c r="D4238" s="246" t="s">
        <v>175</v>
      </c>
      <c r="E4238" s="247" t="s">
        <v>1</v>
      </c>
      <c r="F4238" s="248" t="s">
        <v>420</v>
      </c>
      <c r="G4238" s="245"/>
      <c r="H4238" s="247" t="s">
        <v>1</v>
      </c>
      <c r="I4238" s="249"/>
      <c r="J4238" s="245"/>
      <c r="K4238" s="245"/>
      <c r="L4238" s="250"/>
      <c r="M4238" s="251"/>
      <c r="N4238" s="252"/>
      <c r="O4238" s="252"/>
      <c r="P4238" s="252"/>
      <c r="Q4238" s="252"/>
      <c r="R4238" s="252"/>
      <c r="S4238" s="252"/>
      <c r="T4238" s="253"/>
      <c r="AT4238" s="254" t="s">
        <v>175</v>
      </c>
      <c r="AU4238" s="254" t="s">
        <v>107</v>
      </c>
      <c r="AV4238" s="12" t="s">
        <v>82</v>
      </c>
      <c r="AW4238" s="12" t="s">
        <v>31</v>
      </c>
      <c r="AX4238" s="12" t="s">
        <v>74</v>
      </c>
      <c r="AY4238" s="254" t="s">
        <v>165</v>
      </c>
    </row>
    <row r="4239" s="13" customFormat="1">
      <c r="B4239" s="255"/>
      <c r="C4239" s="256"/>
      <c r="D4239" s="246" t="s">
        <v>175</v>
      </c>
      <c r="E4239" s="257" t="s">
        <v>1</v>
      </c>
      <c r="F4239" s="258" t="s">
        <v>682</v>
      </c>
      <c r="G4239" s="256"/>
      <c r="H4239" s="259">
        <v>19.129999999999999</v>
      </c>
      <c r="I4239" s="260"/>
      <c r="J4239" s="256"/>
      <c r="K4239" s="256"/>
      <c r="L4239" s="261"/>
      <c r="M4239" s="262"/>
      <c r="N4239" s="263"/>
      <c r="O4239" s="263"/>
      <c r="P4239" s="263"/>
      <c r="Q4239" s="263"/>
      <c r="R4239" s="263"/>
      <c r="S4239" s="263"/>
      <c r="T4239" s="264"/>
      <c r="AT4239" s="265" t="s">
        <v>175</v>
      </c>
      <c r="AU4239" s="265" t="s">
        <v>107</v>
      </c>
      <c r="AV4239" s="13" t="s">
        <v>107</v>
      </c>
      <c r="AW4239" s="13" t="s">
        <v>31</v>
      </c>
      <c r="AX4239" s="13" t="s">
        <v>74</v>
      </c>
      <c r="AY4239" s="265" t="s">
        <v>165</v>
      </c>
    </row>
    <row r="4240" s="12" customFormat="1">
      <c r="B4240" s="244"/>
      <c r="C4240" s="245"/>
      <c r="D4240" s="246" t="s">
        <v>175</v>
      </c>
      <c r="E4240" s="247" t="s">
        <v>1</v>
      </c>
      <c r="F4240" s="248" t="s">
        <v>198</v>
      </c>
      <c r="G4240" s="245"/>
      <c r="H4240" s="247" t="s">
        <v>1</v>
      </c>
      <c r="I4240" s="249"/>
      <c r="J4240" s="245"/>
      <c r="K4240" s="245"/>
      <c r="L4240" s="250"/>
      <c r="M4240" s="251"/>
      <c r="N4240" s="252"/>
      <c r="O4240" s="252"/>
      <c r="P4240" s="252"/>
      <c r="Q4240" s="252"/>
      <c r="R4240" s="252"/>
      <c r="S4240" s="252"/>
      <c r="T4240" s="253"/>
      <c r="AT4240" s="254" t="s">
        <v>175</v>
      </c>
      <c r="AU4240" s="254" t="s">
        <v>107</v>
      </c>
      <c r="AV4240" s="12" t="s">
        <v>82</v>
      </c>
      <c r="AW4240" s="12" t="s">
        <v>31</v>
      </c>
      <c r="AX4240" s="12" t="s">
        <v>74</v>
      </c>
      <c r="AY4240" s="254" t="s">
        <v>165</v>
      </c>
    </row>
    <row r="4241" s="13" customFormat="1">
      <c r="B4241" s="255"/>
      <c r="C4241" s="256"/>
      <c r="D4241" s="246" t="s">
        <v>175</v>
      </c>
      <c r="E4241" s="257" t="s">
        <v>1</v>
      </c>
      <c r="F4241" s="258" t="s">
        <v>687</v>
      </c>
      <c r="G4241" s="256"/>
      <c r="H4241" s="259">
        <v>19.73</v>
      </c>
      <c r="I4241" s="260"/>
      <c r="J4241" s="256"/>
      <c r="K4241" s="256"/>
      <c r="L4241" s="261"/>
      <c r="M4241" s="262"/>
      <c r="N4241" s="263"/>
      <c r="O4241" s="263"/>
      <c r="P4241" s="263"/>
      <c r="Q4241" s="263"/>
      <c r="R4241" s="263"/>
      <c r="S4241" s="263"/>
      <c r="T4241" s="264"/>
      <c r="AT4241" s="265" t="s">
        <v>175</v>
      </c>
      <c r="AU4241" s="265" t="s">
        <v>107</v>
      </c>
      <c r="AV4241" s="13" t="s">
        <v>107</v>
      </c>
      <c r="AW4241" s="13" t="s">
        <v>31</v>
      </c>
      <c r="AX4241" s="13" t="s">
        <v>74</v>
      </c>
      <c r="AY4241" s="265" t="s">
        <v>165</v>
      </c>
    </row>
    <row r="4242" s="14" customFormat="1">
      <c r="B4242" s="266"/>
      <c r="C4242" s="267"/>
      <c r="D4242" s="246" t="s">
        <v>175</v>
      </c>
      <c r="E4242" s="268" t="s">
        <v>1</v>
      </c>
      <c r="F4242" s="269" t="s">
        <v>179</v>
      </c>
      <c r="G4242" s="267"/>
      <c r="H4242" s="270">
        <v>121.35000000000001</v>
      </c>
      <c r="I4242" s="271"/>
      <c r="J4242" s="267"/>
      <c r="K4242" s="267"/>
      <c r="L4242" s="272"/>
      <c r="M4242" s="273"/>
      <c r="N4242" s="274"/>
      <c r="O4242" s="274"/>
      <c r="P4242" s="274"/>
      <c r="Q4242" s="274"/>
      <c r="R4242" s="274"/>
      <c r="S4242" s="274"/>
      <c r="T4242" s="275"/>
      <c r="AT4242" s="276" t="s">
        <v>175</v>
      </c>
      <c r="AU4242" s="276" t="s">
        <v>107</v>
      </c>
      <c r="AV4242" s="14" t="s">
        <v>166</v>
      </c>
      <c r="AW4242" s="14" t="s">
        <v>31</v>
      </c>
      <c r="AX4242" s="14" t="s">
        <v>74</v>
      </c>
      <c r="AY4242" s="276" t="s">
        <v>165</v>
      </c>
    </row>
    <row r="4243" s="12" customFormat="1">
      <c r="B4243" s="244"/>
      <c r="C4243" s="245"/>
      <c r="D4243" s="246" t="s">
        <v>175</v>
      </c>
      <c r="E4243" s="247" t="s">
        <v>1</v>
      </c>
      <c r="F4243" s="248" t="s">
        <v>180</v>
      </c>
      <c r="G4243" s="245"/>
      <c r="H4243" s="247" t="s">
        <v>1</v>
      </c>
      <c r="I4243" s="249"/>
      <c r="J4243" s="245"/>
      <c r="K4243" s="245"/>
      <c r="L4243" s="250"/>
      <c r="M4243" s="251"/>
      <c r="N4243" s="252"/>
      <c r="O4243" s="252"/>
      <c r="P4243" s="252"/>
      <c r="Q4243" s="252"/>
      <c r="R4243" s="252"/>
      <c r="S4243" s="252"/>
      <c r="T4243" s="253"/>
      <c r="AT4243" s="254" t="s">
        <v>175</v>
      </c>
      <c r="AU4243" s="254" t="s">
        <v>107</v>
      </c>
      <c r="AV4243" s="12" t="s">
        <v>82</v>
      </c>
      <c r="AW4243" s="12" t="s">
        <v>31</v>
      </c>
      <c r="AX4243" s="12" t="s">
        <v>74</v>
      </c>
      <c r="AY4243" s="254" t="s">
        <v>165</v>
      </c>
    </row>
    <row r="4244" s="12" customFormat="1">
      <c r="B4244" s="244"/>
      <c r="C4244" s="245"/>
      <c r="D4244" s="246" t="s">
        <v>175</v>
      </c>
      <c r="E4244" s="247" t="s">
        <v>1</v>
      </c>
      <c r="F4244" s="248" t="s">
        <v>203</v>
      </c>
      <c r="G4244" s="245"/>
      <c r="H4244" s="247" t="s">
        <v>1</v>
      </c>
      <c r="I4244" s="249"/>
      <c r="J4244" s="245"/>
      <c r="K4244" s="245"/>
      <c r="L4244" s="250"/>
      <c r="M4244" s="251"/>
      <c r="N4244" s="252"/>
      <c r="O4244" s="252"/>
      <c r="P4244" s="252"/>
      <c r="Q4244" s="252"/>
      <c r="R4244" s="252"/>
      <c r="S4244" s="252"/>
      <c r="T4244" s="253"/>
      <c r="AT4244" s="254" t="s">
        <v>175</v>
      </c>
      <c r="AU4244" s="254" t="s">
        <v>107</v>
      </c>
      <c r="AV4244" s="12" t="s">
        <v>82</v>
      </c>
      <c r="AW4244" s="12" t="s">
        <v>31</v>
      </c>
      <c r="AX4244" s="12" t="s">
        <v>74</v>
      </c>
      <c r="AY4244" s="254" t="s">
        <v>165</v>
      </c>
    </row>
    <row r="4245" s="13" customFormat="1">
      <c r="B4245" s="255"/>
      <c r="C4245" s="256"/>
      <c r="D4245" s="246" t="s">
        <v>175</v>
      </c>
      <c r="E4245" s="257" t="s">
        <v>1</v>
      </c>
      <c r="F4245" s="258" t="s">
        <v>666</v>
      </c>
      <c r="G4245" s="256"/>
      <c r="H4245" s="259">
        <v>1.6499999999999999</v>
      </c>
      <c r="I4245" s="260"/>
      <c r="J4245" s="256"/>
      <c r="K4245" s="256"/>
      <c r="L4245" s="261"/>
      <c r="M4245" s="262"/>
      <c r="N4245" s="263"/>
      <c r="O4245" s="263"/>
      <c r="P4245" s="263"/>
      <c r="Q4245" s="263"/>
      <c r="R4245" s="263"/>
      <c r="S4245" s="263"/>
      <c r="T4245" s="264"/>
      <c r="AT4245" s="265" t="s">
        <v>175</v>
      </c>
      <c r="AU4245" s="265" t="s">
        <v>107</v>
      </c>
      <c r="AV4245" s="13" t="s">
        <v>107</v>
      </c>
      <c r="AW4245" s="13" t="s">
        <v>31</v>
      </c>
      <c r="AX4245" s="13" t="s">
        <v>74</v>
      </c>
      <c r="AY4245" s="265" t="s">
        <v>165</v>
      </c>
    </row>
    <row r="4246" s="12" customFormat="1">
      <c r="B4246" s="244"/>
      <c r="C4246" s="245"/>
      <c r="D4246" s="246" t="s">
        <v>175</v>
      </c>
      <c r="E4246" s="247" t="s">
        <v>1</v>
      </c>
      <c r="F4246" s="248" t="s">
        <v>697</v>
      </c>
      <c r="G4246" s="245"/>
      <c r="H4246" s="247" t="s">
        <v>1</v>
      </c>
      <c r="I4246" s="249"/>
      <c r="J4246" s="245"/>
      <c r="K4246" s="245"/>
      <c r="L4246" s="250"/>
      <c r="M4246" s="251"/>
      <c r="N4246" s="252"/>
      <c r="O4246" s="252"/>
      <c r="P4246" s="252"/>
      <c r="Q4246" s="252"/>
      <c r="R4246" s="252"/>
      <c r="S4246" s="252"/>
      <c r="T4246" s="253"/>
      <c r="AT4246" s="254" t="s">
        <v>175</v>
      </c>
      <c r="AU4246" s="254" t="s">
        <v>107</v>
      </c>
      <c r="AV4246" s="12" t="s">
        <v>82</v>
      </c>
      <c r="AW4246" s="12" t="s">
        <v>31</v>
      </c>
      <c r="AX4246" s="12" t="s">
        <v>74</v>
      </c>
      <c r="AY4246" s="254" t="s">
        <v>165</v>
      </c>
    </row>
    <row r="4247" s="13" customFormat="1">
      <c r="B4247" s="255"/>
      <c r="C4247" s="256"/>
      <c r="D4247" s="246" t="s">
        <v>175</v>
      </c>
      <c r="E4247" s="257" t="s">
        <v>1</v>
      </c>
      <c r="F4247" s="258" t="s">
        <v>1558</v>
      </c>
      <c r="G4247" s="256"/>
      <c r="H4247" s="259">
        <v>16.390000000000001</v>
      </c>
      <c r="I4247" s="260"/>
      <c r="J4247" s="256"/>
      <c r="K4247" s="256"/>
      <c r="L4247" s="261"/>
      <c r="M4247" s="262"/>
      <c r="N4247" s="263"/>
      <c r="O4247" s="263"/>
      <c r="P4247" s="263"/>
      <c r="Q4247" s="263"/>
      <c r="R4247" s="263"/>
      <c r="S4247" s="263"/>
      <c r="T4247" s="264"/>
      <c r="AT4247" s="265" t="s">
        <v>175</v>
      </c>
      <c r="AU4247" s="265" t="s">
        <v>107</v>
      </c>
      <c r="AV4247" s="13" t="s">
        <v>107</v>
      </c>
      <c r="AW4247" s="13" t="s">
        <v>31</v>
      </c>
      <c r="AX4247" s="13" t="s">
        <v>74</v>
      </c>
      <c r="AY4247" s="265" t="s">
        <v>165</v>
      </c>
    </row>
    <row r="4248" s="12" customFormat="1">
      <c r="B4248" s="244"/>
      <c r="C4248" s="245"/>
      <c r="D4248" s="246" t="s">
        <v>175</v>
      </c>
      <c r="E4248" s="247" t="s">
        <v>1</v>
      </c>
      <c r="F4248" s="248" t="s">
        <v>453</v>
      </c>
      <c r="G4248" s="245"/>
      <c r="H4248" s="247" t="s">
        <v>1</v>
      </c>
      <c r="I4248" s="249"/>
      <c r="J4248" s="245"/>
      <c r="K4248" s="245"/>
      <c r="L4248" s="250"/>
      <c r="M4248" s="251"/>
      <c r="N4248" s="252"/>
      <c r="O4248" s="252"/>
      <c r="P4248" s="252"/>
      <c r="Q4248" s="252"/>
      <c r="R4248" s="252"/>
      <c r="S4248" s="252"/>
      <c r="T4248" s="253"/>
      <c r="AT4248" s="254" t="s">
        <v>175</v>
      </c>
      <c r="AU4248" s="254" t="s">
        <v>107</v>
      </c>
      <c r="AV4248" s="12" t="s">
        <v>82</v>
      </c>
      <c r="AW4248" s="12" t="s">
        <v>31</v>
      </c>
      <c r="AX4248" s="12" t="s">
        <v>74</v>
      </c>
      <c r="AY4248" s="254" t="s">
        <v>165</v>
      </c>
    </row>
    <row r="4249" s="13" customFormat="1">
      <c r="B4249" s="255"/>
      <c r="C4249" s="256"/>
      <c r="D4249" s="246" t="s">
        <v>175</v>
      </c>
      <c r="E4249" s="257" t="s">
        <v>1</v>
      </c>
      <c r="F4249" s="258" t="s">
        <v>1559</v>
      </c>
      <c r="G4249" s="256"/>
      <c r="H4249" s="259">
        <v>1.96</v>
      </c>
      <c r="I4249" s="260"/>
      <c r="J4249" s="256"/>
      <c r="K4249" s="256"/>
      <c r="L4249" s="261"/>
      <c r="M4249" s="262"/>
      <c r="N4249" s="263"/>
      <c r="O4249" s="263"/>
      <c r="P4249" s="263"/>
      <c r="Q4249" s="263"/>
      <c r="R4249" s="263"/>
      <c r="S4249" s="263"/>
      <c r="T4249" s="264"/>
      <c r="AT4249" s="265" t="s">
        <v>175</v>
      </c>
      <c r="AU4249" s="265" t="s">
        <v>107</v>
      </c>
      <c r="AV4249" s="13" t="s">
        <v>107</v>
      </c>
      <c r="AW4249" s="13" t="s">
        <v>31</v>
      </c>
      <c r="AX4249" s="13" t="s">
        <v>74</v>
      </c>
      <c r="AY4249" s="265" t="s">
        <v>165</v>
      </c>
    </row>
    <row r="4250" s="12" customFormat="1">
      <c r="B4250" s="244"/>
      <c r="C4250" s="245"/>
      <c r="D4250" s="246" t="s">
        <v>175</v>
      </c>
      <c r="E4250" s="247" t="s">
        <v>1</v>
      </c>
      <c r="F4250" s="248" t="s">
        <v>205</v>
      </c>
      <c r="G4250" s="245"/>
      <c r="H4250" s="247" t="s">
        <v>1</v>
      </c>
      <c r="I4250" s="249"/>
      <c r="J4250" s="245"/>
      <c r="K4250" s="245"/>
      <c r="L4250" s="250"/>
      <c r="M4250" s="251"/>
      <c r="N4250" s="252"/>
      <c r="O4250" s="252"/>
      <c r="P4250" s="252"/>
      <c r="Q4250" s="252"/>
      <c r="R4250" s="252"/>
      <c r="S4250" s="252"/>
      <c r="T4250" s="253"/>
      <c r="AT4250" s="254" t="s">
        <v>175</v>
      </c>
      <c r="AU4250" s="254" t="s">
        <v>107</v>
      </c>
      <c r="AV4250" s="12" t="s">
        <v>82</v>
      </c>
      <c r="AW4250" s="12" t="s">
        <v>31</v>
      </c>
      <c r="AX4250" s="12" t="s">
        <v>74</v>
      </c>
      <c r="AY4250" s="254" t="s">
        <v>165</v>
      </c>
    </row>
    <row r="4251" s="13" customFormat="1">
      <c r="B4251" s="255"/>
      <c r="C4251" s="256"/>
      <c r="D4251" s="246" t="s">
        <v>175</v>
      </c>
      <c r="E4251" s="257" t="s">
        <v>1</v>
      </c>
      <c r="F4251" s="258" t="s">
        <v>331</v>
      </c>
      <c r="G4251" s="256"/>
      <c r="H4251" s="259">
        <v>17</v>
      </c>
      <c r="I4251" s="260"/>
      <c r="J4251" s="256"/>
      <c r="K4251" s="256"/>
      <c r="L4251" s="261"/>
      <c r="M4251" s="262"/>
      <c r="N4251" s="263"/>
      <c r="O4251" s="263"/>
      <c r="P4251" s="263"/>
      <c r="Q4251" s="263"/>
      <c r="R4251" s="263"/>
      <c r="S4251" s="263"/>
      <c r="T4251" s="264"/>
      <c r="AT4251" s="265" t="s">
        <v>175</v>
      </c>
      <c r="AU4251" s="265" t="s">
        <v>107</v>
      </c>
      <c r="AV4251" s="13" t="s">
        <v>107</v>
      </c>
      <c r="AW4251" s="13" t="s">
        <v>31</v>
      </c>
      <c r="AX4251" s="13" t="s">
        <v>74</v>
      </c>
      <c r="AY4251" s="265" t="s">
        <v>165</v>
      </c>
    </row>
    <row r="4252" s="12" customFormat="1">
      <c r="B4252" s="244"/>
      <c r="C4252" s="245"/>
      <c r="D4252" s="246" t="s">
        <v>175</v>
      </c>
      <c r="E4252" s="247" t="s">
        <v>1</v>
      </c>
      <c r="F4252" s="248" t="s">
        <v>443</v>
      </c>
      <c r="G4252" s="245"/>
      <c r="H4252" s="247" t="s">
        <v>1</v>
      </c>
      <c r="I4252" s="249"/>
      <c r="J4252" s="245"/>
      <c r="K4252" s="245"/>
      <c r="L4252" s="250"/>
      <c r="M4252" s="251"/>
      <c r="N4252" s="252"/>
      <c r="O4252" s="252"/>
      <c r="P4252" s="252"/>
      <c r="Q4252" s="252"/>
      <c r="R4252" s="252"/>
      <c r="S4252" s="252"/>
      <c r="T4252" s="253"/>
      <c r="AT4252" s="254" t="s">
        <v>175</v>
      </c>
      <c r="AU4252" s="254" t="s">
        <v>107</v>
      </c>
      <c r="AV4252" s="12" t="s">
        <v>82</v>
      </c>
      <c r="AW4252" s="12" t="s">
        <v>31</v>
      </c>
      <c r="AX4252" s="12" t="s">
        <v>74</v>
      </c>
      <c r="AY4252" s="254" t="s">
        <v>165</v>
      </c>
    </row>
    <row r="4253" s="13" customFormat="1">
      <c r="B4253" s="255"/>
      <c r="C4253" s="256"/>
      <c r="D4253" s="246" t="s">
        <v>175</v>
      </c>
      <c r="E4253" s="257" t="s">
        <v>1</v>
      </c>
      <c r="F4253" s="258" t="s">
        <v>1560</v>
      </c>
      <c r="G4253" s="256"/>
      <c r="H4253" s="259">
        <v>2.6600000000000001</v>
      </c>
      <c r="I4253" s="260"/>
      <c r="J4253" s="256"/>
      <c r="K4253" s="256"/>
      <c r="L4253" s="261"/>
      <c r="M4253" s="262"/>
      <c r="N4253" s="263"/>
      <c r="O4253" s="263"/>
      <c r="P4253" s="263"/>
      <c r="Q4253" s="263"/>
      <c r="R4253" s="263"/>
      <c r="S4253" s="263"/>
      <c r="T4253" s="264"/>
      <c r="AT4253" s="265" t="s">
        <v>175</v>
      </c>
      <c r="AU4253" s="265" t="s">
        <v>107</v>
      </c>
      <c r="AV4253" s="13" t="s">
        <v>107</v>
      </c>
      <c r="AW4253" s="13" t="s">
        <v>31</v>
      </c>
      <c r="AX4253" s="13" t="s">
        <v>74</v>
      </c>
      <c r="AY4253" s="265" t="s">
        <v>165</v>
      </c>
    </row>
    <row r="4254" s="12" customFormat="1">
      <c r="B4254" s="244"/>
      <c r="C4254" s="245"/>
      <c r="D4254" s="246" t="s">
        <v>175</v>
      </c>
      <c r="E4254" s="247" t="s">
        <v>1</v>
      </c>
      <c r="F4254" s="248" t="s">
        <v>220</v>
      </c>
      <c r="G4254" s="245"/>
      <c r="H4254" s="247" t="s">
        <v>1</v>
      </c>
      <c r="I4254" s="249"/>
      <c r="J4254" s="245"/>
      <c r="K4254" s="245"/>
      <c r="L4254" s="250"/>
      <c r="M4254" s="251"/>
      <c r="N4254" s="252"/>
      <c r="O4254" s="252"/>
      <c r="P4254" s="252"/>
      <c r="Q4254" s="252"/>
      <c r="R4254" s="252"/>
      <c r="S4254" s="252"/>
      <c r="T4254" s="253"/>
      <c r="AT4254" s="254" t="s">
        <v>175</v>
      </c>
      <c r="AU4254" s="254" t="s">
        <v>107</v>
      </c>
      <c r="AV4254" s="12" t="s">
        <v>82</v>
      </c>
      <c r="AW4254" s="12" t="s">
        <v>31</v>
      </c>
      <c r="AX4254" s="12" t="s">
        <v>74</v>
      </c>
      <c r="AY4254" s="254" t="s">
        <v>165</v>
      </c>
    </row>
    <row r="4255" s="13" customFormat="1">
      <c r="B4255" s="255"/>
      <c r="C4255" s="256"/>
      <c r="D4255" s="246" t="s">
        <v>175</v>
      </c>
      <c r="E4255" s="257" t="s">
        <v>1</v>
      </c>
      <c r="F4255" s="258" t="s">
        <v>1561</v>
      </c>
      <c r="G4255" s="256"/>
      <c r="H4255" s="259">
        <v>17.149999999999999</v>
      </c>
      <c r="I4255" s="260"/>
      <c r="J4255" s="256"/>
      <c r="K4255" s="256"/>
      <c r="L4255" s="261"/>
      <c r="M4255" s="262"/>
      <c r="N4255" s="263"/>
      <c r="O4255" s="263"/>
      <c r="P4255" s="263"/>
      <c r="Q4255" s="263"/>
      <c r="R4255" s="263"/>
      <c r="S4255" s="263"/>
      <c r="T4255" s="264"/>
      <c r="AT4255" s="265" t="s">
        <v>175</v>
      </c>
      <c r="AU4255" s="265" t="s">
        <v>107</v>
      </c>
      <c r="AV4255" s="13" t="s">
        <v>107</v>
      </c>
      <c r="AW4255" s="13" t="s">
        <v>31</v>
      </c>
      <c r="AX4255" s="13" t="s">
        <v>74</v>
      </c>
      <c r="AY4255" s="265" t="s">
        <v>165</v>
      </c>
    </row>
    <row r="4256" s="12" customFormat="1">
      <c r="B4256" s="244"/>
      <c r="C4256" s="245"/>
      <c r="D4256" s="246" t="s">
        <v>175</v>
      </c>
      <c r="E4256" s="247" t="s">
        <v>1</v>
      </c>
      <c r="F4256" s="248" t="s">
        <v>439</v>
      </c>
      <c r="G4256" s="245"/>
      <c r="H4256" s="247" t="s">
        <v>1</v>
      </c>
      <c r="I4256" s="249"/>
      <c r="J4256" s="245"/>
      <c r="K4256" s="245"/>
      <c r="L4256" s="250"/>
      <c r="M4256" s="251"/>
      <c r="N4256" s="252"/>
      <c r="O4256" s="252"/>
      <c r="P4256" s="252"/>
      <c r="Q4256" s="252"/>
      <c r="R4256" s="252"/>
      <c r="S4256" s="252"/>
      <c r="T4256" s="253"/>
      <c r="AT4256" s="254" t="s">
        <v>175</v>
      </c>
      <c r="AU4256" s="254" t="s">
        <v>107</v>
      </c>
      <c r="AV4256" s="12" t="s">
        <v>82</v>
      </c>
      <c r="AW4256" s="12" t="s">
        <v>31</v>
      </c>
      <c r="AX4256" s="12" t="s">
        <v>74</v>
      </c>
      <c r="AY4256" s="254" t="s">
        <v>165</v>
      </c>
    </row>
    <row r="4257" s="13" customFormat="1">
      <c r="B4257" s="255"/>
      <c r="C4257" s="256"/>
      <c r="D4257" s="246" t="s">
        <v>175</v>
      </c>
      <c r="E4257" s="257" t="s">
        <v>1</v>
      </c>
      <c r="F4257" s="258" t="s">
        <v>1562</v>
      </c>
      <c r="G4257" s="256"/>
      <c r="H4257" s="259">
        <v>4.2300000000000004</v>
      </c>
      <c r="I4257" s="260"/>
      <c r="J4257" s="256"/>
      <c r="K4257" s="256"/>
      <c r="L4257" s="261"/>
      <c r="M4257" s="262"/>
      <c r="N4257" s="263"/>
      <c r="O4257" s="263"/>
      <c r="P4257" s="263"/>
      <c r="Q4257" s="263"/>
      <c r="R4257" s="263"/>
      <c r="S4257" s="263"/>
      <c r="T4257" s="264"/>
      <c r="AT4257" s="265" t="s">
        <v>175</v>
      </c>
      <c r="AU4257" s="265" t="s">
        <v>107</v>
      </c>
      <c r="AV4257" s="13" t="s">
        <v>107</v>
      </c>
      <c r="AW4257" s="13" t="s">
        <v>31</v>
      </c>
      <c r="AX4257" s="13" t="s">
        <v>74</v>
      </c>
      <c r="AY4257" s="265" t="s">
        <v>165</v>
      </c>
    </row>
    <row r="4258" s="12" customFormat="1">
      <c r="B4258" s="244"/>
      <c r="C4258" s="245"/>
      <c r="D4258" s="246" t="s">
        <v>175</v>
      </c>
      <c r="E4258" s="247" t="s">
        <v>1</v>
      </c>
      <c r="F4258" s="248" t="s">
        <v>222</v>
      </c>
      <c r="G4258" s="245"/>
      <c r="H4258" s="247" t="s">
        <v>1</v>
      </c>
      <c r="I4258" s="249"/>
      <c r="J4258" s="245"/>
      <c r="K4258" s="245"/>
      <c r="L4258" s="250"/>
      <c r="M4258" s="251"/>
      <c r="N4258" s="252"/>
      <c r="O4258" s="252"/>
      <c r="P4258" s="252"/>
      <c r="Q4258" s="252"/>
      <c r="R4258" s="252"/>
      <c r="S4258" s="252"/>
      <c r="T4258" s="253"/>
      <c r="AT4258" s="254" t="s">
        <v>175</v>
      </c>
      <c r="AU4258" s="254" t="s">
        <v>107</v>
      </c>
      <c r="AV4258" s="12" t="s">
        <v>82</v>
      </c>
      <c r="AW4258" s="12" t="s">
        <v>31</v>
      </c>
      <c r="AX4258" s="12" t="s">
        <v>74</v>
      </c>
      <c r="AY4258" s="254" t="s">
        <v>165</v>
      </c>
    </row>
    <row r="4259" s="13" customFormat="1">
      <c r="B4259" s="255"/>
      <c r="C4259" s="256"/>
      <c r="D4259" s="246" t="s">
        <v>175</v>
      </c>
      <c r="E4259" s="257" t="s">
        <v>1</v>
      </c>
      <c r="F4259" s="258" t="s">
        <v>1563</v>
      </c>
      <c r="G4259" s="256"/>
      <c r="H4259" s="259">
        <v>16.190000000000001</v>
      </c>
      <c r="I4259" s="260"/>
      <c r="J4259" s="256"/>
      <c r="K4259" s="256"/>
      <c r="L4259" s="261"/>
      <c r="M4259" s="262"/>
      <c r="N4259" s="263"/>
      <c r="O4259" s="263"/>
      <c r="P4259" s="263"/>
      <c r="Q4259" s="263"/>
      <c r="R4259" s="263"/>
      <c r="S4259" s="263"/>
      <c r="T4259" s="264"/>
      <c r="AT4259" s="265" t="s">
        <v>175</v>
      </c>
      <c r="AU4259" s="265" t="s">
        <v>107</v>
      </c>
      <c r="AV4259" s="13" t="s">
        <v>107</v>
      </c>
      <c r="AW4259" s="13" t="s">
        <v>31</v>
      </c>
      <c r="AX4259" s="13" t="s">
        <v>74</v>
      </c>
      <c r="AY4259" s="265" t="s">
        <v>165</v>
      </c>
    </row>
    <row r="4260" s="12" customFormat="1">
      <c r="B4260" s="244"/>
      <c r="C4260" s="245"/>
      <c r="D4260" s="246" t="s">
        <v>175</v>
      </c>
      <c r="E4260" s="247" t="s">
        <v>1</v>
      </c>
      <c r="F4260" s="248" t="s">
        <v>181</v>
      </c>
      <c r="G4260" s="245"/>
      <c r="H4260" s="247" t="s">
        <v>1</v>
      </c>
      <c r="I4260" s="249"/>
      <c r="J4260" s="245"/>
      <c r="K4260" s="245"/>
      <c r="L4260" s="250"/>
      <c r="M4260" s="251"/>
      <c r="N4260" s="252"/>
      <c r="O4260" s="252"/>
      <c r="P4260" s="252"/>
      <c r="Q4260" s="252"/>
      <c r="R4260" s="252"/>
      <c r="S4260" s="252"/>
      <c r="T4260" s="253"/>
      <c r="AT4260" s="254" t="s">
        <v>175</v>
      </c>
      <c r="AU4260" s="254" t="s">
        <v>107</v>
      </c>
      <c r="AV4260" s="12" t="s">
        <v>82</v>
      </c>
      <c r="AW4260" s="12" t="s">
        <v>31</v>
      </c>
      <c r="AX4260" s="12" t="s">
        <v>74</v>
      </c>
      <c r="AY4260" s="254" t="s">
        <v>165</v>
      </c>
    </row>
    <row r="4261" s="13" customFormat="1">
      <c r="B4261" s="255"/>
      <c r="C4261" s="256"/>
      <c r="D4261" s="246" t="s">
        <v>175</v>
      </c>
      <c r="E4261" s="257" t="s">
        <v>1</v>
      </c>
      <c r="F4261" s="258" t="s">
        <v>1564</v>
      </c>
      <c r="G4261" s="256"/>
      <c r="H4261" s="259">
        <v>2.8300000000000001</v>
      </c>
      <c r="I4261" s="260"/>
      <c r="J4261" s="256"/>
      <c r="K4261" s="256"/>
      <c r="L4261" s="261"/>
      <c r="M4261" s="262"/>
      <c r="N4261" s="263"/>
      <c r="O4261" s="263"/>
      <c r="P4261" s="263"/>
      <c r="Q4261" s="263"/>
      <c r="R4261" s="263"/>
      <c r="S4261" s="263"/>
      <c r="T4261" s="264"/>
      <c r="AT4261" s="265" t="s">
        <v>175</v>
      </c>
      <c r="AU4261" s="265" t="s">
        <v>107</v>
      </c>
      <c r="AV4261" s="13" t="s">
        <v>107</v>
      </c>
      <c r="AW4261" s="13" t="s">
        <v>31</v>
      </c>
      <c r="AX4261" s="13" t="s">
        <v>74</v>
      </c>
      <c r="AY4261" s="265" t="s">
        <v>165</v>
      </c>
    </row>
    <row r="4262" s="12" customFormat="1">
      <c r="B4262" s="244"/>
      <c r="C4262" s="245"/>
      <c r="D4262" s="246" t="s">
        <v>175</v>
      </c>
      <c r="E4262" s="247" t="s">
        <v>1</v>
      </c>
      <c r="F4262" s="248" t="s">
        <v>219</v>
      </c>
      <c r="G4262" s="245"/>
      <c r="H4262" s="247" t="s">
        <v>1</v>
      </c>
      <c r="I4262" s="249"/>
      <c r="J4262" s="245"/>
      <c r="K4262" s="245"/>
      <c r="L4262" s="250"/>
      <c r="M4262" s="251"/>
      <c r="N4262" s="252"/>
      <c r="O4262" s="252"/>
      <c r="P4262" s="252"/>
      <c r="Q4262" s="252"/>
      <c r="R4262" s="252"/>
      <c r="S4262" s="252"/>
      <c r="T4262" s="253"/>
      <c r="AT4262" s="254" t="s">
        <v>175</v>
      </c>
      <c r="AU4262" s="254" t="s">
        <v>107</v>
      </c>
      <c r="AV4262" s="12" t="s">
        <v>82</v>
      </c>
      <c r="AW4262" s="12" t="s">
        <v>31</v>
      </c>
      <c r="AX4262" s="12" t="s">
        <v>74</v>
      </c>
      <c r="AY4262" s="254" t="s">
        <v>165</v>
      </c>
    </row>
    <row r="4263" s="13" customFormat="1">
      <c r="B4263" s="255"/>
      <c r="C4263" s="256"/>
      <c r="D4263" s="246" t="s">
        <v>175</v>
      </c>
      <c r="E4263" s="257" t="s">
        <v>1</v>
      </c>
      <c r="F4263" s="258" t="s">
        <v>1565</v>
      </c>
      <c r="G4263" s="256"/>
      <c r="H4263" s="259">
        <v>16.489999999999998</v>
      </c>
      <c r="I4263" s="260"/>
      <c r="J4263" s="256"/>
      <c r="K4263" s="256"/>
      <c r="L4263" s="261"/>
      <c r="M4263" s="262"/>
      <c r="N4263" s="263"/>
      <c r="O4263" s="263"/>
      <c r="P4263" s="263"/>
      <c r="Q4263" s="263"/>
      <c r="R4263" s="263"/>
      <c r="S4263" s="263"/>
      <c r="T4263" s="264"/>
      <c r="AT4263" s="265" t="s">
        <v>175</v>
      </c>
      <c r="AU4263" s="265" t="s">
        <v>107</v>
      </c>
      <c r="AV4263" s="13" t="s">
        <v>107</v>
      </c>
      <c r="AW4263" s="13" t="s">
        <v>31</v>
      </c>
      <c r="AX4263" s="13" t="s">
        <v>74</v>
      </c>
      <c r="AY4263" s="265" t="s">
        <v>165</v>
      </c>
    </row>
    <row r="4264" s="12" customFormat="1">
      <c r="B4264" s="244"/>
      <c r="C4264" s="245"/>
      <c r="D4264" s="246" t="s">
        <v>175</v>
      </c>
      <c r="E4264" s="247" t="s">
        <v>1</v>
      </c>
      <c r="F4264" s="248" t="s">
        <v>436</v>
      </c>
      <c r="G4264" s="245"/>
      <c r="H4264" s="247" t="s">
        <v>1</v>
      </c>
      <c r="I4264" s="249"/>
      <c r="J4264" s="245"/>
      <c r="K4264" s="245"/>
      <c r="L4264" s="250"/>
      <c r="M4264" s="251"/>
      <c r="N4264" s="252"/>
      <c r="O4264" s="252"/>
      <c r="P4264" s="252"/>
      <c r="Q4264" s="252"/>
      <c r="R4264" s="252"/>
      <c r="S4264" s="252"/>
      <c r="T4264" s="253"/>
      <c r="AT4264" s="254" t="s">
        <v>175</v>
      </c>
      <c r="AU4264" s="254" t="s">
        <v>107</v>
      </c>
      <c r="AV4264" s="12" t="s">
        <v>82</v>
      </c>
      <c r="AW4264" s="12" t="s">
        <v>31</v>
      </c>
      <c r="AX4264" s="12" t="s">
        <v>74</v>
      </c>
      <c r="AY4264" s="254" t="s">
        <v>165</v>
      </c>
    </row>
    <row r="4265" s="13" customFormat="1">
      <c r="B4265" s="255"/>
      <c r="C4265" s="256"/>
      <c r="D4265" s="246" t="s">
        <v>175</v>
      </c>
      <c r="E4265" s="257" t="s">
        <v>1</v>
      </c>
      <c r="F4265" s="258" t="s">
        <v>1566</v>
      </c>
      <c r="G4265" s="256"/>
      <c r="H4265" s="259">
        <v>2.8799999999999999</v>
      </c>
      <c r="I4265" s="260"/>
      <c r="J4265" s="256"/>
      <c r="K4265" s="256"/>
      <c r="L4265" s="261"/>
      <c r="M4265" s="262"/>
      <c r="N4265" s="263"/>
      <c r="O4265" s="263"/>
      <c r="P4265" s="263"/>
      <c r="Q4265" s="263"/>
      <c r="R4265" s="263"/>
      <c r="S4265" s="263"/>
      <c r="T4265" s="264"/>
      <c r="AT4265" s="265" t="s">
        <v>175</v>
      </c>
      <c r="AU4265" s="265" t="s">
        <v>107</v>
      </c>
      <c r="AV4265" s="13" t="s">
        <v>107</v>
      </c>
      <c r="AW4265" s="13" t="s">
        <v>31</v>
      </c>
      <c r="AX4265" s="13" t="s">
        <v>74</v>
      </c>
      <c r="AY4265" s="265" t="s">
        <v>165</v>
      </c>
    </row>
    <row r="4266" s="12" customFormat="1">
      <c r="B4266" s="244"/>
      <c r="C4266" s="245"/>
      <c r="D4266" s="246" t="s">
        <v>175</v>
      </c>
      <c r="E4266" s="247" t="s">
        <v>1</v>
      </c>
      <c r="F4266" s="248" t="s">
        <v>921</v>
      </c>
      <c r="G4266" s="245"/>
      <c r="H4266" s="247" t="s">
        <v>1</v>
      </c>
      <c r="I4266" s="249"/>
      <c r="J4266" s="245"/>
      <c r="K4266" s="245"/>
      <c r="L4266" s="250"/>
      <c r="M4266" s="251"/>
      <c r="N4266" s="252"/>
      <c r="O4266" s="252"/>
      <c r="P4266" s="252"/>
      <c r="Q4266" s="252"/>
      <c r="R4266" s="252"/>
      <c r="S4266" s="252"/>
      <c r="T4266" s="253"/>
      <c r="AT4266" s="254" t="s">
        <v>175</v>
      </c>
      <c r="AU4266" s="254" t="s">
        <v>107</v>
      </c>
      <c r="AV4266" s="12" t="s">
        <v>82</v>
      </c>
      <c r="AW4266" s="12" t="s">
        <v>31</v>
      </c>
      <c r="AX4266" s="12" t="s">
        <v>74</v>
      </c>
      <c r="AY4266" s="254" t="s">
        <v>165</v>
      </c>
    </row>
    <row r="4267" s="13" customFormat="1">
      <c r="B4267" s="255"/>
      <c r="C4267" s="256"/>
      <c r="D4267" s="246" t="s">
        <v>175</v>
      </c>
      <c r="E4267" s="257" t="s">
        <v>1</v>
      </c>
      <c r="F4267" s="258" t="s">
        <v>1567</v>
      </c>
      <c r="G4267" s="256"/>
      <c r="H4267" s="259">
        <v>15.9</v>
      </c>
      <c r="I4267" s="260"/>
      <c r="J4267" s="256"/>
      <c r="K4267" s="256"/>
      <c r="L4267" s="261"/>
      <c r="M4267" s="262"/>
      <c r="N4267" s="263"/>
      <c r="O4267" s="263"/>
      <c r="P4267" s="263"/>
      <c r="Q4267" s="263"/>
      <c r="R4267" s="263"/>
      <c r="S4267" s="263"/>
      <c r="T4267" s="264"/>
      <c r="AT4267" s="265" t="s">
        <v>175</v>
      </c>
      <c r="AU4267" s="265" t="s">
        <v>107</v>
      </c>
      <c r="AV4267" s="13" t="s">
        <v>107</v>
      </c>
      <c r="AW4267" s="13" t="s">
        <v>31</v>
      </c>
      <c r="AX4267" s="13" t="s">
        <v>74</v>
      </c>
      <c r="AY4267" s="265" t="s">
        <v>165</v>
      </c>
    </row>
    <row r="4268" s="12" customFormat="1">
      <c r="B4268" s="244"/>
      <c r="C4268" s="245"/>
      <c r="D4268" s="246" t="s">
        <v>175</v>
      </c>
      <c r="E4268" s="247" t="s">
        <v>1</v>
      </c>
      <c r="F4268" s="248" t="s">
        <v>918</v>
      </c>
      <c r="G4268" s="245"/>
      <c r="H4268" s="247" t="s">
        <v>1</v>
      </c>
      <c r="I4268" s="249"/>
      <c r="J4268" s="245"/>
      <c r="K4268" s="245"/>
      <c r="L4268" s="250"/>
      <c r="M4268" s="251"/>
      <c r="N4268" s="252"/>
      <c r="O4268" s="252"/>
      <c r="P4268" s="252"/>
      <c r="Q4268" s="252"/>
      <c r="R4268" s="252"/>
      <c r="S4268" s="252"/>
      <c r="T4268" s="253"/>
      <c r="AT4268" s="254" t="s">
        <v>175</v>
      </c>
      <c r="AU4268" s="254" t="s">
        <v>107</v>
      </c>
      <c r="AV4268" s="12" t="s">
        <v>82</v>
      </c>
      <c r="AW4268" s="12" t="s">
        <v>31</v>
      </c>
      <c r="AX4268" s="12" t="s">
        <v>74</v>
      </c>
      <c r="AY4268" s="254" t="s">
        <v>165</v>
      </c>
    </row>
    <row r="4269" s="13" customFormat="1">
      <c r="B4269" s="255"/>
      <c r="C4269" s="256"/>
      <c r="D4269" s="246" t="s">
        <v>175</v>
      </c>
      <c r="E4269" s="257" t="s">
        <v>1</v>
      </c>
      <c r="F4269" s="258" t="s">
        <v>1568</v>
      </c>
      <c r="G4269" s="256"/>
      <c r="H4269" s="259">
        <v>16.550000000000001</v>
      </c>
      <c r="I4269" s="260"/>
      <c r="J4269" s="256"/>
      <c r="K4269" s="256"/>
      <c r="L4269" s="261"/>
      <c r="M4269" s="262"/>
      <c r="N4269" s="263"/>
      <c r="O4269" s="263"/>
      <c r="P4269" s="263"/>
      <c r="Q4269" s="263"/>
      <c r="R4269" s="263"/>
      <c r="S4269" s="263"/>
      <c r="T4269" s="264"/>
      <c r="AT4269" s="265" t="s">
        <v>175</v>
      </c>
      <c r="AU4269" s="265" t="s">
        <v>107</v>
      </c>
      <c r="AV4269" s="13" t="s">
        <v>107</v>
      </c>
      <c r="AW4269" s="13" t="s">
        <v>31</v>
      </c>
      <c r="AX4269" s="13" t="s">
        <v>74</v>
      </c>
      <c r="AY4269" s="265" t="s">
        <v>165</v>
      </c>
    </row>
    <row r="4270" s="12" customFormat="1">
      <c r="B4270" s="244"/>
      <c r="C4270" s="245"/>
      <c r="D4270" s="246" t="s">
        <v>175</v>
      </c>
      <c r="E4270" s="247" t="s">
        <v>1</v>
      </c>
      <c r="F4270" s="248" t="s">
        <v>915</v>
      </c>
      <c r="G4270" s="245"/>
      <c r="H4270" s="247" t="s">
        <v>1</v>
      </c>
      <c r="I4270" s="249"/>
      <c r="J4270" s="245"/>
      <c r="K4270" s="245"/>
      <c r="L4270" s="250"/>
      <c r="M4270" s="251"/>
      <c r="N4270" s="252"/>
      <c r="O4270" s="252"/>
      <c r="P4270" s="252"/>
      <c r="Q4270" s="252"/>
      <c r="R4270" s="252"/>
      <c r="S4270" s="252"/>
      <c r="T4270" s="253"/>
      <c r="AT4270" s="254" t="s">
        <v>175</v>
      </c>
      <c r="AU4270" s="254" t="s">
        <v>107</v>
      </c>
      <c r="AV4270" s="12" t="s">
        <v>82</v>
      </c>
      <c r="AW4270" s="12" t="s">
        <v>31</v>
      </c>
      <c r="AX4270" s="12" t="s">
        <v>74</v>
      </c>
      <c r="AY4270" s="254" t="s">
        <v>165</v>
      </c>
    </row>
    <row r="4271" s="13" customFormat="1">
      <c r="B4271" s="255"/>
      <c r="C4271" s="256"/>
      <c r="D4271" s="246" t="s">
        <v>175</v>
      </c>
      <c r="E4271" s="257" t="s">
        <v>1</v>
      </c>
      <c r="F4271" s="258" t="s">
        <v>1556</v>
      </c>
      <c r="G4271" s="256"/>
      <c r="H4271" s="259">
        <v>10.17</v>
      </c>
      <c r="I4271" s="260"/>
      <c r="J4271" s="256"/>
      <c r="K4271" s="256"/>
      <c r="L4271" s="261"/>
      <c r="M4271" s="262"/>
      <c r="N4271" s="263"/>
      <c r="O4271" s="263"/>
      <c r="P4271" s="263"/>
      <c r="Q4271" s="263"/>
      <c r="R4271" s="263"/>
      <c r="S4271" s="263"/>
      <c r="T4271" s="264"/>
      <c r="AT4271" s="265" t="s">
        <v>175</v>
      </c>
      <c r="AU4271" s="265" t="s">
        <v>107</v>
      </c>
      <c r="AV4271" s="13" t="s">
        <v>107</v>
      </c>
      <c r="AW4271" s="13" t="s">
        <v>31</v>
      </c>
      <c r="AX4271" s="13" t="s">
        <v>74</v>
      </c>
      <c r="AY4271" s="265" t="s">
        <v>165</v>
      </c>
    </row>
    <row r="4272" s="12" customFormat="1">
      <c r="B4272" s="244"/>
      <c r="C4272" s="245"/>
      <c r="D4272" s="246" t="s">
        <v>175</v>
      </c>
      <c r="E4272" s="247" t="s">
        <v>1</v>
      </c>
      <c r="F4272" s="248" t="s">
        <v>802</v>
      </c>
      <c r="G4272" s="245"/>
      <c r="H4272" s="247" t="s">
        <v>1</v>
      </c>
      <c r="I4272" s="249"/>
      <c r="J4272" s="245"/>
      <c r="K4272" s="245"/>
      <c r="L4272" s="250"/>
      <c r="M4272" s="251"/>
      <c r="N4272" s="252"/>
      <c r="O4272" s="252"/>
      <c r="P4272" s="252"/>
      <c r="Q4272" s="252"/>
      <c r="R4272" s="252"/>
      <c r="S4272" s="252"/>
      <c r="T4272" s="253"/>
      <c r="AT4272" s="254" t="s">
        <v>175</v>
      </c>
      <c r="AU4272" s="254" t="s">
        <v>107</v>
      </c>
      <c r="AV4272" s="12" t="s">
        <v>82</v>
      </c>
      <c r="AW4272" s="12" t="s">
        <v>31</v>
      </c>
      <c r="AX4272" s="12" t="s">
        <v>74</v>
      </c>
      <c r="AY4272" s="254" t="s">
        <v>165</v>
      </c>
    </row>
    <row r="4273" s="13" customFormat="1">
      <c r="B4273" s="255"/>
      <c r="C4273" s="256"/>
      <c r="D4273" s="246" t="s">
        <v>175</v>
      </c>
      <c r="E4273" s="257" t="s">
        <v>1</v>
      </c>
      <c r="F4273" s="258" t="s">
        <v>1569</v>
      </c>
      <c r="G4273" s="256"/>
      <c r="H4273" s="259">
        <v>9.0700000000000003</v>
      </c>
      <c r="I4273" s="260"/>
      <c r="J4273" s="256"/>
      <c r="K4273" s="256"/>
      <c r="L4273" s="261"/>
      <c r="M4273" s="262"/>
      <c r="N4273" s="263"/>
      <c r="O4273" s="263"/>
      <c r="P4273" s="263"/>
      <c r="Q4273" s="263"/>
      <c r="R4273" s="263"/>
      <c r="S4273" s="263"/>
      <c r="T4273" s="264"/>
      <c r="AT4273" s="265" t="s">
        <v>175</v>
      </c>
      <c r="AU4273" s="265" t="s">
        <v>107</v>
      </c>
      <c r="AV4273" s="13" t="s">
        <v>107</v>
      </c>
      <c r="AW4273" s="13" t="s">
        <v>31</v>
      </c>
      <c r="AX4273" s="13" t="s">
        <v>74</v>
      </c>
      <c r="AY4273" s="265" t="s">
        <v>165</v>
      </c>
    </row>
    <row r="4274" s="14" customFormat="1">
      <c r="B4274" s="266"/>
      <c r="C4274" s="267"/>
      <c r="D4274" s="246" t="s">
        <v>175</v>
      </c>
      <c r="E4274" s="268" t="s">
        <v>1</v>
      </c>
      <c r="F4274" s="269" t="s">
        <v>179</v>
      </c>
      <c r="G4274" s="267"/>
      <c r="H4274" s="270">
        <v>151.11999999999998</v>
      </c>
      <c r="I4274" s="271"/>
      <c r="J4274" s="267"/>
      <c r="K4274" s="267"/>
      <c r="L4274" s="272"/>
      <c r="M4274" s="273"/>
      <c r="N4274" s="274"/>
      <c r="O4274" s="274"/>
      <c r="P4274" s="274"/>
      <c r="Q4274" s="274"/>
      <c r="R4274" s="274"/>
      <c r="S4274" s="274"/>
      <c r="T4274" s="275"/>
      <c r="AT4274" s="276" t="s">
        <v>175</v>
      </c>
      <c r="AU4274" s="276" t="s">
        <v>107</v>
      </c>
      <c r="AV4274" s="14" t="s">
        <v>166</v>
      </c>
      <c r="AW4274" s="14" t="s">
        <v>31</v>
      </c>
      <c r="AX4274" s="14" t="s">
        <v>74</v>
      </c>
      <c r="AY4274" s="276" t="s">
        <v>165</v>
      </c>
    </row>
    <row r="4275" s="12" customFormat="1">
      <c r="B4275" s="244"/>
      <c r="C4275" s="245"/>
      <c r="D4275" s="246" t="s">
        <v>175</v>
      </c>
      <c r="E4275" s="247" t="s">
        <v>1</v>
      </c>
      <c r="F4275" s="248" t="s">
        <v>207</v>
      </c>
      <c r="G4275" s="245"/>
      <c r="H4275" s="247" t="s">
        <v>1</v>
      </c>
      <c r="I4275" s="249"/>
      <c r="J4275" s="245"/>
      <c r="K4275" s="245"/>
      <c r="L4275" s="250"/>
      <c r="M4275" s="251"/>
      <c r="N4275" s="252"/>
      <c r="O4275" s="252"/>
      <c r="P4275" s="252"/>
      <c r="Q4275" s="252"/>
      <c r="R4275" s="252"/>
      <c r="S4275" s="252"/>
      <c r="T4275" s="253"/>
      <c r="AT4275" s="254" t="s">
        <v>175</v>
      </c>
      <c r="AU4275" s="254" t="s">
        <v>107</v>
      </c>
      <c r="AV4275" s="12" t="s">
        <v>82</v>
      </c>
      <c r="AW4275" s="12" t="s">
        <v>31</v>
      </c>
      <c r="AX4275" s="12" t="s">
        <v>74</v>
      </c>
      <c r="AY4275" s="254" t="s">
        <v>165</v>
      </c>
    </row>
    <row r="4276" s="12" customFormat="1">
      <c r="B4276" s="244"/>
      <c r="C4276" s="245"/>
      <c r="D4276" s="246" t="s">
        <v>175</v>
      </c>
      <c r="E4276" s="247" t="s">
        <v>1</v>
      </c>
      <c r="F4276" s="248" t="s">
        <v>474</v>
      </c>
      <c r="G4276" s="245"/>
      <c r="H4276" s="247" t="s">
        <v>1</v>
      </c>
      <c r="I4276" s="249"/>
      <c r="J4276" s="245"/>
      <c r="K4276" s="245"/>
      <c r="L4276" s="250"/>
      <c r="M4276" s="251"/>
      <c r="N4276" s="252"/>
      <c r="O4276" s="252"/>
      <c r="P4276" s="252"/>
      <c r="Q4276" s="252"/>
      <c r="R4276" s="252"/>
      <c r="S4276" s="252"/>
      <c r="T4276" s="253"/>
      <c r="AT4276" s="254" t="s">
        <v>175</v>
      </c>
      <c r="AU4276" s="254" t="s">
        <v>107</v>
      </c>
      <c r="AV4276" s="12" t="s">
        <v>82</v>
      </c>
      <c r="AW4276" s="12" t="s">
        <v>31</v>
      </c>
      <c r="AX4276" s="12" t="s">
        <v>74</v>
      </c>
      <c r="AY4276" s="254" t="s">
        <v>165</v>
      </c>
    </row>
    <row r="4277" s="13" customFormat="1">
      <c r="B4277" s="255"/>
      <c r="C4277" s="256"/>
      <c r="D4277" s="246" t="s">
        <v>175</v>
      </c>
      <c r="E4277" s="257" t="s">
        <v>1</v>
      </c>
      <c r="F4277" s="258" t="s">
        <v>714</v>
      </c>
      <c r="G4277" s="256"/>
      <c r="H4277" s="259">
        <v>20.25</v>
      </c>
      <c r="I4277" s="260"/>
      <c r="J4277" s="256"/>
      <c r="K4277" s="256"/>
      <c r="L4277" s="261"/>
      <c r="M4277" s="262"/>
      <c r="N4277" s="263"/>
      <c r="O4277" s="263"/>
      <c r="P4277" s="263"/>
      <c r="Q4277" s="263"/>
      <c r="R4277" s="263"/>
      <c r="S4277" s="263"/>
      <c r="T4277" s="264"/>
      <c r="AT4277" s="265" t="s">
        <v>175</v>
      </c>
      <c r="AU4277" s="265" t="s">
        <v>107</v>
      </c>
      <c r="AV4277" s="13" t="s">
        <v>107</v>
      </c>
      <c r="AW4277" s="13" t="s">
        <v>31</v>
      </c>
      <c r="AX4277" s="13" t="s">
        <v>74</v>
      </c>
      <c r="AY4277" s="265" t="s">
        <v>165</v>
      </c>
    </row>
    <row r="4278" s="12" customFormat="1">
      <c r="B4278" s="244"/>
      <c r="C4278" s="245"/>
      <c r="D4278" s="246" t="s">
        <v>175</v>
      </c>
      <c r="E4278" s="247" t="s">
        <v>1</v>
      </c>
      <c r="F4278" s="248" t="s">
        <v>636</v>
      </c>
      <c r="G4278" s="245"/>
      <c r="H4278" s="247" t="s">
        <v>1</v>
      </c>
      <c r="I4278" s="249"/>
      <c r="J4278" s="245"/>
      <c r="K4278" s="245"/>
      <c r="L4278" s="250"/>
      <c r="M4278" s="251"/>
      <c r="N4278" s="252"/>
      <c r="O4278" s="252"/>
      <c r="P4278" s="252"/>
      <c r="Q4278" s="252"/>
      <c r="R4278" s="252"/>
      <c r="S4278" s="252"/>
      <c r="T4278" s="253"/>
      <c r="AT4278" s="254" t="s">
        <v>175</v>
      </c>
      <c r="AU4278" s="254" t="s">
        <v>107</v>
      </c>
      <c r="AV4278" s="12" t="s">
        <v>82</v>
      </c>
      <c r="AW4278" s="12" t="s">
        <v>31</v>
      </c>
      <c r="AX4278" s="12" t="s">
        <v>74</v>
      </c>
      <c r="AY4278" s="254" t="s">
        <v>165</v>
      </c>
    </row>
    <row r="4279" s="13" customFormat="1">
      <c r="B4279" s="255"/>
      <c r="C4279" s="256"/>
      <c r="D4279" s="246" t="s">
        <v>175</v>
      </c>
      <c r="E4279" s="257" t="s">
        <v>1</v>
      </c>
      <c r="F4279" s="258" t="s">
        <v>715</v>
      </c>
      <c r="G4279" s="256"/>
      <c r="H4279" s="259">
        <v>22.48</v>
      </c>
      <c r="I4279" s="260"/>
      <c r="J4279" s="256"/>
      <c r="K4279" s="256"/>
      <c r="L4279" s="261"/>
      <c r="M4279" s="262"/>
      <c r="N4279" s="263"/>
      <c r="O4279" s="263"/>
      <c r="P4279" s="263"/>
      <c r="Q4279" s="263"/>
      <c r="R4279" s="263"/>
      <c r="S4279" s="263"/>
      <c r="T4279" s="264"/>
      <c r="AT4279" s="265" t="s">
        <v>175</v>
      </c>
      <c r="AU4279" s="265" t="s">
        <v>107</v>
      </c>
      <c r="AV4279" s="13" t="s">
        <v>107</v>
      </c>
      <c r="AW4279" s="13" t="s">
        <v>31</v>
      </c>
      <c r="AX4279" s="13" t="s">
        <v>74</v>
      </c>
      <c r="AY4279" s="265" t="s">
        <v>165</v>
      </c>
    </row>
    <row r="4280" s="12" customFormat="1">
      <c r="B4280" s="244"/>
      <c r="C4280" s="245"/>
      <c r="D4280" s="246" t="s">
        <v>175</v>
      </c>
      <c r="E4280" s="247" t="s">
        <v>1</v>
      </c>
      <c r="F4280" s="248" t="s">
        <v>507</v>
      </c>
      <c r="G4280" s="245"/>
      <c r="H4280" s="247" t="s">
        <v>1</v>
      </c>
      <c r="I4280" s="249"/>
      <c r="J4280" s="245"/>
      <c r="K4280" s="245"/>
      <c r="L4280" s="250"/>
      <c r="M4280" s="251"/>
      <c r="N4280" s="252"/>
      <c r="O4280" s="252"/>
      <c r="P4280" s="252"/>
      <c r="Q4280" s="252"/>
      <c r="R4280" s="252"/>
      <c r="S4280" s="252"/>
      <c r="T4280" s="253"/>
      <c r="AT4280" s="254" t="s">
        <v>175</v>
      </c>
      <c r="AU4280" s="254" t="s">
        <v>107</v>
      </c>
      <c r="AV4280" s="12" t="s">
        <v>82</v>
      </c>
      <c r="AW4280" s="12" t="s">
        <v>31</v>
      </c>
      <c r="AX4280" s="12" t="s">
        <v>74</v>
      </c>
      <c r="AY4280" s="254" t="s">
        <v>165</v>
      </c>
    </row>
    <row r="4281" s="13" customFormat="1">
      <c r="B4281" s="255"/>
      <c r="C4281" s="256"/>
      <c r="D4281" s="246" t="s">
        <v>175</v>
      </c>
      <c r="E4281" s="257" t="s">
        <v>1</v>
      </c>
      <c r="F4281" s="258" t="s">
        <v>719</v>
      </c>
      <c r="G4281" s="256"/>
      <c r="H4281" s="259">
        <v>22.23</v>
      </c>
      <c r="I4281" s="260"/>
      <c r="J4281" s="256"/>
      <c r="K4281" s="256"/>
      <c r="L4281" s="261"/>
      <c r="M4281" s="262"/>
      <c r="N4281" s="263"/>
      <c r="O4281" s="263"/>
      <c r="P4281" s="263"/>
      <c r="Q4281" s="263"/>
      <c r="R4281" s="263"/>
      <c r="S4281" s="263"/>
      <c r="T4281" s="264"/>
      <c r="AT4281" s="265" t="s">
        <v>175</v>
      </c>
      <c r="AU4281" s="265" t="s">
        <v>107</v>
      </c>
      <c r="AV4281" s="13" t="s">
        <v>107</v>
      </c>
      <c r="AW4281" s="13" t="s">
        <v>31</v>
      </c>
      <c r="AX4281" s="13" t="s">
        <v>74</v>
      </c>
      <c r="AY4281" s="265" t="s">
        <v>165</v>
      </c>
    </row>
    <row r="4282" s="12" customFormat="1">
      <c r="B4282" s="244"/>
      <c r="C4282" s="245"/>
      <c r="D4282" s="246" t="s">
        <v>175</v>
      </c>
      <c r="E4282" s="247" t="s">
        <v>1</v>
      </c>
      <c r="F4282" s="248" t="s">
        <v>505</v>
      </c>
      <c r="G4282" s="245"/>
      <c r="H4282" s="247" t="s">
        <v>1</v>
      </c>
      <c r="I4282" s="249"/>
      <c r="J4282" s="245"/>
      <c r="K4282" s="245"/>
      <c r="L4282" s="250"/>
      <c r="M4282" s="251"/>
      <c r="N4282" s="252"/>
      <c r="O4282" s="252"/>
      <c r="P4282" s="252"/>
      <c r="Q4282" s="252"/>
      <c r="R4282" s="252"/>
      <c r="S4282" s="252"/>
      <c r="T4282" s="253"/>
      <c r="AT4282" s="254" t="s">
        <v>175</v>
      </c>
      <c r="AU4282" s="254" t="s">
        <v>107</v>
      </c>
      <c r="AV4282" s="12" t="s">
        <v>82</v>
      </c>
      <c r="AW4282" s="12" t="s">
        <v>31</v>
      </c>
      <c r="AX4282" s="12" t="s">
        <v>74</v>
      </c>
      <c r="AY4282" s="254" t="s">
        <v>165</v>
      </c>
    </row>
    <row r="4283" s="13" customFormat="1">
      <c r="B4283" s="255"/>
      <c r="C4283" s="256"/>
      <c r="D4283" s="246" t="s">
        <v>175</v>
      </c>
      <c r="E4283" s="257" t="s">
        <v>1</v>
      </c>
      <c r="F4283" s="258" t="s">
        <v>1533</v>
      </c>
      <c r="G4283" s="256"/>
      <c r="H4283" s="259">
        <v>20.140000000000001</v>
      </c>
      <c r="I4283" s="260"/>
      <c r="J4283" s="256"/>
      <c r="K4283" s="256"/>
      <c r="L4283" s="261"/>
      <c r="M4283" s="262"/>
      <c r="N4283" s="263"/>
      <c r="O4283" s="263"/>
      <c r="P4283" s="263"/>
      <c r="Q4283" s="263"/>
      <c r="R4283" s="263"/>
      <c r="S4283" s="263"/>
      <c r="T4283" s="264"/>
      <c r="AT4283" s="265" t="s">
        <v>175</v>
      </c>
      <c r="AU4283" s="265" t="s">
        <v>107</v>
      </c>
      <c r="AV4283" s="13" t="s">
        <v>107</v>
      </c>
      <c r="AW4283" s="13" t="s">
        <v>31</v>
      </c>
      <c r="AX4283" s="13" t="s">
        <v>74</v>
      </c>
      <c r="AY4283" s="265" t="s">
        <v>165</v>
      </c>
    </row>
    <row r="4284" s="12" customFormat="1">
      <c r="B4284" s="244"/>
      <c r="C4284" s="245"/>
      <c r="D4284" s="246" t="s">
        <v>175</v>
      </c>
      <c r="E4284" s="247" t="s">
        <v>1</v>
      </c>
      <c r="F4284" s="248" t="s">
        <v>276</v>
      </c>
      <c r="G4284" s="245"/>
      <c r="H4284" s="247" t="s">
        <v>1</v>
      </c>
      <c r="I4284" s="249"/>
      <c r="J4284" s="245"/>
      <c r="K4284" s="245"/>
      <c r="L4284" s="250"/>
      <c r="M4284" s="251"/>
      <c r="N4284" s="252"/>
      <c r="O4284" s="252"/>
      <c r="P4284" s="252"/>
      <c r="Q4284" s="252"/>
      <c r="R4284" s="252"/>
      <c r="S4284" s="252"/>
      <c r="T4284" s="253"/>
      <c r="AT4284" s="254" t="s">
        <v>175</v>
      </c>
      <c r="AU4284" s="254" t="s">
        <v>107</v>
      </c>
      <c r="AV4284" s="12" t="s">
        <v>82</v>
      </c>
      <c r="AW4284" s="12" t="s">
        <v>31</v>
      </c>
      <c r="AX4284" s="12" t="s">
        <v>74</v>
      </c>
      <c r="AY4284" s="254" t="s">
        <v>165</v>
      </c>
    </row>
    <row r="4285" s="13" customFormat="1">
      <c r="B4285" s="255"/>
      <c r="C4285" s="256"/>
      <c r="D4285" s="246" t="s">
        <v>175</v>
      </c>
      <c r="E4285" s="257" t="s">
        <v>1</v>
      </c>
      <c r="F4285" s="258" t="s">
        <v>1534</v>
      </c>
      <c r="G4285" s="256"/>
      <c r="H4285" s="259">
        <v>9.4399999999999995</v>
      </c>
      <c r="I4285" s="260"/>
      <c r="J4285" s="256"/>
      <c r="K4285" s="256"/>
      <c r="L4285" s="261"/>
      <c r="M4285" s="262"/>
      <c r="N4285" s="263"/>
      <c r="O4285" s="263"/>
      <c r="P4285" s="263"/>
      <c r="Q4285" s="263"/>
      <c r="R4285" s="263"/>
      <c r="S4285" s="263"/>
      <c r="T4285" s="264"/>
      <c r="AT4285" s="265" t="s">
        <v>175</v>
      </c>
      <c r="AU4285" s="265" t="s">
        <v>107</v>
      </c>
      <c r="AV4285" s="13" t="s">
        <v>107</v>
      </c>
      <c r="AW4285" s="13" t="s">
        <v>31</v>
      </c>
      <c r="AX4285" s="13" t="s">
        <v>74</v>
      </c>
      <c r="AY4285" s="265" t="s">
        <v>165</v>
      </c>
    </row>
    <row r="4286" s="14" customFormat="1">
      <c r="B4286" s="266"/>
      <c r="C4286" s="267"/>
      <c r="D4286" s="246" t="s">
        <v>175</v>
      </c>
      <c r="E4286" s="268" t="s">
        <v>1</v>
      </c>
      <c r="F4286" s="269" t="s">
        <v>179</v>
      </c>
      <c r="G4286" s="267"/>
      <c r="H4286" s="270">
        <v>94.540000000000006</v>
      </c>
      <c r="I4286" s="271"/>
      <c r="J4286" s="267"/>
      <c r="K4286" s="267"/>
      <c r="L4286" s="272"/>
      <c r="M4286" s="273"/>
      <c r="N4286" s="274"/>
      <c r="O4286" s="274"/>
      <c r="P4286" s="274"/>
      <c r="Q4286" s="274"/>
      <c r="R4286" s="274"/>
      <c r="S4286" s="274"/>
      <c r="T4286" s="275"/>
      <c r="AT4286" s="276" t="s">
        <v>175</v>
      </c>
      <c r="AU4286" s="276" t="s">
        <v>107</v>
      </c>
      <c r="AV4286" s="14" t="s">
        <v>166</v>
      </c>
      <c r="AW4286" s="14" t="s">
        <v>31</v>
      </c>
      <c r="AX4286" s="14" t="s">
        <v>74</v>
      </c>
      <c r="AY4286" s="276" t="s">
        <v>165</v>
      </c>
    </row>
    <row r="4287" s="15" customFormat="1">
      <c r="B4287" s="277"/>
      <c r="C4287" s="278"/>
      <c r="D4287" s="246" t="s">
        <v>175</v>
      </c>
      <c r="E4287" s="279" t="s">
        <v>1</v>
      </c>
      <c r="F4287" s="280" t="s">
        <v>186</v>
      </c>
      <c r="G4287" s="278"/>
      <c r="H4287" s="281">
        <v>367.01000000000005</v>
      </c>
      <c r="I4287" s="282"/>
      <c r="J4287" s="278"/>
      <c r="K4287" s="278"/>
      <c r="L4287" s="283"/>
      <c r="M4287" s="284"/>
      <c r="N4287" s="285"/>
      <c r="O4287" s="285"/>
      <c r="P4287" s="285"/>
      <c r="Q4287" s="285"/>
      <c r="R4287" s="285"/>
      <c r="S4287" s="285"/>
      <c r="T4287" s="286"/>
      <c r="AT4287" s="287" t="s">
        <v>175</v>
      </c>
      <c r="AU4287" s="287" t="s">
        <v>107</v>
      </c>
      <c r="AV4287" s="15" t="s">
        <v>173</v>
      </c>
      <c r="AW4287" s="15" t="s">
        <v>31</v>
      </c>
      <c r="AX4287" s="15" t="s">
        <v>82</v>
      </c>
      <c r="AY4287" s="287" t="s">
        <v>165</v>
      </c>
    </row>
    <row r="4288" s="1" customFormat="1" ht="16.5" customHeight="1">
      <c r="B4288" s="38"/>
      <c r="C4288" s="231" t="s">
        <v>1570</v>
      </c>
      <c r="D4288" s="231" t="s">
        <v>168</v>
      </c>
      <c r="E4288" s="232" t="s">
        <v>1571</v>
      </c>
      <c r="F4288" s="233" t="s">
        <v>1572</v>
      </c>
      <c r="G4288" s="234" t="s">
        <v>296</v>
      </c>
      <c r="H4288" s="235">
        <v>9.4399999999999995</v>
      </c>
      <c r="I4288" s="236"/>
      <c r="J4288" s="237">
        <f>ROUND(I4288*H4288,2)</f>
        <v>0</v>
      </c>
      <c r="K4288" s="233" t="s">
        <v>172</v>
      </c>
      <c r="L4288" s="43"/>
      <c r="M4288" s="238" t="s">
        <v>1</v>
      </c>
      <c r="N4288" s="239" t="s">
        <v>40</v>
      </c>
      <c r="O4288" s="86"/>
      <c r="P4288" s="240">
        <f>O4288*H4288</f>
        <v>0</v>
      </c>
      <c r="Q4288" s="240">
        <v>0.00029999999999999997</v>
      </c>
      <c r="R4288" s="240">
        <f>Q4288*H4288</f>
        <v>0.0028319999999999994</v>
      </c>
      <c r="S4288" s="240">
        <v>0</v>
      </c>
      <c r="T4288" s="241">
        <f>S4288*H4288</f>
        <v>0</v>
      </c>
      <c r="AR4288" s="242" t="s">
        <v>315</v>
      </c>
      <c r="AT4288" s="242" t="s">
        <v>168</v>
      </c>
      <c r="AU4288" s="242" t="s">
        <v>107</v>
      </c>
      <c r="AY4288" s="17" t="s">
        <v>165</v>
      </c>
      <c r="BE4288" s="243">
        <f>IF(N4288="základní",J4288,0)</f>
        <v>0</v>
      </c>
      <c r="BF4288" s="243">
        <f>IF(N4288="snížená",J4288,0)</f>
        <v>0</v>
      </c>
      <c r="BG4288" s="243">
        <f>IF(N4288="zákl. přenesená",J4288,0)</f>
        <v>0</v>
      </c>
      <c r="BH4288" s="243">
        <f>IF(N4288="sníž. přenesená",J4288,0)</f>
        <v>0</v>
      </c>
      <c r="BI4288" s="243">
        <f>IF(N4288="nulová",J4288,0)</f>
        <v>0</v>
      </c>
      <c r="BJ4288" s="17" t="s">
        <v>107</v>
      </c>
      <c r="BK4288" s="243">
        <f>ROUND(I4288*H4288,2)</f>
        <v>0</v>
      </c>
      <c r="BL4288" s="17" t="s">
        <v>315</v>
      </c>
      <c r="BM4288" s="242" t="s">
        <v>1573</v>
      </c>
    </row>
    <row r="4289" s="12" customFormat="1">
      <c r="B4289" s="244"/>
      <c r="C4289" s="245"/>
      <c r="D4289" s="246" t="s">
        <v>175</v>
      </c>
      <c r="E4289" s="247" t="s">
        <v>1</v>
      </c>
      <c r="F4289" s="248" t="s">
        <v>207</v>
      </c>
      <c r="G4289" s="245"/>
      <c r="H4289" s="247" t="s">
        <v>1</v>
      </c>
      <c r="I4289" s="249"/>
      <c r="J4289" s="245"/>
      <c r="K4289" s="245"/>
      <c r="L4289" s="250"/>
      <c r="M4289" s="251"/>
      <c r="N4289" s="252"/>
      <c r="O4289" s="252"/>
      <c r="P4289" s="252"/>
      <c r="Q4289" s="252"/>
      <c r="R4289" s="252"/>
      <c r="S4289" s="252"/>
      <c r="T4289" s="253"/>
      <c r="AT4289" s="254" t="s">
        <v>175</v>
      </c>
      <c r="AU4289" s="254" t="s">
        <v>107</v>
      </c>
      <c r="AV4289" s="12" t="s">
        <v>82</v>
      </c>
      <c r="AW4289" s="12" t="s">
        <v>31</v>
      </c>
      <c r="AX4289" s="12" t="s">
        <v>74</v>
      </c>
      <c r="AY4289" s="254" t="s">
        <v>165</v>
      </c>
    </row>
    <row r="4290" s="12" customFormat="1">
      <c r="B4290" s="244"/>
      <c r="C4290" s="245"/>
      <c r="D4290" s="246" t="s">
        <v>175</v>
      </c>
      <c r="E4290" s="247" t="s">
        <v>1</v>
      </c>
      <c r="F4290" s="248" t="s">
        <v>276</v>
      </c>
      <c r="G4290" s="245"/>
      <c r="H4290" s="247" t="s">
        <v>1</v>
      </c>
      <c r="I4290" s="249"/>
      <c r="J4290" s="245"/>
      <c r="K4290" s="245"/>
      <c r="L4290" s="250"/>
      <c r="M4290" s="251"/>
      <c r="N4290" s="252"/>
      <c r="O4290" s="252"/>
      <c r="P4290" s="252"/>
      <c r="Q4290" s="252"/>
      <c r="R4290" s="252"/>
      <c r="S4290" s="252"/>
      <c r="T4290" s="253"/>
      <c r="AT4290" s="254" t="s">
        <v>175</v>
      </c>
      <c r="AU4290" s="254" t="s">
        <v>107</v>
      </c>
      <c r="AV4290" s="12" t="s">
        <v>82</v>
      </c>
      <c r="AW4290" s="12" t="s">
        <v>31</v>
      </c>
      <c r="AX4290" s="12" t="s">
        <v>74</v>
      </c>
      <c r="AY4290" s="254" t="s">
        <v>165</v>
      </c>
    </row>
    <row r="4291" s="13" customFormat="1">
      <c r="B4291" s="255"/>
      <c r="C4291" s="256"/>
      <c r="D4291" s="246" t="s">
        <v>175</v>
      </c>
      <c r="E4291" s="257" t="s">
        <v>1</v>
      </c>
      <c r="F4291" s="258" t="s">
        <v>1534</v>
      </c>
      <c r="G4291" s="256"/>
      <c r="H4291" s="259">
        <v>9.4399999999999995</v>
      </c>
      <c r="I4291" s="260"/>
      <c r="J4291" s="256"/>
      <c r="K4291" s="256"/>
      <c r="L4291" s="261"/>
      <c r="M4291" s="262"/>
      <c r="N4291" s="263"/>
      <c r="O4291" s="263"/>
      <c r="P4291" s="263"/>
      <c r="Q4291" s="263"/>
      <c r="R4291" s="263"/>
      <c r="S4291" s="263"/>
      <c r="T4291" s="264"/>
      <c r="AT4291" s="265" t="s">
        <v>175</v>
      </c>
      <c r="AU4291" s="265" t="s">
        <v>107</v>
      </c>
      <c r="AV4291" s="13" t="s">
        <v>107</v>
      </c>
      <c r="AW4291" s="13" t="s">
        <v>31</v>
      </c>
      <c r="AX4291" s="13" t="s">
        <v>74</v>
      </c>
      <c r="AY4291" s="265" t="s">
        <v>165</v>
      </c>
    </row>
    <row r="4292" s="15" customFormat="1">
      <c r="B4292" s="277"/>
      <c r="C4292" s="278"/>
      <c r="D4292" s="246" t="s">
        <v>175</v>
      </c>
      <c r="E4292" s="279" t="s">
        <v>1</v>
      </c>
      <c r="F4292" s="280" t="s">
        <v>186</v>
      </c>
      <c r="G4292" s="278"/>
      <c r="H4292" s="281">
        <v>9.4399999999999995</v>
      </c>
      <c r="I4292" s="282"/>
      <c r="J4292" s="278"/>
      <c r="K4292" s="278"/>
      <c r="L4292" s="283"/>
      <c r="M4292" s="284"/>
      <c r="N4292" s="285"/>
      <c r="O4292" s="285"/>
      <c r="P4292" s="285"/>
      <c r="Q4292" s="285"/>
      <c r="R4292" s="285"/>
      <c r="S4292" s="285"/>
      <c r="T4292" s="286"/>
      <c r="AT4292" s="287" t="s">
        <v>175</v>
      </c>
      <c r="AU4292" s="287" t="s">
        <v>107</v>
      </c>
      <c r="AV4292" s="15" t="s">
        <v>173</v>
      </c>
      <c r="AW4292" s="15" t="s">
        <v>31</v>
      </c>
      <c r="AX4292" s="15" t="s">
        <v>82</v>
      </c>
      <c r="AY4292" s="287" t="s">
        <v>165</v>
      </c>
    </row>
    <row r="4293" s="1" customFormat="1" ht="36" customHeight="1">
      <c r="B4293" s="38"/>
      <c r="C4293" s="288" t="s">
        <v>1574</v>
      </c>
      <c r="D4293" s="288" t="s">
        <v>223</v>
      </c>
      <c r="E4293" s="289" t="s">
        <v>1575</v>
      </c>
      <c r="F4293" s="290" t="s">
        <v>1576</v>
      </c>
      <c r="G4293" s="291" t="s">
        <v>296</v>
      </c>
      <c r="H4293" s="292">
        <v>10.384</v>
      </c>
      <c r="I4293" s="293"/>
      <c r="J4293" s="294">
        <f>ROUND(I4293*H4293,2)</f>
        <v>0</v>
      </c>
      <c r="K4293" s="290" t="s">
        <v>172</v>
      </c>
      <c r="L4293" s="295"/>
      <c r="M4293" s="296" t="s">
        <v>1</v>
      </c>
      <c r="N4293" s="297" t="s">
        <v>40</v>
      </c>
      <c r="O4293" s="86"/>
      <c r="P4293" s="240">
        <f>O4293*H4293</f>
        <v>0</v>
      </c>
      <c r="Q4293" s="240">
        <v>0.0035500000000000002</v>
      </c>
      <c r="R4293" s="240">
        <f>Q4293*H4293</f>
        <v>0.036863200000000006</v>
      </c>
      <c r="S4293" s="240">
        <v>0</v>
      </c>
      <c r="T4293" s="241">
        <f>S4293*H4293</f>
        <v>0</v>
      </c>
      <c r="AR4293" s="242" t="s">
        <v>616</v>
      </c>
      <c r="AT4293" s="242" t="s">
        <v>223</v>
      </c>
      <c r="AU4293" s="242" t="s">
        <v>107</v>
      </c>
      <c r="AY4293" s="17" t="s">
        <v>165</v>
      </c>
      <c r="BE4293" s="243">
        <f>IF(N4293="základní",J4293,0)</f>
        <v>0</v>
      </c>
      <c r="BF4293" s="243">
        <f>IF(N4293="snížená",J4293,0)</f>
        <v>0</v>
      </c>
      <c r="BG4293" s="243">
        <f>IF(N4293="zákl. přenesená",J4293,0)</f>
        <v>0</v>
      </c>
      <c r="BH4293" s="243">
        <f>IF(N4293="sníž. přenesená",J4293,0)</f>
        <v>0</v>
      </c>
      <c r="BI4293" s="243">
        <f>IF(N4293="nulová",J4293,0)</f>
        <v>0</v>
      </c>
      <c r="BJ4293" s="17" t="s">
        <v>107</v>
      </c>
      <c r="BK4293" s="243">
        <f>ROUND(I4293*H4293,2)</f>
        <v>0</v>
      </c>
      <c r="BL4293" s="17" t="s">
        <v>315</v>
      </c>
      <c r="BM4293" s="242" t="s">
        <v>1577</v>
      </c>
    </row>
    <row r="4294" s="13" customFormat="1">
      <c r="B4294" s="255"/>
      <c r="C4294" s="256"/>
      <c r="D4294" s="246" t="s">
        <v>175</v>
      </c>
      <c r="E4294" s="256"/>
      <c r="F4294" s="258" t="s">
        <v>1578</v>
      </c>
      <c r="G4294" s="256"/>
      <c r="H4294" s="259">
        <v>10.384</v>
      </c>
      <c r="I4294" s="260"/>
      <c r="J4294" s="256"/>
      <c r="K4294" s="256"/>
      <c r="L4294" s="261"/>
      <c r="M4294" s="262"/>
      <c r="N4294" s="263"/>
      <c r="O4294" s="263"/>
      <c r="P4294" s="263"/>
      <c r="Q4294" s="263"/>
      <c r="R4294" s="263"/>
      <c r="S4294" s="263"/>
      <c r="T4294" s="264"/>
      <c r="AT4294" s="265" t="s">
        <v>175</v>
      </c>
      <c r="AU4294" s="265" t="s">
        <v>107</v>
      </c>
      <c r="AV4294" s="13" t="s">
        <v>107</v>
      </c>
      <c r="AW4294" s="13" t="s">
        <v>4</v>
      </c>
      <c r="AX4294" s="13" t="s">
        <v>82</v>
      </c>
      <c r="AY4294" s="265" t="s">
        <v>165</v>
      </c>
    </row>
    <row r="4295" s="1" customFormat="1" ht="16.5" customHeight="1">
      <c r="B4295" s="38"/>
      <c r="C4295" s="231" t="s">
        <v>1579</v>
      </c>
      <c r="D4295" s="231" t="s">
        <v>168</v>
      </c>
      <c r="E4295" s="232" t="s">
        <v>1580</v>
      </c>
      <c r="F4295" s="233" t="s">
        <v>1581</v>
      </c>
      <c r="G4295" s="234" t="s">
        <v>339</v>
      </c>
      <c r="H4295" s="235">
        <v>11.6</v>
      </c>
      <c r="I4295" s="236"/>
      <c r="J4295" s="237">
        <f>ROUND(I4295*H4295,2)</f>
        <v>0</v>
      </c>
      <c r="K4295" s="233" t="s">
        <v>172</v>
      </c>
      <c r="L4295" s="43"/>
      <c r="M4295" s="238" t="s">
        <v>1</v>
      </c>
      <c r="N4295" s="239" t="s">
        <v>40</v>
      </c>
      <c r="O4295" s="86"/>
      <c r="P4295" s="240">
        <f>O4295*H4295</f>
        <v>0</v>
      </c>
      <c r="Q4295" s="240">
        <v>1.0000000000000001E-05</v>
      </c>
      <c r="R4295" s="240">
        <f>Q4295*H4295</f>
        <v>0.000116</v>
      </c>
      <c r="S4295" s="240">
        <v>0</v>
      </c>
      <c r="T4295" s="241">
        <f>S4295*H4295</f>
        <v>0</v>
      </c>
      <c r="AR4295" s="242" t="s">
        <v>315</v>
      </c>
      <c r="AT4295" s="242" t="s">
        <v>168</v>
      </c>
      <c r="AU4295" s="242" t="s">
        <v>107</v>
      </c>
      <c r="AY4295" s="17" t="s">
        <v>165</v>
      </c>
      <c r="BE4295" s="243">
        <f>IF(N4295="základní",J4295,0)</f>
        <v>0</v>
      </c>
      <c r="BF4295" s="243">
        <f>IF(N4295="snížená",J4295,0)</f>
        <v>0</v>
      </c>
      <c r="BG4295" s="243">
        <f>IF(N4295="zákl. přenesená",J4295,0)</f>
        <v>0</v>
      </c>
      <c r="BH4295" s="243">
        <f>IF(N4295="sníž. přenesená",J4295,0)</f>
        <v>0</v>
      </c>
      <c r="BI4295" s="243">
        <f>IF(N4295="nulová",J4295,0)</f>
        <v>0</v>
      </c>
      <c r="BJ4295" s="17" t="s">
        <v>107</v>
      </c>
      <c r="BK4295" s="243">
        <f>ROUND(I4295*H4295,2)</f>
        <v>0</v>
      </c>
      <c r="BL4295" s="17" t="s">
        <v>315</v>
      </c>
      <c r="BM4295" s="242" t="s">
        <v>1582</v>
      </c>
    </row>
    <row r="4296" s="12" customFormat="1">
      <c r="B4296" s="244"/>
      <c r="C4296" s="245"/>
      <c r="D4296" s="246" t="s">
        <v>175</v>
      </c>
      <c r="E4296" s="247" t="s">
        <v>1</v>
      </c>
      <c r="F4296" s="248" t="s">
        <v>207</v>
      </c>
      <c r="G4296" s="245"/>
      <c r="H4296" s="247" t="s">
        <v>1</v>
      </c>
      <c r="I4296" s="249"/>
      <c r="J4296" s="245"/>
      <c r="K4296" s="245"/>
      <c r="L4296" s="250"/>
      <c r="M4296" s="251"/>
      <c r="N4296" s="252"/>
      <c r="O4296" s="252"/>
      <c r="P4296" s="252"/>
      <c r="Q4296" s="252"/>
      <c r="R4296" s="252"/>
      <c r="S4296" s="252"/>
      <c r="T4296" s="253"/>
      <c r="AT4296" s="254" t="s">
        <v>175</v>
      </c>
      <c r="AU4296" s="254" t="s">
        <v>107</v>
      </c>
      <c r="AV4296" s="12" t="s">
        <v>82</v>
      </c>
      <c r="AW4296" s="12" t="s">
        <v>31</v>
      </c>
      <c r="AX4296" s="12" t="s">
        <v>74</v>
      </c>
      <c r="AY4296" s="254" t="s">
        <v>165</v>
      </c>
    </row>
    <row r="4297" s="12" customFormat="1">
      <c r="B4297" s="244"/>
      <c r="C4297" s="245"/>
      <c r="D4297" s="246" t="s">
        <v>175</v>
      </c>
      <c r="E4297" s="247" t="s">
        <v>1</v>
      </c>
      <c r="F4297" s="248" t="s">
        <v>501</v>
      </c>
      <c r="G4297" s="245"/>
      <c r="H4297" s="247" t="s">
        <v>1</v>
      </c>
      <c r="I4297" s="249"/>
      <c r="J4297" s="245"/>
      <c r="K4297" s="245"/>
      <c r="L4297" s="250"/>
      <c r="M4297" s="251"/>
      <c r="N4297" s="252"/>
      <c r="O4297" s="252"/>
      <c r="P4297" s="252"/>
      <c r="Q4297" s="252"/>
      <c r="R4297" s="252"/>
      <c r="S4297" s="252"/>
      <c r="T4297" s="253"/>
      <c r="AT4297" s="254" t="s">
        <v>175</v>
      </c>
      <c r="AU4297" s="254" t="s">
        <v>107</v>
      </c>
      <c r="AV4297" s="12" t="s">
        <v>82</v>
      </c>
      <c r="AW4297" s="12" t="s">
        <v>31</v>
      </c>
      <c r="AX4297" s="12" t="s">
        <v>74</v>
      </c>
      <c r="AY4297" s="254" t="s">
        <v>165</v>
      </c>
    </row>
    <row r="4298" s="13" customFormat="1">
      <c r="B4298" s="255"/>
      <c r="C4298" s="256"/>
      <c r="D4298" s="246" t="s">
        <v>175</v>
      </c>
      <c r="E4298" s="257" t="s">
        <v>1</v>
      </c>
      <c r="F4298" s="258" t="s">
        <v>1583</v>
      </c>
      <c r="G4298" s="256"/>
      <c r="H4298" s="259">
        <v>11.6</v>
      </c>
      <c r="I4298" s="260"/>
      <c r="J4298" s="256"/>
      <c r="K4298" s="256"/>
      <c r="L4298" s="261"/>
      <c r="M4298" s="262"/>
      <c r="N4298" s="263"/>
      <c r="O4298" s="263"/>
      <c r="P4298" s="263"/>
      <c r="Q4298" s="263"/>
      <c r="R4298" s="263"/>
      <c r="S4298" s="263"/>
      <c r="T4298" s="264"/>
      <c r="AT4298" s="265" t="s">
        <v>175</v>
      </c>
      <c r="AU4298" s="265" t="s">
        <v>107</v>
      </c>
      <c r="AV4298" s="13" t="s">
        <v>107</v>
      </c>
      <c r="AW4298" s="13" t="s">
        <v>31</v>
      </c>
      <c r="AX4298" s="13" t="s">
        <v>74</v>
      </c>
      <c r="AY4298" s="265" t="s">
        <v>165</v>
      </c>
    </row>
    <row r="4299" s="15" customFormat="1">
      <c r="B4299" s="277"/>
      <c r="C4299" s="278"/>
      <c r="D4299" s="246" t="s">
        <v>175</v>
      </c>
      <c r="E4299" s="279" t="s">
        <v>1</v>
      </c>
      <c r="F4299" s="280" t="s">
        <v>186</v>
      </c>
      <c r="G4299" s="278"/>
      <c r="H4299" s="281">
        <v>11.6</v>
      </c>
      <c r="I4299" s="282"/>
      <c r="J4299" s="278"/>
      <c r="K4299" s="278"/>
      <c r="L4299" s="283"/>
      <c r="M4299" s="284"/>
      <c r="N4299" s="285"/>
      <c r="O4299" s="285"/>
      <c r="P4299" s="285"/>
      <c r="Q4299" s="285"/>
      <c r="R4299" s="285"/>
      <c r="S4299" s="285"/>
      <c r="T4299" s="286"/>
      <c r="AT4299" s="287" t="s">
        <v>175</v>
      </c>
      <c r="AU4299" s="287" t="s">
        <v>107</v>
      </c>
      <c r="AV4299" s="15" t="s">
        <v>173</v>
      </c>
      <c r="AW4299" s="15" t="s">
        <v>31</v>
      </c>
      <c r="AX4299" s="15" t="s">
        <v>82</v>
      </c>
      <c r="AY4299" s="287" t="s">
        <v>165</v>
      </c>
    </row>
    <row r="4300" s="1" customFormat="1" ht="16.5" customHeight="1">
      <c r="B4300" s="38"/>
      <c r="C4300" s="288" t="s">
        <v>1584</v>
      </c>
      <c r="D4300" s="288" t="s">
        <v>223</v>
      </c>
      <c r="E4300" s="289" t="s">
        <v>1585</v>
      </c>
      <c r="F4300" s="290" t="s">
        <v>1586</v>
      </c>
      <c r="G4300" s="291" t="s">
        <v>339</v>
      </c>
      <c r="H4300" s="292">
        <v>11.832000000000001</v>
      </c>
      <c r="I4300" s="293"/>
      <c r="J4300" s="294">
        <f>ROUND(I4300*H4300,2)</f>
        <v>0</v>
      </c>
      <c r="K4300" s="290" t="s">
        <v>172</v>
      </c>
      <c r="L4300" s="295"/>
      <c r="M4300" s="296" t="s">
        <v>1</v>
      </c>
      <c r="N4300" s="297" t="s">
        <v>40</v>
      </c>
      <c r="O4300" s="86"/>
      <c r="P4300" s="240">
        <f>O4300*H4300</f>
        <v>0</v>
      </c>
      <c r="Q4300" s="240">
        <v>6.0000000000000002E-05</v>
      </c>
      <c r="R4300" s="240">
        <f>Q4300*H4300</f>
        <v>0.00070992000000000006</v>
      </c>
      <c r="S4300" s="240">
        <v>0</v>
      </c>
      <c r="T4300" s="241">
        <f>S4300*H4300</f>
        <v>0</v>
      </c>
      <c r="AR4300" s="242" t="s">
        <v>616</v>
      </c>
      <c r="AT4300" s="242" t="s">
        <v>223</v>
      </c>
      <c r="AU4300" s="242" t="s">
        <v>107</v>
      </c>
      <c r="AY4300" s="17" t="s">
        <v>165</v>
      </c>
      <c r="BE4300" s="243">
        <f>IF(N4300="základní",J4300,0)</f>
        <v>0</v>
      </c>
      <c r="BF4300" s="243">
        <f>IF(N4300="snížená",J4300,0)</f>
        <v>0</v>
      </c>
      <c r="BG4300" s="243">
        <f>IF(N4300="zákl. přenesená",J4300,0)</f>
        <v>0</v>
      </c>
      <c r="BH4300" s="243">
        <f>IF(N4300="sníž. přenesená",J4300,0)</f>
        <v>0</v>
      </c>
      <c r="BI4300" s="243">
        <f>IF(N4300="nulová",J4300,0)</f>
        <v>0</v>
      </c>
      <c r="BJ4300" s="17" t="s">
        <v>107</v>
      </c>
      <c r="BK4300" s="243">
        <f>ROUND(I4300*H4300,2)</f>
        <v>0</v>
      </c>
      <c r="BL4300" s="17" t="s">
        <v>315</v>
      </c>
      <c r="BM4300" s="242" t="s">
        <v>1587</v>
      </c>
    </row>
    <row r="4301" s="13" customFormat="1">
      <c r="B4301" s="255"/>
      <c r="C4301" s="256"/>
      <c r="D4301" s="246" t="s">
        <v>175</v>
      </c>
      <c r="E4301" s="256"/>
      <c r="F4301" s="258" t="s">
        <v>1588</v>
      </c>
      <c r="G4301" s="256"/>
      <c r="H4301" s="259">
        <v>11.832000000000001</v>
      </c>
      <c r="I4301" s="260"/>
      <c r="J4301" s="256"/>
      <c r="K4301" s="256"/>
      <c r="L4301" s="261"/>
      <c r="M4301" s="262"/>
      <c r="N4301" s="263"/>
      <c r="O4301" s="263"/>
      <c r="P4301" s="263"/>
      <c r="Q4301" s="263"/>
      <c r="R4301" s="263"/>
      <c r="S4301" s="263"/>
      <c r="T4301" s="264"/>
      <c r="AT4301" s="265" t="s">
        <v>175</v>
      </c>
      <c r="AU4301" s="265" t="s">
        <v>107</v>
      </c>
      <c r="AV4301" s="13" t="s">
        <v>107</v>
      </c>
      <c r="AW4301" s="13" t="s">
        <v>4</v>
      </c>
      <c r="AX4301" s="13" t="s">
        <v>82</v>
      </c>
      <c r="AY4301" s="265" t="s">
        <v>165</v>
      </c>
    </row>
    <row r="4302" s="1" customFormat="1" ht="16.5" customHeight="1">
      <c r="B4302" s="38"/>
      <c r="C4302" s="231" t="s">
        <v>1589</v>
      </c>
      <c r="D4302" s="231" t="s">
        <v>168</v>
      </c>
      <c r="E4302" s="232" t="s">
        <v>1590</v>
      </c>
      <c r="F4302" s="233" t="s">
        <v>1591</v>
      </c>
      <c r="G4302" s="234" t="s">
        <v>296</v>
      </c>
      <c r="H4302" s="235">
        <v>367.00999999999999</v>
      </c>
      <c r="I4302" s="236"/>
      <c r="J4302" s="237">
        <f>ROUND(I4302*H4302,2)</f>
        <v>0</v>
      </c>
      <c r="K4302" s="233" t="s">
        <v>172</v>
      </c>
      <c r="L4302" s="43"/>
      <c r="M4302" s="238" t="s">
        <v>1</v>
      </c>
      <c r="N4302" s="239" t="s">
        <v>40</v>
      </c>
      <c r="O4302" s="86"/>
      <c r="P4302" s="240">
        <f>O4302*H4302</f>
        <v>0</v>
      </c>
      <c r="Q4302" s="240">
        <v>0</v>
      </c>
      <c r="R4302" s="240">
        <f>Q4302*H4302</f>
        <v>0</v>
      </c>
      <c r="S4302" s="240">
        <v>0</v>
      </c>
      <c r="T4302" s="241">
        <f>S4302*H4302</f>
        <v>0</v>
      </c>
      <c r="AR4302" s="242" t="s">
        <v>315</v>
      </c>
      <c r="AT4302" s="242" t="s">
        <v>168</v>
      </c>
      <c r="AU4302" s="242" t="s">
        <v>107</v>
      </c>
      <c r="AY4302" s="17" t="s">
        <v>165</v>
      </c>
      <c r="BE4302" s="243">
        <f>IF(N4302="základní",J4302,0)</f>
        <v>0</v>
      </c>
      <c r="BF4302" s="243">
        <f>IF(N4302="snížená",J4302,0)</f>
        <v>0</v>
      </c>
      <c r="BG4302" s="243">
        <f>IF(N4302="zákl. přenesená",J4302,0)</f>
        <v>0</v>
      </c>
      <c r="BH4302" s="243">
        <f>IF(N4302="sníž. přenesená",J4302,0)</f>
        <v>0</v>
      </c>
      <c r="BI4302" s="243">
        <f>IF(N4302="nulová",J4302,0)</f>
        <v>0</v>
      </c>
      <c r="BJ4302" s="17" t="s">
        <v>107</v>
      </c>
      <c r="BK4302" s="243">
        <f>ROUND(I4302*H4302,2)</f>
        <v>0</v>
      </c>
      <c r="BL4302" s="17" t="s">
        <v>315</v>
      </c>
      <c r="BM4302" s="242" t="s">
        <v>1592</v>
      </c>
    </row>
    <row r="4303" s="12" customFormat="1">
      <c r="B4303" s="244"/>
      <c r="C4303" s="245"/>
      <c r="D4303" s="246" t="s">
        <v>175</v>
      </c>
      <c r="E4303" s="247" t="s">
        <v>1</v>
      </c>
      <c r="F4303" s="248" t="s">
        <v>176</v>
      </c>
      <c r="G4303" s="245"/>
      <c r="H4303" s="247" t="s">
        <v>1</v>
      </c>
      <c r="I4303" s="249"/>
      <c r="J4303" s="245"/>
      <c r="K4303" s="245"/>
      <c r="L4303" s="250"/>
      <c r="M4303" s="251"/>
      <c r="N4303" s="252"/>
      <c r="O4303" s="252"/>
      <c r="P4303" s="252"/>
      <c r="Q4303" s="252"/>
      <c r="R4303" s="252"/>
      <c r="S4303" s="252"/>
      <c r="T4303" s="253"/>
      <c r="AT4303" s="254" t="s">
        <v>175</v>
      </c>
      <c r="AU4303" s="254" t="s">
        <v>107</v>
      </c>
      <c r="AV4303" s="12" t="s">
        <v>82</v>
      </c>
      <c r="AW4303" s="12" t="s">
        <v>31</v>
      </c>
      <c r="AX4303" s="12" t="s">
        <v>74</v>
      </c>
      <c r="AY4303" s="254" t="s">
        <v>165</v>
      </c>
    </row>
    <row r="4304" s="12" customFormat="1">
      <c r="B4304" s="244"/>
      <c r="C4304" s="245"/>
      <c r="D4304" s="246" t="s">
        <v>175</v>
      </c>
      <c r="E4304" s="247" t="s">
        <v>1</v>
      </c>
      <c r="F4304" s="248" t="s">
        <v>177</v>
      </c>
      <c r="G4304" s="245"/>
      <c r="H4304" s="247" t="s">
        <v>1</v>
      </c>
      <c r="I4304" s="249"/>
      <c r="J4304" s="245"/>
      <c r="K4304" s="245"/>
      <c r="L4304" s="250"/>
      <c r="M4304" s="251"/>
      <c r="N4304" s="252"/>
      <c r="O4304" s="252"/>
      <c r="P4304" s="252"/>
      <c r="Q4304" s="252"/>
      <c r="R4304" s="252"/>
      <c r="S4304" s="252"/>
      <c r="T4304" s="253"/>
      <c r="AT4304" s="254" t="s">
        <v>175</v>
      </c>
      <c r="AU4304" s="254" t="s">
        <v>107</v>
      </c>
      <c r="AV4304" s="12" t="s">
        <v>82</v>
      </c>
      <c r="AW4304" s="12" t="s">
        <v>31</v>
      </c>
      <c r="AX4304" s="12" t="s">
        <v>74</v>
      </c>
      <c r="AY4304" s="254" t="s">
        <v>165</v>
      </c>
    </row>
    <row r="4305" s="13" customFormat="1">
      <c r="B4305" s="255"/>
      <c r="C4305" s="256"/>
      <c r="D4305" s="246" t="s">
        <v>175</v>
      </c>
      <c r="E4305" s="257" t="s">
        <v>1</v>
      </c>
      <c r="F4305" s="258" t="s">
        <v>1134</v>
      </c>
      <c r="G4305" s="256"/>
      <c r="H4305" s="259">
        <v>1.69</v>
      </c>
      <c r="I4305" s="260"/>
      <c r="J4305" s="256"/>
      <c r="K4305" s="256"/>
      <c r="L4305" s="261"/>
      <c r="M4305" s="262"/>
      <c r="N4305" s="263"/>
      <c r="O4305" s="263"/>
      <c r="P4305" s="263"/>
      <c r="Q4305" s="263"/>
      <c r="R4305" s="263"/>
      <c r="S4305" s="263"/>
      <c r="T4305" s="264"/>
      <c r="AT4305" s="265" t="s">
        <v>175</v>
      </c>
      <c r="AU4305" s="265" t="s">
        <v>107</v>
      </c>
      <c r="AV4305" s="13" t="s">
        <v>107</v>
      </c>
      <c r="AW4305" s="13" t="s">
        <v>31</v>
      </c>
      <c r="AX4305" s="13" t="s">
        <v>74</v>
      </c>
      <c r="AY4305" s="265" t="s">
        <v>165</v>
      </c>
    </row>
    <row r="4306" s="12" customFormat="1">
      <c r="B4306" s="244"/>
      <c r="C4306" s="245"/>
      <c r="D4306" s="246" t="s">
        <v>175</v>
      </c>
      <c r="E4306" s="247" t="s">
        <v>1</v>
      </c>
      <c r="F4306" s="248" t="s">
        <v>379</v>
      </c>
      <c r="G4306" s="245"/>
      <c r="H4306" s="247" t="s">
        <v>1</v>
      </c>
      <c r="I4306" s="249"/>
      <c r="J4306" s="245"/>
      <c r="K4306" s="245"/>
      <c r="L4306" s="250"/>
      <c r="M4306" s="251"/>
      <c r="N4306" s="252"/>
      <c r="O4306" s="252"/>
      <c r="P4306" s="252"/>
      <c r="Q4306" s="252"/>
      <c r="R4306" s="252"/>
      <c r="S4306" s="252"/>
      <c r="T4306" s="253"/>
      <c r="AT4306" s="254" t="s">
        <v>175</v>
      </c>
      <c r="AU4306" s="254" t="s">
        <v>107</v>
      </c>
      <c r="AV4306" s="12" t="s">
        <v>82</v>
      </c>
      <c r="AW4306" s="12" t="s">
        <v>31</v>
      </c>
      <c r="AX4306" s="12" t="s">
        <v>74</v>
      </c>
      <c r="AY4306" s="254" t="s">
        <v>165</v>
      </c>
    </row>
    <row r="4307" s="13" customFormat="1">
      <c r="B4307" s="255"/>
      <c r="C4307" s="256"/>
      <c r="D4307" s="246" t="s">
        <v>175</v>
      </c>
      <c r="E4307" s="257" t="s">
        <v>1</v>
      </c>
      <c r="F4307" s="258" t="s">
        <v>1552</v>
      </c>
      <c r="G4307" s="256"/>
      <c r="H4307" s="259">
        <v>15.890000000000001</v>
      </c>
      <c r="I4307" s="260"/>
      <c r="J4307" s="256"/>
      <c r="K4307" s="256"/>
      <c r="L4307" s="261"/>
      <c r="M4307" s="262"/>
      <c r="N4307" s="263"/>
      <c r="O4307" s="263"/>
      <c r="P4307" s="263"/>
      <c r="Q4307" s="263"/>
      <c r="R4307" s="263"/>
      <c r="S4307" s="263"/>
      <c r="T4307" s="264"/>
      <c r="AT4307" s="265" t="s">
        <v>175</v>
      </c>
      <c r="AU4307" s="265" t="s">
        <v>107</v>
      </c>
      <c r="AV4307" s="13" t="s">
        <v>107</v>
      </c>
      <c r="AW4307" s="13" t="s">
        <v>31</v>
      </c>
      <c r="AX4307" s="13" t="s">
        <v>74</v>
      </c>
      <c r="AY4307" s="265" t="s">
        <v>165</v>
      </c>
    </row>
    <row r="4308" s="12" customFormat="1">
      <c r="B4308" s="244"/>
      <c r="C4308" s="245"/>
      <c r="D4308" s="246" t="s">
        <v>175</v>
      </c>
      <c r="E4308" s="247" t="s">
        <v>1</v>
      </c>
      <c r="F4308" s="248" t="s">
        <v>217</v>
      </c>
      <c r="G4308" s="245"/>
      <c r="H4308" s="247" t="s">
        <v>1</v>
      </c>
      <c r="I4308" s="249"/>
      <c r="J4308" s="245"/>
      <c r="K4308" s="245"/>
      <c r="L4308" s="250"/>
      <c r="M4308" s="251"/>
      <c r="N4308" s="252"/>
      <c r="O4308" s="252"/>
      <c r="P4308" s="252"/>
      <c r="Q4308" s="252"/>
      <c r="R4308" s="252"/>
      <c r="S4308" s="252"/>
      <c r="T4308" s="253"/>
      <c r="AT4308" s="254" t="s">
        <v>175</v>
      </c>
      <c r="AU4308" s="254" t="s">
        <v>107</v>
      </c>
      <c r="AV4308" s="12" t="s">
        <v>82</v>
      </c>
      <c r="AW4308" s="12" t="s">
        <v>31</v>
      </c>
      <c r="AX4308" s="12" t="s">
        <v>74</v>
      </c>
      <c r="AY4308" s="254" t="s">
        <v>165</v>
      </c>
    </row>
    <row r="4309" s="13" customFormat="1">
      <c r="B4309" s="255"/>
      <c r="C4309" s="256"/>
      <c r="D4309" s="246" t="s">
        <v>175</v>
      </c>
      <c r="E4309" s="257" t="s">
        <v>1</v>
      </c>
      <c r="F4309" s="258" t="s">
        <v>1553</v>
      </c>
      <c r="G4309" s="256"/>
      <c r="H4309" s="259">
        <v>1.8899999999999999</v>
      </c>
      <c r="I4309" s="260"/>
      <c r="J4309" s="256"/>
      <c r="K4309" s="256"/>
      <c r="L4309" s="261"/>
      <c r="M4309" s="262"/>
      <c r="N4309" s="263"/>
      <c r="O4309" s="263"/>
      <c r="P4309" s="263"/>
      <c r="Q4309" s="263"/>
      <c r="R4309" s="263"/>
      <c r="S4309" s="263"/>
      <c r="T4309" s="264"/>
      <c r="AT4309" s="265" t="s">
        <v>175</v>
      </c>
      <c r="AU4309" s="265" t="s">
        <v>107</v>
      </c>
      <c r="AV4309" s="13" t="s">
        <v>107</v>
      </c>
      <c r="AW4309" s="13" t="s">
        <v>31</v>
      </c>
      <c r="AX4309" s="13" t="s">
        <v>74</v>
      </c>
      <c r="AY4309" s="265" t="s">
        <v>165</v>
      </c>
    </row>
    <row r="4310" s="12" customFormat="1">
      <c r="B4310" s="244"/>
      <c r="C4310" s="245"/>
      <c r="D4310" s="246" t="s">
        <v>175</v>
      </c>
      <c r="E4310" s="247" t="s">
        <v>1</v>
      </c>
      <c r="F4310" s="248" t="s">
        <v>245</v>
      </c>
      <c r="G4310" s="245"/>
      <c r="H4310" s="247" t="s">
        <v>1</v>
      </c>
      <c r="I4310" s="249"/>
      <c r="J4310" s="245"/>
      <c r="K4310" s="245"/>
      <c r="L4310" s="250"/>
      <c r="M4310" s="251"/>
      <c r="N4310" s="252"/>
      <c r="O4310" s="252"/>
      <c r="P4310" s="252"/>
      <c r="Q4310" s="252"/>
      <c r="R4310" s="252"/>
      <c r="S4310" s="252"/>
      <c r="T4310" s="253"/>
      <c r="AT4310" s="254" t="s">
        <v>175</v>
      </c>
      <c r="AU4310" s="254" t="s">
        <v>107</v>
      </c>
      <c r="AV4310" s="12" t="s">
        <v>82</v>
      </c>
      <c r="AW4310" s="12" t="s">
        <v>31</v>
      </c>
      <c r="AX4310" s="12" t="s">
        <v>74</v>
      </c>
      <c r="AY4310" s="254" t="s">
        <v>165</v>
      </c>
    </row>
    <row r="4311" s="13" customFormat="1">
      <c r="B4311" s="255"/>
      <c r="C4311" s="256"/>
      <c r="D4311" s="246" t="s">
        <v>175</v>
      </c>
      <c r="E4311" s="257" t="s">
        <v>1</v>
      </c>
      <c r="F4311" s="258" t="s">
        <v>1554</v>
      </c>
      <c r="G4311" s="256"/>
      <c r="H4311" s="259">
        <v>17.210000000000001</v>
      </c>
      <c r="I4311" s="260"/>
      <c r="J4311" s="256"/>
      <c r="K4311" s="256"/>
      <c r="L4311" s="261"/>
      <c r="M4311" s="262"/>
      <c r="N4311" s="263"/>
      <c r="O4311" s="263"/>
      <c r="P4311" s="263"/>
      <c r="Q4311" s="263"/>
      <c r="R4311" s="263"/>
      <c r="S4311" s="263"/>
      <c r="T4311" s="264"/>
      <c r="AT4311" s="265" t="s">
        <v>175</v>
      </c>
      <c r="AU4311" s="265" t="s">
        <v>107</v>
      </c>
      <c r="AV4311" s="13" t="s">
        <v>107</v>
      </c>
      <c r="AW4311" s="13" t="s">
        <v>31</v>
      </c>
      <c r="AX4311" s="13" t="s">
        <v>74</v>
      </c>
      <c r="AY4311" s="265" t="s">
        <v>165</v>
      </c>
    </row>
    <row r="4312" s="12" customFormat="1">
      <c r="B4312" s="244"/>
      <c r="C4312" s="245"/>
      <c r="D4312" s="246" t="s">
        <v>175</v>
      </c>
      <c r="E4312" s="247" t="s">
        <v>1</v>
      </c>
      <c r="F4312" s="248" t="s">
        <v>403</v>
      </c>
      <c r="G4312" s="245"/>
      <c r="H4312" s="247" t="s">
        <v>1</v>
      </c>
      <c r="I4312" s="249"/>
      <c r="J4312" s="245"/>
      <c r="K4312" s="245"/>
      <c r="L4312" s="250"/>
      <c r="M4312" s="251"/>
      <c r="N4312" s="252"/>
      <c r="O4312" s="252"/>
      <c r="P4312" s="252"/>
      <c r="Q4312" s="252"/>
      <c r="R4312" s="252"/>
      <c r="S4312" s="252"/>
      <c r="T4312" s="253"/>
      <c r="AT4312" s="254" t="s">
        <v>175</v>
      </c>
      <c r="AU4312" s="254" t="s">
        <v>107</v>
      </c>
      <c r="AV4312" s="12" t="s">
        <v>82</v>
      </c>
      <c r="AW4312" s="12" t="s">
        <v>31</v>
      </c>
      <c r="AX4312" s="12" t="s">
        <v>74</v>
      </c>
      <c r="AY4312" s="254" t="s">
        <v>165</v>
      </c>
    </row>
    <row r="4313" s="13" customFormat="1">
      <c r="B4313" s="255"/>
      <c r="C4313" s="256"/>
      <c r="D4313" s="246" t="s">
        <v>175</v>
      </c>
      <c r="E4313" s="257" t="s">
        <v>1</v>
      </c>
      <c r="F4313" s="258" t="s">
        <v>1437</v>
      </c>
      <c r="G4313" s="256"/>
      <c r="H4313" s="259">
        <v>2.02</v>
      </c>
      <c r="I4313" s="260"/>
      <c r="J4313" s="256"/>
      <c r="K4313" s="256"/>
      <c r="L4313" s="261"/>
      <c r="M4313" s="262"/>
      <c r="N4313" s="263"/>
      <c r="O4313" s="263"/>
      <c r="P4313" s="263"/>
      <c r="Q4313" s="263"/>
      <c r="R4313" s="263"/>
      <c r="S4313" s="263"/>
      <c r="T4313" s="264"/>
      <c r="AT4313" s="265" t="s">
        <v>175</v>
      </c>
      <c r="AU4313" s="265" t="s">
        <v>107</v>
      </c>
      <c r="AV4313" s="13" t="s">
        <v>107</v>
      </c>
      <c r="AW4313" s="13" t="s">
        <v>31</v>
      </c>
      <c r="AX4313" s="13" t="s">
        <v>74</v>
      </c>
      <c r="AY4313" s="265" t="s">
        <v>165</v>
      </c>
    </row>
    <row r="4314" s="12" customFormat="1">
      <c r="B4314" s="244"/>
      <c r="C4314" s="245"/>
      <c r="D4314" s="246" t="s">
        <v>175</v>
      </c>
      <c r="E4314" s="247" t="s">
        <v>1</v>
      </c>
      <c r="F4314" s="248" t="s">
        <v>401</v>
      </c>
      <c r="G4314" s="245"/>
      <c r="H4314" s="247" t="s">
        <v>1</v>
      </c>
      <c r="I4314" s="249"/>
      <c r="J4314" s="245"/>
      <c r="K4314" s="245"/>
      <c r="L4314" s="250"/>
      <c r="M4314" s="251"/>
      <c r="N4314" s="252"/>
      <c r="O4314" s="252"/>
      <c r="P4314" s="252"/>
      <c r="Q4314" s="252"/>
      <c r="R4314" s="252"/>
      <c r="S4314" s="252"/>
      <c r="T4314" s="253"/>
      <c r="AT4314" s="254" t="s">
        <v>175</v>
      </c>
      <c r="AU4314" s="254" t="s">
        <v>107</v>
      </c>
      <c r="AV4314" s="12" t="s">
        <v>82</v>
      </c>
      <c r="AW4314" s="12" t="s">
        <v>31</v>
      </c>
      <c r="AX4314" s="12" t="s">
        <v>74</v>
      </c>
      <c r="AY4314" s="254" t="s">
        <v>165</v>
      </c>
    </row>
    <row r="4315" s="13" customFormat="1">
      <c r="B4315" s="255"/>
      <c r="C4315" s="256"/>
      <c r="D4315" s="246" t="s">
        <v>175</v>
      </c>
      <c r="E4315" s="257" t="s">
        <v>1</v>
      </c>
      <c r="F4315" s="258" t="s">
        <v>1555</v>
      </c>
      <c r="G4315" s="256"/>
      <c r="H4315" s="259">
        <v>15.970000000000001</v>
      </c>
      <c r="I4315" s="260"/>
      <c r="J4315" s="256"/>
      <c r="K4315" s="256"/>
      <c r="L4315" s="261"/>
      <c r="M4315" s="262"/>
      <c r="N4315" s="263"/>
      <c r="O4315" s="263"/>
      <c r="P4315" s="263"/>
      <c r="Q4315" s="263"/>
      <c r="R4315" s="263"/>
      <c r="S4315" s="263"/>
      <c r="T4315" s="264"/>
      <c r="AT4315" s="265" t="s">
        <v>175</v>
      </c>
      <c r="AU4315" s="265" t="s">
        <v>107</v>
      </c>
      <c r="AV4315" s="13" t="s">
        <v>107</v>
      </c>
      <c r="AW4315" s="13" t="s">
        <v>31</v>
      </c>
      <c r="AX4315" s="13" t="s">
        <v>74</v>
      </c>
      <c r="AY4315" s="265" t="s">
        <v>165</v>
      </c>
    </row>
    <row r="4316" s="12" customFormat="1">
      <c r="B4316" s="244"/>
      <c r="C4316" s="245"/>
      <c r="D4316" s="246" t="s">
        <v>175</v>
      </c>
      <c r="E4316" s="247" t="s">
        <v>1</v>
      </c>
      <c r="F4316" s="248" t="s">
        <v>218</v>
      </c>
      <c r="G4316" s="245"/>
      <c r="H4316" s="247" t="s">
        <v>1</v>
      </c>
      <c r="I4316" s="249"/>
      <c r="J4316" s="245"/>
      <c r="K4316" s="245"/>
      <c r="L4316" s="250"/>
      <c r="M4316" s="251"/>
      <c r="N4316" s="252"/>
      <c r="O4316" s="252"/>
      <c r="P4316" s="252"/>
      <c r="Q4316" s="252"/>
      <c r="R4316" s="252"/>
      <c r="S4316" s="252"/>
      <c r="T4316" s="253"/>
      <c r="AT4316" s="254" t="s">
        <v>175</v>
      </c>
      <c r="AU4316" s="254" t="s">
        <v>107</v>
      </c>
      <c r="AV4316" s="12" t="s">
        <v>82</v>
      </c>
      <c r="AW4316" s="12" t="s">
        <v>31</v>
      </c>
      <c r="AX4316" s="12" t="s">
        <v>74</v>
      </c>
      <c r="AY4316" s="254" t="s">
        <v>165</v>
      </c>
    </row>
    <row r="4317" s="13" customFormat="1">
      <c r="B4317" s="255"/>
      <c r="C4317" s="256"/>
      <c r="D4317" s="246" t="s">
        <v>175</v>
      </c>
      <c r="E4317" s="257" t="s">
        <v>1</v>
      </c>
      <c r="F4317" s="258" t="s">
        <v>713</v>
      </c>
      <c r="G4317" s="256"/>
      <c r="H4317" s="259">
        <v>3.5699999999999998</v>
      </c>
      <c r="I4317" s="260"/>
      <c r="J4317" s="256"/>
      <c r="K4317" s="256"/>
      <c r="L4317" s="261"/>
      <c r="M4317" s="262"/>
      <c r="N4317" s="263"/>
      <c r="O4317" s="263"/>
      <c r="P4317" s="263"/>
      <c r="Q4317" s="263"/>
      <c r="R4317" s="263"/>
      <c r="S4317" s="263"/>
      <c r="T4317" s="264"/>
      <c r="AT4317" s="265" t="s">
        <v>175</v>
      </c>
      <c r="AU4317" s="265" t="s">
        <v>107</v>
      </c>
      <c r="AV4317" s="13" t="s">
        <v>107</v>
      </c>
      <c r="AW4317" s="13" t="s">
        <v>31</v>
      </c>
      <c r="AX4317" s="13" t="s">
        <v>74</v>
      </c>
      <c r="AY4317" s="265" t="s">
        <v>165</v>
      </c>
    </row>
    <row r="4318" s="12" customFormat="1">
      <c r="B4318" s="244"/>
      <c r="C4318" s="245"/>
      <c r="D4318" s="246" t="s">
        <v>175</v>
      </c>
      <c r="E4318" s="247" t="s">
        <v>1</v>
      </c>
      <c r="F4318" s="248" t="s">
        <v>194</v>
      </c>
      <c r="G4318" s="245"/>
      <c r="H4318" s="247" t="s">
        <v>1</v>
      </c>
      <c r="I4318" s="249"/>
      <c r="J4318" s="245"/>
      <c r="K4318" s="245"/>
      <c r="L4318" s="250"/>
      <c r="M4318" s="251"/>
      <c r="N4318" s="252"/>
      <c r="O4318" s="252"/>
      <c r="P4318" s="252"/>
      <c r="Q4318" s="252"/>
      <c r="R4318" s="252"/>
      <c r="S4318" s="252"/>
      <c r="T4318" s="253"/>
      <c r="AT4318" s="254" t="s">
        <v>175</v>
      </c>
      <c r="AU4318" s="254" t="s">
        <v>107</v>
      </c>
      <c r="AV4318" s="12" t="s">
        <v>82</v>
      </c>
      <c r="AW4318" s="12" t="s">
        <v>31</v>
      </c>
      <c r="AX4318" s="12" t="s">
        <v>74</v>
      </c>
      <c r="AY4318" s="254" t="s">
        <v>165</v>
      </c>
    </row>
    <row r="4319" s="13" customFormat="1">
      <c r="B4319" s="255"/>
      <c r="C4319" s="256"/>
      <c r="D4319" s="246" t="s">
        <v>175</v>
      </c>
      <c r="E4319" s="257" t="s">
        <v>1</v>
      </c>
      <c r="F4319" s="258" t="s">
        <v>1556</v>
      </c>
      <c r="G4319" s="256"/>
      <c r="H4319" s="259">
        <v>10.17</v>
      </c>
      <c r="I4319" s="260"/>
      <c r="J4319" s="256"/>
      <c r="K4319" s="256"/>
      <c r="L4319" s="261"/>
      <c r="M4319" s="262"/>
      <c r="N4319" s="263"/>
      <c r="O4319" s="263"/>
      <c r="P4319" s="263"/>
      <c r="Q4319" s="263"/>
      <c r="R4319" s="263"/>
      <c r="S4319" s="263"/>
      <c r="T4319" s="264"/>
      <c r="AT4319" s="265" t="s">
        <v>175</v>
      </c>
      <c r="AU4319" s="265" t="s">
        <v>107</v>
      </c>
      <c r="AV4319" s="13" t="s">
        <v>107</v>
      </c>
      <c r="AW4319" s="13" t="s">
        <v>31</v>
      </c>
      <c r="AX4319" s="13" t="s">
        <v>74</v>
      </c>
      <c r="AY4319" s="265" t="s">
        <v>165</v>
      </c>
    </row>
    <row r="4320" s="12" customFormat="1">
      <c r="B4320" s="244"/>
      <c r="C4320" s="245"/>
      <c r="D4320" s="246" t="s">
        <v>175</v>
      </c>
      <c r="E4320" s="247" t="s">
        <v>1</v>
      </c>
      <c r="F4320" s="248" t="s">
        <v>196</v>
      </c>
      <c r="G4320" s="245"/>
      <c r="H4320" s="247" t="s">
        <v>1</v>
      </c>
      <c r="I4320" s="249"/>
      <c r="J4320" s="245"/>
      <c r="K4320" s="245"/>
      <c r="L4320" s="250"/>
      <c r="M4320" s="251"/>
      <c r="N4320" s="252"/>
      <c r="O4320" s="252"/>
      <c r="P4320" s="252"/>
      <c r="Q4320" s="252"/>
      <c r="R4320" s="252"/>
      <c r="S4320" s="252"/>
      <c r="T4320" s="253"/>
      <c r="AT4320" s="254" t="s">
        <v>175</v>
      </c>
      <c r="AU4320" s="254" t="s">
        <v>107</v>
      </c>
      <c r="AV4320" s="12" t="s">
        <v>82</v>
      </c>
      <c r="AW4320" s="12" t="s">
        <v>31</v>
      </c>
      <c r="AX4320" s="12" t="s">
        <v>74</v>
      </c>
      <c r="AY4320" s="254" t="s">
        <v>165</v>
      </c>
    </row>
    <row r="4321" s="13" customFormat="1">
      <c r="B4321" s="255"/>
      <c r="C4321" s="256"/>
      <c r="D4321" s="246" t="s">
        <v>175</v>
      </c>
      <c r="E4321" s="257" t="s">
        <v>1</v>
      </c>
      <c r="F4321" s="258" t="s">
        <v>1557</v>
      </c>
      <c r="G4321" s="256"/>
      <c r="H4321" s="259">
        <v>14.08</v>
      </c>
      <c r="I4321" s="260"/>
      <c r="J4321" s="256"/>
      <c r="K4321" s="256"/>
      <c r="L4321" s="261"/>
      <c r="M4321" s="262"/>
      <c r="N4321" s="263"/>
      <c r="O4321" s="263"/>
      <c r="P4321" s="263"/>
      <c r="Q4321" s="263"/>
      <c r="R4321" s="263"/>
      <c r="S4321" s="263"/>
      <c r="T4321" s="264"/>
      <c r="AT4321" s="265" t="s">
        <v>175</v>
      </c>
      <c r="AU4321" s="265" t="s">
        <v>107</v>
      </c>
      <c r="AV4321" s="13" t="s">
        <v>107</v>
      </c>
      <c r="AW4321" s="13" t="s">
        <v>31</v>
      </c>
      <c r="AX4321" s="13" t="s">
        <v>74</v>
      </c>
      <c r="AY4321" s="265" t="s">
        <v>165</v>
      </c>
    </row>
    <row r="4322" s="12" customFormat="1">
      <c r="B4322" s="244"/>
      <c r="C4322" s="245"/>
      <c r="D4322" s="246" t="s">
        <v>175</v>
      </c>
      <c r="E4322" s="247" t="s">
        <v>1</v>
      </c>
      <c r="F4322" s="248" t="s">
        <v>420</v>
      </c>
      <c r="G4322" s="245"/>
      <c r="H4322" s="247" t="s">
        <v>1</v>
      </c>
      <c r="I4322" s="249"/>
      <c r="J4322" s="245"/>
      <c r="K4322" s="245"/>
      <c r="L4322" s="250"/>
      <c r="M4322" s="251"/>
      <c r="N4322" s="252"/>
      <c r="O4322" s="252"/>
      <c r="P4322" s="252"/>
      <c r="Q4322" s="252"/>
      <c r="R4322" s="252"/>
      <c r="S4322" s="252"/>
      <c r="T4322" s="253"/>
      <c r="AT4322" s="254" t="s">
        <v>175</v>
      </c>
      <c r="AU4322" s="254" t="s">
        <v>107</v>
      </c>
      <c r="AV4322" s="12" t="s">
        <v>82</v>
      </c>
      <c r="AW4322" s="12" t="s">
        <v>31</v>
      </c>
      <c r="AX4322" s="12" t="s">
        <v>74</v>
      </c>
      <c r="AY4322" s="254" t="s">
        <v>165</v>
      </c>
    </row>
    <row r="4323" s="13" customFormat="1">
      <c r="B4323" s="255"/>
      <c r="C4323" s="256"/>
      <c r="D4323" s="246" t="s">
        <v>175</v>
      </c>
      <c r="E4323" s="257" t="s">
        <v>1</v>
      </c>
      <c r="F4323" s="258" t="s">
        <v>682</v>
      </c>
      <c r="G4323" s="256"/>
      <c r="H4323" s="259">
        <v>19.129999999999999</v>
      </c>
      <c r="I4323" s="260"/>
      <c r="J4323" s="256"/>
      <c r="K4323" s="256"/>
      <c r="L4323" s="261"/>
      <c r="M4323" s="262"/>
      <c r="N4323" s="263"/>
      <c r="O4323" s="263"/>
      <c r="P4323" s="263"/>
      <c r="Q4323" s="263"/>
      <c r="R4323" s="263"/>
      <c r="S4323" s="263"/>
      <c r="T4323" s="264"/>
      <c r="AT4323" s="265" t="s">
        <v>175</v>
      </c>
      <c r="AU4323" s="265" t="s">
        <v>107</v>
      </c>
      <c r="AV4323" s="13" t="s">
        <v>107</v>
      </c>
      <c r="AW4323" s="13" t="s">
        <v>31</v>
      </c>
      <c r="AX4323" s="13" t="s">
        <v>74</v>
      </c>
      <c r="AY4323" s="265" t="s">
        <v>165</v>
      </c>
    </row>
    <row r="4324" s="12" customFormat="1">
      <c r="B4324" s="244"/>
      <c r="C4324" s="245"/>
      <c r="D4324" s="246" t="s">
        <v>175</v>
      </c>
      <c r="E4324" s="247" t="s">
        <v>1</v>
      </c>
      <c r="F4324" s="248" t="s">
        <v>198</v>
      </c>
      <c r="G4324" s="245"/>
      <c r="H4324" s="247" t="s">
        <v>1</v>
      </c>
      <c r="I4324" s="249"/>
      <c r="J4324" s="245"/>
      <c r="K4324" s="245"/>
      <c r="L4324" s="250"/>
      <c r="M4324" s="251"/>
      <c r="N4324" s="252"/>
      <c r="O4324" s="252"/>
      <c r="P4324" s="252"/>
      <c r="Q4324" s="252"/>
      <c r="R4324" s="252"/>
      <c r="S4324" s="252"/>
      <c r="T4324" s="253"/>
      <c r="AT4324" s="254" t="s">
        <v>175</v>
      </c>
      <c r="AU4324" s="254" t="s">
        <v>107</v>
      </c>
      <c r="AV4324" s="12" t="s">
        <v>82</v>
      </c>
      <c r="AW4324" s="12" t="s">
        <v>31</v>
      </c>
      <c r="AX4324" s="12" t="s">
        <v>74</v>
      </c>
      <c r="AY4324" s="254" t="s">
        <v>165</v>
      </c>
    </row>
    <row r="4325" s="13" customFormat="1">
      <c r="B4325" s="255"/>
      <c r="C4325" s="256"/>
      <c r="D4325" s="246" t="s">
        <v>175</v>
      </c>
      <c r="E4325" s="257" t="s">
        <v>1</v>
      </c>
      <c r="F4325" s="258" t="s">
        <v>687</v>
      </c>
      <c r="G4325" s="256"/>
      <c r="H4325" s="259">
        <v>19.73</v>
      </c>
      <c r="I4325" s="260"/>
      <c r="J4325" s="256"/>
      <c r="K4325" s="256"/>
      <c r="L4325" s="261"/>
      <c r="M4325" s="262"/>
      <c r="N4325" s="263"/>
      <c r="O4325" s="263"/>
      <c r="P4325" s="263"/>
      <c r="Q4325" s="263"/>
      <c r="R4325" s="263"/>
      <c r="S4325" s="263"/>
      <c r="T4325" s="264"/>
      <c r="AT4325" s="265" t="s">
        <v>175</v>
      </c>
      <c r="AU4325" s="265" t="s">
        <v>107</v>
      </c>
      <c r="AV4325" s="13" t="s">
        <v>107</v>
      </c>
      <c r="AW4325" s="13" t="s">
        <v>31</v>
      </c>
      <c r="AX4325" s="13" t="s">
        <v>74</v>
      </c>
      <c r="AY4325" s="265" t="s">
        <v>165</v>
      </c>
    </row>
    <row r="4326" s="14" customFormat="1">
      <c r="B4326" s="266"/>
      <c r="C4326" s="267"/>
      <c r="D4326" s="246" t="s">
        <v>175</v>
      </c>
      <c r="E4326" s="268" t="s">
        <v>1</v>
      </c>
      <c r="F4326" s="269" t="s">
        <v>179</v>
      </c>
      <c r="G4326" s="267"/>
      <c r="H4326" s="270">
        <v>121.35000000000001</v>
      </c>
      <c r="I4326" s="271"/>
      <c r="J4326" s="267"/>
      <c r="K4326" s="267"/>
      <c r="L4326" s="272"/>
      <c r="M4326" s="273"/>
      <c r="N4326" s="274"/>
      <c r="O4326" s="274"/>
      <c r="P4326" s="274"/>
      <c r="Q4326" s="274"/>
      <c r="R4326" s="274"/>
      <c r="S4326" s="274"/>
      <c r="T4326" s="275"/>
      <c r="AT4326" s="276" t="s">
        <v>175</v>
      </c>
      <c r="AU4326" s="276" t="s">
        <v>107</v>
      </c>
      <c r="AV4326" s="14" t="s">
        <v>166</v>
      </c>
      <c r="AW4326" s="14" t="s">
        <v>31</v>
      </c>
      <c r="AX4326" s="14" t="s">
        <v>74</v>
      </c>
      <c r="AY4326" s="276" t="s">
        <v>165</v>
      </c>
    </row>
    <row r="4327" s="12" customFormat="1">
      <c r="B4327" s="244"/>
      <c r="C4327" s="245"/>
      <c r="D4327" s="246" t="s">
        <v>175</v>
      </c>
      <c r="E4327" s="247" t="s">
        <v>1</v>
      </c>
      <c r="F4327" s="248" t="s">
        <v>180</v>
      </c>
      <c r="G4327" s="245"/>
      <c r="H4327" s="247" t="s">
        <v>1</v>
      </c>
      <c r="I4327" s="249"/>
      <c r="J4327" s="245"/>
      <c r="K4327" s="245"/>
      <c r="L4327" s="250"/>
      <c r="M4327" s="251"/>
      <c r="N4327" s="252"/>
      <c r="O4327" s="252"/>
      <c r="P4327" s="252"/>
      <c r="Q4327" s="252"/>
      <c r="R4327" s="252"/>
      <c r="S4327" s="252"/>
      <c r="T4327" s="253"/>
      <c r="AT4327" s="254" t="s">
        <v>175</v>
      </c>
      <c r="AU4327" s="254" t="s">
        <v>107</v>
      </c>
      <c r="AV4327" s="12" t="s">
        <v>82</v>
      </c>
      <c r="AW4327" s="12" t="s">
        <v>31</v>
      </c>
      <c r="AX4327" s="12" t="s">
        <v>74</v>
      </c>
      <c r="AY4327" s="254" t="s">
        <v>165</v>
      </c>
    </row>
    <row r="4328" s="12" customFormat="1">
      <c r="B4328" s="244"/>
      <c r="C4328" s="245"/>
      <c r="D4328" s="246" t="s">
        <v>175</v>
      </c>
      <c r="E4328" s="247" t="s">
        <v>1</v>
      </c>
      <c r="F4328" s="248" t="s">
        <v>203</v>
      </c>
      <c r="G4328" s="245"/>
      <c r="H4328" s="247" t="s">
        <v>1</v>
      </c>
      <c r="I4328" s="249"/>
      <c r="J4328" s="245"/>
      <c r="K4328" s="245"/>
      <c r="L4328" s="250"/>
      <c r="M4328" s="251"/>
      <c r="N4328" s="252"/>
      <c r="O4328" s="252"/>
      <c r="P4328" s="252"/>
      <c r="Q4328" s="252"/>
      <c r="R4328" s="252"/>
      <c r="S4328" s="252"/>
      <c r="T4328" s="253"/>
      <c r="AT4328" s="254" t="s">
        <v>175</v>
      </c>
      <c r="AU4328" s="254" t="s">
        <v>107</v>
      </c>
      <c r="AV4328" s="12" t="s">
        <v>82</v>
      </c>
      <c r="AW4328" s="12" t="s">
        <v>31</v>
      </c>
      <c r="AX4328" s="12" t="s">
        <v>74</v>
      </c>
      <c r="AY4328" s="254" t="s">
        <v>165</v>
      </c>
    </row>
    <row r="4329" s="13" customFormat="1">
      <c r="B4329" s="255"/>
      <c r="C4329" s="256"/>
      <c r="D4329" s="246" t="s">
        <v>175</v>
      </c>
      <c r="E4329" s="257" t="s">
        <v>1</v>
      </c>
      <c r="F4329" s="258" t="s">
        <v>666</v>
      </c>
      <c r="G4329" s="256"/>
      <c r="H4329" s="259">
        <v>1.6499999999999999</v>
      </c>
      <c r="I4329" s="260"/>
      <c r="J4329" s="256"/>
      <c r="K4329" s="256"/>
      <c r="L4329" s="261"/>
      <c r="M4329" s="262"/>
      <c r="N4329" s="263"/>
      <c r="O4329" s="263"/>
      <c r="P4329" s="263"/>
      <c r="Q4329" s="263"/>
      <c r="R4329" s="263"/>
      <c r="S4329" s="263"/>
      <c r="T4329" s="264"/>
      <c r="AT4329" s="265" t="s">
        <v>175</v>
      </c>
      <c r="AU4329" s="265" t="s">
        <v>107</v>
      </c>
      <c r="AV4329" s="13" t="s">
        <v>107</v>
      </c>
      <c r="AW4329" s="13" t="s">
        <v>31</v>
      </c>
      <c r="AX4329" s="13" t="s">
        <v>74</v>
      </c>
      <c r="AY4329" s="265" t="s">
        <v>165</v>
      </c>
    </row>
    <row r="4330" s="12" customFormat="1">
      <c r="B4330" s="244"/>
      <c r="C4330" s="245"/>
      <c r="D4330" s="246" t="s">
        <v>175</v>
      </c>
      <c r="E4330" s="247" t="s">
        <v>1</v>
      </c>
      <c r="F4330" s="248" t="s">
        <v>697</v>
      </c>
      <c r="G4330" s="245"/>
      <c r="H4330" s="247" t="s">
        <v>1</v>
      </c>
      <c r="I4330" s="249"/>
      <c r="J4330" s="245"/>
      <c r="K4330" s="245"/>
      <c r="L4330" s="250"/>
      <c r="M4330" s="251"/>
      <c r="N4330" s="252"/>
      <c r="O4330" s="252"/>
      <c r="P4330" s="252"/>
      <c r="Q4330" s="252"/>
      <c r="R4330" s="252"/>
      <c r="S4330" s="252"/>
      <c r="T4330" s="253"/>
      <c r="AT4330" s="254" t="s">
        <v>175</v>
      </c>
      <c r="AU4330" s="254" t="s">
        <v>107</v>
      </c>
      <c r="AV4330" s="12" t="s">
        <v>82</v>
      </c>
      <c r="AW4330" s="12" t="s">
        <v>31</v>
      </c>
      <c r="AX4330" s="12" t="s">
        <v>74</v>
      </c>
      <c r="AY4330" s="254" t="s">
        <v>165</v>
      </c>
    </row>
    <row r="4331" s="13" customFormat="1">
      <c r="B4331" s="255"/>
      <c r="C4331" s="256"/>
      <c r="D4331" s="246" t="s">
        <v>175</v>
      </c>
      <c r="E4331" s="257" t="s">
        <v>1</v>
      </c>
      <c r="F4331" s="258" t="s">
        <v>1558</v>
      </c>
      <c r="G4331" s="256"/>
      <c r="H4331" s="259">
        <v>16.390000000000001</v>
      </c>
      <c r="I4331" s="260"/>
      <c r="J4331" s="256"/>
      <c r="K4331" s="256"/>
      <c r="L4331" s="261"/>
      <c r="M4331" s="262"/>
      <c r="N4331" s="263"/>
      <c r="O4331" s="263"/>
      <c r="P4331" s="263"/>
      <c r="Q4331" s="263"/>
      <c r="R4331" s="263"/>
      <c r="S4331" s="263"/>
      <c r="T4331" s="264"/>
      <c r="AT4331" s="265" t="s">
        <v>175</v>
      </c>
      <c r="AU4331" s="265" t="s">
        <v>107</v>
      </c>
      <c r="AV4331" s="13" t="s">
        <v>107</v>
      </c>
      <c r="AW4331" s="13" t="s">
        <v>31</v>
      </c>
      <c r="AX4331" s="13" t="s">
        <v>74</v>
      </c>
      <c r="AY4331" s="265" t="s">
        <v>165</v>
      </c>
    </row>
    <row r="4332" s="12" customFormat="1">
      <c r="B4332" s="244"/>
      <c r="C4332" s="245"/>
      <c r="D4332" s="246" t="s">
        <v>175</v>
      </c>
      <c r="E4332" s="247" t="s">
        <v>1</v>
      </c>
      <c r="F4332" s="248" t="s">
        <v>453</v>
      </c>
      <c r="G4332" s="245"/>
      <c r="H4332" s="247" t="s">
        <v>1</v>
      </c>
      <c r="I4332" s="249"/>
      <c r="J4332" s="245"/>
      <c r="K4332" s="245"/>
      <c r="L4332" s="250"/>
      <c r="M4332" s="251"/>
      <c r="N4332" s="252"/>
      <c r="O4332" s="252"/>
      <c r="P4332" s="252"/>
      <c r="Q4332" s="252"/>
      <c r="R4332" s="252"/>
      <c r="S4332" s="252"/>
      <c r="T4332" s="253"/>
      <c r="AT4332" s="254" t="s">
        <v>175</v>
      </c>
      <c r="AU4332" s="254" t="s">
        <v>107</v>
      </c>
      <c r="AV4332" s="12" t="s">
        <v>82</v>
      </c>
      <c r="AW4332" s="12" t="s">
        <v>31</v>
      </c>
      <c r="AX4332" s="12" t="s">
        <v>74</v>
      </c>
      <c r="AY4332" s="254" t="s">
        <v>165</v>
      </c>
    </row>
    <row r="4333" s="13" customFormat="1">
      <c r="B4333" s="255"/>
      <c r="C4333" s="256"/>
      <c r="D4333" s="246" t="s">
        <v>175</v>
      </c>
      <c r="E4333" s="257" t="s">
        <v>1</v>
      </c>
      <c r="F4333" s="258" t="s">
        <v>1559</v>
      </c>
      <c r="G4333" s="256"/>
      <c r="H4333" s="259">
        <v>1.96</v>
      </c>
      <c r="I4333" s="260"/>
      <c r="J4333" s="256"/>
      <c r="K4333" s="256"/>
      <c r="L4333" s="261"/>
      <c r="M4333" s="262"/>
      <c r="N4333" s="263"/>
      <c r="O4333" s="263"/>
      <c r="P4333" s="263"/>
      <c r="Q4333" s="263"/>
      <c r="R4333" s="263"/>
      <c r="S4333" s="263"/>
      <c r="T4333" s="264"/>
      <c r="AT4333" s="265" t="s">
        <v>175</v>
      </c>
      <c r="AU4333" s="265" t="s">
        <v>107</v>
      </c>
      <c r="AV4333" s="13" t="s">
        <v>107</v>
      </c>
      <c r="AW4333" s="13" t="s">
        <v>31</v>
      </c>
      <c r="AX4333" s="13" t="s">
        <v>74</v>
      </c>
      <c r="AY4333" s="265" t="s">
        <v>165</v>
      </c>
    </row>
    <row r="4334" s="12" customFormat="1">
      <c r="B4334" s="244"/>
      <c r="C4334" s="245"/>
      <c r="D4334" s="246" t="s">
        <v>175</v>
      </c>
      <c r="E4334" s="247" t="s">
        <v>1</v>
      </c>
      <c r="F4334" s="248" t="s">
        <v>205</v>
      </c>
      <c r="G4334" s="245"/>
      <c r="H4334" s="247" t="s">
        <v>1</v>
      </c>
      <c r="I4334" s="249"/>
      <c r="J4334" s="245"/>
      <c r="K4334" s="245"/>
      <c r="L4334" s="250"/>
      <c r="M4334" s="251"/>
      <c r="N4334" s="252"/>
      <c r="O4334" s="252"/>
      <c r="P4334" s="252"/>
      <c r="Q4334" s="252"/>
      <c r="R4334" s="252"/>
      <c r="S4334" s="252"/>
      <c r="T4334" s="253"/>
      <c r="AT4334" s="254" t="s">
        <v>175</v>
      </c>
      <c r="AU4334" s="254" t="s">
        <v>107</v>
      </c>
      <c r="AV4334" s="12" t="s">
        <v>82</v>
      </c>
      <c r="AW4334" s="12" t="s">
        <v>31</v>
      </c>
      <c r="AX4334" s="12" t="s">
        <v>74</v>
      </c>
      <c r="AY4334" s="254" t="s">
        <v>165</v>
      </c>
    </row>
    <row r="4335" s="13" customFormat="1">
      <c r="B4335" s="255"/>
      <c r="C4335" s="256"/>
      <c r="D4335" s="246" t="s">
        <v>175</v>
      </c>
      <c r="E4335" s="257" t="s">
        <v>1</v>
      </c>
      <c r="F4335" s="258" t="s">
        <v>331</v>
      </c>
      <c r="G4335" s="256"/>
      <c r="H4335" s="259">
        <v>17</v>
      </c>
      <c r="I4335" s="260"/>
      <c r="J4335" s="256"/>
      <c r="K4335" s="256"/>
      <c r="L4335" s="261"/>
      <c r="M4335" s="262"/>
      <c r="N4335" s="263"/>
      <c r="O4335" s="263"/>
      <c r="P4335" s="263"/>
      <c r="Q4335" s="263"/>
      <c r="R4335" s="263"/>
      <c r="S4335" s="263"/>
      <c r="T4335" s="264"/>
      <c r="AT4335" s="265" t="s">
        <v>175</v>
      </c>
      <c r="AU4335" s="265" t="s">
        <v>107</v>
      </c>
      <c r="AV4335" s="13" t="s">
        <v>107</v>
      </c>
      <c r="AW4335" s="13" t="s">
        <v>31</v>
      </c>
      <c r="AX4335" s="13" t="s">
        <v>74</v>
      </c>
      <c r="AY4335" s="265" t="s">
        <v>165</v>
      </c>
    </row>
    <row r="4336" s="12" customFormat="1">
      <c r="B4336" s="244"/>
      <c r="C4336" s="245"/>
      <c r="D4336" s="246" t="s">
        <v>175</v>
      </c>
      <c r="E4336" s="247" t="s">
        <v>1</v>
      </c>
      <c r="F4336" s="248" t="s">
        <v>443</v>
      </c>
      <c r="G4336" s="245"/>
      <c r="H4336" s="247" t="s">
        <v>1</v>
      </c>
      <c r="I4336" s="249"/>
      <c r="J4336" s="245"/>
      <c r="K4336" s="245"/>
      <c r="L4336" s="250"/>
      <c r="M4336" s="251"/>
      <c r="N4336" s="252"/>
      <c r="O4336" s="252"/>
      <c r="P4336" s="252"/>
      <c r="Q4336" s="252"/>
      <c r="R4336" s="252"/>
      <c r="S4336" s="252"/>
      <c r="T4336" s="253"/>
      <c r="AT4336" s="254" t="s">
        <v>175</v>
      </c>
      <c r="AU4336" s="254" t="s">
        <v>107</v>
      </c>
      <c r="AV4336" s="12" t="s">
        <v>82</v>
      </c>
      <c r="AW4336" s="12" t="s">
        <v>31</v>
      </c>
      <c r="AX4336" s="12" t="s">
        <v>74</v>
      </c>
      <c r="AY4336" s="254" t="s">
        <v>165</v>
      </c>
    </row>
    <row r="4337" s="13" customFormat="1">
      <c r="B4337" s="255"/>
      <c r="C4337" s="256"/>
      <c r="D4337" s="246" t="s">
        <v>175</v>
      </c>
      <c r="E4337" s="257" t="s">
        <v>1</v>
      </c>
      <c r="F4337" s="258" t="s">
        <v>1560</v>
      </c>
      <c r="G4337" s="256"/>
      <c r="H4337" s="259">
        <v>2.6600000000000001</v>
      </c>
      <c r="I4337" s="260"/>
      <c r="J4337" s="256"/>
      <c r="K4337" s="256"/>
      <c r="L4337" s="261"/>
      <c r="M4337" s="262"/>
      <c r="N4337" s="263"/>
      <c r="O4337" s="263"/>
      <c r="P4337" s="263"/>
      <c r="Q4337" s="263"/>
      <c r="R4337" s="263"/>
      <c r="S4337" s="263"/>
      <c r="T4337" s="264"/>
      <c r="AT4337" s="265" t="s">
        <v>175</v>
      </c>
      <c r="AU4337" s="265" t="s">
        <v>107</v>
      </c>
      <c r="AV4337" s="13" t="s">
        <v>107</v>
      </c>
      <c r="AW4337" s="13" t="s">
        <v>31</v>
      </c>
      <c r="AX4337" s="13" t="s">
        <v>74</v>
      </c>
      <c r="AY4337" s="265" t="s">
        <v>165</v>
      </c>
    </row>
    <row r="4338" s="12" customFormat="1">
      <c r="B4338" s="244"/>
      <c r="C4338" s="245"/>
      <c r="D4338" s="246" t="s">
        <v>175</v>
      </c>
      <c r="E4338" s="247" t="s">
        <v>1</v>
      </c>
      <c r="F4338" s="248" t="s">
        <v>220</v>
      </c>
      <c r="G4338" s="245"/>
      <c r="H4338" s="247" t="s">
        <v>1</v>
      </c>
      <c r="I4338" s="249"/>
      <c r="J4338" s="245"/>
      <c r="K4338" s="245"/>
      <c r="L4338" s="250"/>
      <c r="M4338" s="251"/>
      <c r="N4338" s="252"/>
      <c r="O4338" s="252"/>
      <c r="P4338" s="252"/>
      <c r="Q4338" s="252"/>
      <c r="R4338" s="252"/>
      <c r="S4338" s="252"/>
      <c r="T4338" s="253"/>
      <c r="AT4338" s="254" t="s">
        <v>175</v>
      </c>
      <c r="AU4338" s="254" t="s">
        <v>107</v>
      </c>
      <c r="AV4338" s="12" t="s">
        <v>82</v>
      </c>
      <c r="AW4338" s="12" t="s">
        <v>31</v>
      </c>
      <c r="AX4338" s="12" t="s">
        <v>74</v>
      </c>
      <c r="AY4338" s="254" t="s">
        <v>165</v>
      </c>
    </row>
    <row r="4339" s="13" customFormat="1">
      <c r="B4339" s="255"/>
      <c r="C4339" s="256"/>
      <c r="D4339" s="246" t="s">
        <v>175</v>
      </c>
      <c r="E4339" s="257" t="s">
        <v>1</v>
      </c>
      <c r="F4339" s="258" t="s">
        <v>1561</v>
      </c>
      <c r="G4339" s="256"/>
      <c r="H4339" s="259">
        <v>17.149999999999999</v>
      </c>
      <c r="I4339" s="260"/>
      <c r="J4339" s="256"/>
      <c r="K4339" s="256"/>
      <c r="L4339" s="261"/>
      <c r="M4339" s="262"/>
      <c r="N4339" s="263"/>
      <c r="O4339" s="263"/>
      <c r="P4339" s="263"/>
      <c r="Q4339" s="263"/>
      <c r="R4339" s="263"/>
      <c r="S4339" s="263"/>
      <c r="T4339" s="264"/>
      <c r="AT4339" s="265" t="s">
        <v>175</v>
      </c>
      <c r="AU4339" s="265" t="s">
        <v>107</v>
      </c>
      <c r="AV4339" s="13" t="s">
        <v>107</v>
      </c>
      <c r="AW4339" s="13" t="s">
        <v>31</v>
      </c>
      <c r="AX4339" s="13" t="s">
        <v>74</v>
      </c>
      <c r="AY4339" s="265" t="s">
        <v>165</v>
      </c>
    </row>
    <row r="4340" s="12" customFormat="1">
      <c r="B4340" s="244"/>
      <c r="C4340" s="245"/>
      <c r="D4340" s="246" t="s">
        <v>175</v>
      </c>
      <c r="E4340" s="247" t="s">
        <v>1</v>
      </c>
      <c r="F4340" s="248" t="s">
        <v>439</v>
      </c>
      <c r="G4340" s="245"/>
      <c r="H4340" s="247" t="s">
        <v>1</v>
      </c>
      <c r="I4340" s="249"/>
      <c r="J4340" s="245"/>
      <c r="K4340" s="245"/>
      <c r="L4340" s="250"/>
      <c r="M4340" s="251"/>
      <c r="N4340" s="252"/>
      <c r="O4340" s="252"/>
      <c r="P4340" s="252"/>
      <c r="Q4340" s="252"/>
      <c r="R4340" s="252"/>
      <c r="S4340" s="252"/>
      <c r="T4340" s="253"/>
      <c r="AT4340" s="254" t="s">
        <v>175</v>
      </c>
      <c r="AU4340" s="254" t="s">
        <v>107</v>
      </c>
      <c r="AV4340" s="12" t="s">
        <v>82</v>
      </c>
      <c r="AW4340" s="12" t="s">
        <v>31</v>
      </c>
      <c r="AX4340" s="12" t="s">
        <v>74</v>
      </c>
      <c r="AY4340" s="254" t="s">
        <v>165</v>
      </c>
    </row>
    <row r="4341" s="13" customFormat="1">
      <c r="B4341" s="255"/>
      <c r="C4341" s="256"/>
      <c r="D4341" s="246" t="s">
        <v>175</v>
      </c>
      <c r="E4341" s="257" t="s">
        <v>1</v>
      </c>
      <c r="F4341" s="258" t="s">
        <v>1562</v>
      </c>
      <c r="G4341" s="256"/>
      <c r="H4341" s="259">
        <v>4.2300000000000004</v>
      </c>
      <c r="I4341" s="260"/>
      <c r="J4341" s="256"/>
      <c r="K4341" s="256"/>
      <c r="L4341" s="261"/>
      <c r="M4341" s="262"/>
      <c r="N4341" s="263"/>
      <c r="O4341" s="263"/>
      <c r="P4341" s="263"/>
      <c r="Q4341" s="263"/>
      <c r="R4341" s="263"/>
      <c r="S4341" s="263"/>
      <c r="T4341" s="264"/>
      <c r="AT4341" s="265" t="s">
        <v>175</v>
      </c>
      <c r="AU4341" s="265" t="s">
        <v>107</v>
      </c>
      <c r="AV4341" s="13" t="s">
        <v>107</v>
      </c>
      <c r="AW4341" s="13" t="s">
        <v>31</v>
      </c>
      <c r="AX4341" s="13" t="s">
        <v>74</v>
      </c>
      <c r="AY4341" s="265" t="s">
        <v>165</v>
      </c>
    </row>
    <row r="4342" s="12" customFormat="1">
      <c r="B4342" s="244"/>
      <c r="C4342" s="245"/>
      <c r="D4342" s="246" t="s">
        <v>175</v>
      </c>
      <c r="E4342" s="247" t="s">
        <v>1</v>
      </c>
      <c r="F4342" s="248" t="s">
        <v>222</v>
      </c>
      <c r="G4342" s="245"/>
      <c r="H4342" s="247" t="s">
        <v>1</v>
      </c>
      <c r="I4342" s="249"/>
      <c r="J4342" s="245"/>
      <c r="K4342" s="245"/>
      <c r="L4342" s="250"/>
      <c r="M4342" s="251"/>
      <c r="N4342" s="252"/>
      <c r="O4342" s="252"/>
      <c r="P4342" s="252"/>
      <c r="Q4342" s="252"/>
      <c r="R4342" s="252"/>
      <c r="S4342" s="252"/>
      <c r="T4342" s="253"/>
      <c r="AT4342" s="254" t="s">
        <v>175</v>
      </c>
      <c r="AU4342" s="254" t="s">
        <v>107</v>
      </c>
      <c r="AV4342" s="12" t="s">
        <v>82</v>
      </c>
      <c r="AW4342" s="12" t="s">
        <v>31</v>
      </c>
      <c r="AX4342" s="12" t="s">
        <v>74</v>
      </c>
      <c r="AY4342" s="254" t="s">
        <v>165</v>
      </c>
    </row>
    <row r="4343" s="13" customFormat="1">
      <c r="B4343" s="255"/>
      <c r="C4343" s="256"/>
      <c r="D4343" s="246" t="s">
        <v>175</v>
      </c>
      <c r="E4343" s="257" t="s">
        <v>1</v>
      </c>
      <c r="F4343" s="258" t="s">
        <v>1563</v>
      </c>
      <c r="G4343" s="256"/>
      <c r="H4343" s="259">
        <v>16.190000000000001</v>
      </c>
      <c r="I4343" s="260"/>
      <c r="J4343" s="256"/>
      <c r="K4343" s="256"/>
      <c r="L4343" s="261"/>
      <c r="M4343" s="262"/>
      <c r="N4343" s="263"/>
      <c r="O4343" s="263"/>
      <c r="P4343" s="263"/>
      <c r="Q4343" s="263"/>
      <c r="R4343" s="263"/>
      <c r="S4343" s="263"/>
      <c r="T4343" s="264"/>
      <c r="AT4343" s="265" t="s">
        <v>175</v>
      </c>
      <c r="AU4343" s="265" t="s">
        <v>107</v>
      </c>
      <c r="AV4343" s="13" t="s">
        <v>107</v>
      </c>
      <c r="AW4343" s="13" t="s">
        <v>31</v>
      </c>
      <c r="AX4343" s="13" t="s">
        <v>74</v>
      </c>
      <c r="AY4343" s="265" t="s">
        <v>165</v>
      </c>
    </row>
    <row r="4344" s="12" customFormat="1">
      <c r="B4344" s="244"/>
      <c r="C4344" s="245"/>
      <c r="D4344" s="246" t="s">
        <v>175</v>
      </c>
      <c r="E4344" s="247" t="s">
        <v>1</v>
      </c>
      <c r="F4344" s="248" t="s">
        <v>181</v>
      </c>
      <c r="G4344" s="245"/>
      <c r="H4344" s="247" t="s">
        <v>1</v>
      </c>
      <c r="I4344" s="249"/>
      <c r="J4344" s="245"/>
      <c r="K4344" s="245"/>
      <c r="L4344" s="250"/>
      <c r="M4344" s="251"/>
      <c r="N4344" s="252"/>
      <c r="O4344" s="252"/>
      <c r="P4344" s="252"/>
      <c r="Q4344" s="252"/>
      <c r="R4344" s="252"/>
      <c r="S4344" s="252"/>
      <c r="T4344" s="253"/>
      <c r="AT4344" s="254" t="s">
        <v>175</v>
      </c>
      <c r="AU4344" s="254" t="s">
        <v>107</v>
      </c>
      <c r="AV4344" s="12" t="s">
        <v>82</v>
      </c>
      <c r="AW4344" s="12" t="s">
        <v>31</v>
      </c>
      <c r="AX4344" s="12" t="s">
        <v>74</v>
      </c>
      <c r="AY4344" s="254" t="s">
        <v>165</v>
      </c>
    </row>
    <row r="4345" s="13" customFormat="1">
      <c r="B4345" s="255"/>
      <c r="C4345" s="256"/>
      <c r="D4345" s="246" t="s">
        <v>175</v>
      </c>
      <c r="E4345" s="257" t="s">
        <v>1</v>
      </c>
      <c r="F4345" s="258" t="s">
        <v>1564</v>
      </c>
      <c r="G4345" s="256"/>
      <c r="H4345" s="259">
        <v>2.8300000000000001</v>
      </c>
      <c r="I4345" s="260"/>
      <c r="J4345" s="256"/>
      <c r="K4345" s="256"/>
      <c r="L4345" s="261"/>
      <c r="M4345" s="262"/>
      <c r="N4345" s="263"/>
      <c r="O4345" s="263"/>
      <c r="P4345" s="263"/>
      <c r="Q4345" s="263"/>
      <c r="R4345" s="263"/>
      <c r="S4345" s="263"/>
      <c r="T4345" s="264"/>
      <c r="AT4345" s="265" t="s">
        <v>175</v>
      </c>
      <c r="AU4345" s="265" t="s">
        <v>107</v>
      </c>
      <c r="AV4345" s="13" t="s">
        <v>107</v>
      </c>
      <c r="AW4345" s="13" t="s">
        <v>31</v>
      </c>
      <c r="AX4345" s="13" t="s">
        <v>74</v>
      </c>
      <c r="AY4345" s="265" t="s">
        <v>165</v>
      </c>
    </row>
    <row r="4346" s="12" customFormat="1">
      <c r="B4346" s="244"/>
      <c r="C4346" s="245"/>
      <c r="D4346" s="246" t="s">
        <v>175</v>
      </c>
      <c r="E4346" s="247" t="s">
        <v>1</v>
      </c>
      <c r="F4346" s="248" t="s">
        <v>219</v>
      </c>
      <c r="G4346" s="245"/>
      <c r="H4346" s="247" t="s">
        <v>1</v>
      </c>
      <c r="I4346" s="249"/>
      <c r="J4346" s="245"/>
      <c r="K4346" s="245"/>
      <c r="L4346" s="250"/>
      <c r="M4346" s="251"/>
      <c r="N4346" s="252"/>
      <c r="O4346" s="252"/>
      <c r="P4346" s="252"/>
      <c r="Q4346" s="252"/>
      <c r="R4346" s="252"/>
      <c r="S4346" s="252"/>
      <c r="T4346" s="253"/>
      <c r="AT4346" s="254" t="s">
        <v>175</v>
      </c>
      <c r="AU4346" s="254" t="s">
        <v>107</v>
      </c>
      <c r="AV4346" s="12" t="s">
        <v>82</v>
      </c>
      <c r="AW4346" s="12" t="s">
        <v>31</v>
      </c>
      <c r="AX4346" s="12" t="s">
        <v>74</v>
      </c>
      <c r="AY4346" s="254" t="s">
        <v>165</v>
      </c>
    </row>
    <row r="4347" s="13" customFormat="1">
      <c r="B4347" s="255"/>
      <c r="C4347" s="256"/>
      <c r="D4347" s="246" t="s">
        <v>175</v>
      </c>
      <c r="E4347" s="257" t="s">
        <v>1</v>
      </c>
      <c r="F4347" s="258" t="s">
        <v>1565</v>
      </c>
      <c r="G4347" s="256"/>
      <c r="H4347" s="259">
        <v>16.489999999999998</v>
      </c>
      <c r="I4347" s="260"/>
      <c r="J4347" s="256"/>
      <c r="K4347" s="256"/>
      <c r="L4347" s="261"/>
      <c r="M4347" s="262"/>
      <c r="N4347" s="263"/>
      <c r="O4347" s="263"/>
      <c r="P4347" s="263"/>
      <c r="Q4347" s="263"/>
      <c r="R4347" s="263"/>
      <c r="S4347" s="263"/>
      <c r="T4347" s="264"/>
      <c r="AT4347" s="265" t="s">
        <v>175</v>
      </c>
      <c r="AU4347" s="265" t="s">
        <v>107</v>
      </c>
      <c r="AV4347" s="13" t="s">
        <v>107</v>
      </c>
      <c r="AW4347" s="13" t="s">
        <v>31</v>
      </c>
      <c r="AX4347" s="13" t="s">
        <v>74</v>
      </c>
      <c r="AY4347" s="265" t="s">
        <v>165</v>
      </c>
    </row>
    <row r="4348" s="12" customFormat="1">
      <c r="B4348" s="244"/>
      <c r="C4348" s="245"/>
      <c r="D4348" s="246" t="s">
        <v>175</v>
      </c>
      <c r="E4348" s="247" t="s">
        <v>1</v>
      </c>
      <c r="F4348" s="248" t="s">
        <v>436</v>
      </c>
      <c r="G4348" s="245"/>
      <c r="H4348" s="247" t="s">
        <v>1</v>
      </c>
      <c r="I4348" s="249"/>
      <c r="J4348" s="245"/>
      <c r="K4348" s="245"/>
      <c r="L4348" s="250"/>
      <c r="M4348" s="251"/>
      <c r="N4348" s="252"/>
      <c r="O4348" s="252"/>
      <c r="P4348" s="252"/>
      <c r="Q4348" s="252"/>
      <c r="R4348" s="252"/>
      <c r="S4348" s="252"/>
      <c r="T4348" s="253"/>
      <c r="AT4348" s="254" t="s">
        <v>175</v>
      </c>
      <c r="AU4348" s="254" t="s">
        <v>107</v>
      </c>
      <c r="AV4348" s="12" t="s">
        <v>82</v>
      </c>
      <c r="AW4348" s="12" t="s">
        <v>31</v>
      </c>
      <c r="AX4348" s="12" t="s">
        <v>74</v>
      </c>
      <c r="AY4348" s="254" t="s">
        <v>165</v>
      </c>
    </row>
    <row r="4349" s="13" customFormat="1">
      <c r="B4349" s="255"/>
      <c r="C4349" s="256"/>
      <c r="D4349" s="246" t="s">
        <v>175</v>
      </c>
      <c r="E4349" s="257" t="s">
        <v>1</v>
      </c>
      <c r="F4349" s="258" t="s">
        <v>1566</v>
      </c>
      <c r="G4349" s="256"/>
      <c r="H4349" s="259">
        <v>2.8799999999999999</v>
      </c>
      <c r="I4349" s="260"/>
      <c r="J4349" s="256"/>
      <c r="K4349" s="256"/>
      <c r="L4349" s="261"/>
      <c r="M4349" s="262"/>
      <c r="N4349" s="263"/>
      <c r="O4349" s="263"/>
      <c r="P4349" s="263"/>
      <c r="Q4349" s="263"/>
      <c r="R4349" s="263"/>
      <c r="S4349" s="263"/>
      <c r="T4349" s="264"/>
      <c r="AT4349" s="265" t="s">
        <v>175</v>
      </c>
      <c r="AU4349" s="265" t="s">
        <v>107</v>
      </c>
      <c r="AV4349" s="13" t="s">
        <v>107</v>
      </c>
      <c r="AW4349" s="13" t="s">
        <v>31</v>
      </c>
      <c r="AX4349" s="13" t="s">
        <v>74</v>
      </c>
      <c r="AY4349" s="265" t="s">
        <v>165</v>
      </c>
    </row>
    <row r="4350" s="12" customFormat="1">
      <c r="B4350" s="244"/>
      <c r="C4350" s="245"/>
      <c r="D4350" s="246" t="s">
        <v>175</v>
      </c>
      <c r="E4350" s="247" t="s">
        <v>1</v>
      </c>
      <c r="F4350" s="248" t="s">
        <v>921</v>
      </c>
      <c r="G4350" s="245"/>
      <c r="H4350" s="247" t="s">
        <v>1</v>
      </c>
      <c r="I4350" s="249"/>
      <c r="J4350" s="245"/>
      <c r="K4350" s="245"/>
      <c r="L4350" s="250"/>
      <c r="M4350" s="251"/>
      <c r="N4350" s="252"/>
      <c r="O4350" s="252"/>
      <c r="P4350" s="252"/>
      <c r="Q4350" s="252"/>
      <c r="R4350" s="252"/>
      <c r="S4350" s="252"/>
      <c r="T4350" s="253"/>
      <c r="AT4350" s="254" t="s">
        <v>175</v>
      </c>
      <c r="AU4350" s="254" t="s">
        <v>107</v>
      </c>
      <c r="AV4350" s="12" t="s">
        <v>82</v>
      </c>
      <c r="AW4350" s="12" t="s">
        <v>31</v>
      </c>
      <c r="AX4350" s="12" t="s">
        <v>74</v>
      </c>
      <c r="AY4350" s="254" t="s">
        <v>165</v>
      </c>
    </row>
    <row r="4351" s="13" customFormat="1">
      <c r="B4351" s="255"/>
      <c r="C4351" s="256"/>
      <c r="D4351" s="246" t="s">
        <v>175</v>
      </c>
      <c r="E4351" s="257" t="s">
        <v>1</v>
      </c>
      <c r="F4351" s="258" t="s">
        <v>1567</v>
      </c>
      <c r="G4351" s="256"/>
      <c r="H4351" s="259">
        <v>15.9</v>
      </c>
      <c r="I4351" s="260"/>
      <c r="J4351" s="256"/>
      <c r="K4351" s="256"/>
      <c r="L4351" s="261"/>
      <c r="M4351" s="262"/>
      <c r="N4351" s="263"/>
      <c r="O4351" s="263"/>
      <c r="P4351" s="263"/>
      <c r="Q4351" s="263"/>
      <c r="R4351" s="263"/>
      <c r="S4351" s="263"/>
      <c r="T4351" s="264"/>
      <c r="AT4351" s="265" t="s">
        <v>175</v>
      </c>
      <c r="AU4351" s="265" t="s">
        <v>107</v>
      </c>
      <c r="AV4351" s="13" t="s">
        <v>107</v>
      </c>
      <c r="AW4351" s="13" t="s">
        <v>31</v>
      </c>
      <c r="AX4351" s="13" t="s">
        <v>74</v>
      </c>
      <c r="AY4351" s="265" t="s">
        <v>165</v>
      </c>
    </row>
    <row r="4352" s="12" customFormat="1">
      <c r="B4352" s="244"/>
      <c r="C4352" s="245"/>
      <c r="D4352" s="246" t="s">
        <v>175</v>
      </c>
      <c r="E4352" s="247" t="s">
        <v>1</v>
      </c>
      <c r="F4352" s="248" t="s">
        <v>918</v>
      </c>
      <c r="G4352" s="245"/>
      <c r="H4352" s="247" t="s">
        <v>1</v>
      </c>
      <c r="I4352" s="249"/>
      <c r="J4352" s="245"/>
      <c r="K4352" s="245"/>
      <c r="L4352" s="250"/>
      <c r="M4352" s="251"/>
      <c r="N4352" s="252"/>
      <c r="O4352" s="252"/>
      <c r="P4352" s="252"/>
      <c r="Q4352" s="252"/>
      <c r="R4352" s="252"/>
      <c r="S4352" s="252"/>
      <c r="T4352" s="253"/>
      <c r="AT4352" s="254" t="s">
        <v>175</v>
      </c>
      <c r="AU4352" s="254" t="s">
        <v>107</v>
      </c>
      <c r="AV4352" s="12" t="s">
        <v>82</v>
      </c>
      <c r="AW4352" s="12" t="s">
        <v>31</v>
      </c>
      <c r="AX4352" s="12" t="s">
        <v>74</v>
      </c>
      <c r="AY4352" s="254" t="s">
        <v>165</v>
      </c>
    </row>
    <row r="4353" s="13" customFormat="1">
      <c r="B4353" s="255"/>
      <c r="C4353" s="256"/>
      <c r="D4353" s="246" t="s">
        <v>175</v>
      </c>
      <c r="E4353" s="257" t="s">
        <v>1</v>
      </c>
      <c r="F4353" s="258" t="s">
        <v>1568</v>
      </c>
      <c r="G4353" s="256"/>
      <c r="H4353" s="259">
        <v>16.550000000000001</v>
      </c>
      <c r="I4353" s="260"/>
      <c r="J4353" s="256"/>
      <c r="K4353" s="256"/>
      <c r="L4353" s="261"/>
      <c r="M4353" s="262"/>
      <c r="N4353" s="263"/>
      <c r="O4353" s="263"/>
      <c r="P4353" s="263"/>
      <c r="Q4353" s="263"/>
      <c r="R4353" s="263"/>
      <c r="S4353" s="263"/>
      <c r="T4353" s="264"/>
      <c r="AT4353" s="265" t="s">
        <v>175</v>
      </c>
      <c r="AU4353" s="265" t="s">
        <v>107</v>
      </c>
      <c r="AV4353" s="13" t="s">
        <v>107</v>
      </c>
      <c r="AW4353" s="13" t="s">
        <v>31</v>
      </c>
      <c r="AX4353" s="13" t="s">
        <v>74</v>
      </c>
      <c r="AY4353" s="265" t="s">
        <v>165</v>
      </c>
    </row>
    <row r="4354" s="12" customFormat="1">
      <c r="B4354" s="244"/>
      <c r="C4354" s="245"/>
      <c r="D4354" s="246" t="s">
        <v>175</v>
      </c>
      <c r="E4354" s="247" t="s">
        <v>1</v>
      </c>
      <c r="F4354" s="248" t="s">
        <v>915</v>
      </c>
      <c r="G4354" s="245"/>
      <c r="H4354" s="247" t="s">
        <v>1</v>
      </c>
      <c r="I4354" s="249"/>
      <c r="J4354" s="245"/>
      <c r="K4354" s="245"/>
      <c r="L4354" s="250"/>
      <c r="M4354" s="251"/>
      <c r="N4354" s="252"/>
      <c r="O4354" s="252"/>
      <c r="P4354" s="252"/>
      <c r="Q4354" s="252"/>
      <c r="R4354" s="252"/>
      <c r="S4354" s="252"/>
      <c r="T4354" s="253"/>
      <c r="AT4354" s="254" t="s">
        <v>175</v>
      </c>
      <c r="AU4354" s="254" t="s">
        <v>107</v>
      </c>
      <c r="AV4354" s="12" t="s">
        <v>82</v>
      </c>
      <c r="AW4354" s="12" t="s">
        <v>31</v>
      </c>
      <c r="AX4354" s="12" t="s">
        <v>74</v>
      </c>
      <c r="AY4354" s="254" t="s">
        <v>165</v>
      </c>
    </row>
    <row r="4355" s="13" customFormat="1">
      <c r="B4355" s="255"/>
      <c r="C4355" s="256"/>
      <c r="D4355" s="246" t="s">
        <v>175</v>
      </c>
      <c r="E4355" s="257" t="s">
        <v>1</v>
      </c>
      <c r="F4355" s="258" t="s">
        <v>1556</v>
      </c>
      <c r="G4355" s="256"/>
      <c r="H4355" s="259">
        <v>10.17</v>
      </c>
      <c r="I4355" s="260"/>
      <c r="J4355" s="256"/>
      <c r="K4355" s="256"/>
      <c r="L4355" s="261"/>
      <c r="M4355" s="262"/>
      <c r="N4355" s="263"/>
      <c r="O4355" s="263"/>
      <c r="P4355" s="263"/>
      <c r="Q4355" s="263"/>
      <c r="R4355" s="263"/>
      <c r="S4355" s="263"/>
      <c r="T4355" s="264"/>
      <c r="AT4355" s="265" t="s">
        <v>175</v>
      </c>
      <c r="AU4355" s="265" t="s">
        <v>107</v>
      </c>
      <c r="AV4355" s="13" t="s">
        <v>107</v>
      </c>
      <c r="AW4355" s="13" t="s">
        <v>31</v>
      </c>
      <c r="AX4355" s="13" t="s">
        <v>74</v>
      </c>
      <c r="AY4355" s="265" t="s">
        <v>165</v>
      </c>
    </row>
    <row r="4356" s="12" customFormat="1">
      <c r="B4356" s="244"/>
      <c r="C4356" s="245"/>
      <c r="D4356" s="246" t="s">
        <v>175</v>
      </c>
      <c r="E4356" s="247" t="s">
        <v>1</v>
      </c>
      <c r="F4356" s="248" t="s">
        <v>802</v>
      </c>
      <c r="G4356" s="245"/>
      <c r="H4356" s="247" t="s">
        <v>1</v>
      </c>
      <c r="I4356" s="249"/>
      <c r="J4356" s="245"/>
      <c r="K4356" s="245"/>
      <c r="L4356" s="250"/>
      <c r="M4356" s="251"/>
      <c r="N4356" s="252"/>
      <c r="O4356" s="252"/>
      <c r="P4356" s="252"/>
      <c r="Q4356" s="252"/>
      <c r="R4356" s="252"/>
      <c r="S4356" s="252"/>
      <c r="T4356" s="253"/>
      <c r="AT4356" s="254" t="s">
        <v>175</v>
      </c>
      <c r="AU4356" s="254" t="s">
        <v>107</v>
      </c>
      <c r="AV4356" s="12" t="s">
        <v>82</v>
      </c>
      <c r="AW4356" s="12" t="s">
        <v>31</v>
      </c>
      <c r="AX4356" s="12" t="s">
        <v>74</v>
      </c>
      <c r="AY4356" s="254" t="s">
        <v>165</v>
      </c>
    </row>
    <row r="4357" s="13" customFormat="1">
      <c r="B4357" s="255"/>
      <c r="C4357" s="256"/>
      <c r="D4357" s="246" t="s">
        <v>175</v>
      </c>
      <c r="E4357" s="257" t="s">
        <v>1</v>
      </c>
      <c r="F4357" s="258" t="s">
        <v>1569</v>
      </c>
      <c r="G4357" s="256"/>
      <c r="H4357" s="259">
        <v>9.0700000000000003</v>
      </c>
      <c r="I4357" s="260"/>
      <c r="J4357" s="256"/>
      <c r="K4357" s="256"/>
      <c r="L4357" s="261"/>
      <c r="M4357" s="262"/>
      <c r="N4357" s="263"/>
      <c r="O4357" s="263"/>
      <c r="P4357" s="263"/>
      <c r="Q4357" s="263"/>
      <c r="R4357" s="263"/>
      <c r="S4357" s="263"/>
      <c r="T4357" s="264"/>
      <c r="AT4357" s="265" t="s">
        <v>175</v>
      </c>
      <c r="AU4357" s="265" t="s">
        <v>107</v>
      </c>
      <c r="AV4357" s="13" t="s">
        <v>107</v>
      </c>
      <c r="AW4357" s="13" t="s">
        <v>31</v>
      </c>
      <c r="AX4357" s="13" t="s">
        <v>74</v>
      </c>
      <c r="AY4357" s="265" t="s">
        <v>165</v>
      </c>
    </row>
    <row r="4358" s="14" customFormat="1">
      <c r="B4358" s="266"/>
      <c r="C4358" s="267"/>
      <c r="D4358" s="246" t="s">
        <v>175</v>
      </c>
      <c r="E4358" s="268" t="s">
        <v>1</v>
      </c>
      <c r="F4358" s="269" t="s">
        <v>179</v>
      </c>
      <c r="G4358" s="267"/>
      <c r="H4358" s="270">
        <v>151.11999999999998</v>
      </c>
      <c r="I4358" s="271"/>
      <c r="J4358" s="267"/>
      <c r="K4358" s="267"/>
      <c r="L4358" s="272"/>
      <c r="M4358" s="273"/>
      <c r="N4358" s="274"/>
      <c r="O4358" s="274"/>
      <c r="P4358" s="274"/>
      <c r="Q4358" s="274"/>
      <c r="R4358" s="274"/>
      <c r="S4358" s="274"/>
      <c r="T4358" s="275"/>
      <c r="AT4358" s="276" t="s">
        <v>175</v>
      </c>
      <c r="AU4358" s="276" t="s">
        <v>107</v>
      </c>
      <c r="AV4358" s="14" t="s">
        <v>166</v>
      </c>
      <c r="AW4358" s="14" t="s">
        <v>31</v>
      </c>
      <c r="AX4358" s="14" t="s">
        <v>74</v>
      </c>
      <c r="AY4358" s="276" t="s">
        <v>165</v>
      </c>
    </row>
    <row r="4359" s="12" customFormat="1">
      <c r="B4359" s="244"/>
      <c r="C4359" s="245"/>
      <c r="D4359" s="246" t="s">
        <v>175</v>
      </c>
      <c r="E4359" s="247" t="s">
        <v>1</v>
      </c>
      <c r="F4359" s="248" t="s">
        <v>207</v>
      </c>
      <c r="G4359" s="245"/>
      <c r="H4359" s="247" t="s">
        <v>1</v>
      </c>
      <c r="I4359" s="249"/>
      <c r="J4359" s="245"/>
      <c r="K4359" s="245"/>
      <c r="L4359" s="250"/>
      <c r="M4359" s="251"/>
      <c r="N4359" s="252"/>
      <c r="O4359" s="252"/>
      <c r="P4359" s="252"/>
      <c r="Q4359" s="252"/>
      <c r="R4359" s="252"/>
      <c r="S4359" s="252"/>
      <c r="T4359" s="253"/>
      <c r="AT4359" s="254" t="s">
        <v>175</v>
      </c>
      <c r="AU4359" s="254" t="s">
        <v>107</v>
      </c>
      <c r="AV4359" s="12" t="s">
        <v>82</v>
      </c>
      <c r="AW4359" s="12" t="s">
        <v>31</v>
      </c>
      <c r="AX4359" s="12" t="s">
        <v>74</v>
      </c>
      <c r="AY4359" s="254" t="s">
        <v>165</v>
      </c>
    </row>
    <row r="4360" s="12" customFormat="1">
      <c r="B4360" s="244"/>
      <c r="C4360" s="245"/>
      <c r="D4360" s="246" t="s">
        <v>175</v>
      </c>
      <c r="E4360" s="247" t="s">
        <v>1</v>
      </c>
      <c r="F4360" s="248" t="s">
        <v>474</v>
      </c>
      <c r="G4360" s="245"/>
      <c r="H4360" s="247" t="s">
        <v>1</v>
      </c>
      <c r="I4360" s="249"/>
      <c r="J4360" s="245"/>
      <c r="K4360" s="245"/>
      <c r="L4360" s="250"/>
      <c r="M4360" s="251"/>
      <c r="N4360" s="252"/>
      <c r="O4360" s="252"/>
      <c r="P4360" s="252"/>
      <c r="Q4360" s="252"/>
      <c r="R4360" s="252"/>
      <c r="S4360" s="252"/>
      <c r="T4360" s="253"/>
      <c r="AT4360" s="254" t="s">
        <v>175</v>
      </c>
      <c r="AU4360" s="254" t="s">
        <v>107</v>
      </c>
      <c r="AV4360" s="12" t="s">
        <v>82</v>
      </c>
      <c r="AW4360" s="12" t="s">
        <v>31</v>
      </c>
      <c r="AX4360" s="12" t="s">
        <v>74</v>
      </c>
      <c r="AY4360" s="254" t="s">
        <v>165</v>
      </c>
    </row>
    <row r="4361" s="13" customFormat="1">
      <c r="B4361" s="255"/>
      <c r="C4361" s="256"/>
      <c r="D4361" s="246" t="s">
        <v>175</v>
      </c>
      <c r="E4361" s="257" t="s">
        <v>1</v>
      </c>
      <c r="F4361" s="258" t="s">
        <v>714</v>
      </c>
      <c r="G4361" s="256"/>
      <c r="H4361" s="259">
        <v>20.25</v>
      </c>
      <c r="I4361" s="260"/>
      <c r="J4361" s="256"/>
      <c r="K4361" s="256"/>
      <c r="L4361" s="261"/>
      <c r="M4361" s="262"/>
      <c r="N4361" s="263"/>
      <c r="O4361" s="263"/>
      <c r="P4361" s="263"/>
      <c r="Q4361" s="263"/>
      <c r="R4361" s="263"/>
      <c r="S4361" s="263"/>
      <c r="T4361" s="264"/>
      <c r="AT4361" s="265" t="s">
        <v>175</v>
      </c>
      <c r="AU4361" s="265" t="s">
        <v>107</v>
      </c>
      <c r="AV4361" s="13" t="s">
        <v>107</v>
      </c>
      <c r="AW4361" s="13" t="s">
        <v>31</v>
      </c>
      <c r="AX4361" s="13" t="s">
        <v>74</v>
      </c>
      <c r="AY4361" s="265" t="s">
        <v>165</v>
      </c>
    </row>
    <row r="4362" s="12" customFormat="1">
      <c r="B4362" s="244"/>
      <c r="C4362" s="245"/>
      <c r="D4362" s="246" t="s">
        <v>175</v>
      </c>
      <c r="E4362" s="247" t="s">
        <v>1</v>
      </c>
      <c r="F4362" s="248" t="s">
        <v>636</v>
      </c>
      <c r="G4362" s="245"/>
      <c r="H4362" s="247" t="s">
        <v>1</v>
      </c>
      <c r="I4362" s="249"/>
      <c r="J4362" s="245"/>
      <c r="K4362" s="245"/>
      <c r="L4362" s="250"/>
      <c r="M4362" s="251"/>
      <c r="N4362" s="252"/>
      <c r="O4362" s="252"/>
      <c r="P4362" s="252"/>
      <c r="Q4362" s="252"/>
      <c r="R4362" s="252"/>
      <c r="S4362" s="252"/>
      <c r="T4362" s="253"/>
      <c r="AT4362" s="254" t="s">
        <v>175</v>
      </c>
      <c r="AU4362" s="254" t="s">
        <v>107</v>
      </c>
      <c r="AV4362" s="12" t="s">
        <v>82</v>
      </c>
      <c r="AW4362" s="12" t="s">
        <v>31</v>
      </c>
      <c r="AX4362" s="12" t="s">
        <v>74</v>
      </c>
      <c r="AY4362" s="254" t="s">
        <v>165</v>
      </c>
    </row>
    <row r="4363" s="13" customFormat="1">
      <c r="B4363" s="255"/>
      <c r="C4363" s="256"/>
      <c r="D4363" s="246" t="s">
        <v>175</v>
      </c>
      <c r="E4363" s="257" t="s">
        <v>1</v>
      </c>
      <c r="F4363" s="258" t="s">
        <v>715</v>
      </c>
      <c r="G4363" s="256"/>
      <c r="H4363" s="259">
        <v>22.48</v>
      </c>
      <c r="I4363" s="260"/>
      <c r="J4363" s="256"/>
      <c r="K4363" s="256"/>
      <c r="L4363" s="261"/>
      <c r="M4363" s="262"/>
      <c r="N4363" s="263"/>
      <c r="O4363" s="263"/>
      <c r="P4363" s="263"/>
      <c r="Q4363" s="263"/>
      <c r="R4363" s="263"/>
      <c r="S4363" s="263"/>
      <c r="T4363" s="264"/>
      <c r="AT4363" s="265" t="s">
        <v>175</v>
      </c>
      <c r="AU4363" s="265" t="s">
        <v>107</v>
      </c>
      <c r="AV4363" s="13" t="s">
        <v>107</v>
      </c>
      <c r="AW4363" s="13" t="s">
        <v>31</v>
      </c>
      <c r="AX4363" s="13" t="s">
        <v>74</v>
      </c>
      <c r="AY4363" s="265" t="s">
        <v>165</v>
      </c>
    </row>
    <row r="4364" s="12" customFormat="1">
      <c r="B4364" s="244"/>
      <c r="C4364" s="245"/>
      <c r="D4364" s="246" t="s">
        <v>175</v>
      </c>
      <c r="E4364" s="247" t="s">
        <v>1</v>
      </c>
      <c r="F4364" s="248" t="s">
        <v>507</v>
      </c>
      <c r="G4364" s="245"/>
      <c r="H4364" s="247" t="s">
        <v>1</v>
      </c>
      <c r="I4364" s="249"/>
      <c r="J4364" s="245"/>
      <c r="K4364" s="245"/>
      <c r="L4364" s="250"/>
      <c r="M4364" s="251"/>
      <c r="N4364" s="252"/>
      <c r="O4364" s="252"/>
      <c r="P4364" s="252"/>
      <c r="Q4364" s="252"/>
      <c r="R4364" s="252"/>
      <c r="S4364" s="252"/>
      <c r="T4364" s="253"/>
      <c r="AT4364" s="254" t="s">
        <v>175</v>
      </c>
      <c r="AU4364" s="254" t="s">
        <v>107</v>
      </c>
      <c r="AV4364" s="12" t="s">
        <v>82</v>
      </c>
      <c r="AW4364" s="12" t="s">
        <v>31</v>
      </c>
      <c r="AX4364" s="12" t="s">
        <v>74</v>
      </c>
      <c r="AY4364" s="254" t="s">
        <v>165</v>
      </c>
    </row>
    <row r="4365" s="13" customFormat="1">
      <c r="B4365" s="255"/>
      <c r="C4365" s="256"/>
      <c r="D4365" s="246" t="s">
        <v>175</v>
      </c>
      <c r="E4365" s="257" t="s">
        <v>1</v>
      </c>
      <c r="F4365" s="258" t="s">
        <v>719</v>
      </c>
      <c r="G4365" s="256"/>
      <c r="H4365" s="259">
        <v>22.23</v>
      </c>
      <c r="I4365" s="260"/>
      <c r="J4365" s="256"/>
      <c r="K4365" s="256"/>
      <c r="L4365" s="261"/>
      <c r="M4365" s="262"/>
      <c r="N4365" s="263"/>
      <c r="O4365" s="263"/>
      <c r="P4365" s="263"/>
      <c r="Q4365" s="263"/>
      <c r="R4365" s="263"/>
      <c r="S4365" s="263"/>
      <c r="T4365" s="264"/>
      <c r="AT4365" s="265" t="s">
        <v>175</v>
      </c>
      <c r="AU4365" s="265" t="s">
        <v>107</v>
      </c>
      <c r="AV4365" s="13" t="s">
        <v>107</v>
      </c>
      <c r="AW4365" s="13" t="s">
        <v>31</v>
      </c>
      <c r="AX4365" s="13" t="s">
        <v>74</v>
      </c>
      <c r="AY4365" s="265" t="s">
        <v>165</v>
      </c>
    </row>
    <row r="4366" s="12" customFormat="1">
      <c r="B4366" s="244"/>
      <c r="C4366" s="245"/>
      <c r="D4366" s="246" t="s">
        <v>175</v>
      </c>
      <c r="E4366" s="247" t="s">
        <v>1</v>
      </c>
      <c r="F4366" s="248" t="s">
        <v>505</v>
      </c>
      <c r="G4366" s="245"/>
      <c r="H4366" s="247" t="s">
        <v>1</v>
      </c>
      <c r="I4366" s="249"/>
      <c r="J4366" s="245"/>
      <c r="K4366" s="245"/>
      <c r="L4366" s="250"/>
      <c r="M4366" s="251"/>
      <c r="N4366" s="252"/>
      <c r="O4366" s="252"/>
      <c r="P4366" s="252"/>
      <c r="Q4366" s="252"/>
      <c r="R4366" s="252"/>
      <c r="S4366" s="252"/>
      <c r="T4366" s="253"/>
      <c r="AT4366" s="254" t="s">
        <v>175</v>
      </c>
      <c r="AU4366" s="254" t="s">
        <v>107</v>
      </c>
      <c r="AV4366" s="12" t="s">
        <v>82</v>
      </c>
      <c r="AW4366" s="12" t="s">
        <v>31</v>
      </c>
      <c r="AX4366" s="12" t="s">
        <v>74</v>
      </c>
      <c r="AY4366" s="254" t="s">
        <v>165</v>
      </c>
    </row>
    <row r="4367" s="13" customFormat="1">
      <c r="B4367" s="255"/>
      <c r="C4367" s="256"/>
      <c r="D4367" s="246" t="s">
        <v>175</v>
      </c>
      <c r="E4367" s="257" t="s">
        <v>1</v>
      </c>
      <c r="F4367" s="258" t="s">
        <v>1533</v>
      </c>
      <c r="G4367" s="256"/>
      <c r="H4367" s="259">
        <v>20.140000000000001</v>
      </c>
      <c r="I4367" s="260"/>
      <c r="J4367" s="256"/>
      <c r="K4367" s="256"/>
      <c r="L4367" s="261"/>
      <c r="M4367" s="262"/>
      <c r="N4367" s="263"/>
      <c r="O4367" s="263"/>
      <c r="P4367" s="263"/>
      <c r="Q4367" s="263"/>
      <c r="R4367" s="263"/>
      <c r="S4367" s="263"/>
      <c r="T4367" s="264"/>
      <c r="AT4367" s="265" t="s">
        <v>175</v>
      </c>
      <c r="AU4367" s="265" t="s">
        <v>107</v>
      </c>
      <c r="AV4367" s="13" t="s">
        <v>107</v>
      </c>
      <c r="AW4367" s="13" t="s">
        <v>31</v>
      </c>
      <c r="AX4367" s="13" t="s">
        <v>74</v>
      </c>
      <c r="AY4367" s="265" t="s">
        <v>165</v>
      </c>
    </row>
    <row r="4368" s="12" customFormat="1">
      <c r="B4368" s="244"/>
      <c r="C4368" s="245"/>
      <c r="D4368" s="246" t="s">
        <v>175</v>
      </c>
      <c r="E4368" s="247" t="s">
        <v>1</v>
      </c>
      <c r="F4368" s="248" t="s">
        <v>276</v>
      </c>
      <c r="G4368" s="245"/>
      <c r="H4368" s="247" t="s">
        <v>1</v>
      </c>
      <c r="I4368" s="249"/>
      <c r="J4368" s="245"/>
      <c r="K4368" s="245"/>
      <c r="L4368" s="250"/>
      <c r="M4368" s="251"/>
      <c r="N4368" s="252"/>
      <c r="O4368" s="252"/>
      <c r="P4368" s="252"/>
      <c r="Q4368" s="252"/>
      <c r="R4368" s="252"/>
      <c r="S4368" s="252"/>
      <c r="T4368" s="253"/>
      <c r="AT4368" s="254" t="s">
        <v>175</v>
      </c>
      <c r="AU4368" s="254" t="s">
        <v>107</v>
      </c>
      <c r="AV4368" s="12" t="s">
        <v>82</v>
      </c>
      <c r="AW4368" s="12" t="s">
        <v>31</v>
      </c>
      <c r="AX4368" s="12" t="s">
        <v>74</v>
      </c>
      <c r="AY4368" s="254" t="s">
        <v>165</v>
      </c>
    </row>
    <row r="4369" s="13" customFormat="1">
      <c r="B4369" s="255"/>
      <c r="C4369" s="256"/>
      <c r="D4369" s="246" t="s">
        <v>175</v>
      </c>
      <c r="E4369" s="257" t="s">
        <v>1</v>
      </c>
      <c r="F4369" s="258" t="s">
        <v>1534</v>
      </c>
      <c r="G4369" s="256"/>
      <c r="H4369" s="259">
        <v>9.4399999999999995</v>
      </c>
      <c r="I4369" s="260"/>
      <c r="J4369" s="256"/>
      <c r="K4369" s="256"/>
      <c r="L4369" s="261"/>
      <c r="M4369" s="262"/>
      <c r="N4369" s="263"/>
      <c r="O4369" s="263"/>
      <c r="P4369" s="263"/>
      <c r="Q4369" s="263"/>
      <c r="R4369" s="263"/>
      <c r="S4369" s="263"/>
      <c r="T4369" s="264"/>
      <c r="AT4369" s="265" t="s">
        <v>175</v>
      </c>
      <c r="AU4369" s="265" t="s">
        <v>107</v>
      </c>
      <c r="AV4369" s="13" t="s">
        <v>107</v>
      </c>
      <c r="AW4369" s="13" t="s">
        <v>31</v>
      </c>
      <c r="AX4369" s="13" t="s">
        <v>74</v>
      </c>
      <c r="AY4369" s="265" t="s">
        <v>165</v>
      </c>
    </row>
    <row r="4370" s="14" customFormat="1">
      <c r="B4370" s="266"/>
      <c r="C4370" s="267"/>
      <c r="D4370" s="246" t="s">
        <v>175</v>
      </c>
      <c r="E4370" s="268" t="s">
        <v>1</v>
      </c>
      <c r="F4370" s="269" t="s">
        <v>179</v>
      </c>
      <c r="G4370" s="267"/>
      <c r="H4370" s="270">
        <v>94.540000000000006</v>
      </c>
      <c r="I4370" s="271"/>
      <c r="J4370" s="267"/>
      <c r="K4370" s="267"/>
      <c r="L4370" s="272"/>
      <c r="M4370" s="273"/>
      <c r="N4370" s="274"/>
      <c r="O4370" s="274"/>
      <c r="P4370" s="274"/>
      <c r="Q4370" s="274"/>
      <c r="R4370" s="274"/>
      <c r="S4370" s="274"/>
      <c r="T4370" s="275"/>
      <c r="AT4370" s="276" t="s">
        <v>175</v>
      </c>
      <c r="AU4370" s="276" t="s">
        <v>107</v>
      </c>
      <c r="AV4370" s="14" t="s">
        <v>166</v>
      </c>
      <c r="AW4370" s="14" t="s">
        <v>31</v>
      </c>
      <c r="AX4370" s="14" t="s">
        <v>74</v>
      </c>
      <c r="AY4370" s="276" t="s">
        <v>165</v>
      </c>
    </row>
    <row r="4371" s="15" customFormat="1">
      <c r="B4371" s="277"/>
      <c r="C4371" s="278"/>
      <c r="D4371" s="246" t="s">
        <v>175</v>
      </c>
      <c r="E4371" s="279" t="s">
        <v>1</v>
      </c>
      <c r="F4371" s="280" t="s">
        <v>186</v>
      </c>
      <c r="G4371" s="278"/>
      <c r="H4371" s="281">
        <v>367.01000000000005</v>
      </c>
      <c r="I4371" s="282"/>
      <c r="J4371" s="278"/>
      <c r="K4371" s="278"/>
      <c r="L4371" s="283"/>
      <c r="M4371" s="284"/>
      <c r="N4371" s="285"/>
      <c r="O4371" s="285"/>
      <c r="P4371" s="285"/>
      <c r="Q4371" s="285"/>
      <c r="R4371" s="285"/>
      <c r="S4371" s="285"/>
      <c r="T4371" s="286"/>
      <c r="AT4371" s="287" t="s">
        <v>175</v>
      </c>
      <c r="AU4371" s="287" t="s">
        <v>107</v>
      </c>
      <c r="AV4371" s="15" t="s">
        <v>173</v>
      </c>
      <c r="AW4371" s="15" t="s">
        <v>31</v>
      </c>
      <c r="AX4371" s="15" t="s">
        <v>82</v>
      </c>
      <c r="AY4371" s="287" t="s">
        <v>165</v>
      </c>
    </row>
    <row r="4372" s="1" customFormat="1" ht="24" customHeight="1">
      <c r="B4372" s="38"/>
      <c r="C4372" s="231" t="s">
        <v>1593</v>
      </c>
      <c r="D4372" s="231" t="s">
        <v>168</v>
      </c>
      <c r="E4372" s="232" t="s">
        <v>1594</v>
      </c>
      <c r="F4372" s="233" t="s">
        <v>1595</v>
      </c>
      <c r="G4372" s="234" t="s">
        <v>285</v>
      </c>
      <c r="H4372" s="235">
        <v>4.2779999999999996</v>
      </c>
      <c r="I4372" s="236"/>
      <c r="J4372" s="237">
        <f>ROUND(I4372*H4372,2)</f>
        <v>0</v>
      </c>
      <c r="K4372" s="233" t="s">
        <v>172</v>
      </c>
      <c r="L4372" s="43"/>
      <c r="M4372" s="238" t="s">
        <v>1</v>
      </c>
      <c r="N4372" s="239" t="s">
        <v>40</v>
      </c>
      <c r="O4372" s="86"/>
      <c r="P4372" s="240">
        <f>O4372*H4372</f>
        <v>0</v>
      </c>
      <c r="Q4372" s="240">
        <v>0</v>
      </c>
      <c r="R4372" s="240">
        <f>Q4372*H4372</f>
        <v>0</v>
      </c>
      <c r="S4372" s="240">
        <v>0</v>
      </c>
      <c r="T4372" s="241">
        <f>S4372*H4372</f>
        <v>0</v>
      </c>
      <c r="AR4372" s="242" t="s">
        <v>315</v>
      </c>
      <c r="AT4372" s="242" t="s">
        <v>168</v>
      </c>
      <c r="AU4372" s="242" t="s">
        <v>107</v>
      </c>
      <c r="AY4372" s="17" t="s">
        <v>165</v>
      </c>
      <c r="BE4372" s="243">
        <f>IF(N4372="základní",J4372,0)</f>
        <v>0</v>
      </c>
      <c r="BF4372" s="243">
        <f>IF(N4372="snížená",J4372,0)</f>
        <v>0</v>
      </c>
      <c r="BG4372" s="243">
        <f>IF(N4372="zákl. přenesená",J4372,0)</f>
        <v>0</v>
      </c>
      <c r="BH4372" s="243">
        <f>IF(N4372="sníž. přenesená",J4372,0)</f>
        <v>0</v>
      </c>
      <c r="BI4372" s="243">
        <f>IF(N4372="nulová",J4372,0)</f>
        <v>0</v>
      </c>
      <c r="BJ4372" s="17" t="s">
        <v>107</v>
      </c>
      <c r="BK4372" s="243">
        <f>ROUND(I4372*H4372,2)</f>
        <v>0</v>
      </c>
      <c r="BL4372" s="17" t="s">
        <v>315</v>
      </c>
      <c r="BM4372" s="242" t="s">
        <v>1596</v>
      </c>
    </row>
    <row r="4373" s="11" customFormat="1" ht="22.8" customHeight="1">
      <c r="B4373" s="215"/>
      <c r="C4373" s="216"/>
      <c r="D4373" s="217" t="s">
        <v>73</v>
      </c>
      <c r="E4373" s="229" t="s">
        <v>1597</v>
      </c>
      <c r="F4373" s="229" t="s">
        <v>1598</v>
      </c>
      <c r="G4373" s="216"/>
      <c r="H4373" s="216"/>
      <c r="I4373" s="219"/>
      <c r="J4373" s="230">
        <f>BK4373</f>
        <v>0</v>
      </c>
      <c r="K4373" s="216"/>
      <c r="L4373" s="221"/>
      <c r="M4373" s="222"/>
      <c r="N4373" s="223"/>
      <c r="O4373" s="223"/>
      <c r="P4373" s="224">
        <f>SUM(P4374:P4634)</f>
        <v>0</v>
      </c>
      <c r="Q4373" s="223"/>
      <c r="R4373" s="224">
        <f>SUM(R4374:R4634)</f>
        <v>4.6931013999999998</v>
      </c>
      <c r="S4373" s="223"/>
      <c r="T4373" s="225">
        <f>SUM(T4374:T4634)</f>
        <v>15.607250000000001</v>
      </c>
      <c r="AR4373" s="226" t="s">
        <v>107</v>
      </c>
      <c r="AT4373" s="227" t="s">
        <v>73</v>
      </c>
      <c r="AU4373" s="227" t="s">
        <v>82</v>
      </c>
      <c r="AY4373" s="226" t="s">
        <v>165</v>
      </c>
      <c r="BK4373" s="228">
        <f>SUM(BK4374:BK4634)</f>
        <v>0</v>
      </c>
    </row>
    <row r="4374" s="1" customFormat="1" ht="16.5" customHeight="1">
      <c r="B4374" s="38"/>
      <c r="C4374" s="231" t="s">
        <v>1599</v>
      </c>
      <c r="D4374" s="231" t="s">
        <v>168</v>
      </c>
      <c r="E4374" s="232" t="s">
        <v>1600</v>
      </c>
      <c r="F4374" s="233" t="s">
        <v>1601</v>
      </c>
      <c r="G4374" s="234" t="s">
        <v>296</v>
      </c>
      <c r="H4374" s="235">
        <v>243.41800000000001</v>
      </c>
      <c r="I4374" s="236"/>
      <c r="J4374" s="237">
        <f>ROUND(I4374*H4374,2)</f>
        <v>0</v>
      </c>
      <c r="K4374" s="233" t="s">
        <v>172</v>
      </c>
      <c r="L4374" s="43"/>
      <c r="M4374" s="238" t="s">
        <v>1</v>
      </c>
      <c r="N4374" s="239" t="s">
        <v>40</v>
      </c>
      <c r="O4374" s="86"/>
      <c r="P4374" s="240">
        <f>O4374*H4374</f>
        <v>0</v>
      </c>
      <c r="Q4374" s="240">
        <v>0.00029999999999999997</v>
      </c>
      <c r="R4374" s="240">
        <f>Q4374*H4374</f>
        <v>0.07302539999999999</v>
      </c>
      <c r="S4374" s="240">
        <v>0</v>
      </c>
      <c r="T4374" s="241">
        <f>S4374*H4374</f>
        <v>0</v>
      </c>
      <c r="AR4374" s="242" t="s">
        <v>315</v>
      </c>
      <c r="AT4374" s="242" t="s">
        <v>168</v>
      </c>
      <c r="AU4374" s="242" t="s">
        <v>107</v>
      </c>
      <c r="AY4374" s="17" t="s">
        <v>165</v>
      </c>
      <c r="BE4374" s="243">
        <f>IF(N4374="základní",J4374,0)</f>
        <v>0</v>
      </c>
      <c r="BF4374" s="243">
        <f>IF(N4374="snížená",J4374,0)</f>
        <v>0</v>
      </c>
      <c r="BG4374" s="243">
        <f>IF(N4374="zákl. přenesená",J4374,0)</f>
        <v>0</v>
      </c>
      <c r="BH4374" s="243">
        <f>IF(N4374="sníž. přenesená",J4374,0)</f>
        <v>0</v>
      </c>
      <c r="BI4374" s="243">
        <f>IF(N4374="nulová",J4374,0)</f>
        <v>0</v>
      </c>
      <c r="BJ4374" s="17" t="s">
        <v>107</v>
      </c>
      <c r="BK4374" s="243">
        <f>ROUND(I4374*H4374,2)</f>
        <v>0</v>
      </c>
      <c r="BL4374" s="17" t="s">
        <v>315</v>
      </c>
      <c r="BM4374" s="242" t="s">
        <v>1602</v>
      </c>
    </row>
    <row r="4375" s="12" customFormat="1">
      <c r="B4375" s="244"/>
      <c r="C4375" s="245"/>
      <c r="D4375" s="246" t="s">
        <v>175</v>
      </c>
      <c r="E4375" s="247" t="s">
        <v>1</v>
      </c>
      <c r="F4375" s="248" t="s">
        <v>1603</v>
      </c>
      <c r="G4375" s="245"/>
      <c r="H4375" s="247" t="s">
        <v>1</v>
      </c>
      <c r="I4375" s="249"/>
      <c r="J4375" s="245"/>
      <c r="K4375" s="245"/>
      <c r="L4375" s="250"/>
      <c r="M4375" s="251"/>
      <c r="N4375" s="252"/>
      <c r="O4375" s="252"/>
      <c r="P4375" s="252"/>
      <c r="Q4375" s="252"/>
      <c r="R4375" s="252"/>
      <c r="S4375" s="252"/>
      <c r="T4375" s="253"/>
      <c r="AT4375" s="254" t="s">
        <v>175</v>
      </c>
      <c r="AU4375" s="254" t="s">
        <v>107</v>
      </c>
      <c r="AV4375" s="12" t="s">
        <v>82</v>
      </c>
      <c r="AW4375" s="12" t="s">
        <v>31</v>
      </c>
      <c r="AX4375" s="12" t="s">
        <v>74</v>
      </c>
      <c r="AY4375" s="254" t="s">
        <v>165</v>
      </c>
    </row>
    <row r="4376" s="12" customFormat="1">
      <c r="B4376" s="244"/>
      <c r="C4376" s="245"/>
      <c r="D4376" s="246" t="s">
        <v>175</v>
      </c>
      <c r="E4376" s="247" t="s">
        <v>1</v>
      </c>
      <c r="F4376" s="248" t="s">
        <v>176</v>
      </c>
      <c r="G4376" s="245"/>
      <c r="H4376" s="247" t="s">
        <v>1</v>
      </c>
      <c r="I4376" s="249"/>
      <c r="J4376" s="245"/>
      <c r="K4376" s="245"/>
      <c r="L4376" s="250"/>
      <c r="M4376" s="251"/>
      <c r="N4376" s="252"/>
      <c r="O4376" s="252"/>
      <c r="P4376" s="252"/>
      <c r="Q4376" s="252"/>
      <c r="R4376" s="252"/>
      <c r="S4376" s="252"/>
      <c r="T4376" s="253"/>
      <c r="AT4376" s="254" t="s">
        <v>175</v>
      </c>
      <c r="AU4376" s="254" t="s">
        <v>107</v>
      </c>
      <c r="AV4376" s="12" t="s">
        <v>82</v>
      </c>
      <c r="AW4376" s="12" t="s">
        <v>31</v>
      </c>
      <c r="AX4376" s="12" t="s">
        <v>74</v>
      </c>
      <c r="AY4376" s="254" t="s">
        <v>165</v>
      </c>
    </row>
    <row r="4377" s="12" customFormat="1">
      <c r="B4377" s="244"/>
      <c r="C4377" s="245"/>
      <c r="D4377" s="246" t="s">
        <v>175</v>
      </c>
      <c r="E4377" s="247" t="s">
        <v>1</v>
      </c>
      <c r="F4377" s="248" t="s">
        <v>242</v>
      </c>
      <c r="G4377" s="245"/>
      <c r="H4377" s="247" t="s">
        <v>1</v>
      </c>
      <c r="I4377" s="249"/>
      <c r="J4377" s="245"/>
      <c r="K4377" s="245"/>
      <c r="L4377" s="250"/>
      <c r="M4377" s="251"/>
      <c r="N4377" s="252"/>
      <c r="O4377" s="252"/>
      <c r="P4377" s="252"/>
      <c r="Q4377" s="252"/>
      <c r="R4377" s="252"/>
      <c r="S4377" s="252"/>
      <c r="T4377" s="253"/>
      <c r="AT4377" s="254" t="s">
        <v>175</v>
      </c>
      <c r="AU4377" s="254" t="s">
        <v>107</v>
      </c>
      <c r="AV4377" s="12" t="s">
        <v>82</v>
      </c>
      <c r="AW4377" s="12" t="s">
        <v>31</v>
      </c>
      <c r="AX4377" s="12" t="s">
        <v>74</v>
      </c>
      <c r="AY4377" s="254" t="s">
        <v>165</v>
      </c>
    </row>
    <row r="4378" s="13" customFormat="1">
      <c r="B4378" s="255"/>
      <c r="C4378" s="256"/>
      <c r="D4378" s="246" t="s">
        <v>175</v>
      </c>
      <c r="E4378" s="257" t="s">
        <v>1</v>
      </c>
      <c r="F4378" s="258" t="s">
        <v>1604</v>
      </c>
      <c r="G4378" s="256"/>
      <c r="H4378" s="259">
        <v>16.359000000000002</v>
      </c>
      <c r="I4378" s="260"/>
      <c r="J4378" s="256"/>
      <c r="K4378" s="256"/>
      <c r="L4378" s="261"/>
      <c r="M4378" s="262"/>
      <c r="N4378" s="263"/>
      <c r="O4378" s="263"/>
      <c r="P4378" s="263"/>
      <c r="Q4378" s="263"/>
      <c r="R4378" s="263"/>
      <c r="S4378" s="263"/>
      <c r="T4378" s="264"/>
      <c r="AT4378" s="265" t="s">
        <v>175</v>
      </c>
      <c r="AU4378" s="265" t="s">
        <v>107</v>
      </c>
      <c r="AV4378" s="13" t="s">
        <v>107</v>
      </c>
      <c r="AW4378" s="13" t="s">
        <v>31</v>
      </c>
      <c r="AX4378" s="13" t="s">
        <v>74</v>
      </c>
      <c r="AY4378" s="265" t="s">
        <v>165</v>
      </c>
    </row>
    <row r="4379" s="13" customFormat="1">
      <c r="B4379" s="255"/>
      <c r="C4379" s="256"/>
      <c r="D4379" s="246" t="s">
        <v>175</v>
      </c>
      <c r="E4379" s="257" t="s">
        <v>1</v>
      </c>
      <c r="F4379" s="258" t="s">
        <v>566</v>
      </c>
      <c r="G4379" s="256"/>
      <c r="H4379" s="259">
        <v>-0.71999999999999997</v>
      </c>
      <c r="I4379" s="260"/>
      <c r="J4379" s="256"/>
      <c r="K4379" s="256"/>
      <c r="L4379" s="261"/>
      <c r="M4379" s="262"/>
      <c r="N4379" s="263"/>
      <c r="O4379" s="263"/>
      <c r="P4379" s="263"/>
      <c r="Q4379" s="263"/>
      <c r="R4379" s="263"/>
      <c r="S4379" s="263"/>
      <c r="T4379" s="264"/>
      <c r="AT4379" s="265" t="s">
        <v>175</v>
      </c>
      <c r="AU4379" s="265" t="s">
        <v>107</v>
      </c>
      <c r="AV4379" s="13" t="s">
        <v>107</v>
      </c>
      <c r="AW4379" s="13" t="s">
        <v>31</v>
      </c>
      <c r="AX4379" s="13" t="s">
        <v>74</v>
      </c>
      <c r="AY4379" s="265" t="s">
        <v>165</v>
      </c>
    </row>
    <row r="4380" s="13" customFormat="1">
      <c r="B4380" s="255"/>
      <c r="C4380" s="256"/>
      <c r="D4380" s="246" t="s">
        <v>175</v>
      </c>
      <c r="E4380" s="257" t="s">
        <v>1</v>
      </c>
      <c r="F4380" s="258" t="s">
        <v>567</v>
      </c>
      <c r="G4380" s="256"/>
      <c r="H4380" s="259">
        <v>0.75</v>
      </c>
      <c r="I4380" s="260"/>
      <c r="J4380" s="256"/>
      <c r="K4380" s="256"/>
      <c r="L4380" s="261"/>
      <c r="M4380" s="262"/>
      <c r="N4380" s="263"/>
      <c r="O4380" s="263"/>
      <c r="P4380" s="263"/>
      <c r="Q4380" s="263"/>
      <c r="R4380" s="263"/>
      <c r="S4380" s="263"/>
      <c r="T4380" s="264"/>
      <c r="AT4380" s="265" t="s">
        <v>175</v>
      </c>
      <c r="AU4380" s="265" t="s">
        <v>107</v>
      </c>
      <c r="AV4380" s="13" t="s">
        <v>107</v>
      </c>
      <c r="AW4380" s="13" t="s">
        <v>31</v>
      </c>
      <c r="AX4380" s="13" t="s">
        <v>74</v>
      </c>
      <c r="AY4380" s="265" t="s">
        <v>165</v>
      </c>
    </row>
    <row r="4381" s="13" customFormat="1">
      <c r="B4381" s="255"/>
      <c r="C4381" s="256"/>
      <c r="D4381" s="246" t="s">
        <v>175</v>
      </c>
      <c r="E4381" s="257" t="s">
        <v>1</v>
      </c>
      <c r="F4381" s="258" t="s">
        <v>322</v>
      </c>
      <c r="G4381" s="256"/>
      <c r="H4381" s="259">
        <v>-1.3999999999999999</v>
      </c>
      <c r="I4381" s="260"/>
      <c r="J4381" s="256"/>
      <c r="K4381" s="256"/>
      <c r="L4381" s="261"/>
      <c r="M4381" s="262"/>
      <c r="N4381" s="263"/>
      <c r="O4381" s="263"/>
      <c r="P4381" s="263"/>
      <c r="Q4381" s="263"/>
      <c r="R4381" s="263"/>
      <c r="S4381" s="263"/>
      <c r="T4381" s="264"/>
      <c r="AT4381" s="265" t="s">
        <v>175</v>
      </c>
      <c r="AU4381" s="265" t="s">
        <v>107</v>
      </c>
      <c r="AV4381" s="13" t="s">
        <v>107</v>
      </c>
      <c r="AW4381" s="13" t="s">
        <v>31</v>
      </c>
      <c r="AX4381" s="13" t="s">
        <v>74</v>
      </c>
      <c r="AY4381" s="265" t="s">
        <v>165</v>
      </c>
    </row>
    <row r="4382" s="12" customFormat="1">
      <c r="B4382" s="244"/>
      <c r="C4382" s="245"/>
      <c r="D4382" s="246" t="s">
        <v>175</v>
      </c>
      <c r="E4382" s="247" t="s">
        <v>1</v>
      </c>
      <c r="F4382" s="248" t="s">
        <v>243</v>
      </c>
      <c r="G4382" s="245"/>
      <c r="H4382" s="247" t="s">
        <v>1</v>
      </c>
      <c r="I4382" s="249"/>
      <c r="J4382" s="245"/>
      <c r="K4382" s="245"/>
      <c r="L4382" s="250"/>
      <c r="M4382" s="251"/>
      <c r="N4382" s="252"/>
      <c r="O4382" s="252"/>
      <c r="P4382" s="252"/>
      <c r="Q4382" s="252"/>
      <c r="R4382" s="252"/>
      <c r="S4382" s="252"/>
      <c r="T4382" s="253"/>
      <c r="AT4382" s="254" t="s">
        <v>175</v>
      </c>
      <c r="AU4382" s="254" t="s">
        <v>107</v>
      </c>
      <c r="AV4382" s="12" t="s">
        <v>82</v>
      </c>
      <c r="AW4382" s="12" t="s">
        <v>31</v>
      </c>
      <c r="AX4382" s="12" t="s">
        <v>74</v>
      </c>
      <c r="AY4382" s="254" t="s">
        <v>165</v>
      </c>
    </row>
    <row r="4383" s="13" customFormat="1">
      <c r="B4383" s="255"/>
      <c r="C4383" s="256"/>
      <c r="D4383" s="246" t="s">
        <v>175</v>
      </c>
      <c r="E4383" s="257" t="s">
        <v>1</v>
      </c>
      <c r="F4383" s="258" t="s">
        <v>1605</v>
      </c>
      <c r="G4383" s="256"/>
      <c r="H4383" s="259">
        <v>9.8279999999999994</v>
      </c>
      <c r="I4383" s="260"/>
      <c r="J4383" s="256"/>
      <c r="K4383" s="256"/>
      <c r="L4383" s="261"/>
      <c r="M4383" s="262"/>
      <c r="N4383" s="263"/>
      <c r="O4383" s="263"/>
      <c r="P4383" s="263"/>
      <c r="Q4383" s="263"/>
      <c r="R4383" s="263"/>
      <c r="S4383" s="263"/>
      <c r="T4383" s="264"/>
      <c r="AT4383" s="265" t="s">
        <v>175</v>
      </c>
      <c r="AU4383" s="265" t="s">
        <v>107</v>
      </c>
      <c r="AV4383" s="13" t="s">
        <v>107</v>
      </c>
      <c r="AW4383" s="13" t="s">
        <v>31</v>
      </c>
      <c r="AX4383" s="13" t="s">
        <v>74</v>
      </c>
      <c r="AY4383" s="265" t="s">
        <v>165</v>
      </c>
    </row>
    <row r="4384" s="13" customFormat="1">
      <c r="B4384" s="255"/>
      <c r="C4384" s="256"/>
      <c r="D4384" s="246" t="s">
        <v>175</v>
      </c>
      <c r="E4384" s="257" t="s">
        <v>1</v>
      </c>
      <c r="F4384" s="258" t="s">
        <v>551</v>
      </c>
      <c r="G4384" s="256"/>
      <c r="H4384" s="259">
        <v>-1.26</v>
      </c>
      <c r="I4384" s="260"/>
      <c r="J4384" s="256"/>
      <c r="K4384" s="256"/>
      <c r="L4384" s="261"/>
      <c r="M4384" s="262"/>
      <c r="N4384" s="263"/>
      <c r="O4384" s="263"/>
      <c r="P4384" s="263"/>
      <c r="Q4384" s="263"/>
      <c r="R4384" s="263"/>
      <c r="S4384" s="263"/>
      <c r="T4384" s="264"/>
      <c r="AT4384" s="265" t="s">
        <v>175</v>
      </c>
      <c r="AU4384" s="265" t="s">
        <v>107</v>
      </c>
      <c r="AV4384" s="13" t="s">
        <v>107</v>
      </c>
      <c r="AW4384" s="13" t="s">
        <v>31</v>
      </c>
      <c r="AX4384" s="13" t="s">
        <v>74</v>
      </c>
      <c r="AY4384" s="265" t="s">
        <v>165</v>
      </c>
    </row>
    <row r="4385" s="12" customFormat="1">
      <c r="B4385" s="244"/>
      <c r="C4385" s="245"/>
      <c r="D4385" s="246" t="s">
        <v>175</v>
      </c>
      <c r="E4385" s="247" t="s">
        <v>1</v>
      </c>
      <c r="F4385" s="248" t="s">
        <v>401</v>
      </c>
      <c r="G4385" s="245"/>
      <c r="H4385" s="247" t="s">
        <v>1</v>
      </c>
      <c r="I4385" s="249"/>
      <c r="J4385" s="245"/>
      <c r="K4385" s="245"/>
      <c r="L4385" s="250"/>
      <c r="M4385" s="251"/>
      <c r="N4385" s="252"/>
      <c r="O4385" s="252"/>
      <c r="P4385" s="252"/>
      <c r="Q4385" s="252"/>
      <c r="R4385" s="252"/>
      <c r="S4385" s="252"/>
      <c r="T4385" s="253"/>
      <c r="AT4385" s="254" t="s">
        <v>175</v>
      </c>
      <c r="AU4385" s="254" t="s">
        <v>107</v>
      </c>
      <c r="AV4385" s="12" t="s">
        <v>82</v>
      </c>
      <c r="AW4385" s="12" t="s">
        <v>31</v>
      </c>
      <c r="AX4385" s="12" t="s">
        <v>74</v>
      </c>
      <c r="AY4385" s="254" t="s">
        <v>165</v>
      </c>
    </row>
    <row r="4386" s="13" customFormat="1">
      <c r="B4386" s="255"/>
      <c r="C4386" s="256"/>
      <c r="D4386" s="246" t="s">
        <v>175</v>
      </c>
      <c r="E4386" s="257" t="s">
        <v>1</v>
      </c>
      <c r="F4386" s="258" t="s">
        <v>1606</v>
      </c>
      <c r="G4386" s="256"/>
      <c r="H4386" s="259">
        <v>4.3200000000000003</v>
      </c>
      <c r="I4386" s="260"/>
      <c r="J4386" s="256"/>
      <c r="K4386" s="256"/>
      <c r="L4386" s="261"/>
      <c r="M4386" s="262"/>
      <c r="N4386" s="263"/>
      <c r="O4386" s="263"/>
      <c r="P4386" s="263"/>
      <c r="Q4386" s="263"/>
      <c r="R4386" s="263"/>
      <c r="S4386" s="263"/>
      <c r="T4386" s="264"/>
      <c r="AT4386" s="265" t="s">
        <v>175</v>
      </c>
      <c r="AU4386" s="265" t="s">
        <v>107</v>
      </c>
      <c r="AV4386" s="13" t="s">
        <v>107</v>
      </c>
      <c r="AW4386" s="13" t="s">
        <v>31</v>
      </c>
      <c r="AX4386" s="13" t="s">
        <v>74</v>
      </c>
      <c r="AY4386" s="265" t="s">
        <v>165</v>
      </c>
    </row>
    <row r="4387" s="12" customFormat="1">
      <c r="B4387" s="244"/>
      <c r="C4387" s="245"/>
      <c r="D4387" s="246" t="s">
        <v>175</v>
      </c>
      <c r="E4387" s="247" t="s">
        <v>1</v>
      </c>
      <c r="F4387" s="248" t="s">
        <v>245</v>
      </c>
      <c r="G4387" s="245"/>
      <c r="H4387" s="247" t="s">
        <v>1</v>
      </c>
      <c r="I4387" s="249"/>
      <c r="J4387" s="245"/>
      <c r="K4387" s="245"/>
      <c r="L4387" s="250"/>
      <c r="M4387" s="251"/>
      <c r="N4387" s="252"/>
      <c r="O4387" s="252"/>
      <c r="P4387" s="252"/>
      <c r="Q4387" s="252"/>
      <c r="R4387" s="252"/>
      <c r="S4387" s="252"/>
      <c r="T4387" s="253"/>
      <c r="AT4387" s="254" t="s">
        <v>175</v>
      </c>
      <c r="AU4387" s="254" t="s">
        <v>107</v>
      </c>
      <c r="AV4387" s="12" t="s">
        <v>82</v>
      </c>
      <c r="AW4387" s="12" t="s">
        <v>31</v>
      </c>
      <c r="AX4387" s="12" t="s">
        <v>74</v>
      </c>
      <c r="AY4387" s="254" t="s">
        <v>165</v>
      </c>
    </row>
    <row r="4388" s="13" customFormat="1">
      <c r="B4388" s="255"/>
      <c r="C4388" s="256"/>
      <c r="D4388" s="246" t="s">
        <v>175</v>
      </c>
      <c r="E4388" s="257" t="s">
        <v>1</v>
      </c>
      <c r="F4388" s="258" t="s">
        <v>1607</v>
      </c>
      <c r="G4388" s="256"/>
      <c r="H4388" s="259">
        <v>10.08</v>
      </c>
      <c r="I4388" s="260"/>
      <c r="J4388" s="256"/>
      <c r="K4388" s="256"/>
      <c r="L4388" s="261"/>
      <c r="M4388" s="262"/>
      <c r="N4388" s="263"/>
      <c r="O4388" s="263"/>
      <c r="P4388" s="263"/>
      <c r="Q4388" s="263"/>
      <c r="R4388" s="263"/>
      <c r="S4388" s="263"/>
      <c r="T4388" s="264"/>
      <c r="AT4388" s="265" t="s">
        <v>175</v>
      </c>
      <c r="AU4388" s="265" t="s">
        <v>107</v>
      </c>
      <c r="AV4388" s="13" t="s">
        <v>107</v>
      </c>
      <c r="AW4388" s="13" t="s">
        <v>31</v>
      </c>
      <c r="AX4388" s="13" t="s">
        <v>74</v>
      </c>
      <c r="AY4388" s="265" t="s">
        <v>165</v>
      </c>
    </row>
    <row r="4389" s="13" customFormat="1">
      <c r="B4389" s="255"/>
      <c r="C4389" s="256"/>
      <c r="D4389" s="246" t="s">
        <v>175</v>
      </c>
      <c r="E4389" s="257" t="s">
        <v>1</v>
      </c>
      <c r="F4389" s="258" t="s">
        <v>551</v>
      </c>
      <c r="G4389" s="256"/>
      <c r="H4389" s="259">
        <v>-1.26</v>
      </c>
      <c r="I4389" s="260"/>
      <c r="J4389" s="256"/>
      <c r="K4389" s="256"/>
      <c r="L4389" s="261"/>
      <c r="M4389" s="262"/>
      <c r="N4389" s="263"/>
      <c r="O4389" s="263"/>
      <c r="P4389" s="263"/>
      <c r="Q4389" s="263"/>
      <c r="R4389" s="263"/>
      <c r="S4389" s="263"/>
      <c r="T4389" s="264"/>
      <c r="AT4389" s="265" t="s">
        <v>175</v>
      </c>
      <c r="AU4389" s="265" t="s">
        <v>107</v>
      </c>
      <c r="AV4389" s="13" t="s">
        <v>107</v>
      </c>
      <c r="AW4389" s="13" t="s">
        <v>31</v>
      </c>
      <c r="AX4389" s="13" t="s">
        <v>74</v>
      </c>
      <c r="AY4389" s="265" t="s">
        <v>165</v>
      </c>
    </row>
    <row r="4390" s="12" customFormat="1">
      <c r="B4390" s="244"/>
      <c r="C4390" s="245"/>
      <c r="D4390" s="246" t="s">
        <v>175</v>
      </c>
      <c r="E4390" s="247" t="s">
        <v>1</v>
      </c>
      <c r="F4390" s="248" t="s">
        <v>403</v>
      </c>
      <c r="G4390" s="245"/>
      <c r="H4390" s="247" t="s">
        <v>1</v>
      </c>
      <c r="I4390" s="249"/>
      <c r="J4390" s="245"/>
      <c r="K4390" s="245"/>
      <c r="L4390" s="250"/>
      <c r="M4390" s="251"/>
      <c r="N4390" s="252"/>
      <c r="O4390" s="252"/>
      <c r="P4390" s="252"/>
      <c r="Q4390" s="252"/>
      <c r="R4390" s="252"/>
      <c r="S4390" s="252"/>
      <c r="T4390" s="253"/>
      <c r="AT4390" s="254" t="s">
        <v>175</v>
      </c>
      <c r="AU4390" s="254" t="s">
        <v>107</v>
      </c>
      <c r="AV4390" s="12" t="s">
        <v>82</v>
      </c>
      <c r="AW4390" s="12" t="s">
        <v>31</v>
      </c>
      <c r="AX4390" s="12" t="s">
        <v>74</v>
      </c>
      <c r="AY4390" s="254" t="s">
        <v>165</v>
      </c>
    </row>
    <row r="4391" s="13" customFormat="1">
      <c r="B4391" s="255"/>
      <c r="C4391" s="256"/>
      <c r="D4391" s="246" t="s">
        <v>175</v>
      </c>
      <c r="E4391" s="257" t="s">
        <v>1</v>
      </c>
      <c r="F4391" s="258" t="s">
        <v>1608</v>
      </c>
      <c r="G4391" s="256"/>
      <c r="H4391" s="259">
        <v>16.968</v>
      </c>
      <c r="I4391" s="260"/>
      <c r="J4391" s="256"/>
      <c r="K4391" s="256"/>
      <c r="L4391" s="261"/>
      <c r="M4391" s="262"/>
      <c r="N4391" s="263"/>
      <c r="O4391" s="263"/>
      <c r="P4391" s="263"/>
      <c r="Q4391" s="263"/>
      <c r="R4391" s="263"/>
      <c r="S4391" s="263"/>
      <c r="T4391" s="264"/>
      <c r="AT4391" s="265" t="s">
        <v>175</v>
      </c>
      <c r="AU4391" s="265" t="s">
        <v>107</v>
      </c>
      <c r="AV4391" s="13" t="s">
        <v>107</v>
      </c>
      <c r="AW4391" s="13" t="s">
        <v>31</v>
      </c>
      <c r="AX4391" s="13" t="s">
        <v>74</v>
      </c>
      <c r="AY4391" s="265" t="s">
        <v>165</v>
      </c>
    </row>
    <row r="4392" s="13" customFormat="1">
      <c r="B4392" s="255"/>
      <c r="C4392" s="256"/>
      <c r="D4392" s="246" t="s">
        <v>175</v>
      </c>
      <c r="E4392" s="257" t="s">
        <v>1</v>
      </c>
      <c r="F4392" s="258" t="s">
        <v>322</v>
      </c>
      <c r="G4392" s="256"/>
      <c r="H4392" s="259">
        <v>-1.3999999999999999</v>
      </c>
      <c r="I4392" s="260"/>
      <c r="J4392" s="256"/>
      <c r="K4392" s="256"/>
      <c r="L4392" s="261"/>
      <c r="M4392" s="262"/>
      <c r="N4392" s="263"/>
      <c r="O4392" s="263"/>
      <c r="P4392" s="263"/>
      <c r="Q4392" s="263"/>
      <c r="R4392" s="263"/>
      <c r="S4392" s="263"/>
      <c r="T4392" s="264"/>
      <c r="AT4392" s="265" t="s">
        <v>175</v>
      </c>
      <c r="AU4392" s="265" t="s">
        <v>107</v>
      </c>
      <c r="AV4392" s="13" t="s">
        <v>107</v>
      </c>
      <c r="AW4392" s="13" t="s">
        <v>31</v>
      </c>
      <c r="AX4392" s="13" t="s">
        <v>74</v>
      </c>
      <c r="AY4392" s="265" t="s">
        <v>165</v>
      </c>
    </row>
    <row r="4393" s="12" customFormat="1">
      <c r="B4393" s="244"/>
      <c r="C4393" s="245"/>
      <c r="D4393" s="246" t="s">
        <v>175</v>
      </c>
      <c r="E4393" s="247" t="s">
        <v>1</v>
      </c>
      <c r="F4393" s="248" t="s">
        <v>177</v>
      </c>
      <c r="G4393" s="245"/>
      <c r="H4393" s="247" t="s">
        <v>1</v>
      </c>
      <c r="I4393" s="249"/>
      <c r="J4393" s="245"/>
      <c r="K4393" s="245"/>
      <c r="L4393" s="250"/>
      <c r="M4393" s="251"/>
      <c r="N4393" s="252"/>
      <c r="O4393" s="252"/>
      <c r="P4393" s="252"/>
      <c r="Q4393" s="252"/>
      <c r="R4393" s="252"/>
      <c r="S4393" s="252"/>
      <c r="T4393" s="253"/>
      <c r="AT4393" s="254" t="s">
        <v>175</v>
      </c>
      <c r="AU4393" s="254" t="s">
        <v>107</v>
      </c>
      <c r="AV4393" s="12" t="s">
        <v>82</v>
      </c>
      <c r="AW4393" s="12" t="s">
        <v>31</v>
      </c>
      <c r="AX4393" s="12" t="s">
        <v>74</v>
      </c>
      <c r="AY4393" s="254" t="s">
        <v>165</v>
      </c>
    </row>
    <row r="4394" s="13" customFormat="1">
      <c r="B4394" s="255"/>
      <c r="C4394" s="256"/>
      <c r="D4394" s="246" t="s">
        <v>175</v>
      </c>
      <c r="E4394" s="257" t="s">
        <v>1</v>
      </c>
      <c r="F4394" s="258" t="s">
        <v>1609</v>
      </c>
      <c r="G4394" s="256"/>
      <c r="H4394" s="259">
        <v>3.4399999999999999</v>
      </c>
      <c r="I4394" s="260"/>
      <c r="J4394" s="256"/>
      <c r="K4394" s="256"/>
      <c r="L4394" s="261"/>
      <c r="M4394" s="262"/>
      <c r="N4394" s="263"/>
      <c r="O4394" s="263"/>
      <c r="P4394" s="263"/>
      <c r="Q4394" s="263"/>
      <c r="R4394" s="263"/>
      <c r="S4394" s="263"/>
      <c r="T4394" s="264"/>
      <c r="AT4394" s="265" t="s">
        <v>175</v>
      </c>
      <c r="AU4394" s="265" t="s">
        <v>107</v>
      </c>
      <c r="AV4394" s="13" t="s">
        <v>107</v>
      </c>
      <c r="AW4394" s="13" t="s">
        <v>31</v>
      </c>
      <c r="AX4394" s="13" t="s">
        <v>74</v>
      </c>
      <c r="AY4394" s="265" t="s">
        <v>165</v>
      </c>
    </row>
    <row r="4395" s="12" customFormat="1">
      <c r="B4395" s="244"/>
      <c r="C4395" s="245"/>
      <c r="D4395" s="246" t="s">
        <v>175</v>
      </c>
      <c r="E4395" s="247" t="s">
        <v>1</v>
      </c>
      <c r="F4395" s="248" t="s">
        <v>968</v>
      </c>
      <c r="G4395" s="245"/>
      <c r="H4395" s="247" t="s">
        <v>1</v>
      </c>
      <c r="I4395" s="249"/>
      <c r="J4395" s="245"/>
      <c r="K4395" s="245"/>
      <c r="L4395" s="250"/>
      <c r="M4395" s="251"/>
      <c r="N4395" s="252"/>
      <c r="O4395" s="252"/>
      <c r="P4395" s="252"/>
      <c r="Q4395" s="252"/>
      <c r="R4395" s="252"/>
      <c r="S4395" s="252"/>
      <c r="T4395" s="253"/>
      <c r="AT4395" s="254" t="s">
        <v>175</v>
      </c>
      <c r="AU4395" s="254" t="s">
        <v>107</v>
      </c>
      <c r="AV4395" s="12" t="s">
        <v>82</v>
      </c>
      <c r="AW4395" s="12" t="s">
        <v>31</v>
      </c>
      <c r="AX4395" s="12" t="s">
        <v>74</v>
      </c>
      <c r="AY4395" s="254" t="s">
        <v>165</v>
      </c>
    </row>
    <row r="4396" s="13" customFormat="1">
      <c r="B4396" s="255"/>
      <c r="C4396" s="256"/>
      <c r="D4396" s="246" t="s">
        <v>175</v>
      </c>
      <c r="E4396" s="257" t="s">
        <v>1</v>
      </c>
      <c r="F4396" s="258" t="s">
        <v>1610</v>
      </c>
      <c r="G4396" s="256"/>
      <c r="H4396" s="259">
        <v>23.640000000000001</v>
      </c>
      <c r="I4396" s="260"/>
      <c r="J4396" s="256"/>
      <c r="K4396" s="256"/>
      <c r="L4396" s="261"/>
      <c r="M4396" s="262"/>
      <c r="N4396" s="263"/>
      <c r="O4396" s="263"/>
      <c r="P4396" s="263"/>
      <c r="Q4396" s="263"/>
      <c r="R4396" s="263"/>
      <c r="S4396" s="263"/>
      <c r="T4396" s="264"/>
      <c r="AT4396" s="265" t="s">
        <v>175</v>
      </c>
      <c r="AU4396" s="265" t="s">
        <v>107</v>
      </c>
      <c r="AV4396" s="13" t="s">
        <v>107</v>
      </c>
      <c r="AW4396" s="13" t="s">
        <v>31</v>
      </c>
      <c r="AX4396" s="13" t="s">
        <v>74</v>
      </c>
      <c r="AY4396" s="265" t="s">
        <v>165</v>
      </c>
    </row>
    <row r="4397" s="13" customFormat="1">
      <c r="B4397" s="255"/>
      <c r="C4397" s="256"/>
      <c r="D4397" s="246" t="s">
        <v>175</v>
      </c>
      <c r="E4397" s="257" t="s">
        <v>1</v>
      </c>
      <c r="F4397" s="258" t="s">
        <v>418</v>
      </c>
      <c r="G4397" s="256"/>
      <c r="H4397" s="259">
        <v>-0.73899999999999999</v>
      </c>
      <c r="I4397" s="260"/>
      <c r="J4397" s="256"/>
      <c r="K4397" s="256"/>
      <c r="L4397" s="261"/>
      <c r="M4397" s="262"/>
      <c r="N4397" s="263"/>
      <c r="O4397" s="263"/>
      <c r="P4397" s="263"/>
      <c r="Q4397" s="263"/>
      <c r="R4397" s="263"/>
      <c r="S4397" s="263"/>
      <c r="T4397" s="264"/>
      <c r="AT4397" s="265" t="s">
        <v>175</v>
      </c>
      <c r="AU4397" s="265" t="s">
        <v>107</v>
      </c>
      <c r="AV4397" s="13" t="s">
        <v>107</v>
      </c>
      <c r="AW4397" s="13" t="s">
        <v>31</v>
      </c>
      <c r="AX4397" s="13" t="s">
        <v>74</v>
      </c>
      <c r="AY4397" s="265" t="s">
        <v>165</v>
      </c>
    </row>
    <row r="4398" s="13" customFormat="1">
      <c r="B4398" s="255"/>
      <c r="C4398" s="256"/>
      <c r="D4398" s="246" t="s">
        <v>175</v>
      </c>
      <c r="E4398" s="257" t="s">
        <v>1</v>
      </c>
      <c r="F4398" s="258" t="s">
        <v>419</v>
      </c>
      <c r="G4398" s="256"/>
      <c r="H4398" s="259">
        <v>0.752</v>
      </c>
      <c r="I4398" s="260"/>
      <c r="J4398" s="256"/>
      <c r="K4398" s="256"/>
      <c r="L4398" s="261"/>
      <c r="M4398" s="262"/>
      <c r="N4398" s="263"/>
      <c r="O4398" s="263"/>
      <c r="P4398" s="263"/>
      <c r="Q4398" s="263"/>
      <c r="R4398" s="263"/>
      <c r="S4398" s="263"/>
      <c r="T4398" s="264"/>
      <c r="AT4398" s="265" t="s">
        <v>175</v>
      </c>
      <c r="AU4398" s="265" t="s">
        <v>107</v>
      </c>
      <c r="AV4398" s="13" t="s">
        <v>107</v>
      </c>
      <c r="AW4398" s="13" t="s">
        <v>31</v>
      </c>
      <c r="AX4398" s="13" t="s">
        <v>74</v>
      </c>
      <c r="AY4398" s="265" t="s">
        <v>165</v>
      </c>
    </row>
    <row r="4399" s="13" customFormat="1">
      <c r="B4399" s="255"/>
      <c r="C4399" s="256"/>
      <c r="D4399" s="246" t="s">
        <v>175</v>
      </c>
      <c r="E4399" s="257" t="s">
        <v>1</v>
      </c>
      <c r="F4399" s="258" t="s">
        <v>310</v>
      </c>
      <c r="G4399" s="256"/>
      <c r="H4399" s="259">
        <v>-1.6000000000000001</v>
      </c>
      <c r="I4399" s="260"/>
      <c r="J4399" s="256"/>
      <c r="K4399" s="256"/>
      <c r="L4399" s="261"/>
      <c r="M4399" s="262"/>
      <c r="N4399" s="263"/>
      <c r="O4399" s="263"/>
      <c r="P4399" s="263"/>
      <c r="Q4399" s="263"/>
      <c r="R4399" s="263"/>
      <c r="S4399" s="263"/>
      <c r="T4399" s="264"/>
      <c r="AT4399" s="265" t="s">
        <v>175</v>
      </c>
      <c r="AU4399" s="265" t="s">
        <v>107</v>
      </c>
      <c r="AV4399" s="13" t="s">
        <v>107</v>
      </c>
      <c r="AW4399" s="13" t="s">
        <v>31</v>
      </c>
      <c r="AX4399" s="13" t="s">
        <v>74</v>
      </c>
      <c r="AY4399" s="265" t="s">
        <v>165</v>
      </c>
    </row>
    <row r="4400" s="12" customFormat="1">
      <c r="B4400" s="244"/>
      <c r="C4400" s="245"/>
      <c r="D4400" s="246" t="s">
        <v>175</v>
      </c>
      <c r="E4400" s="247" t="s">
        <v>1</v>
      </c>
      <c r="F4400" s="248" t="s">
        <v>420</v>
      </c>
      <c r="G4400" s="245"/>
      <c r="H4400" s="247" t="s">
        <v>1</v>
      </c>
      <c r="I4400" s="249"/>
      <c r="J4400" s="245"/>
      <c r="K4400" s="245"/>
      <c r="L4400" s="250"/>
      <c r="M4400" s="251"/>
      <c r="N4400" s="252"/>
      <c r="O4400" s="252"/>
      <c r="P4400" s="252"/>
      <c r="Q4400" s="252"/>
      <c r="R4400" s="252"/>
      <c r="S4400" s="252"/>
      <c r="T4400" s="253"/>
      <c r="AT4400" s="254" t="s">
        <v>175</v>
      </c>
      <c r="AU4400" s="254" t="s">
        <v>107</v>
      </c>
      <c r="AV4400" s="12" t="s">
        <v>82</v>
      </c>
      <c r="AW4400" s="12" t="s">
        <v>31</v>
      </c>
      <c r="AX4400" s="12" t="s">
        <v>74</v>
      </c>
      <c r="AY4400" s="254" t="s">
        <v>165</v>
      </c>
    </row>
    <row r="4401" s="13" customFormat="1">
      <c r="B4401" s="255"/>
      <c r="C4401" s="256"/>
      <c r="D4401" s="246" t="s">
        <v>175</v>
      </c>
      <c r="E4401" s="257" t="s">
        <v>1</v>
      </c>
      <c r="F4401" s="258" t="s">
        <v>1611</v>
      </c>
      <c r="G4401" s="256"/>
      <c r="H4401" s="259">
        <v>3.6560000000000001</v>
      </c>
      <c r="I4401" s="260"/>
      <c r="J4401" s="256"/>
      <c r="K4401" s="256"/>
      <c r="L4401" s="261"/>
      <c r="M4401" s="262"/>
      <c r="N4401" s="263"/>
      <c r="O4401" s="263"/>
      <c r="P4401" s="263"/>
      <c r="Q4401" s="263"/>
      <c r="R4401" s="263"/>
      <c r="S4401" s="263"/>
      <c r="T4401" s="264"/>
      <c r="AT4401" s="265" t="s">
        <v>175</v>
      </c>
      <c r="AU4401" s="265" t="s">
        <v>107</v>
      </c>
      <c r="AV4401" s="13" t="s">
        <v>107</v>
      </c>
      <c r="AW4401" s="13" t="s">
        <v>31</v>
      </c>
      <c r="AX4401" s="13" t="s">
        <v>74</v>
      </c>
      <c r="AY4401" s="265" t="s">
        <v>165</v>
      </c>
    </row>
    <row r="4402" s="12" customFormat="1">
      <c r="B4402" s="244"/>
      <c r="C4402" s="245"/>
      <c r="D4402" s="246" t="s">
        <v>175</v>
      </c>
      <c r="E4402" s="247" t="s">
        <v>1</v>
      </c>
      <c r="F4402" s="248" t="s">
        <v>196</v>
      </c>
      <c r="G4402" s="245"/>
      <c r="H4402" s="247" t="s">
        <v>1</v>
      </c>
      <c r="I4402" s="249"/>
      <c r="J4402" s="245"/>
      <c r="K4402" s="245"/>
      <c r="L4402" s="250"/>
      <c r="M4402" s="251"/>
      <c r="N4402" s="252"/>
      <c r="O4402" s="252"/>
      <c r="P4402" s="252"/>
      <c r="Q4402" s="252"/>
      <c r="R4402" s="252"/>
      <c r="S4402" s="252"/>
      <c r="T4402" s="253"/>
      <c r="AT4402" s="254" t="s">
        <v>175</v>
      </c>
      <c r="AU4402" s="254" t="s">
        <v>107</v>
      </c>
      <c r="AV4402" s="12" t="s">
        <v>82</v>
      </c>
      <c r="AW4402" s="12" t="s">
        <v>31</v>
      </c>
      <c r="AX4402" s="12" t="s">
        <v>74</v>
      </c>
      <c r="AY4402" s="254" t="s">
        <v>165</v>
      </c>
    </row>
    <row r="4403" s="13" customFormat="1">
      <c r="B4403" s="255"/>
      <c r="C4403" s="256"/>
      <c r="D4403" s="246" t="s">
        <v>175</v>
      </c>
      <c r="E4403" s="257" t="s">
        <v>1</v>
      </c>
      <c r="F4403" s="258" t="s">
        <v>1612</v>
      </c>
      <c r="G4403" s="256"/>
      <c r="H4403" s="259">
        <v>18.059999999999999</v>
      </c>
      <c r="I4403" s="260"/>
      <c r="J4403" s="256"/>
      <c r="K4403" s="256"/>
      <c r="L4403" s="261"/>
      <c r="M4403" s="262"/>
      <c r="N4403" s="263"/>
      <c r="O4403" s="263"/>
      <c r="P4403" s="263"/>
      <c r="Q4403" s="263"/>
      <c r="R4403" s="263"/>
      <c r="S4403" s="263"/>
      <c r="T4403" s="264"/>
      <c r="AT4403" s="265" t="s">
        <v>175</v>
      </c>
      <c r="AU4403" s="265" t="s">
        <v>107</v>
      </c>
      <c r="AV4403" s="13" t="s">
        <v>107</v>
      </c>
      <c r="AW4403" s="13" t="s">
        <v>31</v>
      </c>
      <c r="AX4403" s="13" t="s">
        <v>74</v>
      </c>
      <c r="AY4403" s="265" t="s">
        <v>165</v>
      </c>
    </row>
    <row r="4404" s="13" customFormat="1">
      <c r="B4404" s="255"/>
      <c r="C4404" s="256"/>
      <c r="D4404" s="246" t="s">
        <v>175</v>
      </c>
      <c r="E4404" s="257" t="s">
        <v>1</v>
      </c>
      <c r="F4404" s="258" t="s">
        <v>310</v>
      </c>
      <c r="G4404" s="256"/>
      <c r="H4404" s="259">
        <v>-1.6000000000000001</v>
      </c>
      <c r="I4404" s="260"/>
      <c r="J4404" s="256"/>
      <c r="K4404" s="256"/>
      <c r="L4404" s="261"/>
      <c r="M4404" s="262"/>
      <c r="N4404" s="263"/>
      <c r="O4404" s="263"/>
      <c r="P4404" s="263"/>
      <c r="Q4404" s="263"/>
      <c r="R4404" s="263"/>
      <c r="S4404" s="263"/>
      <c r="T4404" s="264"/>
      <c r="AT4404" s="265" t="s">
        <v>175</v>
      </c>
      <c r="AU4404" s="265" t="s">
        <v>107</v>
      </c>
      <c r="AV4404" s="13" t="s">
        <v>107</v>
      </c>
      <c r="AW4404" s="13" t="s">
        <v>31</v>
      </c>
      <c r="AX4404" s="13" t="s">
        <v>74</v>
      </c>
      <c r="AY4404" s="265" t="s">
        <v>165</v>
      </c>
    </row>
    <row r="4405" s="12" customFormat="1">
      <c r="B4405" s="244"/>
      <c r="C4405" s="245"/>
      <c r="D4405" s="246" t="s">
        <v>175</v>
      </c>
      <c r="E4405" s="247" t="s">
        <v>1</v>
      </c>
      <c r="F4405" s="248" t="s">
        <v>430</v>
      </c>
      <c r="G4405" s="245"/>
      <c r="H4405" s="247" t="s">
        <v>1</v>
      </c>
      <c r="I4405" s="249"/>
      <c r="J4405" s="245"/>
      <c r="K4405" s="245"/>
      <c r="L4405" s="250"/>
      <c r="M4405" s="251"/>
      <c r="N4405" s="252"/>
      <c r="O4405" s="252"/>
      <c r="P4405" s="252"/>
      <c r="Q4405" s="252"/>
      <c r="R4405" s="252"/>
      <c r="S4405" s="252"/>
      <c r="T4405" s="253"/>
      <c r="AT4405" s="254" t="s">
        <v>175</v>
      </c>
      <c r="AU4405" s="254" t="s">
        <v>107</v>
      </c>
      <c r="AV4405" s="12" t="s">
        <v>82</v>
      </c>
      <c r="AW4405" s="12" t="s">
        <v>31</v>
      </c>
      <c r="AX4405" s="12" t="s">
        <v>74</v>
      </c>
      <c r="AY4405" s="254" t="s">
        <v>165</v>
      </c>
    </row>
    <row r="4406" s="13" customFormat="1">
      <c r="B4406" s="255"/>
      <c r="C4406" s="256"/>
      <c r="D4406" s="246" t="s">
        <v>175</v>
      </c>
      <c r="E4406" s="257" t="s">
        <v>1</v>
      </c>
      <c r="F4406" s="258" t="s">
        <v>1613</v>
      </c>
      <c r="G4406" s="256"/>
      <c r="H4406" s="259">
        <v>15.119999999999999</v>
      </c>
      <c r="I4406" s="260"/>
      <c r="J4406" s="256"/>
      <c r="K4406" s="256"/>
      <c r="L4406" s="261"/>
      <c r="M4406" s="262"/>
      <c r="N4406" s="263"/>
      <c r="O4406" s="263"/>
      <c r="P4406" s="263"/>
      <c r="Q4406" s="263"/>
      <c r="R4406" s="263"/>
      <c r="S4406" s="263"/>
      <c r="T4406" s="264"/>
      <c r="AT4406" s="265" t="s">
        <v>175</v>
      </c>
      <c r="AU4406" s="265" t="s">
        <v>107</v>
      </c>
      <c r="AV4406" s="13" t="s">
        <v>107</v>
      </c>
      <c r="AW4406" s="13" t="s">
        <v>31</v>
      </c>
      <c r="AX4406" s="13" t="s">
        <v>74</v>
      </c>
      <c r="AY4406" s="265" t="s">
        <v>165</v>
      </c>
    </row>
    <row r="4407" s="13" customFormat="1">
      <c r="B4407" s="255"/>
      <c r="C4407" s="256"/>
      <c r="D4407" s="246" t="s">
        <v>175</v>
      </c>
      <c r="E4407" s="257" t="s">
        <v>1</v>
      </c>
      <c r="F4407" s="258" t="s">
        <v>322</v>
      </c>
      <c r="G4407" s="256"/>
      <c r="H4407" s="259">
        <v>-1.3999999999999999</v>
      </c>
      <c r="I4407" s="260"/>
      <c r="J4407" s="256"/>
      <c r="K4407" s="256"/>
      <c r="L4407" s="261"/>
      <c r="M4407" s="262"/>
      <c r="N4407" s="263"/>
      <c r="O4407" s="263"/>
      <c r="P4407" s="263"/>
      <c r="Q4407" s="263"/>
      <c r="R4407" s="263"/>
      <c r="S4407" s="263"/>
      <c r="T4407" s="264"/>
      <c r="AT4407" s="265" t="s">
        <v>175</v>
      </c>
      <c r="AU4407" s="265" t="s">
        <v>107</v>
      </c>
      <c r="AV4407" s="13" t="s">
        <v>107</v>
      </c>
      <c r="AW4407" s="13" t="s">
        <v>31</v>
      </c>
      <c r="AX4407" s="13" t="s">
        <v>74</v>
      </c>
      <c r="AY4407" s="265" t="s">
        <v>165</v>
      </c>
    </row>
    <row r="4408" s="12" customFormat="1">
      <c r="B4408" s="244"/>
      <c r="C4408" s="245"/>
      <c r="D4408" s="246" t="s">
        <v>175</v>
      </c>
      <c r="E4408" s="247" t="s">
        <v>1</v>
      </c>
      <c r="F4408" s="248" t="s">
        <v>246</v>
      </c>
      <c r="G4408" s="245"/>
      <c r="H4408" s="247" t="s">
        <v>1</v>
      </c>
      <c r="I4408" s="249"/>
      <c r="J4408" s="245"/>
      <c r="K4408" s="245"/>
      <c r="L4408" s="250"/>
      <c r="M4408" s="251"/>
      <c r="N4408" s="252"/>
      <c r="O4408" s="252"/>
      <c r="P4408" s="252"/>
      <c r="Q4408" s="252"/>
      <c r="R4408" s="252"/>
      <c r="S4408" s="252"/>
      <c r="T4408" s="253"/>
      <c r="AT4408" s="254" t="s">
        <v>175</v>
      </c>
      <c r="AU4408" s="254" t="s">
        <v>107</v>
      </c>
      <c r="AV4408" s="12" t="s">
        <v>82</v>
      </c>
      <c r="AW4408" s="12" t="s">
        <v>31</v>
      </c>
      <c r="AX4408" s="12" t="s">
        <v>74</v>
      </c>
      <c r="AY4408" s="254" t="s">
        <v>165</v>
      </c>
    </row>
    <row r="4409" s="13" customFormat="1">
      <c r="B4409" s="255"/>
      <c r="C4409" s="256"/>
      <c r="D4409" s="246" t="s">
        <v>175</v>
      </c>
      <c r="E4409" s="257" t="s">
        <v>1</v>
      </c>
      <c r="F4409" s="258" t="s">
        <v>1614</v>
      </c>
      <c r="G4409" s="256"/>
      <c r="H4409" s="259">
        <v>2.3999999999999999</v>
      </c>
      <c r="I4409" s="260"/>
      <c r="J4409" s="256"/>
      <c r="K4409" s="256"/>
      <c r="L4409" s="261"/>
      <c r="M4409" s="262"/>
      <c r="N4409" s="263"/>
      <c r="O4409" s="263"/>
      <c r="P4409" s="263"/>
      <c r="Q4409" s="263"/>
      <c r="R4409" s="263"/>
      <c r="S4409" s="263"/>
      <c r="T4409" s="264"/>
      <c r="AT4409" s="265" t="s">
        <v>175</v>
      </c>
      <c r="AU4409" s="265" t="s">
        <v>107</v>
      </c>
      <c r="AV4409" s="13" t="s">
        <v>107</v>
      </c>
      <c r="AW4409" s="13" t="s">
        <v>31</v>
      </c>
      <c r="AX4409" s="13" t="s">
        <v>74</v>
      </c>
      <c r="AY4409" s="265" t="s">
        <v>165</v>
      </c>
    </row>
    <row r="4410" s="14" customFormat="1">
      <c r="B4410" s="266"/>
      <c r="C4410" s="267"/>
      <c r="D4410" s="246" t="s">
        <v>175</v>
      </c>
      <c r="E4410" s="268" t="s">
        <v>1</v>
      </c>
      <c r="F4410" s="269" t="s">
        <v>179</v>
      </c>
      <c r="G4410" s="267"/>
      <c r="H4410" s="270">
        <v>113.99400000000001</v>
      </c>
      <c r="I4410" s="271"/>
      <c r="J4410" s="267"/>
      <c r="K4410" s="267"/>
      <c r="L4410" s="272"/>
      <c r="M4410" s="273"/>
      <c r="N4410" s="274"/>
      <c r="O4410" s="274"/>
      <c r="P4410" s="274"/>
      <c r="Q4410" s="274"/>
      <c r="R4410" s="274"/>
      <c r="S4410" s="274"/>
      <c r="T4410" s="275"/>
      <c r="AT4410" s="276" t="s">
        <v>175</v>
      </c>
      <c r="AU4410" s="276" t="s">
        <v>107</v>
      </c>
      <c r="AV4410" s="14" t="s">
        <v>166</v>
      </c>
      <c r="AW4410" s="14" t="s">
        <v>31</v>
      </c>
      <c r="AX4410" s="14" t="s">
        <v>74</v>
      </c>
      <c r="AY4410" s="276" t="s">
        <v>165</v>
      </c>
    </row>
    <row r="4411" s="12" customFormat="1">
      <c r="B4411" s="244"/>
      <c r="C4411" s="245"/>
      <c r="D4411" s="246" t="s">
        <v>175</v>
      </c>
      <c r="E4411" s="247" t="s">
        <v>1</v>
      </c>
      <c r="F4411" s="248" t="s">
        <v>180</v>
      </c>
      <c r="G4411" s="245"/>
      <c r="H4411" s="247" t="s">
        <v>1</v>
      </c>
      <c r="I4411" s="249"/>
      <c r="J4411" s="245"/>
      <c r="K4411" s="245"/>
      <c r="L4411" s="250"/>
      <c r="M4411" s="251"/>
      <c r="N4411" s="252"/>
      <c r="O4411" s="252"/>
      <c r="P4411" s="252"/>
      <c r="Q4411" s="252"/>
      <c r="R4411" s="252"/>
      <c r="S4411" s="252"/>
      <c r="T4411" s="253"/>
      <c r="AT4411" s="254" t="s">
        <v>175</v>
      </c>
      <c r="AU4411" s="254" t="s">
        <v>107</v>
      </c>
      <c r="AV4411" s="12" t="s">
        <v>82</v>
      </c>
      <c r="AW4411" s="12" t="s">
        <v>31</v>
      </c>
      <c r="AX4411" s="12" t="s">
        <v>74</v>
      </c>
      <c r="AY4411" s="254" t="s">
        <v>165</v>
      </c>
    </row>
    <row r="4412" s="12" customFormat="1">
      <c r="B4412" s="244"/>
      <c r="C4412" s="245"/>
      <c r="D4412" s="246" t="s">
        <v>175</v>
      </c>
      <c r="E4412" s="247" t="s">
        <v>1</v>
      </c>
      <c r="F4412" s="248" t="s">
        <v>439</v>
      </c>
      <c r="G4412" s="245"/>
      <c r="H4412" s="247" t="s">
        <v>1</v>
      </c>
      <c r="I4412" s="249"/>
      <c r="J4412" s="245"/>
      <c r="K4412" s="245"/>
      <c r="L4412" s="250"/>
      <c r="M4412" s="251"/>
      <c r="N4412" s="252"/>
      <c r="O4412" s="252"/>
      <c r="P4412" s="252"/>
      <c r="Q4412" s="252"/>
      <c r="R4412" s="252"/>
      <c r="S4412" s="252"/>
      <c r="T4412" s="253"/>
      <c r="AT4412" s="254" t="s">
        <v>175</v>
      </c>
      <c r="AU4412" s="254" t="s">
        <v>107</v>
      </c>
      <c r="AV4412" s="12" t="s">
        <v>82</v>
      </c>
      <c r="AW4412" s="12" t="s">
        <v>31</v>
      </c>
      <c r="AX4412" s="12" t="s">
        <v>74</v>
      </c>
      <c r="AY4412" s="254" t="s">
        <v>165</v>
      </c>
    </row>
    <row r="4413" s="13" customFormat="1">
      <c r="B4413" s="255"/>
      <c r="C4413" s="256"/>
      <c r="D4413" s="246" t="s">
        <v>175</v>
      </c>
      <c r="E4413" s="257" t="s">
        <v>1</v>
      </c>
      <c r="F4413" s="258" t="s">
        <v>1615</v>
      </c>
      <c r="G4413" s="256"/>
      <c r="H4413" s="259">
        <v>14.364000000000001</v>
      </c>
      <c r="I4413" s="260"/>
      <c r="J4413" s="256"/>
      <c r="K4413" s="256"/>
      <c r="L4413" s="261"/>
      <c r="M4413" s="262"/>
      <c r="N4413" s="263"/>
      <c r="O4413" s="263"/>
      <c r="P4413" s="263"/>
      <c r="Q4413" s="263"/>
      <c r="R4413" s="263"/>
      <c r="S4413" s="263"/>
      <c r="T4413" s="264"/>
      <c r="AT4413" s="265" t="s">
        <v>175</v>
      </c>
      <c r="AU4413" s="265" t="s">
        <v>107</v>
      </c>
      <c r="AV4413" s="13" t="s">
        <v>107</v>
      </c>
      <c r="AW4413" s="13" t="s">
        <v>31</v>
      </c>
      <c r="AX4413" s="13" t="s">
        <v>74</v>
      </c>
      <c r="AY4413" s="265" t="s">
        <v>165</v>
      </c>
    </row>
    <row r="4414" s="13" customFormat="1">
      <c r="B4414" s="255"/>
      <c r="C4414" s="256"/>
      <c r="D4414" s="246" t="s">
        <v>175</v>
      </c>
      <c r="E4414" s="257" t="s">
        <v>1</v>
      </c>
      <c r="F4414" s="258" t="s">
        <v>566</v>
      </c>
      <c r="G4414" s="256"/>
      <c r="H4414" s="259">
        <v>-0.71999999999999997</v>
      </c>
      <c r="I4414" s="260"/>
      <c r="J4414" s="256"/>
      <c r="K4414" s="256"/>
      <c r="L4414" s="261"/>
      <c r="M4414" s="262"/>
      <c r="N4414" s="263"/>
      <c r="O4414" s="263"/>
      <c r="P4414" s="263"/>
      <c r="Q4414" s="263"/>
      <c r="R4414" s="263"/>
      <c r="S4414" s="263"/>
      <c r="T4414" s="264"/>
      <c r="AT4414" s="265" t="s">
        <v>175</v>
      </c>
      <c r="AU4414" s="265" t="s">
        <v>107</v>
      </c>
      <c r="AV4414" s="13" t="s">
        <v>107</v>
      </c>
      <c r="AW4414" s="13" t="s">
        <v>31</v>
      </c>
      <c r="AX4414" s="13" t="s">
        <v>74</v>
      </c>
      <c r="AY4414" s="265" t="s">
        <v>165</v>
      </c>
    </row>
    <row r="4415" s="13" customFormat="1">
      <c r="B4415" s="255"/>
      <c r="C4415" s="256"/>
      <c r="D4415" s="246" t="s">
        <v>175</v>
      </c>
      <c r="E4415" s="257" t="s">
        <v>1</v>
      </c>
      <c r="F4415" s="258" t="s">
        <v>567</v>
      </c>
      <c r="G4415" s="256"/>
      <c r="H4415" s="259">
        <v>0.75</v>
      </c>
      <c r="I4415" s="260"/>
      <c r="J4415" s="256"/>
      <c r="K4415" s="256"/>
      <c r="L4415" s="261"/>
      <c r="M4415" s="262"/>
      <c r="N4415" s="263"/>
      <c r="O4415" s="263"/>
      <c r="P4415" s="263"/>
      <c r="Q4415" s="263"/>
      <c r="R4415" s="263"/>
      <c r="S4415" s="263"/>
      <c r="T4415" s="264"/>
      <c r="AT4415" s="265" t="s">
        <v>175</v>
      </c>
      <c r="AU4415" s="265" t="s">
        <v>107</v>
      </c>
      <c r="AV4415" s="13" t="s">
        <v>107</v>
      </c>
      <c r="AW4415" s="13" t="s">
        <v>31</v>
      </c>
      <c r="AX4415" s="13" t="s">
        <v>74</v>
      </c>
      <c r="AY4415" s="265" t="s">
        <v>165</v>
      </c>
    </row>
    <row r="4416" s="12" customFormat="1">
      <c r="B4416" s="244"/>
      <c r="C4416" s="245"/>
      <c r="D4416" s="246" t="s">
        <v>175</v>
      </c>
      <c r="E4416" s="247" t="s">
        <v>1</v>
      </c>
      <c r="F4416" s="248" t="s">
        <v>222</v>
      </c>
      <c r="G4416" s="245"/>
      <c r="H4416" s="247" t="s">
        <v>1</v>
      </c>
      <c r="I4416" s="249"/>
      <c r="J4416" s="245"/>
      <c r="K4416" s="245"/>
      <c r="L4416" s="250"/>
      <c r="M4416" s="251"/>
      <c r="N4416" s="252"/>
      <c r="O4416" s="252"/>
      <c r="P4416" s="252"/>
      <c r="Q4416" s="252"/>
      <c r="R4416" s="252"/>
      <c r="S4416" s="252"/>
      <c r="T4416" s="253"/>
      <c r="AT4416" s="254" t="s">
        <v>175</v>
      </c>
      <c r="AU4416" s="254" t="s">
        <v>107</v>
      </c>
      <c r="AV4416" s="12" t="s">
        <v>82</v>
      </c>
      <c r="AW4416" s="12" t="s">
        <v>31</v>
      </c>
      <c r="AX4416" s="12" t="s">
        <v>74</v>
      </c>
      <c r="AY4416" s="254" t="s">
        <v>165</v>
      </c>
    </row>
    <row r="4417" s="13" customFormat="1">
      <c r="B4417" s="255"/>
      <c r="C4417" s="256"/>
      <c r="D4417" s="246" t="s">
        <v>175</v>
      </c>
      <c r="E4417" s="257" t="s">
        <v>1</v>
      </c>
      <c r="F4417" s="258" t="s">
        <v>1616</v>
      </c>
      <c r="G4417" s="256"/>
      <c r="H4417" s="259">
        <v>7.8659999999999997</v>
      </c>
      <c r="I4417" s="260"/>
      <c r="J4417" s="256"/>
      <c r="K4417" s="256"/>
      <c r="L4417" s="261"/>
      <c r="M4417" s="262"/>
      <c r="N4417" s="263"/>
      <c r="O4417" s="263"/>
      <c r="P4417" s="263"/>
      <c r="Q4417" s="263"/>
      <c r="R4417" s="263"/>
      <c r="S4417" s="263"/>
      <c r="T4417" s="264"/>
      <c r="AT4417" s="265" t="s">
        <v>175</v>
      </c>
      <c r="AU4417" s="265" t="s">
        <v>107</v>
      </c>
      <c r="AV4417" s="13" t="s">
        <v>107</v>
      </c>
      <c r="AW4417" s="13" t="s">
        <v>31</v>
      </c>
      <c r="AX4417" s="13" t="s">
        <v>74</v>
      </c>
      <c r="AY4417" s="265" t="s">
        <v>165</v>
      </c>
    </row>
    <row r="4418" s="12" customFormat="1">
      <c r="B4418" s="244"/>
      <c r="C4418" s="245"/>
      <c r="D4418" s="246" t="s">
        <v>175</v>
      </c>
      <c r="E4418" s="247" t="s">
        <v>1</v>
      </c>
      <c r="F4418" s="248" t="s">
        <v>181</v>
      </c>
      <c r="G4418" s="245"/>
      <c r="H4418" s="247" t="s">
        <v>1</v>
      </c>
      <c r="I4418" s="249"/>
      <c r="J4418" s="245"/>
      <c r="K4418" s="245"/>
      <c r="L4418" s="250"/>
      <c r="M4418" s="251"/>
      <c r="N4418" s="252"/>
      <c r="O4418" s="252"/>
      <c r="P4418" s="252"/>
      <c r="Q4418" s="252"/>
      <c r="R4418" s="252"/>
      <c r="S4418" s="252"/>
      <c r="T4418" s="253"/>
      <c r="AT4418" s="254" t="s">
        <v>175</v>
      </c>
      <c r="AU4418" s="254" t="s">
        <v>107</v>
      </c>
      <c r="AV4418" s="12" t="s">
        <v>82</v>
      </c>
      <c r="AW4418" s="12" t="s">
        <v>31</v>
      </c>
      <c r="AX4418" s="12" t="s">
        <v>74</v>
      </c>
      <c r="AY4418" s="254" t="s">
        <v>165</v>
      </c>
    </row>
    <row r="4419" s="13" customFormat="1">
      <c r="B4419" s="255"/>
      <c r="C4419" s="256"/>
      <c r="D4419" s="246" t="s">
        <v>175</v>
      </c>
      <c r="E4419" s="257" t="s">
        <v>1</v>
      </c>
      <c r="F4419" s="258" t="s">
        <v>1617</v>
      </c>
      <c r="G4419" s="256"/>
      <c r="H4419" s="259">
        <v>3.3599999999999999</v>
      </c>
      <c r="I4419" s="260"/>
      <c r="J4419" s="256"/>
      <c r="K4419" s="256"/>
      <c r="L4419" s="261"/>
      <c r="M4419" s="262"/>
      <c r="N4419" s="263"/>
      <c r="O4419" s="263"/>
      <c r="P4419" s="263"/>
      <c r="Q4419" s="263"/>
      <c r="R4419" s="263"/>
      <c r="S4419" s="263"/>
      <c r="T4419" s="264"/>
      <c r="AT4419" s="265" t="s">
        <v>175</v>
      </c>
      <c r="AU4419" s="265" t="s">
        <v>107</v>
      </c>
      <c r="AV4419" s="13" t="s">
        <v>107</v>
      </c>
      <c r="AW4419" s="13" t="s">
        <v>31</v>
      </c>
      <c r="AX4419" s="13" t="s">
        <v>74</v>
      </c>
      <c r="AY4419" s="265" t="s">
        <v>165</v>
      </c>
    </row>
    <row r="4420" s="12" customFormat="1">
      <c r="B4420" s="244"/>
      <c r="C4420" s="245"/>
      <c r="D4420" s="246" t="s">
        <v>175</v>
      </c>
      <c r="E4420" s="247" t="s">
        <v>1</v>
      </c>
      <c r="F4420" s="248" t="s">
        <v>203</v>
      </c>
      <c r="G4420" s="245"/>
      <c r="H4420" s="247" t="s">
        <v>1</v>
      </c>
      <c r="I4420" s="249"/>
      <c r="J4420" s="245"/>
      <c r="K4420" s="245"/>
      <c r="L4420" s="250"/>
      <c r="M4420" s="251"/>
      <c r="N4420" s="252"/>
      <c r="O4420" s="252"/>
      <c r="P4420" s="252"/>
      <c r="Q4420" s="252"/>
      <c r="R4420" s="252"/>
      <c r="S4420" s="252"/>
      <c r="T4420" s="253"/>
      <c r="AT4420" s="254" t="s">
        <v>175</v>
      </c>
      <c r="AU4420" s="254" t="s">
        <v>107</v>
      </c>
      <c r="AV4420" s="12" t="s">
        <v>82</v>
      </c>
      <c r="AW4420" s="12" t="s">
        <v>31</v>
      </c>
      <c r="AX4420" s="12" t="s">
        <v>74</v>
      </c>
      <c r="AY4420" s="254" t="s">
        <v>165</v>
      </c>
    </row>
    <row r="4421" s="13" customFormat="1">
      <c r="B4421" s="255"/>
      <c r="C4421" s="256"/>
      <c r="D4421" s="246" t="s">
        <v>175</v>
      </c>
      <c r="E4421" s="257" t="s">
        <v>1</v>
      </c>
      <c r="F4421" s="258" t="s">
        <v>1618</v>
      </c>
      <c r="G4421" s="256"/>
      <c r="H4421" s="259">
        <v>18.437999999999999</v>
      </c>
      <c r="I4421" s="260"/>
      <c r="J4421" s="256"/>
      <c r="K4421" s="256"/>
      <c r="L4421" s="261"/>
      <c r="M4421" s="262"/>
      <c r="N4421" s="263"/>
      <c r="O4421" s="263"/>
      <c r="P4421" s="263"/>
      <c r="Q4421" s="263"/>
      <c r="R4421" s="263"/>
      <c r="S4421" s="263"/>
      <c r="T4421" s="264"/>
      <c r="AT4421" s="265" t="s">
        <v>175</v>
      </c>
      <c r="AU4421" s="265" t="s">
        <v>107</v>
      </c>
      <c r="AV4421" s="13" t="s">
        <v>107</v>
      </c>
      <c r="AW4421" s="13" t="s">
        <v>31</v>
      </c>
      <c r="AX4421" s="13" t="s">
        <v>74</v>
      </c>
      <c r="AY4421" s="265" t="s">
        <v>165</v>
      </c>
    </row>
    <row r="4422" s="12" customFormat="1">
      <c r="B4422" s="244"/>
      <c r="C4422" s="245"/>
      <c r="D4422" s="246" t="s">
        <v>175</v>
      </c>
      <c r="E4422" s="247" t="s">
        <v>1</v>
      </c>
      <c r="F4422" s="248" t="s">
        <v>697</v>
      </c>
      <c r="G4422" s="245"/>
      <c r="H4422" s="247" t="s">
        <v>1</v>
      </c>
      <c r="I4422" s="249"/>
      <c r="J4422" s="245"/>
      <c r="K4422" s="245"/>
      <c r="L4422" s="250"/>
      <c r="M4422" s="251"/>
      <c r="N4422" s="252"/>
      <c r="O4422" s="252"/>
      <c r="P4422" s="252"/>
      <c r="Q4422" s="252"/>
      <c r="R4422" s="252"/>
      <c r="S4422" s="252"/>
      <c r="T4422" s="253"/>
      <c r="AT4422" s="254" t="s">
        <v>175</v>
      </c>
      <c r="AU4422" s="254" t="s">
        <v>107</v>
      </c>
      <c r="AV4422" s="12" t="s">
        <v>82</v>
      </c>
      <c r="AW4422" s="12" t="s">
        <v>31</v>
      </c>
      <c r="AX4422" s="12" t="s">
        <v>74</v>
      </c>
      <c r="AY4422" s="254" t="s">
        <v>165</v>
      </c>
    </row>
    <row r="4423" s="13" customFormat="1">
      <c r="B4423" s="255"/>
      <c r="C4423" s="256"/>
      <c r="D4423" s="246" t="s">
        <v>175</v>
      </c>
      <c r="E4423" s="257" t="s">
        <v>1</v>
      </c>
      <c r="F4423" s="258" t="s">
        <v>1619</v>
      </c>
      <c r="G4423" s="256"/>
      <c r="H4423" s="259">
        <v>7.7400000000000002</v>
      </c>
      <c r="I4423" s="260"/>
      <c r="J4423" s="256"/>
      <c r="K4423" s="256"/>
      <c r="L4423" s="261"/>
      <c r="M4423" s="262"/>
      <c r="N4423" s="263"/>
      <c r="O4423" s="263"/>
      <c r="P4423" s="263"/>
      <c r="Q4423" s="263"/>
      <c r="R4423" s="263"/>
      <c r="S4423" s="263"/>
      <c r="T4423" s="264"/>
      <c r="AT4423" s="265" t="s">
        <v>175</v>
      </c>
      <c r="AU4423" s="265" t="s">
        <v>107</v>
      </c>
      <c r="AV4423" s="13" t="s">
        <v>107</v>
      </c>
      <c r="AW4423" s="13" t="s">
        <v>31</v>
      </c>
      <c r="AX4423" s="13" t="s">
        <v>74</v>
      </c>
      <c r="AY4423" s="265" t="s">
        <v>165</v>
      </c>
    </row>
    <row r="4424" s="12" customFormat="1">
      <c r="B4424" s="244"/>
      <c r="C4424" s="245"/>
      <c r="D4424" s="246" t="s">
        <v>175</v>
      </c>
      <c r="E4424" s="247" t="s">
        <v>1</v>
      </c>
      <c r="F4424" s="248" t="s">
        <v>453</v>
      </c>
      <c r="G4424" s="245"/>
      <c r="H4424" s="247" t="s">
        <v>1</v>
      </c>
      <c r="I4424" s="249"/>
      <c r="J4424" s="245"/>
      <c r="K4424" s="245"/>
      <c r="L4424" s="250"/>
      <c r="M4424" s="251"/>
      <c r="N4424" s="252"/>
      <c r="O4424" s="252"/>
      <c r="P4424" s="252"/>
      <c r="Q4424" s="252"/>
      <c r="R4424" s="252"/>
      <c r="S4424" s="252"/>
      <c r="T4424" s="253"/>
      <c r="AT4424" s="254" t="s">
        <v>175</v>
      </c>
      <c r="AU4424" s="254" t="s">
        <v>107</v>
      </c>
      <c r="AV4424" s="12" t="s">
        <v>82</v>
      </c>
      <c r="AW4424" s="12" t="s">
        <v>31</v>
      </c>
      <c r="AX4424" s="12" t="s">
        <v>74</v>
      </c>
      <c r="AY4424" s="254" t="s">
        <v>165</v>
      </c>
    </row>
    <row r="4425" s="13" customFormat="1">
      <c r="B4425" s="255"/>
      <c r="C4425" s="256"/>
      <c r="D4425" s="246" t="s">
        <v>175</v>
      </c>
      <c r="E4425" s="257" t="s">
        <v>1</v>
      </c>
      <c r="F4425" s="258" t="s">
        <v>1620</v>
      </c>
      <c r="G4425" s="256"/>
      <c r="H4425" s="259">
        <v>2.6400000000000001</v>
      </c>
      <c r="I4425" s="260"/>
      <c r="J4425" s="256"/>
      <c r="K4425" s="256"/>
      <c r="L4425" s="261"/>
      <c r="M4425" s="262"/>
      <c r="N4425" s="263"/>
      <c r="O4425" s="263"/>
      <c r="P4425" s="263"/>
      <c r="Q4425" s="263"/>
      <c r="R4425" s="263"/>
      <c r="S4425" s="263"/>
      <c r="T4425" s="264"/>
      <c r="AT4425" s="265" t="s">
        <v>175</v>
      </c>
      <c r="AU4425" s="265" t="s">
        <v>107</v>
      </c>
      <c r="AV4425" s="13" t="s">
        <v>107</v>
      </c>
      <c r="AW4425" s="13" t="s">
        <v>31</v>
      </c>
      <c r="AX4425" s="13" t="s">
        <v>74</v>
      </c>
      <c r="AY4425" s="265" t="s">
        <v>165</v>
      </c>
    </row>
    <row r="4426" s="12" customFormat="1">
      <c r="B4426" s="244"/>
      <c r="C4426" s="245"/>
      <c r="D4426" s="246" t="s">
        <v>175</v>
      </c>
      <c r="E4426" s="247" t="s">
        <v>1</v>
      </c>
      <c r="F4426" s="248" t="s">
        <v>461</v>
      </c>
      <c r="G4426" s="245"/>
      <c r="H4426" s="247" t="s">
        <v>1</v>
      </c>
      <c r="I4426" s="249"/>
      <c r="J4426" s="245"/>
      <c r="K4426" s="245"/>
      <c r="L4426" s="250"/>
      <c r="M4426" s="251"/>
      <c r="N4426" s="252"/>
      <c r="O4426" s="252"/>
      <c r="P4426" s="252"/>
      <c r="Q4426" s="252"/>
      <c r="R4426" s="252"/>
      <c r="S4426" s="252"/>
      <c r="T4426" s="253"/>
      <c r="AT4426" s="254" t="s">
        <v>175</v>
      </c>
      <c r="AU4426" s="254" t="s">
        <v>107</v>
      </c>
      <c r="AV4426" s="12" t="s">
        <v>82</v>
      </c>
      <c r="AW4426" s="12" t="s">
        <v>31</v>
      </c>
      <c r="AX4426" s="12" t="s">
        <v>74</v>
      </c>
      <c r="AY4426" s="254" t="s">
        <v>165</v>
      </c>
    </row>
    <row r="4427" s="13" customFormat="1">
      <c r="B4427" s="255"/>
      <c r="C4427" s="256"/>
      <c r="D4427" s="246" t="s">
        <v>175</v>
      </c>
      <c r="E4427" s="257" t="s">
        <v>1</v>
      </c>
      <c r="F4427" s="258" t="s">
        <v>1621</v>
      </c>
      <c r="G4427" s="256"/>
      <c r="H4427" s="259">
        <v>22.574999999999999</v>
      </c>
      <c r="I4427" s="260"/>
      <c r="J4427" s="256"/>
      <c r="K4427" s="256"/>
      <c r="L4427" s="261"/>
      <c r="M4427" s="262"/>
      <c r="N4427" s="263"/>
      <c r="O4427" s="263"/>
      <c r="P4427" s="263"/>
      <c r="Q4427" s="263"/>
      <c r="R4427" s="263"/>
      <c r="S4427" s="263"/>
      <c r="T4427" s="264"/>
      <c r="AT4427" s="265" t="s">
        <v>175</v>
      </c>
      <c r="AU4427" s="265" t="s">
        <v>107</v>
      </c>
      <c r="AV4427" s="13" t="s">
        <v>107</v>
      </c>
      <c r="AW4427" s="13" t="s">
        <v>31</v>
      </c>
      <c r="AX4427" s="13" t="s">
        <v>74</v>
      </c>
      <c r="AY4427" s="265" t="s">
        <v>165</v>
      </c>
    </row>
    <row r="4428" s="13" customFormat="1">
      <c r="B4428" s="255"/>
      <c r="C4428" s="256"/>
      <c r="D4428" s="246" t="s">
        <v>175</v>
      </c>
      <c r="E4428" s="257" t="s">
        <v>1</v>
      </c>
      <c r="F4428" s="258" t="s">
        <v>554</v>
      </c>
      <c r="G4428" s="256"/>
      <c r="H4428" s="259">
        <v>-1.6240000000000001</v>
      </c>
      <c r="I4428" s="260"/>
      <c r="J4428" s="256"/>
      <c r="K4428" s="256"/>
      <c r="L4428" s="261"/>
      <c r="M4428" s="262"/>
      <c r="N4428" s="263"/>
      <c r="O4428" s="263"/>
      <c r="P4428" s="263"/>
      <c r="Q4428" s="263"/>
      <c r="R4428" s="263"/>
      <c r="S4428" s="263"/>
      <c r="T4428" s="264"/>
      <c r="AT4428" s="265" t="s">
        <v>175</v>
      </c>
      <c r="AU4428" s="265" t="s">
        <v>107</v>
      </c>
      <c r="AV4428" s="13" t="s">
        <v>107</v>
      </c>
      <c r="AW4428" s="13" t="s">
        <v>31</v>
      </c>
      <c r="AX4428" s="13" t="s">
        <v>74</v>
      </c>
      <c r="AY4428" s="265" t="s">
        <v>165</v>
      </c>
    </row>
    <row r="4429" s="13" customFormat="1">
      <c r="B4429" s="255"/>
      <c r="C4429" s="256"/>
      <c r="D4429" s="246" t="s">
        <v>175</v>
      </c>
      <c r="E4429" s="257" t="s">
        <v>1</v>
      </c>
      <c r="F4429" s="258" t="s">
        <v>1622</v>
      </c>
      <c r="G4429" s="256"/>
      <c r="H4429" s="259">
        <v>1.137</v>
      </c>
      <c r="I4429" s="260"/>
      <c r="J4429" s="256"/>
      <c r="K4429" s="256"/>
      <c r="L4429" s="261"/>
      <c r="M4429" s="262"/>
      <c r="N4429" s="263"/>
      <c r="O4429" s="263"/>
      <c r="P4429" s="263"/>
      <c r="Q4429" s="263"/>
      <c r="R4429" s="263"/>
      <c r="S4429" s="263"/>
      <c r="T4429" s="264"/>
      <c r="AT4429" s="265" t="s">
        <v>175</v>
      </c>
      <c r="AU4429" s="265" t="s">
        <v>107</v>
      </c>
      <c r="AV4429" s="13" t="s">
        <v>107</v>
      </c>
      <c r="AW4429" s="13" t="s">
        <v>31</v>
      </c>
      <c r="AX4429" s="13" t="s">
        <v>74</v>
      </c>
      <c r="AY4429" s="265" t="s">
        <v>165</v>
      </c>
    </row>
    <row r="4430" s="12" customFormat="1">
      <c r="B4430" s="244"/>
      <c r="C4430" s="245"/>
      <c r="D4430" s="246" t="s">
        <v>175</v>
      </c>
      <c r="E4430" s="247" t="s">
        <v>1</v>
      </c>
      <c r="F4430" s="248" t="s">
        <v>467</v>
      </c>
      <c r="G4430" s="245"/>
      <c r="H4430" s="247" t="s">
        <v>1</v>
      </c>
      <c r="I4430" s="249"/>
      <c r="J4430" s="245"/>
      <c r="K4430" s="245"/>
      <c r="L4430" s="250"/>
      <c r="M4430" s="251"/>
      <c r="N4430" s="252"/>
      <c r="O4430" s="252"/>
      <c r="P4430" s="252"/>
      <c r="Q4430" s="252"/>
      <c r="R4430" s="252"/>
      <c r="S4430" s="252"/>
      <c r="T4430" s="253"/>
      <c r="AT4430" s="254" t="s">
        <v>175</v>
      </c>
      <c r="AU4430" s="254" t="s">
        <v>107</v>
      </c>
      <c r="AV4430" s="12" t="s">
        <v>82</v>
      </c>
      <c r="AW4430" s="12" t="s">
        <v>31</v>
      </c>
      <c r="AX4430" s="12" t="s">
        <v>74</v>
      </c>
      <c r="AY4430" s="254" t="s">
        <v>165</v>
      </c>
    </row>
    <row r="4431" s="13" customFormat="1">
      <c r="B4431" s="255"/>
      <c r="C4431" s="256"/>
      <c r="D4431" s="246" t="s">
        <v>175</v>
      </c>
      <c r="E4431" s="257" t="s">
        <v>1</v>
      </c>
      <c r="F4431" s="258" t="s">
        <v>1623</v>
      </c>
      <c r="G4431" s="256"/>
      <c r="H4431" s="259">
        <v>8.0999999999999996</v>
      </c>
      <c r="I4431" s="260"/>
      <c r="J4431" s="256"/>
      <c r="K4431" s="256"/>
      <c r="L4431" s="261"/>
      <c r="M4431" s="262"/>
      <c r="N4431" s="263"/>
      <c r="O4431" s="263"/>
      <c r="P4431" s="263"/>
      <c r="Q4431" s="263"/>
      <c r="R4431" s="263"/>
      <c r="S4431" s="263"/>
      <c r="T4431" s="264"/>
      <c r="AT4431" s="265" t="s">
        <v>175</v>
      </c>
      <c r="AU4431" s="265" t="s">
        <v>107</v>
      </c>
      <c r="AV4431" s="13" t="s">
        <v>107</v>
      </c>
      <c r="AW4431" s="13" t="s">
        <v>31</v>
      </c>
      <c r="AX4431" s="13" t="s">
        <v>74</v>
      </c>
      <c r="AY4431" s="265" t="s">
        <v>165</v>
      </c>
    </row>
    <row r="4432" s="12" customFormat="1">
      <c r="B4432" s="244"/>
      <c r="C4432" s="245"/>
      <c r="D4432" s="246" t="s">
        <v>175</v>
      </c>
      <c r="E4432" s="247" t="s">
        <v>1</v>
      </c>
      <c r="F4432" s="248" t="s">
        <v>237</v>
      </c>
      <c r="G4432" s="245"/>
      <c r="H4432" s="247" t="s">
        <v>1</v>
      </c>
      <c r="I4432" s="249"/>
      <c r="J4432" s="245"/>
      <c r="K4432" s="245"/>
      <c r="L4432" s="250"/>
      <c r="M4432" s="251"/>
      <c r="N4432" s="252"/>
      <c r="O4432" s="252"/>
      <c r="P4432" s="252"/>
      <c r="Q4432" s="252"/>
      <c r="R4432" s="252"/>
      <c r="S4432" s="252"/>
      <c r="T4432" s="253"/>
      <c r="AT4432" s="254" t="s">
        <v>175</v>
      </c>
      <c r="AU4432" s="254" t="s">
        <v>107</v>
      </c>
      <c r="AV4432" s="12" t="s">
        <v>82</v>
      </c>
      <c r="AW4432" s="12" t="s">
        <v>31</v>
      </c>
      <c r="AX4432" s="12" t="s">
        <v>74</v>
      </c>
      <c r="AY4432" s="254" t="s">
        <v>165</v>
      </c>
    </row>
    <row r="4433" s="13" customFormat="1">
      <c r="B4433" s="255"/>
      <c r="C4433" s="256"/>
      <c r="D4433" s="246" t="s">
        <v>175</v>
      </c>
      <c r="E4433" s="257" t="s">
        <v>1</v>
      </c>
      <c r="F4433" s="258" t="s">
        <v>1624</v>
      </c>
      <c r="G4433" s="256"/>
      <c r="H4433" s="259">
        <v>3.04</v>
      </c>
      <c r="I4433" s="260"/>
      <c r="J4433" s="256"/>
      <c r="K4433" s="256"/>
      <c r="L4433" s="261"/>
      <c r="M4433" s="262"/>
      <c r="N4433" s="263"/>
      <c r="O4433" s="263"/>
      <c r="P4433" s="263"/>
      <c r="Q4433" s="263"/>
      <c r="R4433" s="263"/>
      <c r="S4433" s="263"/>
      <c r="T4433" s="264"/>
      <c r="AT4433" s="265" t="s">
        <v>175</v>
      </c>
      <c r="AU4433" s="265" t="s">
        <v>107</v>
      </c>
      <c r="AV4433" s="13" t="s">
        <v>107</v>
      </c>
      <c r="AW4433" s="13" t="s">
        <v>31</v>
      </c>
      <c r="AX4433" s="13" t="s">
        <v>74</v>
      </c>
      <c r="AY4433" s="265" t="s">
        <v>165</v>
      </c>
    </row>
    <row r="4434" s="14" customFormat="1">
      <c r="B4434" s="266"/>
      <c r="C4434" s="267"/>
      <c r="D4434" s="246" t="s">
        <v>175</v>
      </c>
      <c r="E4434" s="268" t="s">
        <v>1</v>
      </c>
      <c r="F4434" s="269" t="s">
        <v>179</v>
      </c>
      <c r="G4434" s="267"/>
      <c r="H4434" s="270">
        <v>87.665999999999997</v>
      </c>
      <c r="I4434" s="271"/>
      <c r="J4434" s="267"/>
      <c r="K4434" s="267"/>
      <c r="L4434" s="272"/>
      <c r="M4434" s="273"/>
      <c r="N4434" s="274"/>
      <c r="O4434" s="274"/>
      <c r="P4434" s="274"/>
      <c r="Q4434" s="274"/>
      <c r="R4434" s="274"/>
      <c r="S4434" s="274"/>
      <c r="T4434" s="275"/>
      <c r="AT4434" s="276" t="s">
        <v>175</v>
      </c>
      <c r="AU4434" s="276" t="s">
        <v>107</v>
      </c>
      <c r="AV4434" s="14" t="s">
        <v>166</v>
      </c>
      <c r="AW4434" s="14" t="s">
        <v>31</v>
      </c>
      <c r="AX4434" s="14" t="s">
        <v>74</v>
      </c>
      <c r="AY4434" s="276" t="s">
        <v>165</v>
      </c>
    </row>
    <row r="4435" s="12" customFormat="1">
      <c r="B4435" s="244"/>
      <c r="C4435" s="245"/>
      <c r="D4435" s="246" t="s">
        <v>175</v>
      </c>
      <c r="E4435" s="247" t="s">
        <v>1</v>
      </c>
      <c r="F4435" s="248" t="s">
        <v>207</v>
      </c>
      <c r="G4435" s="245"/>
      <c r="H4435" s="247" t="s">
        <v>1</v>
      </c>
      <c r="I4435" s="249"/>
      <c r="J4435" s="245"/>
      <c r="K4435" s="245"/>
      <c r="L4435" s="250"/>
      <c r="M4435" s="251"/>
      <c r="N4435" s="252"/>
      <c r="O4435" s="252"/>
      <c r="P4435" s="252"/>
      <c r="Q4435" s="252"/>
      <c r="R4435" s="252"/>
      <c r="S4435" s="252"/>
      <c r="T4435" s="253"/>
      <c r="AT4435" s="254" t="s">
        <v>175</v>
      </c>
      <c r="AU4435" s="254" t="s">
        <v>107</v>
      </c>
      <c r="AV4435" s="12" t="s">
        <v>82</v>
      </c>
      <c r="AW4435" s="12" t="s">
        <v>31</v>
      </c>
      <c r="AX4435" s="12" t="s">
        <v>74</v>
      </c>
      <c r="AY4435" s="254" t="s">
        <v>165</v>
      </c>
    </row>
    <row r="4436" s="12" customFormat="1">
      <c r="B4436" s="244"/>
      <c r="C4436" s="245"/>
      <c r="D4436" s="246" t="s">
        <v>175</v>
      </c>
      <c r="E4436" s="247" t="s">
        <v>1</v>
      </c>
      <c r="F4436" s="248" t="s">
        <v>476</v>
      </c>
      <c r="G4436" s="245"/>
      <c r="H4436" s="247" t="s">
        <v>1</v>
      </c>
      <c r="I4436" s="249"/>
      <c r="J4436" s="245"/>
      <c r="K4436" s="245"/>
      <c r="L4436" s="250"/>
      <c r="M4436" s="251"/>
      <c r="N4436" s="252"/>
      <c r="O4436" s="252"/>
      <c r="P4436" s="252"/>
      <c r="Q4436" s="252"/>
      <c r="R4436" s="252"/>
      <c r="S4436" s="252"/>
      <c r="T4436" s="253"/>
      <c r="AT4436" s="254" t="s">
        <v>175</v>
      </c>
      <c r="AU4436" s="254" t="s">
        <v>107</v>
      </c>
      <c r="AV4436" s="12" t="s">
        <v>82</v>
      </c>
      <c r="AW4436" s="12" t="s">
        <v>31</v>
      </c>
      <c r="AX4436" s="12" t="s">
        <v>74</v>
      </c>
      <c r="AY4436" s="254" t="s">
        <v>165</v>
      </c>
    </row>
    <row r="4437" s="13" customFormat="1">
      <c r="B4437" s="255"/>
      <c r="C4437" s="256"/>
      <c r="D4437" s="246" t="s">
        <v>175</v>
      </c>
      <c r="E4437" s="257" t="s">
        <v>1</v>
      </c>
      <c r="F4437" s="258" t="s">
        <v>1625</v>
      </c>
      <c r="G4437" s="256"/>
      <c r="H4437" s="259">
        <v>3.5099999999999998</v>
      </c>
      <c r="I4437" s="260"/>
      <c r="J4437" s="256"/>
      <c r="K4437" s="256"/>
      <c r="L4437" s="261"/>
      <c r="M4437" s="262"/>
      <c r="N4437" s="263"/>
      <c r="O4437" s="263"/>
      <c r="P4437" s="263"/>
      <c r="Q4437" s="263"/>
      <c r="R4437" s="263"/>
      <c r="S4437" s="263"/>
      <c r="T4437" s="264"/>
      <c r="AT4437" s="265" t="s">
        <v>175</v>
      </c>
      <c r="AU4437" s="265" t="s">
        <v>107</v>
      </c>
      <c r="AV4437" s="13" t="s">
        <v>107</v>
      </c>
      <c r="AW4437" s="13" t="s">
        <v>31</v>
      </c>
      <c r="AX4437" s="13" t="s">
        <v>74</v>
      </c>
      <c r="AY4437" s="265" t="s">
        <v>165</v>
      </c>
    </row>
    <row r="4438" s="12" customFormat="1">
      <c r="B4438" s="244"/>
      <c r="C4438" s="245"/>
      <c r="D4438" s="246" t="s">
        <v>175</v>
      </c>
      <c r="E4438" s="247" t="s">
        <v>1</v>
      </c>
      <c r="F4438" s="248" t="s">
        <v>483</v>
      </c>
      <c r="G4438" s="245"/>
      <c r="H4438" s="247" t="s">
        <v>1</v>
      </c>
      <c r="I4438" s="249"/>
      <c r="J4438" s="245"/>
      <c r="K4438" s="245"/>
      <c r="L4438" s="250"/>
      <c r="M4438" s="251"/>
      <c r="N4438" s="252"/>
      <c r="O4438" s="252"/>
      <c r="P4438" s="252"/>
      <c r="Q4438" s="252"/>
      <c r="R4438" s="252"/>
      <c r="S4438" s="252"/>
      <c r="T4438" s="253"/>
      <c r="AT4438" s="254" t="s">
        <v>175</v>
      </c>
      <c r="AU4438" s="254" t="s">
        <v>107</v>
      </c>
      <c r="AV4438" s="12" t="s">
        <v>82</v>
      </c>
      <c r="AW4438" s="12" t="s">
        <v>31</v>
      </c>
      <c r="AX4438" s="12" t="s">
        <v>74</v>
      </c>
      <c r="AY4438" s="254" t="s">
        <v>165</v>
      </c>
    </row>
    <row r="4439" s="13" customFormat="1">
      <c r="B4439" s="255"/>
      <c r="C4439" s="256"/>
      <c r="D4439" s="246" t="s">
        <v>175</v>
      </c>
      <c r="E4439" s="257" t="s">
        <v>1</v>
      </c>
      <c r="F4439" s="258" t="s">
        <v>1626</v>
      </c>
      <c r="G4439" s="256"/>
      <c r="H4439" s="259">
        <v>9.7230000000000008</v>
      </c>
      <c r="I4439" s="260"/>
      <c r="J4439" s="256"/>
      <c r="K4439" s="256"/>
      <c r="L4439" s="261"/>
      <c r="M4439" s="262"/>
      <c r="N4439" s="263"/>
      <c r="O4439" s="263"/>
      <c r="P4439" s="263"/>
      <c r="Q4439" s="263"/>
      <c r="R4439" s="263"/>
      <c r="S4439" s="263"/>
      <c r="T4439" s="264"/>
      <c r="AT4439" s="265" t="s">
        <v>175</v>
      </c>
      <c r="AU4439" s="265" t="s">
        <v>107</v>
      </c>
      <c r="AV4439" s="13" t="s">
        <v>107</v>
      </c>
      <c r="AW4439" s="13" t="s">
        <v>31</v>
      </c>
      <c r="AX4439" s="13" t="s">
        <v>74</v>
      </c>
      <c r="AY4439" s="265" t="s">
        <v>165</v>
      </c>
    </row>
    <row r="4440" s="13" customFormat="1">
      <c r="B4440" s="255"/>
      <c r="C4440" s="256"/>
      <c r="D4440" s="246" t="s">
        <v>175</v>
      </c>
      <c r="E4440" s="257" t="s">
        <v>1</v>
      </c>
      <c r="F4440" s="258" t="s">
        <v>485</v>
      </c>
      <c r="G4440" s="256"/>
      <c r="H4440" s="259">
        <v>5.9000000000000004</v>
      </c>
      <c r="I4440" s="260"/>
      <c r="J4440" s="256"/>
      <c r="K4440" s="256"/>
      <c r="L4440" s="261"/>
      <c r="M4440" s="262"/>
      <c r="N4440" s="263"/>
      <c r="O4440" s="263"/>
      <c r="P4440" s="263"/>
      <c r="Q4440" s="263"/>
      <c r="R4440" s="263"/>
      <c r="S4440" s="263"/>
      <c r="T4440" s="264"/>
      <c r="AT4440" s="265" t="s">
        <v>175</v>
      </c>
      <c r="AU4440" s="265" t="s">
        <v>107</v>
      </c>
      <c r="AV4440" s="13" t="s">
        <v>107</v>
      </c>
      <c r="AW4440" s="13" t="s">
        <v>31</v>
      </c>
      <c r="AX4440" s="13" t="s">
        <v>74</v>
      </c>
      <c r="AY4440" s="265" t="s">
        <v>165</v>
      </c>
    </row>
    <row r="4441" s="13" customFormat="1">
      <c r="B4441" s="255"/>
      <c r="C4441" s="256"/>
      <c r="D4441" s="246" t="s">
        <v>175</v>
      </c>
      <c r="E4441" s="257" t="s">
        <v>1</v>
      </c>
      <c r="F4441" s="258" t="s">
        <v>1627</v>
      </c>
      <c r="G4441" s="256"/>
      <c r="H4441" s="259">
        <v>0.045999999999999999</v>
      </c>
      <c r="I4441" s="260"/>
      <c r="J4441" s="256"/>
      <c r="K4441" s="256"/>
      <c r="L4441" s="261"/>
      <c r="M4441" s="262"/>
      <c r="N4441" s="263"/>
      <c r="O4441" s="263"/>
      <c r="P4441" s="263"/>
      <c r="Q4441" s="263"/>
      <c r="R4441" s="263"/>
      <c r="S4441" s="263"/>
      <c r="T4441" s="264"/>
      <c r="AT4441" s="265" t="s">
        <v>175</v>
      </c>
      <c r="AU4441" s="265" t="s">
        <v>107</v>
      </c>
      <c r="AV4441" s="13" t="s">
        <v>107</v>
      </c>
      <c r="AW4441" s="13" t="s">
        <v>31</v>
      </c>
      <c r="AX4441" s="13" t="s">
        <v>74</v>
      </c>
      <c r="AY4441" s="265" t="s">
        <v>165</v>
      </c>
    </row>
    <row r="4442" s="13" customFormat="1">
      <c r="B4442" s="255"/>
      <c r="C4442" s="256"/>
      <c r="D4442" s="246" t="s">
        <v>175</v>
      </c>
      <c r="E4442" s="257" t="s">
        <v>1</v>
      </c>
      <c r="F4442" s="258" t="s">
        <v>487</v>
      </c>
      <c r="G4442" s="256"/>
      <c r="H4442" s="259">
        <v>-1.2</v>
      </c>
      <c r="I4442" s="260"/>
      <c r="J4442" s="256"/>
      <c r="K4442" s="256"/>
      <c r="L4442" s="261"/>
      <c r="M4442" s="262"/>
      <c r="N4442" s="263"/>
      <c r="O4442" s="263"/>
      <c r="P4442" s="263"/>
      <c r="Q4442" s="263"/>
      <c r="R4442" s="263"/>
      <c r="S4442" s="263"/>
      <c r="T4442" s="264"/>
      <c r="AT4442" s="265" t="s">
        <v>175</v>
      </c>
      <c r="AU4442" s="265" t="s">
        <v>107</v>
      </c>
      <c r="AV4442" s="13" t="s">
        <v>107</v>
      </c>
      <c r="AW4442" s="13" t="s">
        <v>31</v>
      </c>
      <c r="AX4442" s="13" t="s">
        <v>74</v>
      </c>
      <c r="AY4442" s="265" t="s">
        <v>165</v>
      </c>
    </row>
    <row r="4443" s="12" customFormat="1">
      <c r="B4443" s="244"/>
      <c r="C4443" s="245"/>
      <c r="D4443" s="246" t="s">
        <v>175</v>
      </c>
      <c r="E4443" s="247" t="s">
        <v>1</v>
      </c>
      <c r="F4443" s="248" t="s">
        <v>488</v>
      </c>
      <c r="G4443" s="245"/>
      <c r="H4443" s="247" t="s">
        <v>1</v>
      </c>
      <c r="I4443" s="249"/>
      <c r="J4443" s="245"/>
      <c r="K4443" s="245"/>
      <c r="L4443" s="250"/>
      <c r="M4443" s="251"/>
      <c r="N4443" s="252"/>
      <c r="O4443" s="252"/>
      <c r="P4443" s="252"/>
      <c r="Q4443" s="252"/>
      <c r="R4443" s="252"/>
      <c r="S4443" s="252"/>
      <c r="T4443" s="253"/>
      <c r="AT4443" s="254" t="s">
        <v>175</v>
      </c>
      <c r="AU4443" s="254" t="s">
        <v>107</v>
      </c>
      <c r="AV4443" s="12" t="s">
        <v>82</v>
      </c>
      <c r="AW4443" s="12" t="s">
        <v>31</v>
      </c>
      <c r="AX4443" s="12" t="s">
        <v>74</v>
      </c>
      <c r="AY4443" s="254" t="s">
        <v>165</v>
      </c>
    </row>
    <row r="4444" s="13" customFormat="1">
      <c r="B4444" s="255"/>
      <c r="C4444" s="256"/>
      <c r="D4444" s="246" t="s">
        <v>175</v>
      </c>
      <c r="E4444" s="257" t="s">
        <v>1</v>
      </c>
      <c r="F4444" s="258" t="s">
        <v>1628</v>
      </c>
      <c r="G4444" s="256"/>
      <c r="H4444" s="259">
        <v>6.2999999999999998</v>
      </c>
      <c r="I4444" s="260"/>
      <c r="J4444" s="256"/>
      <c r="K4444" s="256"/>
      <c r="L4444" s="261"/>
      <c r="M4444" s="262"/>
      <c r="N4444" s="263"/>
      <c r="O4444" s="263"/>
      <c r="P4444" s="263"/>
      <c r="Q4444" s="263"/>
      <c r="R4444" s="263"/>
      <c r="S4444" s="263"/>
      <c r="T4444" s="264"/>
      <c r="AT4444" s="265" t="s">
        <v>175</v>
      </c>
      <c r="AU4444" s="265" t="s">
        <v>107</v>
      </c>
      <c r="AV4444" s="13" t="s">
        <v>107</v>
      </c>
      <c r="AW4444" s="13" t="s">
        <v>31</v>
      </c>
      <c r="AX4444" s="13" t="s">
        <v>74</v>
      </c>
      <c r="AY4444" s="265" t="s">
        <v>165</v>
      </c>
    </row>
    <row r="4445" s="13" customFormat="1">
      <c r="B4445" s="255"/>
      <c r="C4445" s="256"/>
      <c r="D4445" s="246" t="s">
        <v>175</v>
      </c>
      <c r="E4445" s="257" t="s">
        <v>1</v>
      </c>
      <c r="F4445" s="258" t="s">
        <v>1629</v>
      </c>
      <c r="G4445" s="256"/>
      <c r="H4445" s="259">
        <v>3.2759999999999998</v>
      </c>
      <c r="I4445" s="260"/>
      <c r="J4445" s="256"/>
      <c r="K4445" s="256"/>
      <c r="L4445" s="261"/>
      <c r="M4445" s="262"/>
      <c r="N4445" s="263"/>
      <c r="O4445" s="263"/>
      <c r="P4445" s="263"/>
      <c r="Q4445" s="263"/>
      <c r="R4445" s="263"/>
      <c r="S4445" s="263"/>
      <c r="T4445" s="264"/>
      <c r="AT4445" s="265" t="s">
        <v>175</v>
      </c>
      <c r="AU4445" s="265" t="s">
        <v>107</v>
      </c>
      <c r="AV4445" s="13" t="s">
        <v>107</v>
      </c>
      <c r="AW4445" s="13" t="s">
        <v>31</v>
      </c>
      <c r="AX4445" s="13" t="s">
        <v>74</v>
      </c>
      <c r="AY4445" s="265" t="s">
        <v>165</v>
      </c>
    </row>
    <row r="4446" s="13" customFormat="1">
      <c r="B4446" s="255"/>
      <c r="C4446" s="256"/>
      <c r="D4446" s="246" t="s">
        <v>175</v>
      </c>
      <c r="E4446" s="257" t="s">
        <v>1</v>
      </c>
      <c r="F4446" s="258" t="s">
        <v>1630</v>
      </c>
      <c r="G4446" s="256"/>
      <c r="H4446" s="259">
        <v>0.16600000000000001</v>
      </c>
      <c r="I4446" s="260"/>
      <c r="J4446" s="256"/>
      <c r="K4446" s="256"/>
      <c r="L4446" s="261"/>
      <c r="M4446" s="262"/>
      <c r="N4446" s="263"/>
      <c r="O4446" s="263"/>
      <c r="P4446" s="263"/>
      <c r="Q4446" s="263"/>
      <c r="R4446" s="263"/>
      <c r="S4446" s="263"/>
      <c r="T4446" s="264"/>
      <c r="AT4446" s="265" t="s">
        <v>175</v>
      </c>
      <c r="AU4446" s="265" t="s">
        <v>107</v>
      </c>
      <c r="AV4446" s="13" t="s">
        <v>107</v>
      </c>
      <c r="AW4446" s="13" t="s">
        <v>31</v>
      </c>
      <c r="AX4446" s="13" t="s">
        <v>74</v>
      </c>
      <c r="AY4446" s="265" t="s">
        <v>165</v>
      </c>
    </row>
    <row r="4447" s="13" customFormat="1">
      <c r="B4447" s="255"/>
      <c r="C4447" s="256"/>
      <c r="D4447" s="246" t="s">
        <v>175</v>
      </c>
      <c r="E4447" s="257" t="s">
        <v>1</v>
      </c>
      <c r="F4447" s="258" t="s">
        <v>1631</v>
      </c>
      <c r="G4447" s="256"/>
      <c r="H4447" s="259">
        <v>-1.0800000000000001</v>
      </c>
      <c r="I4447" s="260"/>
      <c r="J4447" s="256"/>
      <c r="K4447" s="256"/>
      <c r="L4447" s="261"/>
      <c r="M4447" s="262"/>
      <c r="N4447" s="263"/>
      <c r="O4447" s="263"/>
      <c r="P4447" s="263"/>
      <c r="Q4447" s="263"/>
      <c r="R4447" s="263"/>
      <c r="S4447" s="263"/>
      <c r="T4447" s="264"/>
      <c r="AT4447" s="265" t="s">
        <v>175</v>
      </c>
      <c r="AU4447" s="265" t="s">
        <v>107</v>
      </c>
      <c r="AV4447" s="13" t="s">
        <v>107</v>
      </c>
      <c r="AW4447" s="13" t="s">
        <v>31</v>
      </c>
      <c r="AX4447" s="13" t="s">
        <v>74</v>
      </c>
      <c r="AY4447" s="265" t="s">
        <v>165</v>
      </c>
    </row>
    <row r="4448" s="12" customFormat="1">
      <c r="B4448" s="244"/>
      <c r="C4448" s="245"/>
      <c r="D4448" s="246" t="s">
        <v>175</v>
      </c>
      <c r="E4448" s="247" t="s">
        <v>1</v>
      </c>
      <c r="F4448" s="248" t="s">
        <v>507</v>
      </c>
      <c r="G4448" s="245"/>
      <c r="H4448" s="247" t="s">
        <v>1</v>
      </c>
      <c r="I4448" s="249"/>
      <c r="J4448" s="245"/>
      <c r="K4448" s="245"/>
      <c r="L4448" s="250"/>
      <c r="M4448" s="251"/>
      <c r="N4448" s="252"/>
      <c r="O4448" s="252"/>
      <c r="P4448" s="252"/>
      <c r="Q4448" s="252"/>
      <c r="R4448" s="252"/>
      <c r="S4448" s="252"/>
      <c r="T4448" s="253"/>
      <c r="AT4448" s="254" t="s">
        <v>175</v>
      </c>
      <c r="AU4448" s="254" t="s">
        <v>107</v>
      </c>
      <c r="AV4448" s="12" t="s">
        <v>82</v>
      </c>
      <c r="AW4448" s="12" t="s">
        <v>31</v>
      </c>
      <c r="AX4448" s="12" t="s">
        <v>74</v>
      </c>
      <c r="AY4448" s="254" t="s">
        <v>165</v>
      </c>
    </row>
    <row r="4449" s="13" customFormat="1">
      <c r="B4449" s="255"/>
      <c r="C4449" s="256"/>
      <c r="D4449" s="246" t="s">
        <v>175</v>
      </c>
      <c r="E4449" s="257" t="s">
        <v>1</v>
      </c>
      <c r="F4449" s="258" t="s">
        <v>1632</v>
      </c>
      <c r="G4449" s="256"/>
      <c r="H4449" s="259">
        <v>8.1270000000000007</v>
      </c>
      <c r="I4449" s="260"/>
      <c r="J4449" s="256"/>
      <c r="K4449" s="256"/>
      <c r="L4449" s="261"/>
      <c r="M4449" s="262"/>
      <c r="N4449" s="263"/>
      <c r="O4449" s="263"/>
      <c r="P4449" s="263"/>
      <c r="Q4449" s="263"/>
      <c r="R4449" s="263"/>
      <c r="S4449" s="263"/>
      <c r="T4449" s="264"/>
      <c r="AT4449" s="265" t="s">
        <v>175</v>
      </c>
      <c r="AU4449" s="265" t="s">
        <v>107</v>
      </c>
      <c r="AV4449" s="13" t="s">
        <v>107</v>
      </c>
      <c r="AW4449" s="13" t="s">
        <v>31</v>
      </c>
      <c r="AX4449" s="13" t="s">
        <v>74</v>
      </c>
      <c r="AY4449" s="265" t="s">
        <v>165</v>
      </c>
    </row>
    <row r="4450" s="13" customFormat="1">
      <c r="B4450" s="255"/>
      <c r="C4450" s="256"/>
      <c r="D4450" s="246" t="s">
        <v>175</v>
      </c>
      <c r="E4450" s="257" t="s">
        <v>1</v>
      </c>
      <c r="F4450" s="258" t="s">
        <v>322</v>
      </c>
      <c r="G4450" s="256"/>
      <c r="H4450" s="259">
        <v>-1.3999999999999999</v>
      </c>
      <c r="I4450" s="260"/>
      <c r="J4450" s="256"/>
      <c r="K4450" s="256"/>
      <c r="L4450" s="261"/>
      <c r="M4450" s="262"/>
      <c r="N4450" s="263"/>
      <c r="O4450" s="263"/>
      <c r="P4450" s="263"/>
      <c r="Q4450" s="263"/>
      <c r="R4450" s="263"/>
      <c r="S4450" s="263"/>
      <c r="T4450" s="264"/>
      <c r="AT4450" s="265" t="s">
        <v>175</v>
      </c>
      <c r="AU4450" s="265" t="s">
        <v>107</v>
      </c>
      <c r="AV4450" s="13" t="s">
        <v>107</v>
      </c>
      <c r="AW4450" s="13" t="s">
        <v>31</v>
      </c>
      <c r="AX4450" s="13" t="s">
        <v>74</v>
      </c>
      <c r="AY4450" s="265" t="s">
        <v>165</v>
      </c>
    </row>
    <row r="4451" s="13" customFormat="1">
      <c r="B4451" s="255"/>
      <c r="C4451" s="256"/>
      <c r="D4451" s="246" t="s">
        <v>175</v>
      </c>
      <c r="E4451" s="257" t="s">
        <v>1</v>
      </c>
      <c r="F4451" s="258" t="s">
        <v>500</v>
      </c>
      <c r="G4451" s="256"/>
      <c r="H4451" s="259">
        <v>1.4099999999999999</v>
      </c>
      <c r="I4451" s="260"/>
      <c r="J4451" s="256"/>
      <c r="K4451" s="256"/>
      <c r="L4451" s="261"/>
      <c r="M4451" s="262"/>
      <c r="N4451" s="263"/>
      <c r="O4451" s="263"/>
      <c r="P4451" s="263"/>
      <c r="Q4451" s="263"/>
      <c r="R4451" s="263"/>
      <c r="S4451" s="263"/>
      <c r="T4451" s="264"/>
      <c r="AT4451" s="265" t="s">
        <v>175</v>
      </c>
      <c r="AU4451" s="265" t="s">
        <v>107</v>
      </c>
      <c r="AV4451" s="13" t="s">
        <v>107</v>
      </c>
      <c r="AW4451" s="13" t="s">
        <v>31</v>
      </c>
      <c r="AX4451" s="13" t="s">
        <v>74</v>
      </c>
      <c r="AY4451" s="265" t="s">
        <v>165</v>
      </c>
    </row>
    <row r="4452" s="12" customFormat="1">
      <c r="B4452" s="244"/>
      <c r="C4452" s="245"/>
      <c r="D4452" s="246" t="s">
        <v>175</v>
      </c>
      <c r="E4452" s="247" t="s">
        <v>1</v>
      </c>
      <c r="F4452" s="248" t="s">
        <v>505</v>
      </c>
      <c r="G4452" s="245"/>
      <c r="H4452" s="247" t="s">
        <v>1</v>
      </c>
      <c r="I4452" s="249"/>
      <c r="J4452" s="245"/>
      <c r="K4452" s="245"/>
      <c r="L4452" s="250"/>
      <c r="M4452" s="251"/>
      <c r="N4452" s="252"/>
      <c r="O4452" s="252"/>
      <c r="P4452" s="252"/>
      <c r="Q4452" s="252"/>
      <c r="R4452" s="252"/>
      <c r="S4452" s="252"/>
      <c r="T4452" s="253"/>
      <c r="AT4452" s="254" t="s">
        <v>175</v>
      </c>
      <c r="AU4452" s="254" t="s">
        <v>107</v>
      </c>
      <c r="AV4452" s="12" t="s">
        <v>82</v>
      </c>
      <c r="AW4452" s="12" t="s">
        <v>31</v>
      </c>
      <c r="AX4452" s="12" t="s">
        <v>74</v>
      </c>
      <c r="AY4452" s="254" t="s">
        <v>165</v>
      </c>
    </row>
    <row r="4453" s="13" customFormat="1">
      <c r="B4453" s="255"/>
      <c r="C4453" s="256"/>
      <c r="D4453" s="246" t="s">
        <v>175</v>
      </c>
      <c r="E4453" s="257" t="s">
        <v>1</v>
      </c>
      <c r="F4453" s="258" t="s">
        <v>1633</v>
      </c>
      <c r="G4453" s="256"/>
      <c r="H4453" s="259">
        <v>2.8799999999999999</v>
      </c>
      <c r="I4453" s="260"/>
      <c r="J4453" s="256"/>
      <c r="K4453" s="256"/>
      <c r="L4453" s="261"/>
      <c r="M4453" s="262"/>
      <c r="N4453" s="263"/>
      <c r="O4453" s="263"/>
      <c r="P4453" s="263"/>
      <c r="Q4453" s="263"/>
      <c r="R4453" s="263"/>
      <c r="S4453" s="263"/>
      <c r="T4453" s="264"/>
      <c r="AT4453" s="265" t="s">
        <v>175</v>
      </c>
      <c r="AU4453" s="265" t="s">
        <v>107</v>
      </c>
      <c r="AV4453" s="13" t="s">
        <v>107</v>
      </c>
      <c r="AW4453" s="13" t="s">
        <v>31</v>
      </c>
      <c r="AX4453" s="13" t="s">
        <v>74</v>
      </c>
      <c r="AY4453" s="265" t="s">
        <v>165</v>
      </c>
    </row>
    <row r="4454" s="12" customFormat="1">
      <c r="B4454" s="244"/>
      <c r="C4454" s="245"/>
      <c r="D4454" s="246" t="s">
        <v>175</v>
      </c>
      <c r="E4454" s="247" t="s">
        <v>1</v>
      </c>
      <c r="F4454" s="248" t="s">
        <v>208</v>
      </c>
      <c r="G4454" s="245"/>
      <c r="H4454" s="247" t="s">
        <v>1</v>
      </c>
      <c r="I4454" s="249"/>
      <c r="J4454" s="245"/>
      <c r="K4454" s="245"/>
      <c r="L4454" s="250"/>
      <c r="M4454" s="251"/>
      <c r="N4454" s="252"/>
      <c r="O4454" s="252"/>
      <c r="P4454" s="252"/>
      <c r="Q4454" s="252"/>
      <c r="R4454" s="252"/>
      <c r="S4454" s="252"/>
      <c r="T4454" s="253"/>
      <c r="AT4454" s="254" t="s">
        <v>175</v>
      </c>
      <c r="AU4454" s="254" t="s">
        <v>107</v>
      </c>
      <c r="AV4454" s="12" t="s">
        <v>82</v>
      </c>
      <c r="AW4454" s="12" t="s">
        <v>31</v>
      </c>
      <c r="AX4454" s="12" t="s">
        <v>74</v>
      </c>
      <c r="AY4454" s="254" t="s">
        <v>165</v>
      </c>
    </row>
    <row r="4455" s="13" customFormat="1">
      <c r="B4455" s="255"/>
      <c r="C4455" s="256"/>
      <c r="D4455" s="246" t="s">
        <v>175</v>
      </c>
      <c r="E4455" s="257" t="s">
        <v>1</v>
      </c>
      <c r="F4455" s="258" t="s">
        <v>1634</v>
      </c>
      <c r="G4455" s="256"/>
      <c r="H4455" s="259">
        <v>4.5</v>
      </c>
      <c r="I4455" s="260"/>
      <c r="J4455" s="256"/>
      <c r="K4455" s="256"/>
      <c r="L4455" s="261"/>
      <c r="M4455" s="262"/>
      <c r="N4455" s="263"/>
      <c r="O4455" s="263"/>
      <c r="P4455" s="263"/>
      <c r="Q4455" s="263"/>
      <c r="R4455" s="263"/>
      <c r="S4455" s="263"/>
      <c r="T4455" s="264"/>
      <c r="AT4455" s="265" t="s">
        <v>175</v>
      </c>
      <c r="AU4455" s="265" t="s">
        <v>107</v>
      </c>
      <c r="AV4455" s="13" t="s">
        <v>107</v>
      </c>
      <c r="AW4455" s="13" t="s">
        <v>31</v>
      </c>
      <c r="AX4455" s="13" t="s">
        <v>74</v>
      </c>
      <c r="AY4455" s="265" t="s">
        <v>165</v>
      </c>
    </row>
    <row r="4456" s="13" customFormat="1">
      <c r="B4456" s="255"/>
      <c r="C4456" s="256"/>
      <c r="D4456" s="246" t="s">
        <v>175</v>
      </c>
      <c r="E4456" s="257" t="s">
        <v>1</v>
      </c>
      <c r="F4456" s="258" t="s">
        <v>551</v>
      </c>
      <c r="G4456" s="256"/>
      <c r="H4456" s="259">
        <v>-1.26</v>
      </c>
      <c r="I4456" s="260"/>
      <c r="J4456" s="256"/>
      <c r="K4456" s="256"/>
      <c r="L4456" s="261"/>
      <c r="M4456" s="262"/>
      <c r="N4456" s="263"/>
      <c r="O4456" s="263"/>
      <c r="P4456" s="263"/>
      <c r="Q4456" s="263"/>
      <c r="R4456" s="263"/>
      <c r="S4456" s="263"/>
      <c r="T4456" s="264"/>
      <c r="AT4456" s="265" t="s">
        <v>175</v>
      </c>
      <c r="AU4456" s="265" t="s">
        <v>107</v>
      </c>
      <c r="AV4456" s="13" t="s">
        <v>107</v>
      </c>
      <c r="AW4456" s="13" t="s">
        <v>31</v>
      </c>
      <c r="AX4456" s="13" t="s">
        <v>74</v>
      </c>
      <c r="AY4456" s="265" t="s">
        <v>165</v>
      </c>
    </row>
    <row r="4457" s="13" customFormat="1">
      <c r="B4457" s="255"/>
      <c r="C4457" s="256"/>
      <c r="D4457" s="246" t="s">
        <v>175</v>
      </c>
      <c r="E4457" s="257" t="s">
        <v>1</v>
      </c>
      <c r="F4457" s="258" t="s">
        <v>1635</v>
      </c>
      <c r="G4457" s="256"/>
      <c r="H4457" s="259">
        <v>0.85999999999999999</v>
      </c>
      <c r="I4457" s="260"/>
      <c r="J4457" s="256"/>
      <c r="K4457" s="256"/>
      <c r="L4457" s="261"/>
      <c r="M4457" s="262"/>
      <c r="N4457" s="263"/>
      <c r="O4457" s="263"/>
      <c r="P4457" s="263"/>
      <c r="Q4457" s="263"/>
      <c r="R4457" s="263"/>
      <c r="S4457" s="263"/>
      <c r="T4457" s="264"/>
      <c r="AT4457" s="265" t="s">
        <v>175</v>
      </c>
      <c r="AU4457" s="265" t="s">
        <v>107</v>
      </c>
      <c r="AV4457" s="13" t="s">
        <v>107</v>
      </c>
      <c r="AW4457" s="13" t="s">
        <v>31</v>
      </c>
      <c r="AX4457" s="13" t="s">
        <v>74</v>
      </c>
      <c r="AY4457" s="265" t="s">
        <v>165</v>
      </c>
    </row>
    <row r="4458" s="14" customFormat="1">
      <c r="B4458" s="266"/>
      <c r="C4458" s="267"/>
      <c r="D4458" s="246" t="s">
        <v>175</v>
      </c>
      <c r="E4458" s="268" t="s">
        <v>1</v>
      </c>
      <c r="F4458" s="269" t="s">
        <v>179</v>
      </c>
      <c r="G4458" s="267"/>
      <c r="H4458" s="270">
        <v>41.75800000000001</v>
      </c>
      <c r="I4458" s="271"/>
      <c r="J4458" s="267"/>
      <c r="K4458" s="267"/>
      <c r="L4458" s="272"/>
      <c r="M4458" s="273"/>
      <c r="N4458" s="274"/>
      <c r="O4458" s="274"/>
      <c r="P4458" s="274"/>
      <c r="Q4458" s="274"/>
      <c r="R4458" s="274"/>
      <c r="S4458" s="274"/>
      <c r="T4458" s="275"/>
      <c r="AT4458" s="276" t="s">
        <v>175</v>
      </c>
      <c r="AU4458" s="276" t="s">
        <v>107</v>
      </c>
      <c r="AV4458" s="14" t="s">
        <v>166</v>
      </c>
      <c r="AW4458" s="14" t="s">
        <v>31</v>
      </c>
      <c r="AX4458" s="14" t="s">
        <v>74</v>
      </c>
      <c r="AY4458" s="276" t="s">
        <v>165</v>
      </c>
    </row>
    <row r="4459" s="15" customFormat="1">
      <c r="B4459" s="277"/>
      <c r="C4459" s="278"/>
      <c r="D4459" s="246" t="s">
        <v>175</v>
      </c>
      <c r="E4459" s="279" t="s">
        <v>1</v>
      </c>
      <c r="F4459" s="280" t="s">
        <v>186</v>
      </c>
      <c r="G4459" s="278"/>
      <c r="H4459" s="281">
        <v>243.41800000000004</v>
      </c>
      <c r="I4459" s="282"/>
      <c r="J4459" s="278"/>
      <c r="K4459" s="278"/>
      <c r="L4459" s="283"/>
      <c r="M4459" s="284"/>
      <c r="N4459" s="285"/>
      <c r="O4459" s="285"/>
      <c r="P4459" s="285"/>
      <c r="Q4459" s="285"/>
      <c r="R4459" s="285"/>
      <c r="S4459" s="285"/>
      <c r="T4459" s="286"/>
      <c r="AT4459" s="287" t="s">
        <v>175</v>
      </c>
      <c r="AU4459" s="287" t="s">
        <v>107</v>
      </c>
      <c r="AV4459" s="15" t="s">
        <v>173</v>
      </c>
      <c r="AW4459" s="15" t="s">
        <v>31</v>
      </c>
      <c r="AX4459" s="15" t="s">
        <v>82</v>
      </c>
      <c r="AY4459" s="287" t="s">
        <v>165</v>
      </c>
    </row>
    <row r="4460" s="1" customFormat="1" ht="24" customHeight="1">
      <c r="B4460" s="38"/>
      <c r="C4460" s="231" t="s">
        <v>1636</v>
      </c>
      <c r="D4460" s="231" t="s">
        <v>168</v>
      </c>
      <c r="E4460" s="232" t="s">
        <v>1637</v>
      </c>
      <c r="F4460" s="233" t="s">
        <v>1638</v>
      </c>
      <c r="G4460" s="234" t="s">
        <v>296</v>
      </c>
      <c r="H4460" s="235">
        <v>191.5</v>
      </c>
      <c r="I4460" s="236"/>
      <c r="J4460" s="237">
        <f>ROUND(I4460*H4460,2)</f>
        <v>0</v>
      </c>
      <c r="K4460" s="233" t="s">
        <v>172</v>
      </c>
      <c r="L4460" s="43"/>
      <c r="M4460" s="238" t="s">
        <v>1</v>
      </c>
      <c r="N4460" s="239" t="s">
        <v>40</v>
      </c>
      <c r="O4460" s="86"/>
      <c r="P4460" s="240">
        <f>O4460*H4460</f>
        <v>0</v>
      </c>
      <c r="Q4460" s="240">
        <v>0</v>
      </c>
      <c r="R4460" s="240">
        <f>Q4460*H4460</f>
        <v>0</v>
      </c>
      <c r="S4460" s="240">
        <v>0.081500000000000003</v>
      </c>
      <c r="T4460" s="241">
        <f>S4460*H4460</f>
        <v>15.607250000000001</v>
      </c>
      <c r="AR4460" s="242" t="s">
        <v>315</v>
      </c>
      <c r="AT4460" s="242" t="s">
        <v>168</v>
      </c>
      <c r="AU4460" s="242" t="s">
        <v>107</v>
      </c>
      <c r="AY4460" s="17" t="s">
        <v>165</v>
      </c>
      <c r="BE4460" s="243">
        <f>IF(N4460="základní",J4460,0)</f>
        <v>0</v>
      </c>
      <c r="BF4460" s="243">
        <f>IF(N4460="snížená",J4460,0)</f>
        <v>0</v>
      </c>
      <c r="BG4460" s="243">
        <f>IF(N4460="zákl. přenesená",J4460,0)</f>
        <v>0</v>
      </c>
      <c r="BH4460" s="243">
        <f>IF(N4460="sníž. přenesená",J4460,0)</f>
        <v>0</v>
      </c>
      <c r="BI4460" s="243">
        <f>IF(N4460="nulová",J4460,0)</f>
        <v>0</v>
      </c>
      <c r="BJ4460" s="17" t="s">
        <v>107</v>
      </c>
      <c r="BK4460" s="243">
        <f>ROUND(I4460*H4460,2)</f>
        <v>0</v>
      </c>
      <c r="BL4460" s="17" t="s">
        <v>315</v>
      </c>
      <c r="BM4460" s="242" t="s">
        <v>1639</v>
      </c>
    </row>
    <row r="4461" s="12" customFormat="1">
      <c r="B4461" s="244"/>
      <c r="C4461" s="245"/>
      <c r="D4461" s="246" t="s">
        <v>175</v>
      </c>
      <c r="E4461" s="247" t="s">
        <v>1</v>
      </c>
      <c r="F4461" s="248" t="s">
        <v>176</v>
      </c>
      <c r="G4461" s="245"/>
      <c r="H4461" s="247" t="s">
        <v>1</v>
      </c>
      <c r="I4461" s="249"/>
      <c r="J4461" s="245"/>
      <c r="K4461" s="245"/>
      <c r="L4461" s="250"/>
      <c r="M4461" s="251"/>
      <c r="N4461" s="252"/>
      <c r="O4461" s="252"/>
      <c r="P4461" s="252"/>
      <c r="Q4461" s="252"/>
      <c r="R4461" s="252"/>
      <c r="S4461" s="252"/>
      <c r="T4461" s="253"/>
      <c r="AT4461" s="254" t="s">
        <v>175</v>
      </c>
      <c r="AU4461" s="254" t="s">
        <v>107</v>
      </c>
      <c r="AV4461" s="12" t="s">
        <v>82</v>
      </c>
      <c r="AW4461" s="12" t="s">
        <v>31</v>
      </c>
      <c r="AX4461" s="12" t="s">
        <v>74</v>
      </c>
      <c r="AY4461" s="254" t="s">
        <v>165</v>
      </c>
    </row>
    <row r="4462" s="12" customFormat="1">
      <c r="B4462" s="244"/>
      <c r="C4462" s="245"/>
      <c r="D4462" s="246" t="s">
        <v>175</v>
      </c>
      <c r="E4462" s="247" t="s">
        <v>1</v>
      </c>
      <c r="F4462" s="248" t="s">
        <v>379</v>
      </c>
      <c r="G4462" s="245"/>
      <c r="H4462" s="247" t="s">
        <v>1</v>
      </c>
      <c r="I4462" s="249"/>
      <c r="J4462" s="245"/>
      <c r="K4462" s="245"/>
      <c r="L4462" s="250"/>
      <c r="M4462" s="251"/>
      <c r="N4462" s="252"/>
      <c r="O4462" s="252"/>
      <c r="P4462" s="252"/>
      <c r="Q4462" s="252"/>
      <c r="R4462" s="252"/>
      <c r="S4462" s="252"/>
      <c r="T4462" s="253"/>
      <c r="AT4462" s="254" t="s">
        <v>175</v>
      </c>
      <c r="AU4462" s="254" t="s">
        <v>107</v>
      </c>
      <c r="AV4462" s="12" t="s">
        <v>82</v>
      </c>
      <c r="AW4462" s="12" t="s">
        <v>31</v>
      </c>
      <c r="AX4462" s="12" t="s">
        <v>74</v>
      </c>
      <c r="AY4462" s="254" t="s">
        <v>165</v>
      </c>
    </row>
    <row r="4463" s="13" customFormat="1">
      <c r="B4463" s="255"/>
      <c r="C4463" s="256"/>
      <c r="D4463" s="246" t="s">
        <v>175</v>
      </c>
      <c r="E4463" s="257" t="s">
        <v>1</v>
      </c>
      <c r="F4463" s="258" t="s">
        <v>1640</v>
      </c>
      <c r="G4463" s="256"/>
      <c r="H4463" s="259">
        <v>2.7000000000000002</v>
      </c>
      <c r="I4463" s="260"/>
      <c r="J4463" s="256"/>
      <c r="K4463" s="256"/>
      <c r="L4463" s="261"/>
      <c r="M4463" s="262"/>
      <c r="N4463" s="263"/>
      <c r="O4463" s="263"/>
      <c r="P4463" s="263"/>
      <c r="Q4463" s="263"/>
      <c r="R4463" s="263"/>
      <c r="S4463" s="263"/>
      <c r="T4463" s="264"/>
      <c r="AT4463" s="265" t="s">
        <v>175</v>
      </c>
      <c r="AU4463" s="265" t="s">
        <v>107</v>
      </c>
      <c r="AV4463" s="13" t="s">
        <v>107</v>
      </c>
      <c r="AW4463" s="13" t="s">
        <v>31</v>
      </c>
      <c r="AX4463" s="13" t="s">
        <v>74</v>
      </c>
      <c r="AY4463" s="265" t="s">
        <v>165</v>
      </c>
    </row>
    <row r="4464" s="12" customFormat="1">
      <c r="B4464" s="244"/>
      <c r="C4464" s="245"/>
      <c r="D4464" s="246" t="s">
        <v>175</v>
      </c>
      <c r="E4464" s="247" t="s">
        <v>1</v>
      </c>
      <c r="F4464" s="248" t="s">
        <v>243</v>
      </c>
      <c r="G4464" s="245"/>
      <c r="H4464" s="247" t="s">
        <v>1</v>
      </c>
      <c r="I4464" s="249"/>
      <c r="J4464" s="245"/>
      <c r="K4464" s="245"/>
      <c r="L4464" s="250"/>
      <c r="M4464" s="251"/>
      <c r="N4464" s="252"/>
      <c r="O4464" s="252"/>
      <c r="P4464" s="252"/>
      <c r="Q4464" s="252"/>
      <c r="R4464" s="252"/>
      <c r="S4464" s="252"/>
      <c r="T4464" s="253"/>
      <c r="AT4464" s="254" t="s">
        <v>175</v>
      </c>
      <c r="AU4464" s="254" t="s">
        <v>107</v>
      </c>
      <c r="AV4464" s="12" t="s">
        <v>82</v>
      </c>
      <c r="AW4464" s="12" t="s">
        <v>31</v>
      </c>
      <c r="AX4464" s="12" t="s">
        <v>74</v>
      </c>
      <c r="AY4464" s="254" t="s">
        <v>165</v>
      </c>
    </row>
    <row r="4465" s="13" customFormat="1">
      <c r="B4465" s="255"/>
      <c r="C4465" s="256"/>
      <c r="D4465" s="246" t="s">
        <v>175</v>
      </c>
      <c r="E4465" s="257" t="s">
        <v>1</v>
      </c>
      <c r="F4465" s="258" t="s">
        <v>1641</v>
      </c>
      <c r="G4465" s="256"/>
      <c r="H4465" s="259">
        <v>13.58</v>
      </c>
      <c r="I4465" s="260"/>
      <c r="J4465" s="256"/>
      <c r="K4465" s="256"/>
      <c r="L4465" s="261"/>
      <c r="M4465" s="262"/>
      <c r="N4465" s="263"/>
      <c r="O4465" s="263"/>
      <c r="P4465" s="263"/>
      <c r="Q4465" s="263"/>
      <c r="R4465" s="263"/>
      <c r="S4465" s="263"/>
      <c r="T4465" s="264"/>
      <c r="AT4465" s="265" t="s">
        <v>175</v>
      </c>
      <c r="AU4465" s="265" t="s">
        <v>107</v>
      </c>
      <c r="AV4465" s="13" t="s">
        <v>107</v>
      </c>
      <c r="AW4465" s="13" t="s">
        <v>31</v>
      </c>
      <c r="AX4465" s="13" t="s">
        <v>74</v>
      </c>
      <c r="AY4465" s="265" t="s">
        <v>165</v>
      </c>
    </row>
    <row r="4466" s="12" customFormat="1">
      <c r="B4466" s="244"/>
      <c r="C4466" s="245"/>
      <c r="D4466" s="246" t="s">
        <v>175</v>
      </c>
      <c r="E4466" s="247" t="s">
        <v>1</v>
      </c>
      <c r="F4466" s="248" t="s">
        <v>242</v>
      </c>
      <c r="G4466" s="245"/>
      <c r="H4466" s="247" t="s">
        <v>1</v>
      </c>
      <c r="I4466" s="249"/>
      <c r="J4466" s="245"/>
      <c r="K4466" s="245"/>
      <c r="L4466" s="250"/>
      <c r="M4466" s="251"/>
      <c r="N4466" s="252"/>
      <c r="O4466" s="252"/>
      <c r="P4466" s="252"/>
      <c r="Q4466" s="252"/>
      <c r="R4466" s="252"/>
      <c r="S4466" s="252"/>
      <c r="T4466" s="253"/>
      <c r="AT4466" s="254" t="s">
        <v>175</v>
      </c>
      <c r="AU4466" s="254" t="s">
        <v>107</v>
      </c>
      <c r="AV4466" s="12" t="s">
        <v>82</v>
      </c>
      <c r="AW4466" s="12" t="s">
        <v>31</v>
      </c>
      <c r="AX4466" s="12" t="s">
        <v>74</v>
      </c>
      <c r="AY4466" s="254" t="s">
        <v>165</v>
      </c>
    </row>
    <row r="4467" s="13" customFormat="1">
      <c r="B4467" s="255"/>
      <c r="C4467" s="256"/>
      <c r="D4467" s="246" t="s">
        <v>175</v>
      </c>
      <c r="E4467" s="257" t="s">
        <v>1</v>
      </c>
      <c r="F4467" s="258" t="s">
        <v>1642</v>
      </c>
      <c r="G4467" s="256"/>
      <c r="H4467" s="259">
        <v>2.8999999999999999</v>
      </c>
      <c r="I4467" s="260"/>
      <c r="J4467" s="256"/>
      <c r="K4467" s="256"/>
      <c r="L4467" s="261"/>
      <c r="M4467" s="262"/>
      <c r="N4467" s="263"/>
      <c r="O4467" s="263"/>
      <c r="P4467" s="263"/>
      <c r="Q4467" s="263"/>
      <c r="R4467" s="263"/>
      <c r="S4467" s="263"/>
      <c r="T4467" s="264"/>
      <c r="AT4467" s="265" t="s">
        <v>175</v>
      </c>
      <c r="AU4467" s="265" t="s">
        <v>107</v>
      </c>
      <c r="AV4467" s="13" t="s">
        <v>107</v>
      </c>
      <c r="AW4467" s="13" t="s">
        <v>31</v>
      </c>
      <c r="AX4467" s="13" t="s">
        <v>74</v>
      </c>
      <c r="AY4467" s="265" t="s">
        <v>165</v>
      </c>
    </row>
    <row r="4468" s="12" customFormat="1">
      <c r="B4468" s="244"/>
      <c r="C4468" s="245"/>
      <c r="D4468" s="246" t="s">
        <v>175</v>
      </c>
      <c r="E4468" s="247" t="s">
        <v>1</v>
      </c>
      <c r="F4468" s="248" t="s">
        <v>216</v>
      </c>
      <c r="G4468" s="245"/>
      <c r="H4468" s="247" t="s">
        <v>1</v>
      </c>
      <c r="I4468" s="249"/>
      <c r="J4468" s="245"/>
      <c r="K4468" s="245"/>
      <c r="L4468" s="250"/>
      <c r="M4468" s="251"/>
      <c r="N4468" s="252"/>
      <c r="O4468" s="252"/>
      <c r="P4468" s="252"/>
      <c r="Q4468" s="252"/>
      <c r="R4468" s="252"/>
      <c r="S4468" s="252"/>
      <c r="T4468" s="253"/>
      <c r="AT4468" s="254" t="s">
        <v>175</v>
      </c>
      <c r="AU4468" s="254" t="s">
        <v>107</v>
      </c>
      <c r="AV4468" s="12" t="s">
        <v>82</v>
      </c>
      <c r="AW4468" s="12" t="s">
        <v>31</v>
      </c>
      <c r="AX4468" s="12" t="s">
        <v>74</v>
      </c>
      <c r="AY4468" s="254" t="s">
        <v>165</v>
      </c>
    </row>
    <row r="4469" s="13" customFormat="1">
      <c r="B4469" s="255"/>
      <c r="C4469" s="256"/>
      <c r="D4469" s="246" t="s">
        <v>175</v>
      </c>
      <c r="E4469" s="257" t="s">
        <v>1</v>
      </c>
      <c r="F4469" s="258" t="s">
        <v>1643</v>
      </c>
      <c r="G4469" s="256"/>
      <c r="H4469" s="259">
        <v>2.8799999999999999</v>
      </c>
      <c r="I4469" s="260"/>
      <c r="J4469" s="256"/>
      <c r="K4469" s="256"/>
      <c r="L4469" s="261"/>
      <c r="M4469" s="262"/>
      <c r="N4469" s="263"/>
      <c r="O4469" s="263"/>
      <c r="P4469" s="263"/>
      <c r="Q4469" s="263"/>
      <c r="R4469" s="263"/>
      <c r="S4469" s="263"/>
      <c r="T4469" s="264"/>
      <c r="AT4469" s="265" t="s">
        <v>175</v>
      </c>
      <c r="AU4469" s="265" t="s">
        <v>107</v>
      </c>
      <c r="AV4469" s="13" t="s">
        <v>107</v>
      </c>
      <c r="AW4469" s="13" t="s">
        <v>31</v>
      </c>
      <c r="AX4469" s="13" t="s">
        <v>74</v>
      </c>
      <c r="AY4469" s="265" t="s">
        <v>165</v>
      </c>
    </row>
    <row r="4470" s="12" customFormat="1">
      <c r="B4470" s="244"/>
      <c r="C4470" s="245"/>
      <c r="D4470" s="246" t="s">
        <v>175</v>
      </c>
      <c r="E4470" s="247" t="s">
        <v>1</v>
      </c>
      <c r="F4470" s="248" t="s">
        <v>244</v>
      </c>
      <c r="G4470" s="245"/>
      <c r="H4470" s="247" t="s">
        <v>1</v>
      </c>
      <c r="I4470" s="249"/>
      <c r="J4470" s="245"/>
      <c r="K4470" s="245"/>
      <c r="L4470" s="250"/>
      <c r="M4470" s="251"/>
      <c r="N4470" s="252"/>
      <c r="O4470" s="252"/>
      <c r="P4470" s="252"/>
      <c r="Q4470" s="252"/>
      <c r="R4470" s="252"/>
      <c r="S4470" s="252"/>
      <c r="T4470" s="253"/>
      <c r="AT4470" s="254" t="s">
        <v>175</v>
      </c>
      <c r="AU4470" s="254" t="s">
        <v>107</v>
      </c>
      <c r="AV4470" s="12" t="s">
        <v>82</v>
      </c>
      <c r="AW4470" s="12" t="s">
        <v>31</v>
      </c>
      <c r="AX4470" s="12" t="s">
        <v>74</v>
      </c>
      <c r="AY4470" s="254" t="s">
        <v>165</v>
      </c>
    </row>
    <row r="4471" s="13" customFormat="1">
      <c r="B4471" s="255"/>
      <c r="C4471" s="256"/>
      <c r="D4471" s="246" t="s">
        <v>175</v>
      </c>
      <c r="E4471" s="257" t="s">
        <v>1</v>
      </c>
      <c r="F4471" s="258" t="s">
        <v>1644</v>
      </c>
      <c r="G4471" s="256"/>
      <c r="H4471" s="259">
        <v>17.100000000000001</v>
      </c>
      <c r="I4471" s="260"/>
      <c r="J4471" s="256"/>
      <c r="K4471" s="256"/>
      <c r="L4471" s="261"/>
      <c r="M4471" s="262"/>
      <c r="N4471" s="263"/>
      <c r="O4471" s="263"/>
      <c r="P4471" s="263"/>
      <c r="Q4471" s="263"/>
      <c r="R4471" s="263"/>
      <c r="S4471" s="263"/>
      <c r="T4471" s="264"/>
      <c r="AT4471" s="265" t="s">
        <v>175</v>
      </c>
      <c r="AU4471" s="265" t="s">
        <v>107</v>
      </c>
      <c r="AV4471" s="13" t="s">
        <v>107</v>
      </c>
      <c r="AW4471" s="13" t="s">
        <v>31</v>
      </c>
      <c r="AX4471" s="13" t="s">
        <v>74</v>
      </c>
      <c r="AY4471" s="265" t="s">
        <v>165</v>
      </c>
    </row>
    <row r="4472" s="13" customFormat="1">
      <c r="B4472" s="255"/>
      <c r="C4472" s="256"/>
      <c r="D4472" s="246" t="s">
        <v>175</v>
      </c>
      <c r="E4472" s="257" t="s">
        <v>1</v>
      </c>
      <c r="F4472" s="258" t="s">
        <v>879</v>
      </c>
      <c r="G4472" s="256"/>
      <c r="H4472" s="259">
        <v>-1.8</v>
      </c>
      <c r="I4472" s="260"/>
      <c r="J4472" s="256"/>
      <c r="K4472" s="256"/>
      <c r="L4472" s="261"/>
      <c r="M4472" s="262"/>
      <c r="N4472" s="263"/>
      <c r="O4472" s="263"/>
      <c r="P4472" s="263"/>
      <c r="Q4472" s="263"/>
      <c r="R4472" s="263"/>
      <c r="S4472" s="263"/>
      <c r="T4472" s="264"/>
      <c r="AT4472" s="265" t="s">
        <v>175</v>
      </c>
      <c r="AU4472" s="265" t="s">
        <v>107</v>
      </c>
      <c r="AV4472" s="13" t="s">
        <v>107</v>
      </c>
      <c r="AW4472" s="13" t="s">
        <v>31</v>
      </c>
      <c r="AX4472" s="13" t="s">
        <v>74</v>
      </c>
      <c r="AY4472" s="265" t="s">
        <v>165</v>
      </c>
    </row>
    <row r="4473" s="12" customFormat="1">
      <c r="B4473" s="244"/>
      <c r="C4473" s="245"/>
      <c r="D4473" s="246" t="s">
        <v>175</v>
      </c>
      <c r="E4473" s="247" t="s">
        <v>1</v>
      </c>
      <c r="F4473" s="248" t="s">
        <v>260</v>
      </c>
      <c r="G4473" s="245"/>
      <c r="H4473" s="247" t="s">
        <v>1</v>
      </c>
      <c r="I4473" s="249"/>
      <c r="J4473" s="245"/>
      <c r="K4473" s="245"/>
      <c r="L4473" s="250"/>
      <c r="M4473" s="251"/>
      <c r="N4473" s="252"/>
      <c r="O4473" s="252"/>
      <c r="P4473" s="252"/>
      <c r="Q4473" s="252"/>
      <c r="R4473" s="252"/>
      <c r="S4473" s="252"/>
      <c r="T4473" s="253"/>
      <c r="AT4473" s="254" t="s">
        <v>175</v>
      </c>
      <c r="AU4473" s="254" t="s">
        <v>107</v>
      </c>
      <c r="AV4473" s="12" t="s">
        <v>82</v>
      </c>
      <c r="AW4473" s="12" t="s">
        <v>31</v>
      </c>
      <c r="AX4473" s="12" t="s">
        <v>74</v>
      </c>
      <c r="AY4473" s="254" t="s">
        <v>165</v>
      </c>
    </row>
    <row r="4474" s="13" customFormat="1">
      <c r="B4474" s="255"/>
      <c r="C4474" s="256"/>
      <c r="D4474" s="246" t="s">
        <v>175</v>
      </c>
      <c r="E4474" s="257" t="s">
        <v>1</v>
      </c>
      <c r="F4474" s="258" t="s">
        <v>1645</v>
      </c>
      <c r="G4474" s="256"/>
      <c r="H4474" s="259">
        <v>6.4500000000000002</v>
      </c>
      <c r="I4474" s="260"/>
      <c r="J4474" s="256"/>
      <c r="K4474" s="256"/>
      <c r="L4474" s="261"/>
      <c r="M4474" s="262"/>
      <c r="N4474" s="263"/>
      <c r="O4474" s="263"/>
      <c r="P4474" s="263"/>
      <c r="Q4474" s="263"/>
      <c r="R4474" s="263"/>
      <c r="S4474" s="263"/>
      <c r="T4474" s="264"/>
      <c r="AT4474" s="265" t="s">
        <v>175</v>
      </c>
      <c r="AU4474" s="265" t="s">
        <v>107</v>
      </c>
      <c r="AV4474" s="13" t="s">
        <v>107</v>
      </c>
      <c r="AW4474" s="13" t="s">
        <v>31</v>
      </c>
      <c r="AX4474" s="13" t="s">
        <v>74</v>
      </c>
      <c r="AY4474" s="265" t="s">
        <v>165</v>
      </c>
    </row>
    <row r="4475" s="12" customFormat="1">
      <c r="B4475" s="244"/>
      <c r="C4475" s="245"/>
      <c r="D4475" s="246" t="s">
        <v>175</v>
      </c>
      <c r="E4475" s="247" t="s">
        <v>1</v>
      </c>
      <c r="F4475" s="248" t="s">
        <v>968</v>
      </c>
      <c r="G4475" s="245"/>
      <c r="H4475" s="247" t="s">
        <v>1</v>
      </c>
      <c r="I4475" s="249"/>
      <c r="J4475" s="245"/>
      <c r="K4475" s="245"/>
      <c r="L4475" s="250"/>
      <c r="M4475" s="251"/>
      <c r="N4475" s="252"/>
      <c r="O4475" s="252"/>
      <c r="P4475" s="252"/>
      <c r="Q4475" s="252"/>
      <c r="R4475" s="252"/>
      <c r="S4475" s="252"/>
      <c r="T4475" s="253"/>
      <c r="AT4475" s="254" t="s">
        <v>175</v>
      </c>
      <c r="AU4475" s="254" t="s">
        <v>107</v>
      </c>
      <c r="AV4475" s="12" t="s">
        <v>82</v>
      </c>
      <c r="AW4475" s="12" t="s">
        <v>31</v>
      </c>
      <c r="AX4475" s="12" t="s">
        <v>74</v>
      </c>
      <c r="AY4475" s="254" t="s">
        <v>165</v>
      </c>
    </row>
    <row r="4476" s="13" customFormat="1">
      <c r="B4476" s="255"/>
      <c r="C4476" s="256"/>
      <c r="D4476" s="246" t="s">
        <v>175</v>
      </c>
      <c r="E4476" s="257" t="s">
        <v>1</v>
      </c>
      <c r="F4476" s="258" t="s">
        <v>1646</v>
      </c>
      <c r="G4476" s="256"/>
      <c r="H4476" s="259">
        <v>7.75</v>
      </c>
      <c r="I4476" s="260"/>
      <c r="J4476" s="256"/>
      <c r="K4476" s="256"/>
      <c r="L4476" s="261"/>
      <c r="M4476" s="262"/>
      <c r="N4476" s="263"/>
      <c r="O4476" s="263"/>
      <c r="P4476" s="263"/>
      <c r="Q4476" s="263"/>
      <c r="R4476" s="263"/>
      <c r="S4476" s="263"/>
      <c r="T4476" s="264"/>
      <c r="AT4476" s="265" t="s">
        <v>175</v>
      </c>
      <c r="AU4476" s="265" t="s">
        <v>107</v>
      </c>
      <c r="AV4476" s="13" t="s">
        <v>107</v>
      </c>
      <c r="AW4476" s="13" t="s">
        <v>31</v>
      </c>
      <c r="AX4476" s="13" t="s">
        <v>74</v>
      </c>
      <c r="AY4476" s="265" t="s">
        <v>165</v>
      </c>
    </row>
    <row r="4477" s="13" customFormat="1">
      <c r="B4477" s="255"/>
      <c r="C4477" s="256"/>
      <c r="D4477" s="246" t="s">
        <v>175</v>
      </c>
      <c r="E4477" s="257" t="s">
        <v>1</v>
      </c>
      <c r="F4477" s="258" t="s">
        <v>310</v>
      </c>
      <c r="G4477" s="256"/>
      <c r="H4477" s="259">
        <v>-1.6000000000000001</v>
      </c>
      <c r="I4477" s="260"/>
      <c r="J4477" s="256"/>
      <c r="K4477" s="256"/>
      <c r="L4477" s="261"/>
      <c r="M4477" s="262"/>
      <c r="N4477" s="263"/>
      <c r="O4477" s="263"/>
      <c r="P4477" s="263"/>
      <c r="Q4477" s="263"/>
      <c r="R4477" s="263"/>
      <c r="S4477" s="263"/>
      <c r="T4477" s="264"/>
      <c r="AT4477" s="265" t="s">
        <v>175</v>
      </c>
      <c r="AU4477" s="265" t="s">
        <v>107</v>
      </c>
      <c r="AV4477" s="13" t="s">
        <v>107</v>
      </c>
      <c r="AW4477" s="13" t="s">
        <v>31</v>
      </c>
      <c r="AX4477" s="13" t="s">
        <v>74</v>
      </c>
      <c r="AY4477" s="265" t="s">
        <v>165</v>
      </c>
    </row>
    <row r="4478" s="12" customFormat="1">
      <c r="B4478" s="244"/>
      <c r="C4478" s="245"/>
      <c r="D4478" s="246" t="s">
        <v>175</v>
      </c>
      <c r="E4478" s="247" t="s">
        <v>1</v>
      </c>
      <c r="F4478" s="248" t="s">
        <v>245</v>
      </c>
      <c r="G4478" s="245"/>
      <c r="H4478" s="247" t="s">
        <v>1</v>
      </c>
      <c r="I4478" s="249"/>
      <c r="J4478" s="245"/>
      <c r="K4478" s="245"/>
      <c r="L4478" s="250"/>
      <c r="M4478" s="251"/>
      <c r="N4478" s="252"/>
      <c r="O4478" s="252"/>
      <c r="P4478" s="252"/>
      <c r="Q4478" s="252"/>
      <c r="R4478" s="252"/>
      <c r="S4478" s="252"/>
      <c r="T4478" s="253"/>
      <c r="AT4478" s="254" t="s">
        <v>175</v>
      </c>
      <c r="AU4478" s="254" t="s">
        <v>107</v>
      </c>
      <c r="AV4478" s="12" t="s">
        <v>82</v>
      </c>
      <c r="AW4478" s="12" t="s">
        <v>31</v>
      </c>
      <c r="AX4478" s="12" t="s">
        <v>74</v>
      </c>
      <c r="AY4478" s="254" t="s">
        <v>165</v>
      </c>
    </row>
    <row r="4479" s="13" customFormat="1">
      <c r="B4479" s="255"/>
      <c r="C4479" s="256"/>
      <c r="D4479" s="246" t="s">
        <v>175</v>
      </c>
      <c r="E4479" s="257" t="s">
        <v>1</v>
      </c>
      <c r="F4479" s="258" t="s">
        <v>1640</v>
      </c>
      <c r="G4479" s="256"/>
      <c r="H4479" s="259">
        <v>2.7000000000000002</v>
      </c>
      <c r="I4479" s="260"/>
      <c r="J4479" s="256"/>
      <c r="K4479" s="256"/>
      <c r="L4479" s="261"/>
      <c r="M4479" s="262"/>
      <c r="N4479" s="263"/>
      <c r="O4479" s="263"/>
      <c r="P4479" s="263"/>
      <c r="Q4479" s="263"/>
      <c r="R4479" s="263"/>
      <c r="S4479" s="263"/>
      <c r="T4479" s="264"/>
      <c r="AT4479" s="265" t="s">
        <v>175</v>
      </c>
      <c r="AU4479" s="265" t="s">
        <v>107</v>
      </c>
      <c r="AV4479" s="13" t="s">
        <v>107</v>
      </c>
      <c r="AW4479" s="13" t="s">
        <v>31</v>
      </c>
      <c r="AX4479" s="13" t="s">
        <v>74</v>
      </c>
      <c r="AY4479" s="265" t="s">
        <v>165</v>
      </c>
    </row>
    <row r="4480" s="12" customFormat="1">
      <c r="B4480" s="244"/>
      <c r="C4480" s="245"/>
      <c r="D4480" s="246" t="s">
        <v>175</v>
      </c>
      <c r="E4480" s="247" t="s">
        <v>1</v>
      </c>
      <c r="F4480" s="248" t="s">
        <v>401</v>
      </c>
      <c r="G4480" s="245"/>
      <c r="H4480" s="247" t="s">
        <v>1</v>
      </c>
      <c r="I4480" s="249"/>
      <c r="J4480" s="245"/>
      <c r="K4480" s="245"/>
      <c r="L4480" s="250"/>
      <c r="M4480" s="251"/>
      <c r="N4480" s="252"/>
      <c r="O4480" s="252"/>
      <c r="P4480" s="252"/>
      <c r="Q4480" s="252"/>
      <c r="R4480" s="252"/>
      <c r="S4480" s="252"/>
      <c r="T4480" s="253"/>
      <c r="AT4480" s="254" t="s">
        <v>175</v>
      </c>
      <c r="AU4480" s="254" t="s">
        <v>107</v>
      </c>
      <c r="AV4480" s="12" t="s">
        <v>82</v>
      </c>
      <c r="AW4480" s="12" t="s">
        <v>31</v>
      </c>
      <c r="AX4480" s="12" t="s">
        <v>74</v>
      </c>
      <c r="AY4480" s="254" t="s">
        <v>165</v>
      </c>
    </row>
    <row r="4481" s="13" customFormat="1">
      <c r="B4481" s="255"/>
      <c r="C4481" s="256"/>
      <c r="D4481" s="246" t="s">
        <v>175</v>
      </c>
      <c r="E4481" s="257" t="s">
        <v>1</v>
      </c>
      <c r="F4481" s="258" t="s">
        <v>1647</v>
      </c>
      <c r="G4481" s="256"/>
      <c r="H4481" s="259">
        <v>5.2199999999999998</v>
      </c>
      <c r="I4481" s="260"/>
      <c r="J4481" s="256"/>
      <c r="K4481" s="256"/>
      <c r="L4481" s="261"/>
      <c r="M4481" s="262"/>
      <c r="N4481" s="263"/>
      <c r="O4481" s="263"/>
      <c r="P4481" s="263"/>
      <c r="Q4481" s="263"/>
      <c r="R4481" s="263"/>
      <c r="S4481" s="263"/>
      <c r="T4481" s="264"/>
      <c r="AT4481" s="265" t="s">
        <v>175</v>
      </c>
      <c r="AU4481" s="265" t="s">
        <v>107</v>
      </c>
      <c r="AV4481" s="13" t="s">
        <v>107</v>
      </c>
      <c r="AW4481" s="13" t="s">
        <v>31</v>
      </c>
      <c r="AX4481" s="13" t="s">
        <v>74</v>
      </c>
      <c r="AY4481" s="265" t="s">
        <v>165</v>
      </c>
    </row>
    <row r="4482" s="12" customFormat="1">
      <c r="B4482" s="244"/>
      <c r="C4482" s="245"/>
      <c r="D4482" s="246" t="s">
        <v>175</v>
      </c>
      <c r="E4482" s="247" t="s">
        <v>1</v>
      </c>
      <c r="F4482" s="248" t="s">
        <v>261</v>
      </c>
      <c r="G4482" s="245"/>
      <c r="H4482" s="247" t="s">
        <v>1</v>
      </c>
      <c r="I4482" s="249"/>
      <c r="J4482" s="245"/>
      <c r="K4482" s="245"/>
      <c r="L4482" s="250"/>
      <c r="M4482" s="251"/>
      <c r="N4482" s="252"/>
      <c r="O4482" s="252"/>
      <c r="P4482" s="252"/>
      <c r="Q4482" s="252"/>
      <c r="R4482" s="252"/>
      <c r="S4482" s="252"/>
      <c r="T4482" s="253"/>
      <c r="AT4482" s="254" t="s">
        <v>175</v>
      </c>
      <c r="AU4482" s="254" t="s">
        <v>107</v>
      </c>
      <c r="AV4482" s="12" t="s">
        <v>82</v>
      </c>
      <c r="AW4482" s="12" t="s">
        <v>31</v>
      </c>
      <c r="AX4482" s="12" t="s">
        <v>74</v>
      </c>
      <c r="AY4482" s="254" t="s">
        <v>165</v>
      </c>
    </row>
    <row r="4483" s="13" customFormat="1">
      <c r="B4483" s="255"/>
      <c r="C4483" s="256"/>
      <c r="D4483" s="246" t="s">
        <v>175</v>
      </c>
      <c r="E4483" s="257" t="s">
        <v>1</v>
      </c>
      <c r="F4483" s="258" t="s">
        <v>1648</v>
      </c>
      <c r="G4483" s="256"/>
      <c r="H4483" s="259">
        <v>2.6600000000000001</v>
      </c>
      <c r="I4483" s="260"/>
      <c r="J4483" s="256"/>
      <c r="K4483" s="256"/>
      <c r="L4483" s="261"/>
      <c r="M4483" s="262"/>
      <c r="N4483" s="263"/>
      <c r="O4483" s="263"/>
      <c r="P4483" s="263"/>
      <c r="Q4483" s="263"/>
      <c r="R4483" s="263"/>
      <c r="S4483" s="263"/>
      <c r="T4483" s="264"/>
      <c r="AT4483" s="265" t="s">
        <v>175</v>
      </c>
      <c r="AU4483" s="265" t="s">
        <v>107</v>
      </c>
      <c r="AV4483" s="13" t="s">
        <v>107</v>
      </c>
      <c r="AW4483" s="13" t="s">
        <v>31</v>
      </c>
      <c r="AX4483" s="13" t="s">
        <v>74</v>
      </c>
      <c r="AY4483" s="265" t="s">
        <v>165</v>
      </c>
    </row>
    <row r="4484" s="12" customFormat="1">
      <c r="B4484" s="244"/>
      <c r="C4484" s="245"/>
      <c r="D4484" s="246" t="s">
        <v>175</v>
      </c>
      <c r="E4484" s="247" t="s">
        <v>1</v>
      </c>
      <c r="F4484" s="248" t="s">
        <v>425</v>
      </c>
      <c r="G4484" s="245"/>
      <c r="H4484" s="247" t="s">
        <v>1</v>
      </c>
      <c r="I4484" s="249"/>
      <c r="J4484" s="245"/>
      <c r="K4484" s="245"/>
      <c r="L4484" s="250"/>
      <c r="M4484" s="251"/>
      <c r="N4484" s="252"/>
      <c r="O4484" s="252"/>
      <c r="P4484" s="252"/>
      <c r="Q4484" s="252"/>
      <c r="R4484" s="252"/>
      <c r="S4484" s="252"/>
      <c r="T4484" s="253"/>
      <c r="AT4484" s="254" t="s">
        <v>175</v>
      </c>
      <c r="AU4484" s="254" t="s">
        <v>107</v>
      </c>
      <c r="AV4484" s="12" t="s">
        <v>82</v>
      </c>
      <c r="AW4484" s="12" t="s">
        <v>31</v>
      </c>
      <c r="AX4484" s="12" t="s">
        <v>74</v>
      </c>
      <c r="AY4484" s="254" t="s">
        <v>165</v>
      </c>
    </row>
    <row r="4485" s="13" customFormat="1">
      <c r="B4485" s="255"/>
      <c r="C4485" s="256"/>
      <c r="D4485" s="246" t="s">
        <v>175</v>
      </c>
      <c r="E4485" s="257" t="s">
        <v>1</v>
      </c>
      <c r="F4485" s="258" t="s">
        <v>1649</v>
      </c>
      <c r="G4485" s="256"/>
      <c r="H4485" s="259">
        <v>5.8399999999999999</v>
      </c>
      <c r="I4485" s="260"/>
      <c r="J4485" s="256"/>
      <c r="K4485" s="256"/>
      <c r="L4485" s="261"/>
      <c r="M4485" s="262"/>
      <c r="N4485" s="263"/>
      <c r="O4485" s="263"/>
      <c r="P4485" s="263"/>
      <c r="Q4485" s="263"/>
      <c r="R4485" s="263"/>
      <c r="S4485" s="263"/>
      <c r="T4485" s="264"/>
      <c r="AT4485" s="265" t="s">
        <v>175</v>
      </c>
      <c r="AU4485" s="265" t="s">
        <v>107</v>
      </c>
      <c r="AV4485" s="13" t="s">
        <v>107</v>
      </c>
      <c r="AW4485" s="13" t="s">
        <v>31</v>
      </c>
      <c r="AX4485" s="13" t="s">
        <v>74</v>
      </c>
      <c r="AY4485" s="265" t="s">
        <v>165</v>
      </c>
    </row>
    <row r="4486" s="12" customFormat="1">
      <c r="B4486" s="244"/>
      <c r="C4486" s="245"/>
      <c r="D4486" s="246" t="s">
        <v>175</v>
      </c>
      <c r="E4486" s="247" t="s">
        <v>1</v>
      </c>
      <c r="F4486" s="248" t="s">
        <v>196</v>
      </c>
      <c r="G4486" s="245"/>
      <c r="H4486" s="247" t="s">
        <v>1</v>
      </c>
      <c r="I4486" s="249"/>
      <c r="J4486" s="245"/>
      <c r="K4486" s="245"/>
      <c r="L4486" s="250"/>
      <c r="M4486" s="251"/>
      <c r="N4486" s="252"/>
      <c r="O4486" s="252"/>
      <c r="P4486" s="252"/>
      <c r="Q4486" s="252"/>
      <c r="R4486" s="252"/>
      <c r="S4486" s="252"/>
      <c r="T4486" s="253"/>
      <c r="AT4486" s="254" t="s">
        <v>175</v>
      </c>
      <c r="AU4486" s="254" t="s">
        <v>107</v>
      </c>
      <c r="AV4486" s="12" t="s">
        <v>82</v>
      </c>
      <c r="AW4486" s="12" t="s">
        <v>31</v>
      </c>
      <c r="AX4486" s="12" t="s">
        <v>74</v>
      </c>
      <c r="AY4486" s="254" t="s">
        <v>165</v>
      </c>
    </row>
    <row r="4487" s="13" customFormat="1">
      <c r="B4487" s="255"/>
      <c r="C4487" s="256"/>
      <c r="D4487" s="246" t="s">
        <v>175</v>
      </c>
      <c r="E4487" s="257" t="s">
        <v>1</v>
      </c>
      <c r="F4487" s="258" t="s">
        <v>1650</v>
      </c>
      <c r="G4487" s="256"/>
      <c r="H4487" s="259">
        <v>2.25</v>
      </c>
      <c r="I4487" s="260"/>
      <c r="J4487" s="256"/>
      <c r="K4487" s="256"/>
      <c r="L4487" s="261"/>
      <c r="M4487" s="262"/>
      <c r="N4487" s="263"/>
      <c r="O4487" s="263"/>
      <c r="P4487" s="263"/>
      <c r="Q4487" s="263"/>
      <c r="R4487" s="263"/>
      <c r="S4487" s="263"/>
      <c r="T4487" s="264"/>
      <c r="AT4487" s="265" t="s">
        <v>175</v>
      </c>
      <c r="AU4487" s="265" t="s">
        <v>107</v>
      </c>
      <c r="AV4487" s="13" t="s">
        <v>107</v>
      </c>
      <c r="AW4487" s="13" t="s">
        <v>31</v>
      </c>
      <c r="AX4487" s="13" t="s">
        <v>74</v>
      </c>
      <c r="AY4487" s="265" t="s">
        <v>165</v>
      </c>
    </row>
    <row r="4488" s="12" customFormat="1">
      <c r="B4488" s="244"/>
      <c r="C4488" s="245"/>
      <c r="D4488" s="246" t="s">
        <v>175</v>
      </c>
      <c r="E4488" s="247" t="s">
        <v>1</v>
      </c>
      <c r="F4488" s="248" t="s">
        <v>246</v>
      </c>
      <c r="G4488" s="245"/>
      <c r="H4488" s="247" t="s">
        <v>1</v>
      </c>
      <c r="I4488" s="249"/>
      <c r="J4488" s="245"/>
      <c r="K4488" s="245"/>
      <c r="L4488" s="250"/>
      <c r="M4488" s="251"/>
      <c r="N4488" s="252"/>
      <c r="O4488" s="252"/>
      <c r="P4488" s="252"/>
      <c r="Q4488" s="252"/>
      <c r="R4488" s="252"/>
      <c r="S4488" s="252"/>
      <c r="T4488" s="253"/>
      <c r="AT4488" s="254" t="s">
        <v>175</v>
      </c>
      <c r="AU4488" s="254" t="s">
        <v>107</v>
      </c>
      <c r="AV4488" s="12" t="s">
        <v>82</v>
      </c>
      <c r="AW4488" s="12" t="s">
        <v>31</v>
      </c>
      <c r="AX4488" s="12" t="s">
        <v>74</v>
      </c>
      <c r="AY4488" s="254" t="s">
        <v>165</v>
      </c>
    </row>
    <row r="4489" s="13" customFormat="1">
      <c r="B4489" s="255"/>
      <c r="C4489" s="256"/>
      <c r="D4489" s="246" t="s">
        <v>175</v>
      </c>
      <c r="E4489" s="257" t="s">
        <v>1</v>
      </c>
      <c r="F4489" s="258" t="s">
        <v>1651</v>
      </c>
      <c r="G4489" s="256"/>
      <c r="H4489" s="259">
        <v>22.039999999999999</v>
      </c>
      <c r="I4489" s="260"/>
      <c r="J4489" s="256"/>
      <c r="K4489" s="256"/>
      <c r="L4489" s="261"/>
      <c r="M4489" s="262"/>
      <c r="N4489" s="263"/>
      <c r="O4489" s="263"/>
      <c r="P4489" s="263"/>
      <c r="Q4489" s="263"/>
      <c r="R4489" s="263"/>
      <c r="S4489" s="263"/>
      <c r="T4489" s="264"/>
      <c r="AT4489" s="265" t="s">
        <v>175</v>
      </c>
      <c r="AU4489" s="265" t="s">
        <v>107</v>
      </c>
      <c r="AV4489" s="13" t="s">
        <v>107</v>
      </c>
      <c r="AW4489" s="13" t="s">
        <v>31</v>
      </c>
      <c r="AX4489" s="13" t="s">
        <v>74</v>
      </c>
      <c r="AY4489" s="265" t="s">
        <v>165</v>
      </c>
    </row>
    <row r="4490" s="14" customFormat="1">
      <c r="B4490" s="266"/>
      <c r="C4490" s="267"/>
      <c r="D4490" s="246" t="s">
        <v>175</v>
      </c>
      <c r="E4490" s="268" t="s">
        <v>1</v>
      </c>
      <c r="F4490" s="269" t="s">
        <v>179</v>
      </c>
      <c r="G4490" s="267"/>
      <c r="H4490" s="270">
        <v>90.670000000000016</v>
      </c>
      <c r="I4490" s="271"/>
      <c r="J4490" s="267"/>
      <c r="K4490" s="267"/>
      <c r="L4490" s="272"/>
      <c r="M4490" s="273"/>
      <c r="N4490" s="274"/>
      <c r="O4490" s="274"/>
      <c r="P4490" s="274"/>
      <c r="Q4490" s="274"/>
      <c r="R4490" s="274"/>
      <c r="S4490" s="274"/>
      <c r="T4490" s="275"/>
      <c r="AT4490" s="276" t="s">
        <v>175</v>
      </c>
      <c r="AU4490" s="276" t="s">
        <v>107</v>
      </c>
      <c r="AV4490" s="14" t="s">
        <v>166</v>
      </c>
      <c r="AW4490" s="14" t="s">
        <v>31</v>
      </c>
      <c r="AX4490" s="14" t="s">
        <v>74</v>
      </c>
      <c r="AY4490" s="276" t="s">
        <v>165</v>
      </c>
    </row>
    <row r="4491" s="12" customFormat="1">
      <c r="B4491" s="244"/>
      <c r="C4491" s="245"/>
      <c r="D4491" s="246" t="s">
        <v>175</v>
      </c>
      <c r="E4491" s="247" t="s">
        <v>1</v>
      </c>
      <c r="F4491" s="248" t="s">
        <v>180</v>
      </c>
      <c r="G4491" s="245"/>
      <c r="H4491" s="247" t="s">
        <v>1</v>
      </c>
      <c r="I4491" s="249"/>
      <c r="J4491" s="245"/>
      <c r="K4491" s="245"/>
      <c r="L4491" s="250"/>
      <c r="M4491" s="251"/>
      <c r="N4491" s="252"/>
      <c r="O4491" s="252"/>
      <c r="P4491" s="252"/>
      <c r="Q4491" s="252"/>
      <c r="R4491" s="252"/>
      <c r="S4491" s="252"/>
      <c r="T4491" s="253"/>
      <c r="AT4491" s="254" t="s">
        <v>175</v>
      </c>
      <c r="AU4491" s="254" t="s">
        <v>107</v>
      </c>
      <c r="AV4491" s="12" t="s">
        <v>82</v>
      </c>
      <c r="AW4491" s="12" t="s">
        <v>31</v>
      </c>
      <c r="AX4491" s="12" t="s">
        <v>74</v>
      </c>
      <c r="AY4491" s="254" t="s">
        <v>165</v>
      </c>
    </row>
    <row r="4492" s="12" customFormat="1">
      <c r="B4492" s="244"/>
      <c r="C4492" s="245"/>
      <c r="D4492" s="246" t="s">
        <v>175</v>
      </c>
      <c r="E4492" s="247" t="s">
        <v>1</v>
      </c>
      <c r="F4492" s="248" t="s">
        <v>329</v>
      </c>
      <c r="G4492" s="245"/>
      <c r="H4492" s="247" t="s">
        <v>1</v>
      </c>
      <c r="I4492" s="249"/>
      <c r="J4492" s="245"/>
      <c r="K4492" s="245"/>
      <c r="L4492" s="250"/>
      <c r="M4492" s="251"/>
      <c r="N4492" s="252"/>
      <c r="O4492" s="252"/>
      <c r="P4492" s="252"/>
      <c r="Q4492" s="252"/>
      <c r="R4492" s="252"/>
      <c r="S4492" s="252"/>
      <c r="T4492" s="253"/>
      <c r="AT4492" s="254" t="s">
        <v>175</v>
      </c>
      <c r="AU4492" s="254" t="s">
        <v>107</v>
      </c>
      <c r="AV4492" s="12" t="s">
        <v>82</v>
      </c>
      <c r="AW4492" s="12" t="s">
        <v>31</v>
      </c>
      <c r="AX4492" s="12" t="s">
        <v>74</v>
      </c>
      <c r="AY4492" s="254" t="s">
        <v>165</v>
      </c>
    </row>
    <row r="4493" s="13" customFormat="1">
      <c r="B4493" s="255"/>
      <c r="C4493" s="256"/>
      <c r="D4493" s="246" t="s">
        <v>175</v>
      </c>
      <c r="E4493" s="257" t="s">
        <v>1</v>
      </c>
      <c r="F4493" s="258" t="s">
        <v>1652</v>
      </c>
      <c r="G4493" s="256"/>
      <c r="H4493" s="259">
        <v>19.120000000000001</v>
      </c>
      <c r="I4493" s="260"/>
      <c r="J4493" s="256"/>
      <c r="K4493" s="256"/>
      <c r="L4493" s="261"/>
      <c r="M4493" s="262"/>
      <c r="N4493" s="263"/>
      <c r="O4493" s="263"/>
      <c r="P4493" s="263"/>
      <c r="Q4493" s="263"/>
      <c r="R4493" s="263"/>
      <c r="S4493" s="263"/>
      <c r="T4493" s="264"/>
      <c r="AT4493" s="265" t="s">
        <v>175</v>
      </c>
      <c r="AU4493" s="265" t="s">
        <v>107</v>
      </c>
      <c r="AV4493" s="13" t="s">
        <v>107</v>
      </c>
      <c r="AW4493" s="13" t="s">
        <v>31</v>
      </c>
      <c r="AX4493" s="13" t="s">
        <v>74</v>
      </c>
      <c r="AY4493" s="265" t="s">
        <v>165</v>
      </c>
    </row>
    <row r="4494" s="13" customFormat="1">
      <c r="B4494" s="255"/>
      <c r="C4494" s="256"/>
      <c r="D4494" s="246" t="s">
        <v>175</v>
      </c>
      <c r="E4494" s="257" t="s">
        <v>1</v>
      </c>
      <c r="F4494" s="258" t="s">
        <v>322</v>
      </c>
      <c r="G4494" s="256"/>
      <c r="H4494" s="259">
        <v>-1.3999999999999999</v>
      </c>
      <c r="I4494" s="260"/>
      <c r="J4494" s="256"/>
      <c r="K4494" s="256"/>
      <c r="L4494" s="261"/>
      <c r="M4494" s="262"/>
      <c r="N4494" s="263"/>
      <c r="O4494" s="263"/>
      <c r="P4494" s="263"/>
      <c r="Q4494" s="263"/>
      <c r="R4494" s="263"/>
      <c r="S4494" s="263"/>
      <c r="T4494" s="264"/>
      <c r="AT4494" s="265" t="s">
        <v>175</v>
      </c>
      <c r="AU4494" s="265" t="s">
        <v>107</v>
      </c>
      <c r="AV4494" s="13" t="s">
        <v>107</v>
      </c>
      <c r="AW4494" s="13" t="s">
        <v>31</v>
      </c>
      <c r="AX4494" s="13" t="s">
        <v>74</v>
      </c>
      <c r="AY4494" s="265" t="s">
        <v>165</v>
      </c>
    </row>
    <row r="4495" s="13" customFormat="1">
      <c r="B4495" s="255"/>
      <c r="C4495" s="256"/>
      <c r="D4495" s="246" t="s">
        <v>175</v>
      </c>
      <c r="E4495" s="257" t="s">
        <v>1</v>
      </c>
      <c r="F4495" s="258" t="s">
        <v>548</v>
      </c>
      <c r="G4495" s="256"/>
      <c r="H4495" s="259">
        <v>-0.63</v>
      </c>
      <c r="I4495" s="260"/>
      <c r="J4495" s="256"/>
      <c r="K4495" s="256"/>
      <c r="L4495" s="261"/>
      <c r="M4495" s="262"/>
      <c r="N4495" s="263"/>
      <c r="O4495" s="263"/>
      <c r="P4495" s="263"/>
      <c r="Q4495" s="263"/>
      <c r="R4495" s="263"/>
      <c r="S4495" s="263"/>
      <c r="T4495" s="264"/>
      <c r="AT4495" s="265" t="s">
        <v>175</v>
      </c>
      <c r="AU4495" s="265" t="s">
        <v>107</v>
      </c>
      <c r="AV4495" s="13" t="s">
        <v>107</v>
      </c>
      <c r="AW4495" s="13" t="s">
        <v>31</v>
      </c>
      <c r="AX4495" s="13" t="s">
        <v>74</v>
      </c>
      <c r="AY4495" s="265" t="s">
        <v>165</v>
      </c>
    </row>
    <row r="4496" s="12" customFormat="1">
      <c r="B4496" s="244"/>
      <c r="C4496" s="245"/>
      <c r="D4496" s="246" t="s">
        <v>175</v>
      </c>
      <c r="E4496" s="247" t="s">
        <v>1</v>
      </c>
      <c r="F4496" s="248" t="s">
        <v>220</v>
      </c>
      <c r="G4496" s="245"/>
      <c r="H4496" s="247" t="s">
        <v>1</v>
      </c>
      <c r="I4496" s="249"/>
      <c r="J4496" s="245"/>
      <c r="K4496" s="245"/>
      <c r="L4496" s="250"/>
      <c r="M4496" s="251"/>
      <c r="N4496" s="252"/>
      <c r="O4496" s="252"/>
      <c r="P4496" s="252"/>
      <c r="Q4496" s="252"/>
      <c r="R4496" s="252"/>
      <c r="S4496" s="252"/>
      <c r="T4496" s="253"/>
      <c r="AT4496" s="254" t="s">
        <v>175</v>
      </c>
      <c r="AU4496" s="254" t="s">
        <v>107</v>
      </c>
      <c r="AV4496" s="12" t="s">
        <v>82</v>
      </c>
      <c r="AW4496" s="12" t="s">
        <v>31</v>
      </c>
      <c r="AX4496" s="12" t="s">
        <v>74</v>
      </c>
      <c r="AY4496" s="254" t="s">
        <v>165</v>
      </c>
    </row>
    <row r="4497" s="13" customFormat="1">
      <c r="B4497" s="255"/>
      <c r="C4497" s="256"/>
      <c r="D4497" s="246" t="s">
        <v>175</v>
      </c>
      <c r="E4497" s="257" t="s">
        <v>1</v>
      </c>
      <c r="F4497" s="258" t="s">
        <v>1653</v>
      </c>
      <c r="G4497" s="256"/>
      <c r="H4497" s="259">
        <v>4.5899999999999999</v>
      </c>
      <c r="I4497" s="260"/>
      <c r="J4497" s="256"/>
      <c r="K4497" s="256"/>
      <c r="L4497" s="261"/>
      <c r="M4497" s="262"/>
      <c r="N4497" s="263"/>
      <c r="O4497" s="263"/>
      <c r="P4497" s="263"/>
      <c r="Q4497" s="263"/>
      <c r="R4497" s="263"/>
      <c r="S4497" s="263"/>
      <c r="T4497" s="264"/>
      <c r="AT4497" s="265" t="s">
        <v>175</v>
      </c>
      <c r="AU4497" s="265" t="s">
        <v>107</v>
      </c>
      <c r="AV4497" s="13" t="s">
        <v>107</v>
      </c>
      <c r="AW4497" s="13" t="s">
        <v>31</v>
      </c>
      <c r="AX4497" s="13" t="s">
        <v>74</v>
      </c>
      <c r="AY4497" s="265" t="s">
        <v>165</v>
      </c>
    </row>
    <row r="4498" s="12" customFormat="1">
      <c r="B4498" s="244"/>
      <c r="C4498" s="245"/>
      <c r="D4498" s="246" t="s">
        <v>175</v>
      </c>
      <c r="E4498" s="247" t="s">
        <v>1</v>
      </c>
      <c r="F4498" s="248" t="s">
        <v>181</v>
      </c>
      <c r="G4498" s="245"/>
      <c r="H4498" s="247" t="s">
        <v>1</v>
      </c>
      <c r="I4498" s="249"/>
      <c r="J4498" s="245"/>
      <c r="K4498" s="245"/>
      <c r="L4498" s="250"/>
      <c r="M4498" s="251"/>
      <c r="N4498" s="252"/>
      <c r="O4498" s="252"/>
      <c r="P4498" s="252"/>
      <c r="Q4498" s="252"/>
      <c r="R4498" s="252"/>
      <c r="S4498" s="252"/>
      <c r="T4498" s="253"/>
      <c r="AT4498" s="254" t="s">
        <v>175</v>
      </c>
      <c r="AU4498" s="254" t="s">
        <v>107</v>
      </c>
      <c r="AV4498" s="12" t="s">
        <v>82</v>
      </c>
      <c r="AW4498" s="12" t="s">
        <v>31</v>
      </c>
      <c r="AX4498" s="12" t="s">
        <v>74</v>
      </c>
      <c r="AY4498" s="254" t="s">
        <v>165</v>
      </c>
    </row>
    <row r="4499" s="13" customFormat="1">
      <c r="B4499" s="255"/>
      <c r="C4499" s="256"/>
      <c r="D4499" s="246" t="s">
        <v>175</v>
      </c>
      <c r="E4499" s="257" t="s">
        <v>1</v>
      </c>
      <c r="F4499" s="258" t="s">
        <v>1654</v>
      </c>
      <c r="G4499" s="256"/>
      <c r="H4499" s="259">
        <v>15.94</v>
      </c>
      <c r="I4499" s="260"/>
      <c r="J4499" s="256"/>
      <c r="K4499" s="256"/>
      <c r="L4499" s="261"/>
      <c r="M4499" s="262"/>
      <c r="N4499" s="263"/>
      <c r="O4499" s="263"/>
      <c r="P4499" s="263"/>
      <c r="Q4499" s="263"/>
      <c r="R4499" s="263"/>
      <c r="S4499" s="263"/>
      <c r="T4499" s="264"/>
      <c r="AT4499" s="265" t="s">
        <v>175</v>
      </c>
      <c r="AU4499" s="265" t="s">
        <v>107</v>
      </c>
      <c r="AV4499" s="13" t="s">
        <v>107</v>
      </c>
      <c r="AW4499" s="13" t="s">
        <v>31</v>
      </c>
      <c r="AX4499" s="13" t="s">
        <v>74</v>
      </c>
      <c r="AY4499" s="265" t="s">
        <v>165</v>
      </c>
    </row>
    <row r="4500" s="13" customFormat="1">
      <c r="B4500" s="255"/>
      <c r="C4500" s="256"/>
      <c r="D4500" s="246" t="s">
        <v>175</v>
      </c>
      <c r="E4500" s="257" t="s">
        <v>1</v>
      </c>
      <c r="F4500" s="258" t="s">
        <v>548</v>
      </c>
      <c r="G4500" s="256"/>
      <c r="H4500" s="259">
        <v>-0.63</v>
      </c>
      <c r="I4500" s="260"/>
      <c r="J4500" s="256"/>
      <c r="K4500" s="256"/>
      <c r="L4500" s="261"/>
      <c r="M4500" s="262"/>
      <c r="N4500" s="263"/>
      <c r="O4500" s="263"/>
      <c r="P4500" s="263"/>
      <c r="Q4500" s="263"/>
      <c r="R4500" s="263"/>
      <c r="S4500" s="263"/>
      <c r="T4500" s="264"/>
      <c r="AT4500" s="265" t="s">
        <v>175</v>
      </c>
      <c r="AU4500" s="265" t="s">
        <v>107</v>
      </c>
      <c r="AV4500" s="13" t="s">
        <v>107</v>
      </c>
      <c r="AW4500" s="13" t="s">
        <v>31</v>
      </c>
      <c r="AX4500" s="13" t="s">
        <v>74</v>
      </c>
      <c r="AY4500" s="265" t="s">
        <v>165</v>
      </c>
    </row>
    <row r="4501" s="13" customFormat="1">
      <c r="B4501" s="255"/>
      <c r="C4501" s="256"/>
      <c r="D4501" s="246" t="s">
        <v>175</v>
      </c>
      <c r="E4501" s="257" t="s">
        <v>1</v>
      </c>
      <c r="F4501" s="258" t="s">
        <v>1655</v>
      </c>
      <c r="G4501" s="256"/>
      <c r="H4501" s="259">
        <v>8.7119999999999997</v>
      </c>
      <c r="I4501" s="260"/>
      <c r="J4501" s="256"/>
      <c r="K4501" s="256"/>
      <c r="L4501" s="261"/>
      <c r="M4501" s="262"/>
      <c r="N4501" s="263"/>
      <c r="O4501" s="263"/>
      <c r="P4501" s="263"/>
      <c r="Q4501" s="263"/>
      <c r="R4501" s="263"/>
      <c r="S4501" s="263"/>
      <c r="T4501" s="264"/>
      <c r="AT4501" s="265" t="s">
        <v>175</v>
      </c>
      <c r="AU4501" s="265" t="s">
        <v>107</v>
      </c>
      <c r="AV4501" s="13" t="s">
        <v>107</v>
      </c>
      <c r="AW4501" s="13" t="s">
        <v>31</v>
      </c>
      <c r="AX4501" s="13" t="s">
        <v>74</v>
      </c>
      <c r="AY4501" s="265" t="s">
        <v>165</v>
      </c>
    </row>
    <row r="4502" s="12" customFormat="1">
      <c r="B4502" s="244"/>
      <c r="C4502" s="245"/>
      <c r="D4502" s="246" t="s">
        <v>175</v>
      </c>
      <c r="E4502" s="247" t="s">
        <v>1</v>
      </c>
      <c r="F4502" s="248" t="s">
        <v>219</v>
      </c>
      <c r="G4502" s="245"/>
      <c r="H4502" s="247" t="s">
        <v>1</v>
      </c>
      <c r="I4502" s="249"/>
      <c r="J4502" s="245"/>
      <c r="K4502" s="245"/>
      <c r="L4502" s="250"/>
      <c r="M4502" s="251"/>
      <c r="N4502" s="252"/>
      <c r="O4502" s="252"/>
      <c r="P4502" s="252"/>
      <c r="Q4502" s="252"/>
      <c r="R4502" s="252"/>
      <c r="S4502" s="252"/>
      <c r="T4502" s="253"/>
      <c r="AT4502" s="254" t="s">
        <v>175</v>
      </c>
      <c r="AU4502" s="254" t="s">
        <v>107</v>
      </c>
      <c r="AV4502" s="12" t="s">
        <v>82</v>
      </c>
      <c r="AW4502" s="12" t="s">
        <v>31</v>
      </c>
      <c r="AX4502" s="12" t="s">
        <v>74</v>
      </c>
      <c r="AY4502" s="254" t="s">
        <v>165</v>
      </c>
    </row>
    <row r="4503" s="13" customFormat="1">
      <c r="B4503" s="255"/>
      <c r="C4503" s="256"/>
      <c r="D4503" s="246" t="s">
        <v>175</v>
      </c>
      <c r="E4503" s="257" t="s">
        <v>1</v>
      </c>
      <c r="F4503" s="258" t="s">
        <v>1640</v>
      </c>
      <c r="G4503" s="256"/>
      <c r="H4503" s="259">
        <v>2.7000000000000002</v>
      </c>
      <c r="I4503" s="260"/>
      <c r="J4503" s="256"/>
      <c r="K4503" s="256"/>
      <c r="L4503" s="261"/>
      <c r="M4503" s="262"/>
      <c r="N4503" s="263"/>
      <c r="O4503" s="263"/>
      <c r="P4503" s="263"/>
      <c r="Q4503" s="263"/>
      <c r="R4503" s="263"/>
      <c r="S4503" s="263"/>
      <c r="T4503" s="264"/>
      <c r="AT4503" s="265" t="s">
        <v>175</v>
      </c>
      <c r="AU4503" s="265" t="s">
        <v>107</v>
      </c>
      <c r="AV4503" s="13" t="s">
        <v>107</v>
      </c>
      <c r="AW4503" s="13" t="s">
        <v>31</v>
      </c>
      <c r="AX4503" s="13" t="s">
        <v>74</v>
      </c>
      <c r="AY4503" s="265" t="s">
        <v>165</v>
      </c>
    </row>
    <row r="4504" s="12" customFormat="1">
      <c r="B4504" s="244"/>
      <c r="C4504" s="245"/>
      <c r="D4504" s="246" t="s">
        <v>175</v>
      </c>
      <c r="E4504" s="247" t="s">
        <v>1</v>
      </c>
      <c r="F4504" s="248" t="s">
        <v>205</v>
      </c>
      <c r="G4504" s="245"/>
      <c r="H4504" s="247" t="s">
        <v>1</v>
      </c>
      <c r="I4504" s="249"/>
      <c r="J4504" s="245"/>
      <c r="K4504" s="245"/>
      <c r="L4504" s="250"/>
      <c r="M4504" s="251"/>
      <c r="N4504" s="252"/>
      <c r="O4504" s="252"/>
      <c r="P4504" s="252"/>
      <c r="Q4504" s="252"/>
      <c r="R4504" s="252"/>
      <c r="S4504" s="252"/>
      <c r="T4504" s="253"/>
      <c r="AT4504" s="254" t="s">
        <v>175</v>
      </c>
      <c r="AU4504" s="254" t="s">
        <v>107</v>
      </c>
      <c r="AV4504" s="12" t="s">
        <v>82</v>
      </c>
      <c r="AW4504" s="12" t="s">
        <v>31</v>
      </c>
      <c r="AX4504" s="12" t="s">
        <v>74</v>
      </c>
      <c r="AY4504" s="254" t="s">
        <v>165</v>
      </c>
    </row>
    <row r="4505" s="13" customFormat="1">
      <c r="B4505" s="255"/>
      <c r="C4505" s="256"/>
      <c r="D4505" s="246" t="s">
        <v>175</v>
      </c>
      <c r="E4505" s="257" t="s">
        <v>1</v>
      </c>
      <c r="F4505" s="258" t="s">
        <v>1640</v>
      </c>
      <c r="G4505" s="256"/>
      <c r="H4505" s="259">
        <v>2.7000000000000002</v>
      </c>
      <c r="I4505" s="260"/>
      <c r="J4505" s="256"/>
      <c r="K4505" s="256"/>
      <c r="L4505" s="261"/>
      <c r="M4505" s="262"/>
      <c r="N4505" s="263"/>
      <c r="O4505" s="263"/>
      <c r="P4505" s="263"/>
      <c r="Q4505" s="263"/>
      <c r="R4505" s="263"/>
      <c r="S4505" s="263"/>
      <c r="T4505" s="264"/>
      <c r="AT4505" s="265" t="s">
        <v>175</v>
      </c>
      <c r="AU4505" s="265" t="s">
        <v>107</v>
      </c>
      <c r="AV4505" s="13" t="s">
        <v>107</v>
      </c>
      <c r="AW4505" s="13" t="s">
        <v>31</v>
      </c>
      <c r="AX4505" s="13" t="s">
        <v>74</v>
      </c>
      <c r="AY4505" s="265" t="s">
        <v>165</v>
      </c>
    </row>
    <row r="4506" s="12" customFormat="1">
      <c r="B4506" s="244"/>
      <c r="C4506" s="245"/>
      <c r="D4506" s="246" t="s">
        <v>175</v>
      </c>
      <c r="E4506" s="247" t="s">
        <v>1</v>
      </c>
      <c r="F4506" s="248" t="s">
        <v>443</v>
      </c>
      <c r="G4506" s="245"/>
      <c r="H4506" s="247" t="s">
        <v>1</v>
      </c>
      <c r="I4506" s="249"/>
      <c r="J4506" s="245"/>
      <c r="K4506" s="245"/>
      <c r="L4506" s="250"/>
      <c r="M4506" s="251"/>
      <c r="N4506" s="252"/>
      <c r="O4506" s="252"/>
      <c r="P4506" s="252"/>
      <c r="Q4506" s="252"/>
      <c r="R4506" s="252"/>
      <c r="S4506" s="252"/>
      <c r="T4506" s="253"/>
      <c r="AT4506" s="254" t="s">
        <v>175</v>
      </c>
      <c r="AU4506" s="254" t="s">
        <v>107</v>
      </c>
      <c r="AV4506" s="12" t="s">
        <v>82</v>
      </c>
      <c r="AW4506" s="12" t="s">
        <v>31</v>
      </c>
      <c r="AX4506" s="12" t="s">
        <v>74</v>
      </c>
      <c r="AY4506" s="254" t="s">
        <v>165</v>
      </c>
    </row>
    <row r="4507" s="13" customFormat="1">
      <c r="B4507" s="255"/>
      <c r="C4507" s="256"/>
      <c r="D4507" s="246" t="s">
        <v>175</v>
      </c>
      <c r="E4507" s="257" t="s">
        <v>1</v>
      </c>
      <c r="F4507" s="258" t="s">
        <v>1640</v>
      </c>
      <c r="G4507" s="256"/>
      <c r="H4507" s="259">
        <v>2.7000000000000002</v>
      </c>
      <c r="I4507" s="260"/>
      <c r="J4507" s="256"/>
      <c r="K4507" s="256"/>
      <c r="L4507" s="261"/>
      <c r="M4507" s="262"/>
      <c r="N4507" s="263"/>
      <c r="O4507" s="263"/>
      <c r="P4507" s="263"/>
      <c r="Q4507" s="263"/>
      <c r="R4507" s="263"/>
      <c r="S4507" s="263"/>
      <c r="T4507" s="264"/>
      <c r="AT4507" s="265" t="s">
        <v>175</v>
      </c>
      <c r="AU4507" s="265" t="s">
        <v>107</v>
      </c>
      <c r="AV4507" s="13" t="s">
        <v>107</v>
      </c>
      <c r="AW4507" s="13" t="s">
        <v>31</v>
      </c>
      <c r="AX4507" s="13" t="s">
        <v>74</v>
      </c>
      <c r="AY4507" s="265" t="s">
        <v>165</v>
      </c>
    </row>
    <row r="4508" s="12" customFormat="1">
      <c r="B4508" s="244"/>
      <c r="C4508" s="245"/>
      <c r="D4508" s="246" t="s">
        <v>175</v>
      </c>
      <c r="E4508" s="247" t="s">
        <v>1</v>
      </c>
      <c r="F4508" s="248" t="s">
        <v>205</v>
      </c>
      <c r="G4508" s="245"/>
      <c r="H4508" s="247" t="s">
        <v>1</v>
      </c>
      <c r="I4508" s="249"/>
      <c r="J4508" s="245"/>
      <c r="K4508" s="245"/>
      <c r="L4508" s="250"/>
      <c r="M4508" s="251"/>
      <c r="N4508" s="252"/>
      <c r="O4508" s="252"/>
      <c r="P4508" s="252"/>
      <c r="Q4508" s="252"/>
      <c r="R4508" s="252"/>
      <c r="S4508" s="252"/>
      <c r="T4508" s="253"/>
      <c r="AT4508" s="254" t="s">
        <v>175</v>
      </c>
      <c r="AU4508" s="254" t="s">
        <v>107</v>
      </c>
      <c r="AV4508" s="12" t="s">
        <v>82</v>
      </c>
      <c r="AW4508" s="12" t="s">
        <v>31</v>
      </c>
      <c r="AX4508" s="12" t="s">
        <v>74</v>
      </c>
      <c r="AY4508" s="254" t="s">
        <v>165</v>
      </c>
    </row>
    <row r="4509" s="13" customFormat="1">
      <c r="B4509" s="255"/>
      <c r="C4509" s="256"/>
      <c r="D4509" s="246" t="s">
        <v>175</v>
      </c>
      <c r="E4509" s="257" t="s">
        <v>1</v>
      </c>
      <c r="F4509" s="258" t="s">
        <v>1640</v>
      </c>
      <c r="G4509" s="256"/>
      <c r="H4509" s="259">
        <v>2.7000000000000002</v>
      </c>
      <c r="I4509" s="260"/>
      <c r="J4509" s="256"/>
      <c r="K4509" s="256"/>
      <c r="L4509" s="261"/>
      <c r="M4509" s="262"/>
      <c r="N4509" s="263"/>
      <c r="O4509" s="263"/>
      <c r="P4509" s="263"/>
      <c r="Q4509" s="263"/>
      <c r="R4509" s="263"/>
      <c r="S4509" s="263"/>
      <c r="T4509" s="264"/>
      <c r="AT4509" s="265" t="s">
        <v>175</v>
      </c>
      <c r="AU4509" s="265" t="s">
        <v>107</v>
      </c>
      <c r="AV4509" s="13" t="s">
        <v>107</v>
      </c>
      <c r="AW4509" s="13" t="s">
        <v>31</v>
      </c>
      <c r="AX4509" s="13" t="s">
        <v>74</v>
      </c>
      <c r="AY4509" s="265" t="s">
        <v>165</v>
      </c>
    </row>
    <row r="4510" s="12" customFormat="1">
      <c r="B4510" s="244"/>
      <c r="C4510" s="245"/>
      <c r="D4510" s="246" t="s">
        <v>175</v>
      </c>
      <c r="E4510" s="247" t="s">
        <v>1</v>
      </c>
      <c r="F4510" s="248" t="s">
        <v>461</v>
      </c>
      <c r="G4510" s="245"/>
      <c r="H4510" s="247" t="s">
        <v>1</v>
      </c>
      <c r="I4510" s="249"/>
      <c r="J4510" s="245"/>
      <c r="K4510" s="245"/>
      <c r="L4510" s="250"/>
      <c r="M4510" s="251"/>
      <c r="N4510" s="252"/>
      <c r="O4510" s="252"/>
      <c r="P4510" s="252"/>
      <c r="Q4510" s="252"/>
      <c r="R4510" s="252"/>
      <c r="S4510" s="252"/>
      <c r="T4510" s="253"/>
      <c r="AT4510" s="254" t="s">
        <v>175</v>
      </c>
      <c r="AU4510" s="254" t="s">
        <v>107</v>
      </c>
      <c r="AV4510" s="12" t="s">
        <v>82</v>
      </c>
      <c r="AW4510" s="12" t="s">
        <v>31</v>
      </c>
      <c r="AX4510" s="12" t="s">
        <v>74</v>
      </c>
      <c r="AY4510" s="254" t="s">
        <v>165</v>
      </c>
    </row>
    <row r="4511" s="13" customFormat="1">
      <c r="B4511" s="255"/>
      <c r="C4511" s="256"/>
      <c r="D4511" s="246" t="s">
        <v>175</v>
      </c>
      <c r="E4511" s="257" t="s">
        <v>1</v>
      </c>
      <c r="F4511" s="258" t="s">
        <v>1656</v>
      </c>
      <c r="G4511" s="256"/>
      <c r="H4511" s="259">
        <v>3.5600000000000001</v>
      </c>
      <c r="I4511" s="260"/>
      <c r="J4511" s="256"/>
      <c r="K4511" s="256"/>
      <c r="L4511" s="261"/>
      <c r="M4511" s="262"/>
      <c r="N4511" s="263"/>
      <c r="O4511" s="263"/>
      <c r="P4511" s="263"/>
      <c r="Q4511" s="263"/>
      <c r="R4511" s="263"/>
      <c r="S4511" s="263"/>
      <c r="T4511" s="264"/>
      <c r="AT4511" s="265" t="s">
        <v>175</v>
      </c>
      <c r="AU4511" s="265" t="s">
        <v>107</v>
      </c>
      <c r="AV4511" s="13" t="s">
        <v>107</v>
      </c>
      <c r="AW4511" s="13" t="s">
        <v>31</v>
      </c>
      <c r="AX4511" s="13" t="s">
        <v>74</v>
      </c>
      <c r="AY4511" s="265" t="s">
        <v>165</v>
      </c>
    </row>
    <row r="4512" s="12" customFormat="1">
      <c r="B4512" s="244"/>
      <c r="C4512" s="245"/>
      <c r="D4512" s="246" t="s">
        <v>175</v>
      </c>
      <c r="E4512" s="247" t="s">
        <v>1</v>
      </c>
      <c r="F4512" s="248" t="s">
        <v>274</v>
      </c>
      <c r="G4512" s="245"/>
      <c r="H4512" s="247" t="s">
        <v>1</v>
      </c>
      <c r="I4512" s="249"/>
      <c r="J4512" s="245"/>
      <c r="K4512" s="245"/>
      <c r="L4512" s="250"/>
      <c r="M4512" s="251"/>
      <c r="N4512" s="252"/>
      <c r="O4512" s="252"/>
      <c r="P4512" s="252"/>
      <c r="Q4512" s="252"/>
      <c r="R4512" s="252"/>
      <c r="S4512" s="252"/>
      <c r="T4512" s="253"/>
      <c r="AT4512" s="254" t="s">
        <v>175</v>
      </c>
      <c r="AU4512" s="254" t="s">
        <v>107</v>
      </c>
      <c r="AV4512" s="12" t="s">
        <v>82</v>
      </c>
      <c r="AW4512" s="12" t="s">
        <v>31</v>
      </c>
      <c r="AX4512" s="12" t="s">
        <v>74</v>
      </c>
      <c r="AY4512" s="254" t="s">
        <v>165</v>
      </c>
    </row>
    <row r="4513" s="13" customFormat="1">
      <c r="B4513" s="255"/>
      <c r="C4513" s="256"/>
      <c r="D4513" s="246" t="s">
        <v>175</v>
      </c>
      <c r="E4513" s="257" t="s">
        <v>1</v>
      </c>
      <c r="F4513" s="258" t="s">
        <v>1640</v>
      </c>
      <c r="G4513" s="256"/>
      <c r="H4513" s="259">
        <v>2.7000000000000002</v>
      </c>
      <c r="I4513" s="260"/>
      <c r="J4513" s="256"/>
      <c r="K4513" s="256"/>
      <c r="L4513" s="261"/>
      <c r="M4513" s="262"/>
      <c r="N4513" s="263"/>
      <c r="O4513" s="263"/>
      <c r="P4513" s="263"/>
      <c r="Q4513" s="263"/>
      <c r="R4513" s="263"/>
      <c r="S4513" s="263"/>
      <c r="T4513" s="264"/>
      <c r="AT4513" s="265" t="s">
        <v>175</v>
      </c>
      <c r="AU4513" s="265" t="s">
        <v>107</v>
      </c>
      <c r="AV4513" s="13" t="s">
        <v>107</v>
      </c>
      <c r="AW4513" s="13" t="s">
        <v>31</v>
      </c>
      <c r="AX4513" s="13" t="s">
        <v>74</v>
      </c>
      <c r="AY4513" s="265" t="s">
        <v>165</v>
      </c>
    </row>
    <row r="4514" s="12" customFormat="1">
      <c r="B4514" s="244"/>
      <c r="C4514" s="245"/>
      <c r="D4514" s="246" t="s">
        <v>175</v>
      </c>
      <c r="E4514" s="247" t="s">
        <v>1</v>
      </c>
      <c r="F4514" s="248" t="s">
        <v>472</v>
      </c>
      <c r="G4514" s="245"/>
      <c r="H4514" s="247" t="s">
        <v>1</v>
      </c>
      <c r="I4514" s="249"/>
      <c r="J4514" s="245"/>
      <c r="K4514" s="245"/>
      <c r="L4514" s="250"/>
      <c r="M4514" s="251"/>
      <c r="N4514" s="252"/>
      <c r="O4514" s="252"/>
      <c r="P4514" s="252"/>
      <c r="Q4514" s="252"/>
      <c r="R4514" s="252"/>
      <c r="S4514" s="252"/>
      <c r="T4514" s="253"/>
      <c r="AT4514" s="254" t="s">
        <v>175</v>
      </c>
      <c r="AU4514" s="254" t="s">
        <v>107</v>
      </c>
      <c r="AV4514" s="12" t="s">
        <v>82</v>
      </c>
      <c r="AW4514" s="12" t="s">
        <v>31</v>
      </c>
      <c r="AX4514" s="12" t="s">
        <v>74</v>
      </c>
      <c r="AY4514" s="254" t="s">
        <v>165</v>
      </c>
    </row>
    <row r="4515" s="13" customFormat="1">
      <c r="B4515" s="255"/>
      <c r="C4515" s="256"/>
      <c r="D4515" s="246" t="s">
        <v>175</v>
      </c>
      <c r="E4515" s="257" t="s">
        <v>1</v>
      </c>
      <c r="F4515" s="258" t="s">
        <v>1640</v>
      </c>
      <c r="G4515" s="256"/>
      <c r="H4515" s="259">
        <v>2.7000000000000002</v>
      </c>
      <c r="I4515" s="260"/>
      <c r="J4515" s="256"/>
      <c r="K4515" s="256"/>
      <c r="L4515" s="261"/>
      <c r="M4515" s="262"/>
      <c r="N4515" s="263"/>
      <c r="O4515" s="263"/>
      <c r="P4515" s="263"/>
      <c r="Q4515" s="263"/>
      <c r="R4515" s="263"/>
      <c r="S4515" s="263"/>
      <c r="T4515" s="264"/>
      <c r="AT4515" s="265" t="s">
        <v>175</v>
      </c>
      <c r="AU4515" s="265" t="s">
        <v>107</v>
      </c>
      <c r="AV4515" s="13" t="s">
        <v>107</v>
      </c>
      <c r="AW4515" s="13" t="s">
        <v>31</v>
      </c>
      <c r="AX4515" s="13" t="s">
        <v>74</v>
      </c>
      <c r="AY4515" s="265" t="s">
        <v>165</v>
      </c>
    </row>
    <row r="4516" s="14" customFormat="1">
      <c r="B4516" s="266"/>
      <c r="C4516" s="267"/>
      <c r="D4516" s="246" t="s">
        <v>175</v>
      </c>
      <c r="E4516" s="268" t="s">
        <v>1</v>
      </c>
      <c r="F4516" s="269" t="s">
        <v>179</v>
      </c>
      <c r="G4516" s="267"/>
      <c r="H4516" s="270">
        <v>65.462000000000018</v>
      </c>
      <c r="I4516" s="271"/>
      <c r="J4516" s="267"/>
      <c r="K4516" s="267"/>
      <c r="L4516" s="272"/>
      <c r="M4516" s="273"/>
      <c r="N4516" s="274"/>
      <c r="O4516" s="274"/>
      <c r="P4516" s="274"/>
      <c r="Q4516" s="274"/>
      <c r="R4516" s="274"/>
      <c r="S4516" s="274"/>
      <c r="T4516" s="275"/>
      <c r="AT4516" s="276" t="s">
        <v>175</v>
      </c>
      <c r="AU4516" s="276" t="s">
        <v>107</v>
      </c>
      <c r="AV4516" s="14" t="s">
        <v>166</v>
      </c>
      <c r="AW4516" s="14" t="s">
        <v>31</v>
      </c>
      <c r="AX4516" s="14" t="s">
        <v>74</v>
      </c>
      <c r="AY4516" s="276" t="s">
        <v>165</v>
      </c>
    </row>
    <row r="4517" s="12" customFormat="1">
      <c r="B4517" s="244"/>
      <c r="C4517" s="245"/>
      <c r="D4517" s="246" t="s">
        <v>175</v>
      </c>
      <c r="E4517" s="247" t="s">
        <v>1</v>
      </c>
      <c r="F4517" s="248" t="s">
        <v>207</v>
      </c>
      <c r="G4517" s="245"/>
      <c r="H4517" s="247" t="s">
        <v>1</v>
      </c>
      <c r="I4517" s="249"/>
      <c r="J4517" s="245"/>
      <c r="K4517" s="245"/>
      <c r="L4517" s="250"/>
      <c r="M4517" s="251"/>
      <c r="N4517" s="252"/>
      <c r="O4517" s="252"/>
      <c r="P4517" s="252"/>
      <c r="Q4517" s="252"/>
      <c r="R4517" s="252"/>
      <c r="S4517" s="252"/>
      <c r="T4517" s="253"/>
      <c r="AT4517" s="254" t="s">
        <v>175</v>
      </c>
      <c r="AU4517" s="254" t="s">
        <v>107</v>
      </c>
      <c r="AV4517" s="12" t="s">
        <v>82</v>
      </c>
      <c r="AW4517" s="12" t="s">
        <v>31</v>
      </c>
      <c r="AX4517" s="12" t="s">
        <v>74</v>
      </c>
      <c r="AY4517" s="254" t="s">
        <v>165</v>
      </c>
    </row>
    <row r="4518" s="12" customFormat="1">
      <c r="B4518" s="244"/>
      <c r="C4518" s="245"/>
      <c r="D4518" s="246" t="s">
        <v>175</v>
      </c>
      <c r="E4518" s="247" t="s">
        <v>1</v>
      </c>
      <c r="F4518" s="248" t="s">
        <v>483</v>
      </c>
      <c r="G4518" s="245"/>
      <c r="H4518" s="247" t="s">
        <v>1</v>
      </c>
      <c r="I4518" s="249"/>
      <c r="J4518" s="245"/>
      <c r="K4518" s="245"/>
      <c r="L4518" s="250"/>
      <c r="M4518" s="251"/>
      <c r="N4518" s="252"/>
      <c r="O4518" s="252"/>
      <c r="P4518" s="252"/>
      <c r="Q4518" s="252"/>
      <c r="R4518" s="252"/>
      <c r="S4518" s="252"/>
      <c r="T4518" s="253"/>
      <c r="AT4518" s="254" t="s">
        <v>175</v>
      </c>
      <c r="AU4518" s="254" t="s">
        <v>107</v>
      </c>
      <c r="AV4518" s="12" t="s">
        <v>82</v>
      </c>
      <c r="AW4518" s="12" t="s">
        <v>31</v>
      </c>
      <c r="AX4518" s="12" t="s">
        <v>74</v>
      </c>
      <c r="AY4518" s="254" t="s">
        <v>165</v>
      </c>
    </row>
    <row r="4519" s="13" customFormat="1">
      <c r="B4519" s="255"/>
      <c r="C4519" s="256"/>
      <c r="D4519" s="246" t="s">
        <v>175</v>
      </c>
      <c r="E4519" s="257" t="s">
        <v>1</v>
      </c>
      <c r="F4519" s="258" t="s">
        <v>1626</v>
      </c>
      <c r="G4519" s="256"/>
      <c r="H4519" s="259">
        <v>9.7230000000000008</v>
      </c>
      <c r="I4519" s="260"/>
      <c r="J4519" s="256"/>
      <c r="K4519" s="256"/>
      <c r="L4519" s="261"/>
      <c r="M4519" s="262"/>
      <c r="N4519" s="263"/>
      <c r="O4519" s="263"/>
      <c r="P4519" s="263"/>
      <c r="Q4519" s="263"/>
      <c r="R4519" s="263"/>
      <c r="S4519" s="263"/>
      <c r="T4519" s="264"/>
      <c r="AT4519" s="265" t="s">
        <v>175</v>
      </c>
      <c r="AU4519" s="265" t="s">
        <v>107</v>
      </c>
      <c r="AV4519" s="13" t="s">
        <v>107</v>
      </c>
      <c r="AW4519" s="13" t="s">
        <v>31</v>
      </c>
      <c r="AX4519" s="13" t="s">
        <v>74</v>
      </c>
      <c r="AY4519" s="265" t="s">
        <v>165</v>
      </c>
    </row>
    <row r="4520" s="13" customFormat="1">
      <c r="B4520" s="255"/>
      <c r="C4520" s="256"/>
      <c r="D4520" s="246" t="s">
        <v>175</v>
      </c>
      <c r="E4520" s="257" t="s">
        <v>1</v>
      </c>
      <c r="F4520" s="258" t="s">
        <v>485</v>
      </c>
      <c r="G4520" s="256"/>
      <c r="H4520" s="259">
        <v>5.9000000000000004</v>
      </c>
      <c r="I4520" s="260"/>
      <c r="J4520" s="256"/>
      <c r="K4520" s="256"/>
      <c r="L4520" s="261"/>
      <c r="M4520" s="262"/>
      <c r="N4520" s="263"/>
      <c r="O4520" s="263"/>
      <c r="P4520" s="263"/>
      <c r="Q4520" s="263"/>
      <c r="R4520" s="263"/>
      <c r="S4520" s="263"/>
      <c r="T4520" s="264"/>
      <c r="AT4520" s="265" t="s">
        <v>175</v>
      </c>
      <c r="AU4520" s="265" t="s">
        <v>107</v>
      </c>
      <c r="AV4520" s="13" t="s">
        <v>107</v>
      </c>
      <c r="AW4520" s="13" t="s">
        <v>31</v>
      </c>
      <c r="AX4520" s="13" t="s">
        <v>74</v>
      </c>
      <c r="AY4520" s="265" t="s">
        <v>165</v>
      </c>
    </row>
    <row r="4521" s="13" customFormat="1">
      <c r="B4521" s="255"/>
      <c r="C4521" s="256"/>
      <c r="D4521" s="246" t="s">
        <v>175</v>
      </c>
      <c r="E4521" s="257" t="s">
        <v>1</v>
      </c>
      <c r="F4521" s="258" t="s">
        <v>1627</v>
      </c>
      <c r="G4521" s="256"/>
      <c r="H4521" s="259">
        <v>0.045999999999999999</v>
      </c>
      <c r="I4521" s="260"/>
      <c r="J4521" s="256"/>
      <c r="K4521" s="256"/>
      <c r="L4521" s="261"/>
      <c r="M4521" s="262"/>
      <c r="N4521" s="263"/>
      <c r="O4521" s="263"/>
      <c r="P4521" s="263"/>
      <c r="Q4521" s="263"/>
      <c r="R4521" s="263"/>
      <c r="S4521" s="263"/>
      <c r="T4521" s="264"/>
      <c r="AT4521" s="265" t="s">
        <v>175</v>
      </c>
      <c r="AU4521" s="265" t="s">
        <v>107</v>
      </c>
      <c r="AV4521" s="13" t="s">
        <v>107</v>
      </c>
      <c r="AW4521" s="13" t="s">
        <v>31</v>
      </c>
      <c r="AX4521" s="13" t="s">
        <v>74</v>
      </c>
      <c r="AY4521" s="265" t="s">
        <v>165</v>
      </c>
    </row>
    <row r="4522" s="13" customFormat="1">
      <c r="B4522" s="255"/>
      <c r="C4522" s="256"/>
      <c r="D4522" s="246" t="s">
        <v>175</v>
      </c>
      <c r="E4522" s="257" t="s">
        <v>1</v>
      </c>
      <c r="F4522" s="258" t="s">
        <v>487</v>
      </c>
      <c r="G4522" s="256"/>
      <c r="H4522" s="259">
        <v>-1.2</v>
      </c>
      <c r="I4522" s="260"/>
      <c r="J4522" s="256"/>
      <c r="K4522" s="256"/>
      <c r="L4522" s="261"/>
      <c r="M4522" s="262"/>
      <c r="N4522" s="263"/>
      <c r="O4522" s="263"/>
      <c r="P4522" s="263"/>
      <c r="Q4522" s="263"/>
      <c r="R4522" s="263"/>
      <c r="S4522" s="263"/>
      <c r="T4522" s="264"/>
      <c r="AT4522" s="265" t="s">
        <v>175</v>
      </c>
      <c r="AU4522" s="265" t="s">
        <v>107</v>
      </c>
      <c r="AV4522" s="13" t="s">
        <v>107</v>
      </c>
      <c r="AW4522" s="13" t="s">
        <v>31</v>
      </c>
      <c r="AX4522" s="13" t="s">
        <v>74</v>
      </c>
      <c r="AY4522" s="265" t="s">
        <v>165</v>
      </c>
    </row>
    <row r="4523" s="12" customFormat="1">
      <c r="B4523" s="244"/>
      <c r="C4523" s="245"/>
      <c r="D4523" s="246" t="s">
        <v>175</v>
      </c>
      <c r="E4523" s="247" t="s">
        <v>1</v>
      </c>
      <c r="F4523" s="248" t="s">
        <v>488</v>
      </c>
      <c r="G4523" s="245"/>
      <c r="H4523" s="247" t="s">
        <v>1</v>
      </c>
      <c r="I4523" s="249"/>
      <c r="J4523" s="245"/>
      <c r="K4523" s="245"/>
      <c r="L4523" s="250"/>
      <c r="M4523" s="251"/>
      <c r="N4523" s="252"/>
      <c r="O4523" s="252"/>
      <c r="P4523" s="252"/>
      <c r="Q4523" s="252"/>
      <c r="R4523" s="252"/>
      <c r="S4523" s="252"/>
      <c r="T4523" s="253"/>
      <c r="AT4523" s="254" t="s">
        <v>175</v>
      </c>
      <c r="AU4523" s="254" t="s">
        <v>107</v>
      </c>
      <c r="AV4523" s="12" t="s">
        <v>82</v>
      </c>
      <c r="AW4523" s="12" t="s">
        <v>31</v>
      </c>
      <c r="AX4523" s="12" t="s">
        <v>74</v>
      </c>
      <c r="AY4523" s="254" t="s">
        <v>165</v>
      </c>
    </row>
    <row r="4524" s="13" customFormat="1">
      <c r="B4524" s="255"/>
      <c r="C4524" s="256"/>
      <c r="D4524" s="246" t="s">
        <v>175</v>
      </c>
      <c r="E4524" s="257" t="s">
        <v>1</v>
      </c>
      <c r="F4524" s="258" t="s">
        <v>1628</v>
      </c>
      <c r="G4524" s="256"/>
      <c r="H4524" s="259">
        <v>6.2999999999999998</v>
      </c>
      <c r="I4524" s="260"/>
      <c r="J4524" s="256"/>
      <c r="K4524" s="256"/>
      <c r="L4524" s="261"/>
      <c r="M4524" s="262"/>
      <c r="N4524" s="263"/>
      <c r="O4524" s="263"/>
      <c r="P4524" s="263"/>
      <c r="Q4524" s="263"/>
      <c r="R4524" s="263"/>
      <c r="S4524" s="263"/>
      <c r="T4524" s="264"/>
      <c r="AT4524" s="265" t="s">
        <v>175</v>
      </c>
      <c r="AU4524" s="265" t="s">
        <v>107</v>
      </c>
      <c r="AV4524" s="13" t="s">
        <v>107</v>
      </c>
      <c r="AW4524" s="13" t="s">
        <v>31</v>
      </c>
      <c r="AX4524" s="13" t="s">
        <v>74</v>
      </c>
      <c r="AY4524" s="265" t="s">
        <v>165</v>
      </c>
    </row>
    <row r="4525" s="13" customFormat="1">
      <c r="B4525" s="255"/>
      <c r="C4525" s="256"/>
      <c r="D4525" s="246" t="s">
        <v>175</v>
      </c>
      <c r="E4525" s="257" t="s">
        <v>1</v>
      </c>
      <c r="F4525" s="258" t="s">
        <v>1629</v>
      </c>
      <c r="G4525" s="256"/>
      <c r="H4525" s="259">
        <v>3.2759999999999998</v>
      </c>
      <c r="I4525" s="260"/>
      <c r="J4525" s="256"/>
      <c r="K4525" s="256"/>
      <c r="L4525" s="261"/>
      <c r="M4525" s="262"/>
      <c r="N4525" s="263"/>
      <c r="O4525" s="263"/>
      <c r="P4525" s="263"/>
      <c r="Q4525" s="263"/>
      <c r="R4525" s="263"/>
      <c r="S4525" s="263"/>
      <c r="T4525" s="264"/>
      <c r="AT4525" s="265" t="s">
        <v>175</v>
      </c>
      <c r="AU4525" s="265" t="s">
        <v>107</v>
      </c>
      <c r="AV4525" s="13" t="s">
        <v>107</v>
      </c>
      <c r="AW4525" s="13" t="s">
        <v>31</v>
      </c>
      <c r="AX4525" s="13" t="s">
        <v>74</v>
      </c>
      <c r="AY4525" s="265" t="s">
        <v>165</v>
      </c>
    </row>
    <row r="4526" s="13" customFormat="1">
      <c r="B4526" s="255"/>
      <c r="C4526" s="256"/>
      <c r="D4526" s="246" t="s">
        <v>175</v>
      </c>
      <c r="E4526" s="257" t="s">
        <v>1</v>
      </c>
      <c r="F4526" s="258" t="s">
        <v>1630</v>
      </c>
      <c r="G4526" s="256"/>
      <c r="H4526" s="259">
        <v>0.16600000000000001</v>
      </c>
      <c r="I4526" s="260"/>
      <c r="J4526" s="256"/>
      <c r="K4526" s="256"/>
      <c r="L4526" s="261"/>
      <c r="M4526" s="262"/>
      <c r="N4526" s="263"/>
      <c r="O4526" s="263"/>
      <c r="P4526" s="263"/>
      <c r="Q4526" s="263"/>
      <c r="R4526" s="263"/>
      <c r="S4526" s="263"/>
      <c r="T4526" s="264"/>
      <c r="AT4526" s="265" t="s">
        <v>175</v>
      </c>
      <c r="AU4526" s="265" t="s">
        <v>107</v>
      </c>
      <c r="AV4526" s="13" t="s">
        <v>107</v>
      </c>
      <c r="AW4526" s="13" t="s">
        <v>31</v>
      </c>
      <c r="AX4526" s="13" t="s">
        <v>74</v>
      </c>
      <c r="AY4526" s="265" t="s">
        <v>165</v>
      </c>
    </row>
    <row r="4527" s="13" customFormat="1">
      <c r="B4527" s="255"/>
      <c r="C4527" s="256"/>
      <c r="D4527" s="246" t="s">
        <v>175</v>
      </c>
      <c r="E4527" s="257" t="s">
        <v>1</v>
      </c>
      <c r="F4527" s="258" t="s">
        <v>1631</v>
      </c>
      <c r="G4527" s="256"/>
      <c r="H4527" s="259">
        <v>-1.0800000000000001</v>
      </c>
      <c r="I4527" s="260"/>
      <c r="J4527" s="256"/>
      <c r="K4527" s="256"/>
      <c r="L4527" s="261"/>
      <c r="M4527" s="262"/>
      <c r="N4527" s="263"/>
      <c r="O4527" s="263"/>
      <c r="P4527" s="263"/>
      <c r="Q4527" s="263"/>
      <c r="R4527" s="263"/>
      <c r="S4527" s="263"/>
      <c r="T4527" s="264"/>
      <c r="AT4527" s="265" t="s">
        <v>175</v>
      </c>
      <c r="AU4527" s="265" t="s">
        <v>107</v>
      </c>
      <c r="AV4527" s="13" t="s">
        <v>107</v>
      </c>
      <c r="AW4527" s="13" t="s">
        <v>31</v>
      </c>
      <c r="AX4527" s="13" t="s">
        <v>74</v>
      </c>
      <c r="AY4527" s="265" t="s">
        <v>165</v>
      </c>
    </row>
    <row r="4528" s="12" customFormat="1">
      <c r="B4528" s="244"/>
      <c r="C4528" s="245"/>
      <c r="D4528" s="246" t="s">
        <v>175</v>
      </c>
      <c r="E4528" s="247" t="s">
        <v>1</v>
      </c>
      <c r="F4528" s="248" t="s">
        <v>507</v>
      </c>
      <c r="G4528" s="245"/>
      <c r="H4528" s="247" t="s">
        <v>1</v>
      </c>
      <c r="I4528" s="249"/>
      <c r="J4528" s="245"/>
      <c r="K4528" s="245"/>
      <c r="L4528" s="250"/>
      <c r="M4528" s="251"/>
      <c r="N4528" s="252"/>
      <c r="O4528" s="252"/>
      <c r="P4528" s="252"/>
      <c r="Q4528" s="252"/>
      <c r="R4528" s="252"/>
      <c r="S4528" s="252"/>
      <c r="T4528" s="253"/>
      <c r="AT4528" s="254" t="s">
        <v>175</v>
      </c>
      <c r="AU4528" s="254" t="s">
        <v>107</v>
      </c>
      <c r="AV4528" s="12" t="s">
        <v>82</v>
      </c>
      <c r="AW4528" s="12" t="s">
        <v>31</v>
      </c>
      <c r="AX4528" s="12" t="s">
        <v>74</v>
      </c>
      <c r="AY4528" s="254" t="s">
        <v>165</v>
      </c>
    </row>
    <row r="4529" s="13" customFormat="1">
      <c r="B4529" s="255"/>
      <c r="C4529" s="256"/>
      <c r="D4529" s="246" t="s">
        <v>175</v>
      </c>
      <c r="E4529" s="257" t="s">
        <v>1</v>
      </c>
      <c r="F4529" s="258" t="s">
        <v>1632</v>
      </c>
      <c r="G4529" s="256"/>
      <c r="H4529" s="259">
        <v>8.1270000000000007</v>
      </c>
      <c r="I4529" s="260"/>
      <c r="J4529" s="256"/>
      <c r="K4529" s="256"/>
      <c r="L4529" s="261"/>
      <c r="M4529" s="262"/>
      <c r="N4529" s="263"/>
      <c r="O4529" s="263"/>
      <c r="P4529" s="263"/>
      <c r="Q4529" s="263"/>
      <c r="R4529" s="263"/>
      <c r="S4529" s="263"/>
      <c r="T4529" s="264"/>
      <c r="AT4529" s="265" t="s">
        <v>175</v>
      </c>
      <c r="AU4529" s="265" t="s">
        <v>107</v>
      </c>
      <c r="AV4529" s="13" t="s">
        <v>107</v>
      </c>
      <c r="AW4529" s="13" t="s">
        <v>31</v>
      </c>
      <c r="AX4529" s="13" t="s">
        <v>74</v>
      </c>
      <c r="AY4529" s="265" t="s">
        <v>165</v>
      </c>
    </row>
    <row r="4530" s="13" customFormat="1">
      <c r="B4530" s="255"/>
      <c r="C4530" s="256"/>
      <c r="D4530" s="246" t="s">
        <v>175</v>
      </c>
      <c r="E4530" s="257" t="s">
        <v>1</v>
      </c>
      <c r="F4530" s="258" t="s">
        <v>322</v>
      </c>
      <c r="G4530" s="256"/>
      <c r="H4530" s="259">
        <v>-1.3999999999999999</v>
      </c>
      <c r="I4530" s="260"/>
      <c r="J4530" s="256"/>
      <c r="K4530" s="256"/>
      <c r="L4530" s="261"/>
      <c r="M4530" s="262"/>
      <c r="N4530" s="263"/>
      <c r="O4530" s="263"/>
      <c r="P4530" s="263"/>
      <c r="Q4530" s="263"/>
      <c r="R4530" s="263"/>
      <c r="S4530" s="263"/>
      <c r="T4530" s="264"/>
      <c r="AT4530" s="265" t="s">
        <v>175</v>
      </c>
      <c r="AU4530" s="265" t="s">
        <v>107</v>
      </c>
      <c r="AV4530" s="13" t="s">
        <v>107</v>
      </c>
      <c r="AW4530" s="13" t="s">
        <v>31</v>
      </c>
      <c r="AX4530" s="13" t="s">
        <v>74</v>
      </c>
      <c r="AY4530" s="265" t="s">
        <v>165</v>
      </c>
    </row>
    <row r="4531" s="13" customFormat="1">
      <c r="B4531" s="255"/>
      <c r="C4531" s="256"/>
      <c r="D4531" s="246" t="s">
        <v>175</v>
      </c>
      <c r="E4531" s="257" t="s">
        <v>1</v>
      </c>
      <c r="F4531" s="258" t="s">
        <v>500</v>
      </c>
      <c r="G4531" s="256"/>
      <c r="H4531" s="259">
        <v>1.4099999999999999</v>
      </c>
      <c r="I4531" s="260"/>
      <c r="J4531" s="256"/>
      <c r="K4531" s="256"/>
      <c r="L4531" s="261"/>
      <c r="M4531" s="262"/>
      <c r="N4531" s="263"/>
      <c r="O4531" s="263"/>
      <c r="P4531" s="263"/>
      <c r="Q4531" s="263"/>
      <c r="R4531" s="263"/>
      <c r="S4531" s="263"/>
      <c r="T4531" s="264"/>
      <c r="AT4531" s="265" t="s">
        <v>175</v>
      </c>
      <c r="AU4531" s="265" t="s">
        <v>107</v>
      </c>
      <c r="AV4531" s="13" t="s">
        <v>107</v>
      </c>
      <c r="AW4531" s="13" t="s">
        <v>31</v>
      </c>
      <c r="AX4531" s="13" t="s">
        <v>74</v>
      </c>
      <c r="AY4531" s="265" t="s">
        <v>165</v>
      </c>
    </row>
    <row r="4532" s="12" customFormat="1">
      <c r="B4532" s="244"/>
      <c r="C4532" s="245"/>
      <c r="D4532" s="246" t="s">
        <v>175</v>
      </c>
      <c r="E4532" s="247" t="s">
        <v>1</v>
      </c>
      <c r="F4532" s="248" t="s">
        <v>208</v>
      </c>
      <c r="G4532" s="245"/>
      <c r="H4532" s="247" t="s">
        <v>1</v>
      </c>
      <c r="I4532" s="249"/>
      <c r="J4532" s="245"/>
      <c r="K4532" s="245"/>
      <c r="L4532" s="250"/>
      <c r="M4532" s="251"/>
      <c r="N4532" s="252"/>
      <c r="O4532" s="252"/>
      <c r="P4532" s="252"/>
      <c r="Q4532" s="252"/>
      <c r="R4532" s="252"/>
      <c r="S4532" s="252"/>
      <c r="T4532" s="253"/>
      <c r="AT4532" s="254" t="s">
        <v>175</v>
      </c>
      <c r="AU4532" s="254" t="s">
        <v>107</v>
      </c>
      <c r="AV4532" s="12" t="s">
        <v>82</v>
      </c>
      <c r="AW4532" s="12" t="s">
        <v>31</v>
      </c>
      <c r="AX4532" s="12" t="s">
        <v>74</v>
      </c>
      <c r="AY4532" s="254" t="s">
        <v>165</v>
      </c>
    </row>
    <row r="4533" s="13" customFormat="1">
      <c r="B4533" s="255"/>
      <c r="C4533" s="256"/>
      <c r="D4533" s="246" t="s">
        <v>175</v>
      </c>
      <c r="E4533" s="257" t="s">
        <v>1</v>
      </c>
      <c r="F4533" s="258" t="s">
        <v>1634</v>
      </c>
      <c r="G4533" s="256"/>
      <c r="H4533" s="259">
        <v>4.5</v>
      </c>
      <c r="I4533" s="260"/>
      <c r="J4533" s="256"/>
      <c r="K4533" s="256"/>
      <c r="L4533" s="261"/>
      <c r="M4533" s="262"/>
      <c r="N4533" s="263"/>
      <c r="O4533" s="263"/>
      <c r="P4533" s="263"/>
      <c r="Q4533" s="263"/>
      <c r="R4533" s="263"/>
      <c r="S4533" s="263"/>
      <c r="T4533" s="264"/>
      <c r="AT4533" s="265" t="s">
        <v>175</v>
      </c>
      <c r="AU4533" s="265" t="s">
        <v>107</v>
      </c>
      <c r="AV4533" s="13" t="s">
        <v>107</v>
      </c>
      <c r="AW4533" s="13" t="s">
        <v>31</v>
      </c>
      <c r="AX4533" s="13" t="s">
        <v>74</v>
      </c>
      <c r="AY4533" s="265" t="s">
        <v>165</v>
      </c>
    </row>
    <row r="4534" s="13" customFormat="1">
      <c r="B4534" s="255"/>
      <c r="C4534" s="256"/>
      <c r="D4534" s="246" t="s">
        <v>175</v>
      </c>
      <c r="E4534" s="257" t="s">
        <v>1</v>
      </c>
      <c r="F4534" s="258" t="s">
        <v>551</v>
      </c>
      <c r="G4534" s="256"/>
      <c r="H4534" s="259">
        <v>-1.26</v>
      </c>
      <c r="I4534" s="260"/>
      <c r="J4534" s="256"/>
      <c r="K4534" s="256"/>
      <c r="L4534" s="261"/>
      <c r="M4534" s="262"/>
      <c r="N4534" s="263"/>
      <c r="O4534" s="263"/>
      <c r="P4534" s="263"/>
      <c r="Q4534" s="263"/>
      <c r="R4534" s="263"/>
      <c r="S4534" s="263"/>
      <c r="T4534" s="264"/>
      <c r="AT4534" s="265" t="s">
        <v>175</v>
      </c>
      <c r="AU4534" s="265" t="s">
        <v>107</v>
      </c>
      <c r="AV4534" s="13" t="s">
        <v>107</v>
      </c>
      <c r="AW4534" s="13" t="s">
        <v>31</v>
      </c>
      <c r="AX4534" s="13" t="s">
        <v>74</v>
      </c>
      <c r="AY4534" s="265" t="s">
        <v>165</v>
      </c>
    </row>
    <row r="4535" s="13" customFormat="1">
      <c r="B4535" s="255"/>
      <c r="C4535" s="256"/>
      <c r="D4535" s="246" t="s">
        <v>175</v>
      </c>
      <c r="E4535" s="257" t="s">
        <v>1</v>
      </c>
      <c r="F4535" s="258" t="s">
        <v>1635</v>
      </c>
      <c r="G4535" s="256"/>
      <c r="H4535" s="259">
        <v>0.85999999999999999</v>
      </c>
      <c r="I4535" s="260"/>
      <c r="J4535" s="256"/>
      <c r="K4535" s="256"/>
      <c r="L4535" s="261"/>
      <c r="M4535" s="262"/>
      <c r="N4535" s="263"/>
      <c r="O4535" s="263"/>
      <c r="P4535" s="263"/>
      <c r="Q4535" s="263"/>
      <c r="R4535" s="263"/>
      <c r="S4535" s="263"/>
      <c r="T4535" s="264"/>
      <c r="AT4535" s="265" t="s">
        <v>175</v>
      </c>
      <c r="AU4535" s="265" t="s">
        <v>107</v>
      </c>
      <c r="AV4535" s="13" t="s">
        <v>107</v>
      </c>
      <c r="AW4535" s="13" t="s">
        <v>31</v>
      </c>
      <c r="AX4535" s="13" t="s">
        <v>74</v>
      </c>
      <c r="AY4535" s="265" t="s">
        <v>165</v>
      </c>
    </row>
    <row r="4536" s="14" customFormat="1">
      <c r="B4536" s="266"/>
      <c r="C4536" s="267"/>
      <c r="D4536" s="246" t="s">
        <v>175</v>
      </c>
      <c r="E4536" s="268" t="s">
        <v>1</v>
      </c>
      <c r="F4536" s="269" t="s">
        <v>179</v>
      </c>
      <c r="G4536" s="267"/>
      <c r="H4536" s="270">
        <v>35.368000000000002</v>
      </c>
      <c r="I4536" s="271"/>
      <c r="J4536" s="267"/>
      <c r="K4536" s="267"/>
      <c r="L4536" s="272"/>
      <c r="M4536" s="273"/>
      <c r="N4536" s="274"/>
      <c r="O4536" s="274"/>
      <c r="P4536" s="274"/>
      <c r="Q4536" s="274"/>
      <c r="R4536" s="274"/>
      <c r="S4536" s="274"/>
      <c r="T4536" s="275"/>
      <c r="AT4536" s="276" t="s">
        <v>175</v>
      </c>
      <c r="AU4536" s="276" t="s">
        <v>107</v>
      </c>
      <c r="AV4536" s="14" t="s">
        <v>166</v>
      </c>
      <c r="AW4536" s="14" t="s">
        <v>31</v>
      </c>
      <c r="AX4536" s="14" t="s">
        <v>74</v>
      </c>
      <c r="AY4536" s="276" t="s">
        <v>165</v>
      </c>
    </row>
    <row r="4537" s="15" customFormat="1">
      <c r="B4537" s="277"/>
      <c r="C4537" s="278"/>
      <c r="D4537" s="246" t="s">
        <v>175</v>
      </c>
      <c r="E4537" s="279" t="s">
        <v>1</v>
      </c>
      <c r="F4537" s="280" t="s">
        <v>186</v>
      </c>
      <c r="G4537" s="278"/>
      <c r="H4537" s="281">
        <v>191.5</v>
      </c>
      <c r="I4537" s="282"/>
      <c r="J4537" s="278"/>
      <c r="K4537" s="278"/>
      <c r="L4537" s="283"/>
      <c r="M4537" s="284"/>
      <c r="N4537" s="285"/>
      <c r="O4537" s="285"/>
      <c r="P4537" s="285"/>
      <c r="Q4537" s="285"/>
      <c r="R4537" s="285"/>
      <c r="S4537" s="285"/>
      <c r="T4537" s="286"/>
      <c r="AT4537" s="287" t="s">
        <v>175</v>
      </c>
      <c r="AU4537" s="287" t="s">
        <v>107</v>
      </c>
      <c r="AV4537" s="15" t="s">
        <v>173</v>
      </c>
      <c r="AW4537" s="15" t="s">
        <v>31</v>
      </c>
      <c r="AX4537" s="15" t="s">
        <v>82</v>
      </c>
      <c r="AY4537" s="287" t="s">
        <v>165</v>
      </c>
    </row>
    <row r="4538" s="1" customFormat="1" ht="24" customHeight="1">
      <c r="B4538" s="38"/>
      <c r="C4538" s="231" t="s">
        <v>1657</v>
      </c>
      <c r="D4538" s="231" t="s">
        <v>168</v>
      </c>
      <c r="E4538" s="232" t="s">
        <v>1658</v>
      </c>
      <c r="F4538" s="233" t="s">
        <v>1659</v>
      </c>
      <c r="G4538" s="234" t="s">
        <v>296</v>
      </c>
      <c r="H4538" s="235">
        <v>243.41800000000001</v>
      </c>
      <c r="I4538" s="236"/>
      <c r="J4538" s="237">
        <f>ROUND(I4538*H4538,2)</f>
        <v>0</v>
      </c>
      <c r="K4538" s="233" t="s">
        <v>172</v>
      </c>
      <c r="L4538" s="43"/>
      <c r="M4538" s="238" t="s">
        <v>1</v>
      </c>
      <c r="N4538" s="239" t="s">
        <v>40</v>
      </c>
      <c r="O4538" s="86"/>
      <c r="P4538" s="240">
        <f>O4538*H4538</f>
        <v>0</v>
      </c>
      <c r="Q4538" s="240">
        <v>0.0060000000000000001</v>
      </c>
      <c r="R4538" s="240">
        <f>Q4538*H4538</f>
        <v>1.4605080000000001</v>
      </c>
      <c r="S4538" s="240">
        <v>0</v>
      </c>
      <c r="T4538" s="241">
        <f>S4538*H4538</f>
        <v>0</v>
      </c>
      <c r="AR4538" s="242" t="s">
        <v>315</v>
      </c>
      <c r="AT4538" s="242" t="s">
        <v>168</v>
      </c>
      <c r="AU4538" s="242" t="s">
        <v>107</v>
      </c>
      <c r="AY4538" s="17" t="s">
        <v>165</v>
      </c>
      <c r="BE4538" s="243">
        <f>IF(N4538="základní",J4538,0)</f>
        <v>0</v>
      </c>
      <c r="BF4538" s="243">
        <f>IF(N4538="snížená",J4538,0)</f>
        <v>0</v>
      </c>
      <c r="BG4538" s="243">
        <f>IF(N4538="zákl. přenesená",J4538,0)</f>
        <v>0</v>
      </c>
      <c r="BH4538" s="243">
        <f>IF(N4538="sníž. přenesená",J4538,0)</f>
        <v>0</v>
      </c>
      <c r="BI4538" s="243">
        <f>IF(N4538="nulová",J4538,0)</f>
        <v>0</v>
      </c>
      <c r="BJ4538" s="17" t="s">
        <v>107</v>
      </c>
      <c r="BK4538" s="243">
        <f>ROUND(I4538*H4538,2)</f>
        <v>0</v>
      </c>
      <c r="BL4538" s="17" t="s">
        <v>315</v>
      </c>
      <c r="BM4538" s="242" t="s">
        <v>1660</v>
      </c>
    </row>
    <row r="4539" s="12" customFormat="1">
      <c r="B4539" s="244"/>
      <c r="C4539" s="245"/>
      <c r="D4539" s="246" t="s">
        <v>175</v>
      </c>
      <c r="E4539" s="247" t="s">
        <v>1</v>
      </c>
      <c r="F4539" s="248" t="s">
        <v>176</v>
      </c>
      <c r="G4539" s="245"/>
      <c r="H4539" s="247" t="s">
        <v>1</v>
      </c>
      <c r="I4539" s="249"/>
      <c r="J4539" s="245"/>
      <c r="K4539" s="245"/>
      <c r="L4539" s="250"/>
      <c r="M4539" s="251"/>
      <c r="N4539" s="252"/>
      <c r="O4539" s="252"/>
      <c r="P4539" s="252"/>
      <c r="Q4539" s="252"/>
      <c r="R4539" s="252"/>
      <c r="S4539" s="252"/>
      <c r="T4539" s="253"/>
      <c r="AT4539" s="254" t="s">
        <v>175</v>
      </c>
      <c r="AU4539" s="254" t="s">
        <v>107</v>
      </c>
      <c r="AV4539" s="12" t="s">
        <v>82</v>
      </c>
      <c r="AW4539" s="12" t="s">
        <v>31</v>
      </c>
      <c r="AX4539" s="12" t="s">
        <v>74</v>
      </c>
      <c r="AY4539" s="254" t="s">
        <v>165</v>
      </c>
    </row>
    <row r="4540" s="12" customFormat="1">
      <c r="B4540" s="244"/>
      <c r="C4540" s="245"/>
      <c r="D4540" s="246" t="s">
        <v>175</v>
      </c>
      <c r="E4540" s="247" t="s">
        <v>1</v>
      </c>
      <c r="F4540" s="248" t="s">
        <v>242</v>
      </c>
      <c r="G4540" s="245"/>
      <c r="H4540" s="247" t="s">
        <v>1</v>
      </c>
      <c r="I4540" s="249"/>
      <c r="J4540" s="245"/>
      <c r="K4540" s="245"/>
      <c r="L4540" s="250"/>
      <c r="M4540" s="251"/>
      <c r="N4540" s="252"/>
      <c r="O4540" s="252"/>
      <c r="P4540" s="252"/>
      <c r="Q4540" s="252"/>
      <c r="R4540" s="252"/>
      <c r="S4540" s="252"/>
      <c r="T4540" s="253"/>
      <c r="AT4540" s="254" t="s">
        <v>175</v>
      </c>
      <c r="AU4540" s="254" t="s">
        <v>107</v>
      </c>
      <c r="AV4540" s="12" t="s">
        <v>82</v>
      </c>
      <c r="AW4540" s="12" t="s">
        <v>31</v>
      </c>
      <c r="AX4540" s="12" t="s">
        <v>74</v>
      </c>
      <c r="AY4540" s="254" t="s">
        <v>165</v>
      </c>
    </row>
    <row r="4541" s="13" customFormat="1">
      <c r="B4541" s="255"/>
      <c r="C4541" s="256"/>
      <c r="D4541" s="246" t="s">
        <v>175</v>
      </c>
      <c r="E4541" s="257" t="s">
        <v>1</v>
      </c>
      <c r="F4541" s="258" t="s">
        <v>1604</v>
      </c>
      <c r="G4541" s="256"/>
      <c r="H4541" s="259">
        <v>16.359000000000002</v>
      </c>
      <c r="I4541" s="260"/>
      <c r="J4541" s="256"/>
      <c r="K4541" s="256"/>
      <c r="L4541" s="261"/>
      <c r="M4541" s="262"/>
      <c r="N4541" s="263"/>
      <c r="O4541" s="263"/>
      <c r="P4541" s="263"/>
      <c r="Q4541" s="263"/>
      <c r="R4541" s="263"/>
      <c r="S4541" s="263"/>
      <c r="T4541" s="264"/>
      <c r="AT4541" s="265" t="s">
        <v>175</v>
      </c>
      <c r="AU4541" s="265" t="s">
        <v>107</v>
      </c>
      <c r="AV4541" s="13" t="s">
        <v>107</v>
      </c>
      <c r="AW4541" s="13" t="s">
        <v>31</v>
      </c>
      <c r="AX4541" s="13" t="s">
        <v>74</v>
      </c>
      <c r="AY4541" s="265" t="s">
        <v>165</v>
      </c>
    </row>
    <row r="4542" s="13" customFormat="1">
      <c r="B4542" s="255"/>
      <c r="C4542" s="256"/>
      <c r="D4542" s="246" t="s">
        <v>175</v>
      </c>
      <c r="E4542" s="257" t="s">
        <v>1</v>
      </c>
      <c r="F4542" s="258" t="s">
        <v>566</v>
      </c>
      <c r="G4542" s="256"/>
      <c r="H4542" s="259">
        <v>-0.71999999999999997</v>
      </c>
      <c r="I4542" s="260"/>
      <c r="J4542" s="256"/>
      <c r="K4542" s="256"/>
      <c r="L4542" s="261"/>
      <c r="M4542" s="262"/>
      <c r="N4542" s="263"/>
      <c r="O4542" s="263"/>
      <c r="P4542" s="263"/>
      <c r="Q4542" s="263"/>
      <c r="R4542" s="263"/>
      <c r="S4542" s="263"/>
      <c r="T4542" s="264"/>
      <c r="AT4542" s="265" t="s">
        <v>175</v>
      </c>
      <c r="AU4542" s="265" t="s">
        <v>107</v>
      </c>
      <c r="AV4542" s="13" t="s">
        <v>107</v>
      </c>
      <c r="AW4542" s="13" t="s">
        <v>31</v>
      </c>
      <c r="AX4542" s="13" t="s">
        <v>74</v>
      </c>
      <c r="AY4542" s="265" t="s">
        <v>165</v>
      </c>
    </row>
    <row r="4543" s="13" customFormat="1">
      <c r="B4543" s="255"/>
      <c r="C4543" s="256"/>
      <c r="D4543" s="246" t="s">
        <v>175</v>
      </c>
      <c r="E4543" s="257" t="s">
        <v>1</v>
      </c>
      <c r="F4543" s="258" t="s">
        <v>567</v>
      </c>
      <c r="G4543" s="256"/>
      <c r="H4543" s="259">
        <v>0.75</v>
      </c>
      <c r="I4543" s="260"/>
      <c r="J4543" s="256"/>
      <c r="K4543" s="256"/>
      <c r="L4543" s="261"/>
      <c r="M4543" s="262"/>
      <c r="N4543" s="263"/>
      <c r="O4543" s="263"/>
      <c r="P4543" s="263"/>
      <c r="Q4543" s="263"/>
      <c r="R4543" s="263"/>
      <c r="S4543" s="263"/>
      <c r="T4543" s="264"/>
      <c r="AT4543" s="265" t="s">
        <v>175</v>
      </c>
      <c r="AU4543" s="265" t="s">
        <v>107</v>
      </c>
      <c r="AV4543" s="13" t="s">
        <v>107</v>
      </c>
      <c r="AW4543" s="13" t="s">
        <v>31</v>
      </c>
      <c r="AX4543" s="13" t="s">
        <v>74</v>
      </c>
      <c r="AY4543" s="265" t="s">
        <v>165</v>
      </c>
    </row>
    <row r="4544" s="13" customFormat="1">
      <c r="B4544" s="255"/>
      <c r="C4544" s="256"/>
      <c r="D4544" s="246" t="s">
        <v>175</v>
      </c>
      <c r="E4544" s="257" t="s">
        <v>1</v>
      </c>
      <c r="F4544" s="258" t="s">
        <v>322</v>
      </c>
      <c r="G4544" s="256"/>
      <c r="H4544" s="259">
        <v>-1.3999999999999999</v>
      </c>
      <c r="I4544" s="260"/>
      <c r="J4544" s="256"/>
      <c r="K4544" s="256"/>
      <c r="L4544" s="261"/>
      <c r="M4544" s="262"/>
      <c r="N4544" s="263"/>
      <c r="O4544" s="263"/>
      <c r="P4544" s="263"/>
      <c r="Q4544" s="263"/>
      <c r="R4544" s="263"/>
      <c r="S4544" s="263"/>
      <c r="T4544" s="264"/>
      <c r="AT4544" s="265" t="s">
        <v>175</v>
      </c>
      <c r="AU4544" s="265" t="s">
        <v>107</v>
      </c>
      <c r="AV4544" s="13" t="s">
        <v>107</v>
      </c>
      <c r="AW4544" s="13" t="s">
        <v>31</v>
      </c>
      <c r="AX4544" s="13" t="s">
        <v>74</v>
      </c>
      <c r="AY4544" s="265" t="s">
        <v>165</v>
      </c>
    </row>
    <row r="4545" s="12" customFormat="1">
      <c r="B4545" s="244"/>
      <c r="C4545" s="245"/>
      <c r="D4545" s="246" t="s">
        <v>175</v>
      </c>
      <c r="E4545" s="247" t="s">
        <v>1</v>
      </c>
      <c r="F4545" s="248" t="s">
        <v>243</v>
      </c>
      <c r="G4545" s="245"/>
      <c r="H4545" s="247" t="s">
        <v>1</v>
      </c>
      <c r="I4545" s="249"/>
      <c r="J4545" s="245"/>
      <c r="K4545" s="245"/>
      <c r="L4545" s="250"/>
      <c r="M4545" s="251"/>
      <c r="N4545" s="252"/>
      <c r="O4545" s="252"/>
      <c r="P4545" s="252"/>
      <c r="Q4545" s="252"/>
      <c r="R4545" s="252"/>
      <c r="S4545" s="252"/>
      <c r="T4545" s="253"/>
      <c r="AT4545" s="254" t="s">
        <v>175</v>
      </c>
      <c r="AU4545" s="254" t="s">
        <v>107</v>
      </c>
      <c r="AV4545" s="12" t="s">
        <v>82</v>
      </c>
      <c r="AW4545" s="12" t="s">
        <v>31</v>
      </c>
      <c r="AX4545" s="12" t="s">
        <v>74</v>
      </c>
      <c r="AY4545" s="254" t="s">
        <v>165</v>
      </c>
    </row>
    <row r="4546" s="13" customFormat="1">
      <c r="B4546" s="255"/>
      <c r="C4546" s="256"/>
      <c r="D4546" s="246" t="s">
        <v>175</v>
      </c>
      <c r="E4546" s="257" t="s">
        <v>1</v>
      </c>
      <c r="F4546" s="258" t="s">
        <v>1605</v>
      </c>
      <c r="G4546" s="256"/>
      <c r="H4546" s="259">
        <v>9.8279999999999994</v>
      </c>
      <c r="I4546" s="260"/>
      <c r="J4546" s="256"/>
      <c r="K4546" s="256"/>
      <c r="L4546" s="261"/>
      <c r="M4546" s="262"/>
      <c r="N4546" s="263"/>
      <c r="O4546" s="263"/>
      <c r="P4546" s="263"/>
      <c r="Q4546" s="263"/>
      <c r="R4546" s="263"/>
      <c r="S4546" s="263"/>
      <c r="T4546" s="264"/>
      <c r="AT4546" s="265" t="s">
        <v>175</v>
      </c>
      <c r="AU4546" s="265" t="s">
        <v>107</v>
      </c>
      <c r="AV4546" s="13" t="s">
        <v>107</v>
      </c>
      <c r="AW4546" s="13" t="s">
        <v>31</v>
      </c>
      <c r="AX4546" s="13" t="s">
        <v>74</v>
      </c>
      <c r="AY4546" s="265" t="s">
        <v>165</v>
      </c>
    </row>
    <row r="4547" s="13" customFormat="1">
      <c r="B4547" s="255"/>
      <c r="C4547" s="256"/>
      <c r="D4547" s="246" t="s">
        <v>175</v>
      </c>
      <c r="E4547" s="257" t="s">
        <v>1</v>
      </c>
      <c r="F4547" s="258" t="s">
        <v>551</v>
      </c>
      <c r="G4547" s="256"/>
      <c r="H4547" s="259">
        <v>-1.26</v>
      </c>
      <c r="I4547" s="260"/>
      <c r="J4547" s="256"/>
      <c r="K4547" s="256"/>
      <c r="L4547" s="261"/>
      <c r="M4547" s="262"/>
      <c r="N4547" s="263"/>
      <c r="O4547" s="263"/>
      <c r="P4547" s="263"/>
      <c r="Q4547" s="263"/>
      <c r="R4547" s="263"/>
      <c r="S4547" s="263"/>
      <c r="T4547" s="264"/>
      <c r="AT4547" s="265" t="s">
        <v>175</v>
      </c>
      <c r="AU4547" s="265" t="s">
        <v>107</v>
      </c>
      <c r="AV4547" s="13" t="s">
        <v>107</v>
      </c>
      <c r="AW4547" s="13" t="s">
        <v>31</v>
      </c>
      <c r="AX4547" s="13" t="s">
        <v>74</v>
      </c>
      <c r="AY4547" s="265" t="s">
        <v>165</v>
      </c>
    </row>
    <row r="4548" s="12" customFormat="1">
      <c r="B4548" s="244"/>
      <c r="C4548" s="245"/>
      <c r="D4548" s="246" t="s">
        <v>175</v>
      </c>
      <c r="E4548" s="247" t="s">
        <v>1</v>
      </c>
      <c r="F4548" s="248" t="s">
        <v>401</v>
      </c>
      <c r="G4548" s="245"/>
      <c r="H4548" s="247" t="s">
        <v>1</v>
      </c>
      <c r="I4548" s="249"/>
      <c r="J4548" s="245"/>
      <c r="K4548" s="245"/>
      <c r="L4548" s="250"/>
      <c r="M4548" s="251"/>
      <c r="N4548" s="252"/>
      <c r="O4548" s="252"/>
      <c r="P4548" s="252"/>
      <c r="Q4548" s="252"/>
      <c r="R4548" s="252"/>
      <c r="S4548" s="252"/>
      <c r="T4548" s="253"/>
      <c r="AT4548" s="254" t="s">
        <v>175</v>
      </c>
      <c r="AU4548" s="254" t="s">
        <v>107</v>
      </c>
      <c r="AV4548" s="12" t="s">
        <v>82</v>
      </c>
      <c r="AW4548" s="12" t="s">
        <v>31</v>
      </c>
      <c r="AX4548" s="12" t="s">
        <v>74</v>
      </c>
      <c r="AY4548" s="254" t="s">
        <v>165</v>
      </c>
    </row>
    <row r="4549" s="13" customFormat="1">
      <c r="B4549" s="255"/>
      <c r="C4549" s="256"/>
      <c r="D4549" s="246" t="s">
        <v>175</v>
      </c>
      <c r="E4549" s="257" t="s">
        <v>1</v>
      </c>
      <c r="F4549" s="258" t="s">
        <v>1606</v>
      </c>
      <c r="G4549" s="256"/>
      <c r="H4549" s="259">
        <v>4.3200000000000003</v>
      </c>
      <c r="I4549" s="260"/>
      <c r="J4549" s="256"/>
      <c r="K4549" s="256"/>
      <c r="L4549" s="261"/>
      <c r="M4549" s="262"/>
      <c r="N4549" s="263"/>
      <c r="O4549" s="263"/>
      <c r="P4549" s="263"/>
      <c r="Q4549" s="263"/>
      <c r="R4549" s="263"/>
      <c r="S4549" s="263"/>
      <c r="T4549" s="264"/>
      <c r="AT4549" s="265" t="s">
        <v>175</v>
      </c>
      <c r="AU4549" s="265" t="s">
        <v>107</v>
      </c>
      <c r="AV4549" s="13" t="s">
        <v>107</v>
      </c>
      <c r="AW4549" s="13" t="s">
        <v>31</v>
      </c>
      <c r="AX4549" s="13" t="s">
        <v>74</v>
      </c>
      <c r="AY4549" s="265" t="s">
        <v>165</v>
      </c>
    </row>
    <row r="4550" s="12" customFormat="1">
      <c r="B4550" s="244"/>
      <c r="C4550" s="245"/>
      <c r="D4550" s="246" t="s">
        <v>175</v>
      </c>
      <c r="E4550" s="247" t="s">
        <v>1</v>
      </c>
      <c r="F4550" s="248" t="s">
        <v>245</v>
      </c>
      <c r="G4550" s="245"/>
      <c r="H4550" s="247" t="s">
        <v>1</v>
      </c>
      <c r="I4550" s="249"/>
      <c r="J4550" s="245"/>
      <c r="K4550" s="245"/>
      <c r="L4550" s="250"/>
      <c r="M4550" s="251"/>
      <c r="N4550" s="252"/>
      <c r="O4550" s="252"/>
      <c r="P4550" s="252"/>
      <c r="Q4550" s="252"/>
      <c r="R4550" s="252"/>
      <c r="S4550" s="252"/>
      <c r="T4550" s="253"/>
      <c r="AT4550" s="254" t="s">
        <v>175</v>
      </c>
      <c r="AU4550" s="254" t="s">
        <v>107</v>
      </c>
      <c r="AV4550" s="12" t="s">
        <v>82</v>
      </c>
      <c r="AW4550" s="12" t="s">
        <v>31</v>
      </c>
      <c r="AX4550" s="12" t="s">
        <v>74</v>
      </c>
      <c r="AY4550" s="254" t="s">
        <v>165</v>
      </c>
    </row>
    <row r="4551" s="13" customFormat="1">
      <c r="B4551" s="255"/>
      <c r="C4551" s="256"/>
      <c r="D4551" s="246" t="s">
        <v>175</v>
      </c>
      <c r="E4551" s="257" t="s">
        <v>1</v>
      </c>
      <c r="F4551" s="258" t="s">
        <v>1607</v>
      </c>
      <c r="G4551" s="256"/>
      <c r="H4551" s="259">
        <v>10.08</v>
      </c>
      <c r="I4551" s="260"/>
      <c r="J4551" s="256"/>
      <c r="K4551" s="256"/>
      <c r="L4551" s="261"/>
      <c r="M4551" s="262"/>
      <c r="N4551" s="263"/>
      <c r="O4551" s="263"/>
      <c r="P4551" s="263"/>
      <c r="Q4551" s="263"/>
      <c r="R4551" s="263"/>
      <c r="S4551" s="263"/>
      <c r="T4551" s="264"/>
      <c r="AT4551" s="265" t="s">
        <v>175</v>
      </c>
      <c r="AU4551" s="265" t="s">
        <v>107</v>
      </c>
      <c r="AV4551" s="13" t="s">
        <v>107</v>
      </c>
      <c r="AW4551" s="13" t="s">
        <v>31</v>
      </c>
      <c r="AX4551" s="13" t="s">
        <v>74</v>
      </c>
      <c r="AY4551" s="265" t="s">
        <v>165</v>
      </c>
    </row>
    <row r="4552" s="13" customFormat="1">
      <c r="B4552" s="255"/>
      <c r="C4552" s="256"/>
      <c r="D4552" s="246" t="s">
        <v>175</v>
      </c>
      <c r="E4552" s="257" t="s">
        <v>1</v>
      </c>
      <c r="F4552" s="258" t="s">
        <v>551</v>
      </c>
      <c r="G4552" s="256"/>
      <c r="H4552" s="259">
        <v>-1.26</v>
      </c>
      <c r="I4552" s="260"/>
      <c r="J4552" s="256"/>
      <c r="K4552" s="256"/>
      <c r="L4552" s="261"/>
      <c r="M4552" s="262"/>
      <c r="N4552" s="263"/>
      <c r="O4552" s="263"/>
      <c r="P4552" s="263"/>
      <c r="Q4552" s="263"/>
      <c r="R4552" s="263"/>
      <c r="S4552" s="263"/>
      <c r="T4552" s="264"/>
      <c r="AT4552" s="265" t="s">
        <v>175</v>
      </c>
      <c r="AU4552" s="265" t="s">
        <v>107</v>
      </c>
      <c r="AV4552" s="13" t="s">
        <v>107</v>
      </c>
      <c r="AW4552" s="13" t="s">
        <v>31</v>
      </c>
      <c r="AX4552" s="13" t="s">
        <v>74</v>
      </c>
      <c r="AY4552" s="265" t="s">
        <v>165</v>
      </c>
    </row>
    <row r="4553" s="12" customFormat="1">
      <c r="B4553" s="244"/>
      <c r="C4553" s="245"/>
      <c r="D4553" s="246" t="s">
        <v>175</v>
      </c>
      <c r="E4553" s="247" t="s">
        <v>1</v>
      </c>
      <c r="F4553" s="248" t="s">
        <v>403</v>
      </c>
      <c r="G4553" s="245"/>
      <c r="H4553" s="247" t="s">
        <v>1</v>
      </c>
      <c r="I4553" s="249"/>
      <c r="J4553" s="245"/>
      <c r="K4553" s="245"/>
      <c r="L4553" s="250"/>
      <c r="M4553" s="251"/>
      <c r="N4553" s="252"/>
      <c r="O4553" s="252"/>
      <c r="P4553" s="252"/>
      <c r="Q4553" s="252"/>
      <c r="R4553" s="252"/>
      <c r="S4553" s="252"/>
      <c r="T4553" s="253"/>
      <c r="AT4553" s="254" t="s">
        <v>175</v>
      </c>
      <c r="AU4553" s="254" t="s">
        <v>107</v>
      </c>
      <c r="AV4553" s="12" t="s">
        <v>82</v>
      </c>
      <c r="AW4553" s="12" t="s">
        <v>31</v>
      </c>
      <c r="AX4553" s="12" t="s">
        <v>74</v>
      </c>
      <c r="AY4553" s="254" t="s">
        <v>165</v>
      </c>
    </row>
    <row r="4554" s="13" customFormat="1">
      <c r="B4554" s="255"/>
      <c r="C4554" s="256"/>
      <c r="D4554" s="246" t="s">
        <v>175</v>
      </c>
      <c r="E4554" s="257" t="s">
        <v>1</v>
      </c>
      <c r="F4554" s="258" t="s">
        <v>1608</v>
      </c>
      <c r="G4554" s="256"/>
      <c r="H4554" s="259">
        <v>16.968</v>
      </c>
      <c r="I4554" s="260"/>
      <c r="J4554" s="256"/>
      <c r="K4554" s="256"/>
      <c r="L4554" s="261"/>
      <c r="M4554" s="262"/>
      <c r="N4554" s="263"/>
      <c r="O4554" s="263"/>
      <c r="P4554" s="263"/>
      <c r="Q4554" s="263"/>
      <c r="R4554" s="263"/>
      <c r="S4554" s="263"/>
      <c r="T4554" s="264"/>
      <c r="AT4554" s="265" t="s">
        <v>175</v>
      </c>
      <c r="AU4554" s="265" t="s">
        <v>107</v>
      </c>
      <c r="AV4554" s="13" t="s">
        <v>107</v>
      </c>
      <c r="AW4554" s="13" t="s">
        <v>31</v>
      </c>
      <c r="AX4554" s="13" t="s">
        <v>74</v>
      </c>
      <c r="AY4554" s="265" t="s">
        <v>165</v>
      </c>
    </row>
    <row r="4555" s="13" customFormat="1">
      <c r="B4555" s="255"/>
      <c r="C4555" s="256"/>
      <c r="D4555" s="246" t="s">
        <v>175</v>
      </c>
      <c r="E4555" s="257" t="s">
        <v>1</v>
      </c>
      <c r="F4555" s="258" t="s">
        <v>322</v>
      </c>
      <c r="G4555" s="256"/>
      <c r="H4555" s="259">
        <v>-1.3999999999999999</v>
      </c>
      <c r="I4555" s="260"/>
      <c r="J4555" s="256"/>
      <c r="K4555" s="256"/>
      <c r="L4555" s="261"/>
      <c r="M4555" s="262"/>
      <c r="N4555" s="263"/>
      <c r="O4555" s="263"/>
      <c r="P4555" s="263"/>
      <c r="Q4555" s="263"/>
      <c r="R4555" s="263"/>
      <c r="S4555" s="263"/>
      <c r="T4555" s="264"/>
      <c r="AT4555" s="265" t="s">
        <v>175</v>
      </c>
      <c r="AU4555" s="265" t="s">
        <v>107</v>
      </c>
      <c r="AV4555" s="13" t="s">
        <v>107</v>
      </c>
      <c r="AW4555" s="13" t="s">
        <v>31</v>
      </c>
      <c r="AX4555" s="13" t="s">
        <v>74</v>
      </c>
      <c r="AY4555" s="265" t="s">
        <v>165</v>
      </c>
    </row>
    <row r="4556" s="12" customFormat="1">
      <c r="B4556" s="244"/>
      <c r="C4556" s="245"/>
      <c r="D4556" s="246" t="s">
        <v>175</v>
      </c>
      <c r="E4556" s="247" t="s">
        <v>1</v>
      </c>
      <c r="F4556" s="248" t="s">
        <v>177</v>
      </c>
      <c r="G4556" s="245"/>
      <c r="H4556" s="247" t="s">
        <v>1</v>
      </c>
      <c r="I4556" s="249"/>
      <c r="J4556" s="245"/>
      <c r="K4556" s="245"/>
      <c r="L4556" s="250"/>
      <c r="M4556" s="251"/>
      <c r="N4556" s="252"/>
      <c r="O4556" s="252"/>
      <c r="P4556" s="252"/>
      <c r="Q4556" s="252"/>
      <c r="R4556" s="252"/>
      <c r="S4556" s="252"/>
      <c r="T4556" s="253"/>
      <c r="AT4556" s="254" t="s">
        <v>175</v>
      </c>
      <c r="AU4556" s="254" t="s">
        <v>107</v>
      </c>
      <c r="AV4556" s="12" t="s">
        <v>82</v>
      </c>
      <c r="AW4556" s="12" t="s">
        <v>31</v>
      </c>
      <c r="AX4556" s="12" t="s">
        <v>74</v>
      </c>
      <c r="AY4556" s="254" t="s">
        <v>165</v>
      </c>
    </row>
    <row r="4557" s="13" customFormat="1">
      <c r="B4557" s="255"/>
      <c r="C4557" s="256"/>
      <c r="D4557" s="246" t="s">
        <v>175</v>
      </c>
      <c r="E4557" s="257" t="s">
        <v>1</v>
      </c>
      <c r="F4557" s="258" t="s">
        <v>1609</v>
      </c>
      <c r="G4557" s="256"/>
      <c r="H4557" s="259">
        <v>3.4399999999999999</v>
      </c>
      <c r="I4557" s="260"/>
      <c r="J4557" s="256"/>
      <c r="K4557" s="256"/>
      <c r="L4557" s="261"/>
      <c r="M4557" s="262"/>
      <c r="N4557" s="263"/>
      <c r="O4557" s="263"/>
      <c r="P4557" s="263"/>
      <c r="Q4557" s="263"/>
      <c r="R4557" s="263"/>
      <c r="S4557" s="263"/>
      <c r="T4557" s="264"/>
      <c r="AT4557" s="265" t="s">
        <v>175</v>
      </c>
      <c r="AU4557" s="265" t="s">
        <v>107</v>
      </c>
      <c r="AV4557" s="13" t="s">
        <v>107</v>
      </c>
      <c r="AW4557" s="13" t="s">
        <v>31</v>
      </c>
      <c r="AX4557" s="13" t="s">
        <v>74</v>
      </c>
      <c r="AY4557" s="265" t="s">
        <v>165</v>
      </c>
    </row>
    <row r="4558" s="12" customFormat="1">
      <c r="B4558" s="244"/>
      <c r="C4558" s="245"/>
      <c r="D4558" s="246" t="s">
        <v>175</v>
      </c>
      <c r="E4558" s="247" t="s">
        <v>1</v>
      </c>
      <c r="F4558" s="248" t="s">
        <v>968</v>
      </c>
      <c r="G4558" s="245"/>
      <c r="H4558" s="247" t="s">
        <v>1</v>
      </c>
      <c r="I4558" s="249"/>
      <c r="J4558" s="245"/>
      <c r="K4558" s="245"/>
      <c r="L4558" s="250"/>
      <c r="M4558" s="251"/>
      <c r="N4558" s="252"/>
      <c r="O4558" s="252"/>
      <c r="P4558" s="252"/>
      <c r="Q4558" s="252"/>
      <c r="R4558" s="252"/>
      <c r="S4558" s="252"/>
      <c r="T4558" s="253"/>
      <c r="AT4558" s="254" t="s">
        <v>175</v>
      </c>
      <c r="AU4558" s="254" t="s">
        <v>107</v>
      </c>
      <c r="AV4558" s="12" t="s">
        <v>82</v>
      </c>
      <c r="AW4558" s="12" t="s">
        <v>31</v>
      </c>
      <c r="AX4558" s="12" t="s">
        <v>74</v>
      </c>
      <c r="AY4558" s="254" t="s">
        <v>165</v>
      </c>
    </row>
    <row r="4559" s="13" customFormat="1">
      <c r="B4559" s="255"/>
      <c r="C4559" s="256"/>
      <c r="D4559" s="246" t="s">
        <v>175</v>
      </c>
      <c r="E4559" s="257" t="s">
        <v>1</v>
      </c>
      <c r="F4559" s="258" t="s">
        <v>1610</v>
      </c>
      <c r="G4559" s="256"/>
      <c r="H4559" s="259">
        <v>23.640000000000001</v>
      </c>
      <c r="I4559" s="260"/>
      <c r="J4559" s="256"/>
      <c r="K4559" s="256"/>
      <c r="L4559" s="261"/>
      <c r="M4559" s="262"/>
      <c r="N4559" s="263"/>
      <c r="O4559" s="263"/>
      <c r="P4559" s="263"/>
      <c r="Q4559" s="263"/>
      <c r="R4559" s="263"/>
      <c r="S4559" s="263"/>
      <c r="T4559" s="264"/>
      <c r="AT4559" s="265" t="s">
        <v>175</v>
      </c>
      <c r="AU4559" s="265" t="s">
        <v>107</v>
      </c>
      <c r="AV4559" s="13" t="s">
        <v>107</v>
      </c>
      <c r="AW4559" s="13" t="s">
        <v>31</v>
      </c>
      <c r="AX4559" s="13" t="s">
        <v>74</v>
      </c>
      <c r="AY4559" s="265" t="s">
        <v>165</v>
      </c>
    </row>
    <row r="4560" s="13" customFormat="1">
      <c r="B4560" s="255"/>
      <c r="C4560" s="256"/>
      <c r="D4560" s="246" t="s">
        <v>175</v>
      </c>
      <c r="E4560" s="257" t="s">
        <v>1</v>
      </c>
      <c r="F4560" s="258" t="s">
        <v>418</v>
      </c>
      <c r="G4560" s="256"/>
      <c r="H4560" s="259">
        <v>-0.73899999999999999</v>
      </c>
      <c r="I4560" s="260"/>
      <c r="J4560" s="256"/>
      <c r="K4560" s="256"/>
      <c r="L4560" s="261"/>
      <c r="M4560" s="262"/>
      <c r="N4560" s="263"/>
      <c r="O4560" s="263"/>
      <c r="P4560" s="263"/>
      <c r="Q4560" s="263"/>
      <c r="R4560" s="263"/>
      <c r="S4560" s="263"/>
      <c r="T4560" s="264"/>
      <c r="AT4560" s="265" t="s">
        <v>175</v>
      </c>
      <c r="AU4560" s="265" t="s">
        <v>107</v>
      </c>
      <c r="AV4560" s="13" t="s">
        <v>107</v>
      </c>
      <c r="AW4560" s="13" t="s">
        <v>31</v>
      </c>
      <c r="AX4560" s="13" t="s">
        <v>74</v>
      </c>
      <c r="AY4560" s="265" t="s">
        <v>165</v>
      </c>
    </row>
    <row r="4561" s="13" customFormat="1">
      <c r="B4561" s="255"/>
      <c r="C4561" s="256"/>
      <c r="D4561" s="246" t="s">
        <v>175</v>
      </c>
      <c r="E4561" s="257" t="s">
        <v>1</v>
      </c>
      <c r="F4561" s="258" t="s">
        <v>419</v>
      </c>
      <c r="G4561" s="256"/>
      <c r="H4561" s="259">
        <v>0.752</v>
      </c>
      <c r="I4561" s="260"/>
      <c r="J4561" s="256"/>
      <c r="K4561" s="256"/>
      <c r="L4561" s="261"/>
      <c r="M4561" s="262"/>
      <c r="N4561" s="263"/>
      <c r="O4561" s="263"/>
      <c r="P4561" s="263"/>
      <c r="Q4561" s="263"/>
      <c r="R4561" s="263"/>
      <c r="S4561" s="263"/>
      <c r="T4561" s="264"/>
      <c r="AT4561" s="265" t="s">
        <v>175</v>
      </c>
      <c r="AU4561" s="265" t="s">
        <v>107</v>
      </c>
      <c r="AV4561" s="13" t="s">
        <v>107</v>
      </c>
      <c r="AW4561" s="13" t="s">
        <v>31</v>
      </c>
      <c r="AX4561" s="13" t="s">
        <v>74</v>
      </c>
      <c r="AY4561" s="265" t="s">
        <v>165</v>
      </c>
    </row>
    <row r="4562" s="13" customFormat="1">
      <c r="B4562" s="255"/>
      <c r="C4562" s="256"/>
      <c r="D4562" s="246" t="s">
        <v>175</v>
      </c>
      <c r="E4562" s="257" t="s">
        <v>1</v>
      </c>
      <c r="F4562" s="258" t="s">
        <v>310</v>
      </c>
      <c r="G4562" s="256"/>
      <c r="H4562" s="259">
        <v>-1.6000000000000001</v>
      </c>
      <c r="I4562" s="260"/>
      <c r="J4562" s="256"/>
      <c r="K4562" s="256"/>
      <c r="L4562" s="261"/>
      <c r="M4562" s="262"/>
      <c r="N4562" s="263"/>
      <c r="O4562" s="263"/>
      <c r="P4562" s="263"/>
      <c r="Q4562" s="263"/>
      <c r="R4562" s="263"/>
      <c r="S4562" s="263"/>
      <c r="T4562" s="264"/>
      <c r="AT4562" s="265" t="s">
        <v>175</v>
      </c>
      <c r="AU4562" s="265" t="s">
        <v>107</v>
      </c>
      <c r="AV4562" s="13" t="s">
        <v>107</v>
      </c>
      <c r="AW4562" s="13" t="s">
        <v>31</v>
      </c>
      <c r="AX4562" s="13" t="s">
        <v>74</v>
      </c>
      <c r="AY4562" s="265" t="s">
        <v>165</v>
      </c>
    </row>
    <row r="4563" s="12" customFormat="1">
      <c r="B4563" s="244"/>
      <c r="C4563" s="245"/>
      <c r="D4563" s="246" t="s">
        <v>175</v>
      </c>
      <c r="E4563" s="247" t="s">
        <v>1</v>
      </c>
      <c r="F4563" s="248" t="s">
        <v>420</v>
      </c>
      <c r="G4563" s="245"/>
      <c r="H4563" s="247" t="s">
        <v>1</v>
      </c>
      <c r="I4563" s="249"/>
      <c r="J4563" s="245"/>
      <c r="K4563" s="245"/>
      <c r="L4563" s="250"/>
      <c r="M4563" s="251"/>
      <c r="N4563" s="252"/>
      <c r="O4563" s="252"/>
      <c r="P4563" s="252"/>
      <c r="Q4563" s="252"/>
      <c r="R4563" s="252"/>
      <c r="S4563" s="252"/>
      <c r="T4563" s="253"/>
      <c r="AT4563" s="254" t="s">
        <v>175</v>
      </c>
      <c r="AU4563" s="254" t="s">
        <v>107</v>
      </c>
      <c r="AV4563" s="12" t="s">
        <v>82</v>
      </c>
      <c r="AW4563" s="12" t="s">
        <v>31</v>
      </c>
      <c r="AX4563" s="12" t="s">
        <v>74</v>
      </c>
      <c r="AY4563" s="254" t="s">
        <v>165</v>
      </c>
    </row>
    <row r="4564" s="13" customFormat="1">
      <c r="B4564" s="255"/>
      <c r="C4564" s="256"/>
      <c r="D4564" s="246" t="s">
        <v>175</v>
      </c>
      <c r="E4564" s="257" t="s">
        <v>1</v>
      </c>
      <c r="F4564" s="258" t="s">
        <v>1611</v>
      </c>
      <c r="G4564" s="256"/>
      <c r="H4564" s="259">
        <v>3.6560000000000001</v>
      </c>
      <c r="I4564" s="260"/>
      <c r="J4564" s="256"/>
      <c r="K4564" s="256"/>
      <c r="L4564" s="261"/>
      <c r="M4564" s="262"/>
      <c r="N4564" s="263"/>
      <c r="O4564" s="263"/>
      <c r="P4564" s="263"/>
      <c r="Q4564" s="263"/>
      <c r="R4564" s="263"/>
      <c r="S4564" s="263"/>
      <c r="T4564" s="264"/>
      <c r="AT4564" s="265" t="s">
        <v>175</v>
      </c>
      <c r="AU4564" s="265" t="s">
        <v>107</v>
      </c>
      <c r="AV4564" s="13" t="s">
        <v>107</v>
      </c>
      <c r="AW4564" s="13" t="s">
        <v>31</v>
      </c>
      <c r="AX4564" s="13" t="s">
        <v>74</v>
      </c>
      <c r="AY4564" s="265" t="s">
        <v>165</v>
      </c>
    </row>
    <row r="4565" s="12" customFormat="1">
      <c r="B4565" s="244"/>
      <c r="C4565" s="245"/>
      <c r="D4565" s="246" t="s">
        <v>175</v>
      </c>
      <c r="E4565" s="247" t="s">
        <v>1</v>
      </c>
      <c r="F4565" s="248" t="s">
        <v>196</v>
      </c>
      <c r="G4565" s="245"/>
      <c r="H4565" s="247" t="s">
        <v>1</v>
      </c>
      <c r="I4565" s="249"/>
      <c r="J4565" s="245"/>
      <c r="K4565" s="245"/>
      <c r="L4565" s="250"/>
      <c r="M4565" s="251"/>
      <c r="N4565" s="252"/>
      <c r="O4565" s="252"/>
      <c r="P4565" s="252"/>
      <c r="Q4565" s="252"/>
      <c r="R4565" s="252"/>
      <c r="S4565" s="252"/>
      <c r="T4565" s="253"/>
      <c r="AT4565" s="254" t="s">
        <v>175</v>
      </c>
      <c r="AU4565" s="254" t="s">
        <v>107</v>
      </c>
      <c r="AV4565" s="12" t="s">
        <v>82</v>
      </c>
      <c r="AW4565" s="12" t="s">
        <v>31</v>
      </c>
      <c r="AX4565" s="12" t="s">
        <v>74</v>
      </c>
      <c r="AY4565" s="254" t="s">
        <v>165</v>
      </c>
    </row>
    <row r="4566" s="13" customFormat="1">
      <c r="B4566" s="255"/>
      <c r="C4566" s="256"/>
      <c r="D4566" s="246" t="s">
        <v>175</v>
      </c>
      <c r="E4566" s="257" t="s">
        <v>1</v>
      </c>
      <c r="F4566" s="258" t="s">
        <v>1612</v>
      </c>
      <c r="G4566" s="256"/>
      <c r="H4566" s="259">
        <v>18.059999999999999</v>
      </c>
      <c r="I4566" s="260"/>
      <c r="J4566" s="256"/>
      <c r="K4566" s="256"/>
      <c r="L4566" s="261"/>
      <c r="M4566" s="262"/>
      <c r="N4566" s="263"/>
      <c r="O4566" s="263"/>
      <c r="P4566" s="263"/>
      <c r="Q4566" s="263"/>
      <c r="R4566" s="263"/>
      <c r="S4566" s="263"/>
      <c r="T4566" s="264"/>
      <c r="AT4566" s="265" t="s">
        <v>175</v>
      </c>
      <c r="AU4566" s="265" t="s">
        <v>107</v>
      </c>
      <c r="AV4566" s="13" t="s">
        <v>107</v>
      </c>
      <c r="AW4566" s="13" t="s">
        <v>31</v>
      </c>
      <c r="AX4566" s="13" t="s">
        <v>74</v>
      </c>
      <c r="AY4566" s="265" t="s">
        <v>165</v>
      </c>
    </row>
    <row r="4567" s="13" customFormat="1">
      <c r="B4567" s="255"/>
      <c r="C4567" s="256"/>
      <c r="D4567" s="246" t="s">
        <v>175</v>
      </c>
      <c r="E4567" s="257" t="s">
        <v>1</v>
      </c>
      <c r="F4567" s="258" t="s">
        <v>310</v>
      </c>
      <c r="G4567" s="256"/>
      <c r="H4567" s="259">
        <v>-1.6000000000000001</v>
      </c>
      <c r="I4567" s="260"/>
      <c r="J4567" s="256"/>
      <c r="K4567" s="256"/>
      <c r="L4567" s="261"/>
      <c r="M4567" s="262"/>
      <c r="N4567" s="263"/>
      <c r="O4567" s="263"/>
      <c r="P4567" s="263"/>
      <c r="Q4567" s="263"/>
      <c r="R4567" s="263"/>
      <c r="S4567" s="263"/>
      <c r="T4567" s="264"/>
      <c r="AT4567" s="265" t="s">
        <v>175</v>
      </c>
      <c r="AU4567" s="265" t="s">
        <v>107</v>
      </c>
      <c r="AV4567" s="13" t="s">
        <v>107</v>
      </c>
      <c r="AW4567" s="13" t="s">
        <v>31</v>
      </c>
      <c r="AX4567" s="13" t="s">
        <v>74</v>
      </c>
      <c r="AY4567" s="265" t="s">
        <v>165</v>
      </c>
    </row>
    <row r="4568" s="12" customFormat="1">
      <c r="B4568" s="244"/>
      <c r="C4568" s="245"/>
      <c r="D4568" s="246" t="s">
        <v>175</v>
      </c>
      <c r="E4568" s="247" t="s">
        <v>1</v>
      </c>
      <c r="F4568" s="248" t="s">
        <v>430</v>
      </c>
      <c r="G4568" s="245"/>
      <c r="H4568" s="247" t="s">
        <v>1</v>
      </c>
      <c r="I4568" s="249"/>
      <c r="J4568" s="245"/>
      <c r="K4568" s="245"/>
      <c r="L4568" s="250"/>
      <c r="M4568" s="251"/>
      <c r="N4568" s="252"/>
      <c r="O4568" s="252"/>
      <c r="P4568" s="252"/>
      <c r="Q4568" s="252"/>
      <c r="R4568" s="252"/>
      <c r="S4568" s="252"/>
      <c r="T4568" s="253"/>
      <c r="AT4568" s="254" t="s">
        <v>175</v>
      </c>
      <c r="AU4568" s="254" t="s">
        <v>107</v>
      </c>
      <c r="AV4568" s="12" t="s">
        <v>82</v>
      </c>
      <c r="AW4568" s="12" t="s">
        <v>31</v>
      </c>
      <c r="AX4568" s="12" t="s">
        <v>74</v>
      </c>
      <c r="AY4568" s="254" t="s">
        <v>165</v>
      </c>
    </row>
    <row r="4569" s="13" customFormat="1">
      <c r="B4569" s="255"/>
      <c r="C4569" s="256"/>
      <c r="D4569" s="246" t="s">
        <v>175</v>
      </c>
      <c r="E4569" s="257" t="s">
        <v>1</v>
      </c>
      <c r="F4569" s="258" t="s">
        <v>1613</v>
      </c>
      <c r="G4569" s="256"/>
      <c r="H4569" s="259">
        <v>15.119999999999999</v>
      </c>
      <c r="I4569" s="260"/>
      <c r="J4569" s="256"/>
      <c r="K4569" s="256"/>
      <c r="L4569" s="261"/>
      <c r="M4569" s="262"/>
      <c r="N4569" s="263"/>
      <c r="O4569" s="263"/>
      <c r="P4569" s="263"/>
      <c r="Q4569" s="263"/>
      <c r="R4569" s="263"/>
      <c r="S4569" s="263"/>
      <c r="T4569" s="264"/>
      <c r="AT4569" s="265" t="s">
        <v>175</v>
      </c>
      <c r="AU4569" s="265" t="s">
        <v>107</v>
      </c>
      <c r="AV4569" s="13" t="s">
        <v>107</v>
      </c>
      <c r="AW4569" s="13" t="s">
        <v>31</v>
      </c>
      <c r="AX4569" s="13" t="s">
        <v>74</v>
      </c>
      <c r="AY4569" s="265" t="s">
        <v>165</v>
      </c>
    </row>
    <row r="4570" s="13" customFormat="1">
      <c r="B4570" s="255"/>
      <c r="C4570" s="256"/>
      <c r="D4570" s="246" t="s">
        <v>175</v>
      </c>
      <c r="E4570" s="257" t="s">
        <v>1</v>
      </c>
      <c r="F4570" s="258" t="s">
        <v>322</v>
      </c>
      <c r="G4570" s="256"/>
      <c r="H4570" s="259">
        <v>-1.3999999999999999</v>
      </c>
      <c r="I4570" s="260"/>
      <c r="J4570" s="256"/>
      <c r="K4570" s="256"/>
      <c r="L4570" s="261"/>
      <c r="M4570" s="262"/>
      <c r="N4570" s="263"/>
      <c r="O4570" s="263"/>
      <c r="P4570" s="263"/>
      <c r="Q4570" s="263"/>
      <c r="R4570" s="263"/>
      <c r="S4570" s="263"/>
      <c r="T4570" s="264"/>
      <c r="AT4570" s="265" t="s">
        <v>175</v>
      </c>
      <c r="AU4570" s="265" t="s">
        <v>107</v>
      </c>
      <c r="AV4570" s="13" t="s">
        <v>107</v>
      </c>
      <c r="AW4570" s="13" t="s">
        <v>31</v>
      </c>
      <c r="AX4570" s="13" t="s">
        <v>74</v>
      </c>
      <c r="AY4570" s="265" t="s">
        <v>165</v>
      </c>
    </row>
    <row r="4571" s="12" customFormat="1">
      <c r="B4571" s="244"/>
      <c r="C4571" s="245"/>
      <c r="D4571" s="246" t="s">
        <v>175</v>
      </c>
      <c r="E4571" s="247" t="s">
        <v>1</v>
      </c>
      <c r="F4571" s="248" t="s">
        <v>246</v>
      </c>
      <c r="G4571" s="245"/>
      <c r="H4571" s="247" t="s">
        <v>1</v>
      </c>
      <c r="I4571" s="249"/>
      <c r="J4571" s="245"/>
      <c r="K4571" s="245"/>
      <c r="L4571" s="250"/>
      <c r="M4571" s="251"/>
      <c r="N4571" s="252"/>
      <c r="O4571" s="252"/>
      <c r="P4571" s="252"/>
      <c r="Q4571" s="252"/>
      <c r="R4571" s="252"/>
      <c r="S4571" s="252"/>
      <c r="T4571" s="253"/>
      <c r="AT4571" s="254" t="s">
        <v>175</v>
      </c>
      <c r="AU4571" s="254" t="s">
        <v>107</v>
      </c>
      <c r="AV4571" s="12" t="s">
        <v>82</v>
      </c>
      <c r="AW4571" s="12" t="s">
        <v>31</v>
      </c>
      <c r="AX4571" s="12" t="s">
        <v>74</v>
      </c>
      <c r="AY4571" s="254" t="s">
        <v>165</v>
      </c>
    </row>
    <row r="4572" s="13" customFormat="1">
      <c r="B4572" s="255"/>
      <c r="C4572" s="256"/>
      <c r="D4572" s="246" t="s">
        <v>175</v>
      </c>
      <c r="E4572" s="257" t="s">
        <v>1</v>
      </c>
      <c r="F4572" s="258" t="s">
        <v>1614</v>
      </c>
      <c r="G4572" s="256"/>
      <c r="H4572" s="259">
        <v>2.3999999999999999</v>
      </c>
      <c r="I4572" s="260"/>
      <c r="J4572" s="256"/>
      <c r="K4572" s="256"/>
      <c r="L4572" s="261"/>
      <c r="M4572" s="262"/>
      <c r="N4572" s="263"/>
      <c r="O4572" s="263"/>
      <c r="P4572" s="263"/>
      <c r="Q4572" s="263"/>
      <c r="R4572" s="263"/>
      <c r="S4572" s="263"/>
      <c r="T4572" s="264"/>
      <c r="AT4572" s="265" t="s">
        <v>175</v>
      </c>
      <c r="AU4572" s="265" t="s">
        <v>107</v>
      </c>
      <c r="AV4572" s="13" t="s">
        <v>107</v>
      </c>
      <c r="AW4572" s="13" t="s">
        <v>31</v>
      </c>
      <c r="AX4572" s="13" t="s">
        <v>74</v>
      </c>
      <c r="AY4572" s="265" t="s">
        <v>165</v>
      </c>
    </row>
    <row r="4573" s="14" customFormat="1">
      <c r="B4573" s="266"/>
      <c r="C4573" s="267"/>
      <c r="D4573" s="246" t="s">
        <v>175</v>
      </c>
      <c r="E4573" s="268" t="s">
        <v>1</v>
      </c>
      <c r="F4573" s="269" t="s">
        <v>179</v>
      </c>
      <c r="G4573" s="267"/>
      <c r="H4573" s="270">
        <v>113.99400000000001</v>
      </c>
      <c r="I4573" s="271"/>
      <c r="J4573" s="267"/>
      <c r="K4573" s="267"/>
      <c r="L4573" s="272"/>
      <c r="M4573" s="273"/>
      <c r="N4573" s="274"/>
      <c r="O4573" s="274"/>
      <c r="P4573" s="274"/>
      <c r="Q4573" s="274"/>
      <c r="R4573" s="274"/>
      <c r="S4573" s="274"/>
      <c r="T4573" s="275"/>
      <c r="AT4573" s="276" t="s">
        <v>175</v>
      </c>
      <c r="AU4573" s="276" t="s">
        <v>107</v>
      </c>
      <c r="AV4573" s="14" t="s">
        <v>166</v>
      </c>
      <c r="AW4573" s="14" t="s">
        <v>31</v>
      </c>
      <c r="AX4573" s="14" t="s">
        <v>74</v>
      </c>
      <c r="AY4573" s="276" t="s">
        <v>165</v>
      </c>
    </row>
    <row r="4574" s="12" customFormat="1">
      <c r="B4574" s="244"/>
      <c r="C4574" s="245"/>
      <c r="D4574" s="246" t="s">
        <v>175</v>
      </c>
      <c r="E4574" s="247" t="s">
        <v>1</v>
      </c>
      <c r="F4574" s="248" t="s">
        <v>180</v>
      </c>
      <c r="G4574" s="245"/>
      <c r="H4574" s="247" t="s">
        <v>1</v>
      </c>
      <c r="I4574" s="249"/>
      <c r="J4574" s="245"/>
      <c r="K4574" s="245"/>
      <c r="L4574" s="250"/>
      <c r="M4574" s="251"/>
      <c r="N4574" s="252"/>
      <c r="O4574" s="252"/>
      <c r="P4574" s="252"/>
      <c r="Q4574" s="252"/>
      <c r="R4574" s="252"/>
      <c r="S4574" s="252"/>
      <c r="T4574" s="253"/>
      <c r="AT4574" s="254" t="s">
        <v>175</v>
      </c>
      <c r="AU4574" s="254" t="s">
        <v>107</v>
      </c>
      <c r="AV4574" s="12" t="s">
        <v>82</v>
      </c>
      <c r="AW4574" s="12" t="s">
        <v>31</v>
      </c>
      <c r="AX4574" s="12" t="s">
        <v>74</v>
      </c>
      <c r="AY4574" s="254" t="s">
        <v>165</v>
      </c>
    </row>
    <row r="4575" s="12" customFormat="1">
      <c r="B4575" s="244"/>
      <c r="C4575" s="245"/>
      <c r="D4575" s="246" t="s">
        <v>175</v>
      </c>
      <c r="E4575" s="247" t="s">
        <v>1</v>
      </c>
      <c r="F4575" s="248" t="s">
        <v>439</v>
      </c>
      <c r="G4575" s="245"/>
      <c r="H4575" s="247" t="s">
        <v>1</v>
      </c>
      <c r="I4575" s="249"/>
      <c r="J4575" s="245"/>
      <c r="K4575" s="245"/>
      <c r="L4575" s="250"/>
      <c r="M4575" s="251"/>
      <c r="N4575" s="252"/>
      <c r="O4575" s="252"/>
      <c r="P4575" s="252"/>
      <c r="Q4575" s="252"/>
      <c r="R4575" s="252"/>
      <c r="S4575" s="252"/>
      <c r="T4575" s="253"/>
      <c r="AT4575" s="254" t="s">
        <v>175</v>
      </c>
      <c r="AU4575" s="254" t="s">
        <v>107</v>
      </c>
      <c r="AV4575" s="12" t="s">
        <v>82</v>
      </c>
      <c r="AW4575" s="12" t="s">
        <v>31</v>
      </c>
      <c r="AX4575" s="12" t="s">
        <v>74</v>
      </c>
      <c r="AY4575" s="254" t="s">
        <v>165</v>
      </c>
    </row>
    <row r="4576" s="13" customFormat="1">
      <c r="B4576" s="255"/>
      <c r="C4576" s="256"/>
      <c r="D4576" s="246" t="s">
        <v>175</v>
      </c>
      <c r="E4576" s="257" t="s">
        <v>1</v>
      </c>
      <c r="F4576" s="258" t="s">
        <v>1615</v>
      </c>
      <c r="G4576" s="256"/>
      <c r="H4576" s="259">
        <v>14.364000000000001</v>
      </c>
      <c r="I4576" s="260"/>
      <c r="J4576" s="256"/>
      <c r="K4576" s="256"/>
      <c r="L4576" s="261"/>
      <c r="M4576" s="262"/>
      <c r="N4576" s="263"/>
      <c r="O4576" s="263"/>
      <c r="P4576" s="263"/>
      <c r="Q4576" s="263"/>
      <c r="R4576" s="263"/>
      <c r="S4576" s="263"/>
      <c r="T4576" s="264"/>
      <c r="AT4576" s="265" t="s">
        <v>175</v>
      </c>
      <c r="AU4576" s="265" t="s">
        <v>107</v>
      </c>
      <c r="AV4576" s="13" t="s">
        <v>107</v>
      </c>
      <c r="AW4576" s="13" t="s">
        <v>31</v>
      </c>
      <c r="AX4576" s="13" t="s">
        <v>74</v>
      </c>
      <c r="AY4576" s="265" t="s">
        <v>165</v>
      </c>
    </row>
    <row r="4577" s="13" customFormat="1">
      <c r="B4577" s="255"/>
      <c r="C4577" s="256"/>
      <c r="D4577" s="246" t="s">
        <v>175</v>
      </c>
      <c r="E4577" s="257" t="s">
        <v>1</v>
      </c>
      <c r="F4577" s="258" t="s">
        <v>566</v>
      </c>
      <c r="G4577" s="256"/>
      <c r="H4577" s="259">
        <v>-0.71999999999999997</v>
      </c>
      <c r="I4577" s="260"/>
      <c r="J4577" s="256"/>
      <c r="K4577" s="256"/>
      <c r="L4577" s="261"/>
      <c r="M4577" s="262"/>
      <c r="N4577" s="263"/>
      <c r="O4577" s="263"/>
      <c r="P4577" s="263"/>
      <c r="Q4577" s="263"/>
      <c r="R4577" s="263"/>
      <c r="S4577" s="263"/>
      <c r="T4577" s="264"/>
      <c r="AT4577" s="265" t="s">
        <v>175</v>
      </c>
      <c r="AU4577" s="265" t="s">
        <v>107</v>
      </c>
      <c r="AV4577" s="13" t="s">
        <v>107</v>
      </c>
      <c r="AW4577" s="13" t="s">
        <v>31</v>
      </c>
      <c r="AX4577" s="13" t="s">
        <v>74</v>
      </c>
      <c r="AY4577" s="265" t="s">
        <v>165</v>
      </c>
    </row>
    <row r="4578" s="13" customFormat="1">
      <c r="B4578" s="255"/>
      <c r="C4578" s="256"/>
      <c r="D4578" s="246" t="s">
        <v>175</v>
      </c>
      <c r="E4578" s="257" t="s">
        <v>1</v>
      </c>
      <c r="F4578" s="258" t="s">
        <v>567</v>
      </c>
      <c r="G4578" s="256"/>
      <c r="H4578" s="259">
        <v>0.75</v>
      </c>
      <c r="I4578" s="260"/>
      <c r="J4578" s="256"/>
      <c r="K4578" s="256"/>
      <c r="L4578" s="261"/>
      <c r="M4578" s="262"/>
      <c r="N4578" s="263"/>
      <c r="O4578" s="263"/>
      <c r="P4578" s="263"/>
      <c r="Q4578" s="263"/>
      <c r="R4578" s="263"/>
      <c r="S4578" s="263"/>
      <c r="T4578" s="264"/>
      <c r="AT4578" s="265" t="s">
        <v>175</v>
      </c>
      <c r="AU4578" s="265" t="s">
        <v>107</v>
      </c>
      <c r="AV4578" s="13" t="s">
        <v>107</v>
      </c>
      <c r="AW4578" s="13" t="s">
        <v>31</v>
      </c>
      <c r="AX4578" s="13" t="s">
        <v>74</v>
      </c>
      <c r="AY4578" s="265" t="s">
        <v>165</v>
      </c>
    </row>
    <row r="4579" s="12" customFormat="1">
      <c r="B4579" s="244"/>
      <c r="C4579" s="245"/>
      <c r="D4579" s="246" t="s">
        <v>175</v>
      </c>
      <c r="E4579" s="247" t="s">
        <v>1</v>
      </c>
      <c r="F4579" s="248" t="s">
        <v>222</v>
      </c>
      <c r="G4579" s="245"/>
      <c r="H4579" s="247" t="s">
        <v>1</v>
      </c>
      <c r="I4579" s="249"/>
      <c r="J4579" s="245"/>
      <c r="K4579" s="245"/>
      <c r="L4579" s="250"/>
      <c r="M4579" s="251"/>
      <c r="N4579" s="252"/>
      <c r="O4579" s="252"/>
      <c r="P4579" s="252"/>
      <c r="Q4579" s="252"/>
      <c r="R4579" s="252"/>
      <c r="S4579" s="252"/>
      <c r="T4579" s="253"/>
      <c r="AT4579" s="254" t="s">
        <v>175</v>
      </c>
      <c r="AU4579" s="254" t="s">
        <v>107</v>
      </c>
      <c r="AV4579" s="12" t="s">
        <v>82</v>
      </c>
      <c r="AW4579" s="12" t="s">
        <v>31</v>
      </c>
      <c r="AX4579" s="12" t="s">
        <v>74</v>
      </c>
      <c r="AY4579" s="254" t="s">
        <v>165</v>
      </c>
    </row>
    <row r="4580" s="13" customFormat="1">
      <c r="B4580" s="255"/>
      <c r="C4580" s="256"/>
      <c r="D4580" s="246" t="s">
        <v>175</v>
      </c>
      <c r="E4580" s="257" t="s">
        <v>1</v>
      </c>
      <c r="F4580" s="258" t="s">
        <v>1616</v>
      </c>
      <c r="G4580" s="256"/>
      <c r="H4580" s="259">
        <v>7.8659999999999997</v>
      </c>
      <c r="I4580" s="260"/>
      <c r="J4580" s="256"/>
      <c r="K4580" s="256"/>
      <c r="L4580" s="261"/>
      <c r="M4580" s="262"/>
      <c r="N4580" s="263"/>
      <c r="O4580" s="263"/>
      <c r="P4580" s="263"/>
      <c r="Q4580" s="263"/>
      <c r="R4580" s="263"/>
      <c r="S4580" s="263"/>
      <c r="T4580" s="264"/>
      <c r="AT4580" s="265" t="s">
        <v>175</v>
      </c>
      <c r="AU4580" s="265" t="s">
        <v>107</v>
      </c>
      <c r="AV4580" s="13" t="s">
        <v>107</v>
      </c>
      <c r="AW4580" s="13" t="s">
        <v>31</v>
      </c>
      <c r="AX4580" s="13" t="s">
        <v>74</v>
      </c>
      <c r="AY4580" s="265" t="s">
        <v>165</v>
      </c>
    </row>
    <row r="4581" s="12" customFormat="1">
      <c r="B4581" s="244"/>
      <c r="C4581" s="245"/>
      <c r="D4581" s="246" t="s">
        <v>175</v>
      </c>
      <c r="E4581" s="247" t="s">
        <v>1</v>
      </c>
      <c r="F4581" s="248" t="s">
        <v>181</v>
      </c>
      <c r="G4581" s="245"/>
      <c r="H4581" s="247" t="s">
        <v>1</v>
      </c>
      <c r="I4581" s="249"/>
      <c r="J4581" s="245"/>
      <c r="K4581" s="245"/>
      <c r="L4581" s="250"/>
      <c r="M4581" s="251"/>
      <c r="N4581" s="252"/>
      <c r="O4581" s="252"/>
      <c r="P4581" s="252"/>
      <c r="Q4581" s="252"/>
      <c r="R4581" s="252"/>
      <c r="S4581" s="252"/>
      <c r="T4581" s="253"/>
      <c r="AT4581" s="254" t="s">
        <v>175</v>
      </c>
      <c r="AU4581" s="254" t="s">
        <v>107</v>
      </c>
      <c r="AV4581" s="12" t="s">
        <v>82</v>
      </c>
      <c r="AW4581" s="12" t="s">
        <v>31</v>
      </c>
      <c r="AX4581" s="12" t="s">
        <v>74</v>
      </c>
      <c r="AY4581" s="254" t="s">
        <v>165</v>
      </c>
    </row>
    <row r="4582" s="13" customFormat="1">
      <c r="B4582" s="255"/>
      <c r="C4582" s="256"/>
      <c r="D4582" s="246" t="s">
        <v>175</v>
      </c>
      <c r="E4582" s="257" t="s">
        <v>1</v>
      </c>
      <c r="F4582" s="258" t="s">
        <v>1617</v>
      </c>
      <c r="G4582" s="256"/>
      <c r="H4582" s="259">
        <v>3.3599999999999999</v>
      </c>
      <c r="I4582" s="260"/>
      <c r="J4582" s="256"/>
      <c r="K4582" s="256"/>
      <c r="L4582" s="261"/>
      <c r="M4582" s="262"/>
      <c r="N4582" s="263"/>
      <c r="O4582" s="263"/>
      <c r="P4582" s="263"/>
      <c r="Q4582" s="263"/>
      <c r="R4582" s="263"/>
      <c r="S4582" s="263"/>
      <c r="T4582" s="264"/>
      <c r="AT4582" s="265" t="s">
        <v>175</v>
      </c>
      <c r="AU4582" s="265" t="s">
        <v>107</v>
      </c>
      <c r="AV4582" s="13" t="s">
        <v>107</v>
      </c>
      <c r="AW4582" s="13" t="s">
        <v>31</v>
      </c>
      <c r="AX4582" s="13" t="s">
        <v>74</v>
      </c>
      <c r="AY4582" s="265" t="s">
        <v>165</v>
      </c>
    </row>
    <row r="4583" s="12" customFormat="1">
      <c r="B4583" s="244"/>
      <c r="C4583" s="245"/>
      <c r="D4583" s="246" t="s">
        <v>175</v>
      </c>
      <c r="E4583" s="247" t="s">
        <v>1</v>
      </c>
      <c r="F4583" s="248" t="s">
        <v>203</v>
      </c>
      <c r="G4583" s="245"/>
      <c r="H4583" s="247" t="s">
        <v>1</v>
      </c>
      <c r="I4583" s="249"/>
      <c r="J4583" s="245"/>
      <c r="K4583" s="245"/>
      <c r="L4583" s="250"/>
      <c r="M4583" s="251"/>
      <c r="N4583" s="252"/>
      <c r="O4583" s="252"/>
      <c r="P4583" s="252"/>
      <c r="Q4583" s="252"/>
      <c r="R4583" s="252"/>
      <c r="S4583" s="252"/>
      <c r="T4583" s="253"/>
      <c r="AT4583" s="254" t="s">
        <v>175</v>
      </c>
      <c r="AU4583" s="254" t="s">
        <v>107</v>
      </c>
      <c r="AV4583" s="12" t="s">
        <v>82</v>
      </c>
      <c r="AW4583" s="12" t="s">
        <v>31</v>
      </c>
      <c r="AX4583" s="12" t="s">
        <v>74</v>
      </c>
      <c r="AY4583" s="254" t="s">
        <v>165</v>
      </c>
    </row>
    <row r="4584" s="13" customFormat="1">
      <c r="B4584" s="255"/>
      <c r="C4584" s="256"/>
      <c r="D4584" s="246" t="s">
        <v>175</v>
      </c>
      <c r="E4584" s="257" t="s">
        <v>1</v>
      </c>
      <c r="F4584" s="258" t="s">
        <v>1618</v>
      </c>
      <c r="G4584" s="256"/>
      <c r="H4584" s="259">
        <v>18.437999999999999</v>
      </c>
      <c r="I4584" s="260"/>
      <c r="J4584" s="256"/>
      <c r="K4584" s="256"/>
      <c r="L4584" s="261"/>
      <c r="M4584" s="262"/>
      <c r="N4584" s="263"/>
      <c r="O4584" s="263"/>
      <c r="P4584" s="263"/>
      <c r="Q4584" s="263"/>
      <c r="R4584" s="263"/>
      <c r="S4584" s="263"/>
      <c r="T4584" s="264"/>
      <c r="AT4584" s="265" t="s">
        <v>175</v>
      </c>
      <c r="AU4584" s="265" t="s">
        <v>107</v>
      </c>
      <c r="AV4584" s="13" t="s">
        <v>107</v>
      </c>
      <c r="AW4584" s="13" t="s">
        <v>31</v>
      </c>
      <c r="AX4584" s="13" t="s">
        <v>74</v>
      </c>
      <c r="AY4584" s="265" t="s">
        <v>165</v>
      </c>
    </row>
    <row r="4585" s="12" customFormat="1">
      <c r="B4585" s="244"/>
      <c r="C4585" s="245"/>
      <c r="D4585" s="246" t="s">
        <v>175</v>
      </c>
      <c r="E4585" s="247" t="s">
        <v>1</v>
      </c>
      <c r="F4585" s="248" t="s">
        <v>697</v>
      </c>
      <c r="G4585" s="245"/>
      <c r="H4585" s="247" t="s">
        <v>1</v>
      </c>
      <c r="I4585" s="249"/>
      <c r="J4585" s="245"/>
      <c r="K4585" s="245"/>
      <c r="L4585" s="250"/>
      <c r="M4585" s="251"/>
      <c r="N4585" s="252"/>
      <c r="O4585" s="252"/>
      <c r="P4585" s="252"/>
      <c r="Q4585" s="252"/>
      <c r="R4585" s="252"/>
      <c r="S4585" s="252"/>
      <c r="T4585" s="253"/>
      <c r="AT4585" s="254" t="s">
        <v>175</v>
      </c>
      <c r="AU4585" s="254" t="s">
        <v>107</v>
      </c>
      <c r="AV4585" s="12" t="s">
        <v>82</v>
      </c>
      <c r="AW4585" s="12" t="s">
        <v>31</v>
      </c>
      <c r="AX4585" s="12" t="s">
        <v>74</v>
      </c>
      <c r="AY4585" s="254" t="s">
        <v>165</v>
      </c>
    </row>
    <row r="4586" s="13" customFormat="1">
      <c r="B4586" s="255"/>
      <c r="C4586" s="256"/>
      <c r="D4586" s="246" t="s">
        <v>175</v>
      </c>
      <c r="E4586" s="257" t="s">
        <v>1</v>
      </c>
      <c r="F4586" s="258" t="s">
        <v>1619</v>
      </c>
      <c r="G4586" s="256"/>
      <c r="H4586" s="259">
        <v>7.7400000000000002</v>
      </c>
      <c r="I4586" s="260"/>
      <c r="J4586" s="256"/>
      <c r="K4586" s="256"/>
      <c r="L4586" s="261"/>
      <c r="M4586" s="262"/>
      <c r="N4586" s="263"/>
      <c r="O4586" s="263"/>
      <c r="P4586" s="263"/>
      <c r="Q4586" s="263"/>
      <c r="R4586" s="263"/>
      <c r="S4586" s="263"/>
      <c r="T4586" s="264"/>
      <c r="AT4586" s="265" t="s">
        <v>175</v>
      </c>
      <c r="AU4586" s="265" t="s">
        <v>107</v>
      </c>
      <c r="AV4586" s="13" t="s">
        <v>107</v>
      </c>
      <c r="AW4586" s="13" t="s">
        <v>31</v>
      </c>
      <c r="AX4586" s="13" t="s">
        <v>74</v>
      </c>
      <c r="AY4586" s="265" t="s">
        <v>165</v>
      </c>
    </row>
    <row r="4587" s="12" customFormat="1">
      <c r="B4587" s="244"/>
      <c r="C4587" s="245"/>
      <c r="D4587" s="246" t="s">
        <v>175</v>
      </c>
      <c r="E4587" s="247" t="s">
        <v>1</v>
      </c>
      <c r="F4587" s="248" t="s">
        <v>453</v>
      </c>
      <c r="G4587" s="245"/>
      <c r="H4587" s="247" t="s">
        <v>1</v>
      </c>
      <c r="I4587" s="249"/>
      <c r="J4587" s="245"/>
      <c r="K4587" s="245"/>
      <c r="L4587" s="250"/>
      <c r="M4587" s="251"/>
      <c r="N4587" s="252"/>
      <c r="O4587" s="252"/>
      <c r="P4587" s="252"/>
      <c r="Q4587" s="252"/>
      <c r="R4587" s="252"/>
      <c r="S4587" s="252"/>
      <c r="T4587" s="253"/>
      <c r="AT4587" s="254" t="s">
        <v>175</v>
      </c>
      <c r="AU4587" s="254" t="s">
        <v>107</v>
      </c>
      <c r="AV4587" s="12" t="s">
        <v>82</v>
      </c>
      <c r="AW4587" s="12" t="s">
        <v>31</v>
      </c>
      <c r="AX4587" s="12" t="s">
        <v>74</v>
      </c>
      <c r="AY4587" s="254" t="s">
        <v>165</v>
      </c>
    </row>
    <row r="4588" s="13" customFormat="1">
      <c r="B4588" s="255"/>
      <c r="C4588" s="256"/>
      <c r="D4588" s="246" t="s">
        <v>175</v>
      </c>
      <c r="E4588" s="257" t="s">
        <v>1</v>
      </c>
      <c r="F4588" s="258" t="s">
        <v>1620</v>
      </c>
      <c r="G4588" s="256"/>
      <c r="H4588" s="259">
        <v>2.6400000000000001</v>
      </c>
      <c r="I4588" s="260"/>
      <c r="J4588" s="256"/>
      <c r="K4588" s="256"/>
      <c r="L4588" s="261"/>
      <c r="M4588" s="262"/>
      <c r="N4588" s="263"/>
      <c r="O4588" s="263"/>
      <c r="P4588" s="263"/>
      <c r="Q4588" s="263"/>
      <c r="R4588" s="263"/>
      <c r="S4588" s="263"/>
      <c r="T4588" s="264"/>
      <c r="AT4588" s="265" t="s">
        <v>175</v>
      </c>
      <c r="AU4588" s="265" t="s">
        <v>107</v>
      </c>
      <c r="AV4588" s="13" t="s">
        <v>107</v>
      </c>
      <c r="AW4588" s="13" t="s">
        <v>31</v>
      </c>
      <c r="AX4588" s="13" t="s">
        <v>74</v>
      </c>
      <c r="AY4588" s="265" t="s">
        <v>165</v>
      </c>
    </row>
    <row r="4589" s="12" customFormat="1">
      <c r="B4589" s="244"/>
      <c r="C4589" s="245"/>
      <c r="D4589" s="246" t="s">
        <v>175</v>
      </c>
      <c r="E4589" s="247" t="s">
        <v>1</v>
      </c>
      <c r="F4589" s="248" t="s">
        <v>461</v>
      </c>
      <c r="G4589" s="245"/>
      <c r="H4589" s="247" t="s">
        <v>1</v>
      </c>
      <c r="I4589" s="249"/>
      <c r="J4589" s="245"/>
      <c r="K4589" s="245"/>
      <c r="L4589" s="250"/>
      <c r="M4589" s="251"/>
      <c r="N4589" s="252"/>
      <c r="O4589" s="252"/>
      <c r="P4589" s="252"/>
      <c r="Q4589" s="252"/>
      <c r="R4589" s="252"/>
      <c r="S4589" s="252"/>
      <c r="T4589" s="253"/>
      <c r="AT4589" s="254" t="s">
        <v>175</v>
      </c>
      <c r="AU4589" s="254" t="s">
        <v>107</v>
      </c>
      <c r="AV4589" s="12" t="s">
        <v>82</v>
      </c>
      <c r="AW4589" s="12" t="s">
        <v>31</v>
      </c>
      <c r="AX4589" s="12" t="s">
        <v>74</v>
      </c>
      <c r="AY4589" s="254" t="s">
        <v>165</v>
      </c>
    </row>
    <row r="4590" s="13" customFormat="1">
      <c r="B4590" s="255"/>
      <c r="C4590" s="256"/>
      <c r="D4590" s="246" t="s">
        <v>175</v>
      </c>
      <c r="E4590" s="257" t="s">
        <v>1</v>
      </c>
      <c r="F4590" s="258" t="s">
        <v>1621</v>
      </c>
      <c r="G4590" s="256"/>
      <c r="H4590" s="259">
        <v>22.574999999999999</v>
      </c>
      <c r="I4590" s="260"/>
      <c r="J4590" s="256"/>
      <c r="K4590" s="256"/>
      <c r="L4590" s="261"/>
      <c r="M4590" s="262"/>
      <c r="N4590" s="263"/>
      <c r="O4590" s="263"/>
      <c r="P4590" s="263"/>
      <c r="Q4590" s="263"/>
      <c r="R4590" s="263"/>
      <c r="S4590" s="263"/>
      <c r="T4590" s="264"/>
      <c r="AT4590" s="265" t="s">
        <v>175</v>
      </c>
      <c r="AU4590" s="265" t="s">
        <v>107</v>
      </c>
      <c r="AV4590" s="13" t="s">
        <v>107</v>
      </c>
      <c r="AW4590" s="13" t="s">
        <v>31</v>
      </c>
      <c r="AX4590" s="13" t="s">
        <v>74</v>
      </c>
      <c r="AY4590" s="265" t="s">
        <v>165</v>
      </c>
    </row>
    <row r="4591" s="13" customFormat="1">
      <c r="B4591" s="255"/>
      <c r="C4591" s="256"/>
      <c r="D4591" s="246" t="s">
        <v>175</v>
      </c>
      <c r="E4591" s="257" t="s">
        <v>1</v>
      </c>
      <c r="F4591" s="258" t="s">
        <v>554</v>
      </c>
      <c r="G4591" s="256"/>
      <c r="H4591" s="259">
        <v>-1.6240000000000001</v>
      </c>
      <c r="I4591" s="260"/>
      <c r="J4591" s="256"/>
      <c r="K4591" s="256"/>
      <c r="L4591" s="261"/>
      <c r="M4591" s="262"/>
      <c r="N4591" s="263"/>
      <c r="O4591" s="263"/>
      <c r="P4591" s="263"/>
      <c r="Q4591" s="263"/>
      <c r="R4591" s="263"/>
      <c r="S4591" s="263"/>
      <c r="T4591" s="264"/>
      <c r="AT4591" s="265" t="s">
        <v>175</v>
      </c>
      <c r="AU4591" s="265" t="s">
        <v>107</v>
      </c>
      <c r="AV4591" s="13" t="s">
        <v>107</v>
      </c>
      <c r="AW4591" s="13" t="s">
        <v>31</v>
      </c>
      <c r="AX4591" s="13" t="s">
        <v>74</v>
      </c>
      <c r="AY4591" s="265" t="s">
        <v>165</v>
      </c>
    </row>
    <row r="4592" s="13" customFormat="1">
      <c r="B4592" s="255"/>
      <c r="C4592" s="256"/>
      <c r="D4592" s="246" t="s">
        <v>175</v>
      </c>
      <c r="E4592" s="257" t="s">
        <v>1</v>
      </c>
      <c r="F4592" s="258" t="s">
        <v>1622</v>
      </c>
      <c r="G4592" s="256"/>
      <c r="H4592" s="259">
        <v>1.137</v>
      </c>
      <c r="I4592" s="260"/>
      <c r="J4592" s="256"/>
      <c r="K4592" s="256"/>
      <c r="L4592" s="261"/>
      <c r="M4592" s="262"/>
      <c r="N4592" s="263"/>
      <c r="O4592" s="263"/>
      <c r="P4592" s="263"/>
      <c r="Q4592" s="263"/>
      <c r="R4592" s="263"/>
      <c r="S4592" s="263"/>
      <c r="T4592" s="264"/>
      <c r="AT4592" s="265" t="s">
        <v>175</v>
      </c>
      <c r="AU4592" s="265" t="s">
        <v>107</v>
      </c>
      <c r="AV4592" s="13" t="s">
        <v>107</v>
      </c>
      <c r="AW4592" s="13" t="s">
        <v>31</v>
      </c>
      <c r="AX4592" s="13" t="s">
        <v>74</v>
      </c>
      <c r="AY4592" s="265" t="s">
        <v>165</v>
      </c>
    </row>
    <row r="4593" s="12" customFormat="1">
      <c r="B4593" s="244"/>
      <c r="C4593" s="245"/>
      <c r="D4593" s="246" t="s">
        <v>175</v>
      </c>
      <c r="E4593" s="247" t="s">
        <v>1</v>
      </c>
      <c r="F4593" s="248" t="s">
        <v>467</v>
      </c>
      <c r="G4593" s="245"/>
      <c r="H4593" s="247" t="s">
        <v>1</v>
      </c>
      <c r="I4593" s="249"/>
      <c r="J4593" s="245"/>
      <c r="K4593" s="245"/>
      <c r="L4593" s="250"/>
      <c r="M4593" s="251"/>
      <c r="N4593" s="252"/>
      <c r="O4593" s="252"/>
      <c r="P4593" s="252"/>
      <c r="Q4593" s="252"/>
      <c r="R4593" s="252"/>
      <c r="S4593" s="252"/>
      <c r="T4593" s="253"/>
      <c r="AT4593" s="254" t="s">
        <v>175</v>
      </c>
      <c r="AU4593" s="254" t="s">
        <v>107</v>
      </c>
      <c r="AV4593" s="12" t="s">
        <v>82</v>
      </c>
      <c r="AW4593" s="12" t="s">
        <v>31</v>
      </c>
      <c r="AX4593" s="12" t="s">
        <v>74</v>
      </c>
      <c r="AY4593" s="254" t="s">
        <v>165</v>
      </c>
    </row>
    <row r="4594" s="13" customFormat="1">
      <c r="B4594" s="255"/>
      <c r="C4594" s="256"/>
      <c r="D4594" s="246" t="s">
        <v>175</v>
      </c>
      <c r="E4594" s="257" t="s">
        <v>1</v>
      </c>
      <c r="F4594" s="258" t="s">
        <v>1623</v>
      </c>
      <c r="G4594" s="256"/>
      <c r="H4594" s="259">
        <v>8.0999999999999996</v>
      </c>
      <c r="I4594" s="260"/>
      <c r="J4594" s="256"/>
      <c r="K4594" s="256"/>
      <c r="L4594" s="261"/>
      <c r="M4594" s="262"/>
      <c r="N4594" s="263"/>
      <c r="O4594" s="263"/>
      <c r="P4594" s="263"/>
      <c r="Q4594" s="263"/>
      <c r="R4594" s="263"/>
      <c r="S4594" s="263"/>
      <c r="T4594" s="264"/>
      <c r="AT4594" s="265" t="s">
        <v>175</v>
      </c>
      <c r="AU4594" s="265" t="s">
        <v>107</v>
      </c>
      <c r="AV4594" s="13" t="s">
        <v>107</v>
      </c>
      <c r="AW4594" s="13" t="s">
        <v>31</v>
      </c>
      <c r="AX4594" s="13" t="s">
        <v>74</v>
      </c>
      <c r="AY4594" s="265" t="s">
        <v>165</v>
      </c>
    </row>
    <row r="4595" s="12" customFormat="1">
      <c r="B4595" s="244"/>
      <c r="C4595" s="245"/>
      <c r="D4595" s="246" t="s">
        <v>175</v>
      </c>
      <c r="E4595" s="247" t="s">
        <v>1</v>
      </c>
      <c r="F4595" s="248" t="s">
        <v>237</v>
      </c>
      <c r="G4595" s="245"/>
      <c r="H4595" s="247" t="s">
        <v>1</v>
      </c>
      <c r="I4595" s="249"/>
      <c r="J4595" s="245"/>
      <c r="K4595" s="245"/>
      <c r="L4595" s="250"/>
      <c r="M4595" s="251"/>
      <c r="N4595" s="252"/>
      <c r="O4595" s="252"/>
      <c r="P4595" s="252"/>
      <c r="Q4595" s="252"/>
      <c r="R4595" s="252"/>
      <c r="S4595" s="252"/>
      <c r="T4595" s="253"/>
      <c r="AT4595" s="254" t="s">
        <v>175</v>
      </c>
      <c r="AU4595" s="254" t="s">
        <v>107</v>
      </c>
      <c r="AV4595" s="12" t="s">
        <v>82</v>
      </c>
      <c r="AW4595" s="12" t="s">
        <v>31</v>
      </c>
      <c r="AX4595" s="12" t="s">
        <v>74</v>
      </c>
      <c r="AY4595" s="254" t="s">
        <v>165</v>
      </c>
    </row>
    <row r="4596" s="13" customFormat="1">
      <c r="B4596" s="255"/>
      <c r="C4596" s="256"/>
      <c r="D4596" s="246" t="s">
        <v>175</v>
      </c>
      <c r="E4596" s="257" t="s">
        <v>1</v>
      </c>
      <c r="F4596" s="258" t="s">
        <v>1624</v>
      </c>
      <c r="G4596" s="256"/>
      <c r="H4596" s="259">
        <v>3.04</v>
      </c>
      <c r="I4596" s="260"/>
      <c r="J4596" s="256"/>
      <c r="K4596" s="256"/>
      <c r="L4596" s="261"/>
      <c r="M4596" s="262"/>
      <c r="N4596" s="263"/>
      <c r="O4596" s="263"/>
      <c r="P4596" s="263"/>
      <c r="Q4596" s="263"/>
      <c r="R4596" s="263"/>
      <c r="S4596" s="263"/>
      <c r="T4596" s="264"/>
      <c r="AT4596" s="265" t="s">
        <v>175</v>
      </c>
      <c r="AU4596" s="265" t="s">
        <v>107</v>
      </c>
      <c r="AV4596" s="13" t="s">
        <v>107</v>
      </c>
      <c r="AW4596" s="13" t="s">
        <v>31</v>
      </c>
      <c r="AX4596" s="13" t="s">
        <v>74</v>
      </c>
      <c r="AY4596" s="265" t="s">
        <v>165</v>
      </c>
    </row>
    <row r="4597" s="14" customFormat="1">
      <c r="B4597" s="266"/>
      <c r="C4597" s="267"/>
      <c r="D4597" s="246" t="s">
        <v>175</v>
      </c>
      <c r="E4597" s="268" t="s">
        <v>1</v>
      </c>
      <c r="F4597" s="269" t="s">
        <v>179</v>
      </c>
      <c r="G4597" s="267"/>
      <c r="H4597" s="270">
        <v>87.665999999999997</v>
      </c>
      <c r="I4597" s="271"/>
      <c r="J4597" s="267"/>
      <c r="K4597" s="267"/>
      <c r="L4597" s="272"/>
      <c r="M4597" s="273"/>
      <c r="N4597" s="274"/>
      <c r="O4597" s="274"/>
      <c r="P4597" s="274"/>
      <c r="Q4597" s="274"/>
      <c r="R4597" s="274"/>
      <c r="S4597" s="274"/>
      <c r="T4597" s="275"/>
      <c r="AT4597" s="276" t="s">
        <v>175</v>
      </c>
      <c r="AU4597" s="276" t="s">
        <v>107</v>
      </c>
      <c r="AV4597" s="14" t="s">
        <v>166</v>
      </c>
      <c r="AW4597" s="14" t="s">
        <v>31</v>
      </c>
      <c r="AX4597" s="14" t="s">
        <v>74</v>
      </c>
      <c r="AY4597" s="276" t="s">
        <v>165</v>
      </c>
    </row>
    <row r="4598" s="12" customFormat="1">
      <c r="B4598" s="244"/>
      <c r="C4598" s="245"/>
      <c r="D4598" s="246" t="s">
        <v>175</v>
      </c>
      <c r="E4598" s="247" t="s">
        <v>1</v>
      </c>
      <c r="F4598" s="248" t="s">
        <v>207</v>
      </c>
      <c r="G4598" s="245"/>
      <c r="H4598" s="247" t="s">
        <v>1</v>
      </c>
      <c r="I4598" s="249"/>
      <c r="J4598" s="245"/>
      <c r="K4598" s="245"/>
      <c r="L4598" s="250"/>
      <c r="M4598" s="251"/>
      <c r="N4598" s="252"/>
      <c r="O4598" s="252"/>
      <c r="P4598" s="252"/>
      <c r="Q4598" s="252"/>
      <c r="R4598" s="252"/>
      <c r="S4598" s="252"/>
      <c r="T4598" s="253"/>
      <c r="AT4598" s="254" t="s">
        <v>175</v>
      </c>
      <c r="AU4598" s="254" t="s">
        <v>107</v>
      </c>
      <c r="AV4598" s="12" t="s">
        <v>82</v>
      </c>
      <c r="AW4598" s="12" t="s">
        <v>31</v>
      </c>
      <c r="AX4598" s="12" t="s">
        <v>74</v>
      </c>
      <c r="AY4598" s="254" t="s">
        <v>165</v>
      </c>
    </row>
    <row r="4599" s="12" customFormat="1">
      <c r="B4599" s="244"/>
      <c r="C4599" s="245"/>
      <c r="D4599" s="246" t="s">
        <v>175</v>
      </c>
      <c r="E4599" s="247" t="s">
        <v>1</v>
      </c>
      <c r="F4599" s="248" t="s">
        <v>476</v>
      </c>
      <c r="G4599" s="245"/>
      <c r="H4599" s="247" t="s">
        <v>1</v>
      </c>
      <c r="I4599" s="249"/>
      <c r="J4599" s="245"/>
      <c r="K4599" s="245"/>
      <c r="L4599" s="250"/>
      <c r="M4599" s="251"/>
      <c r="N4599" s="252"/>
      <c r="O4599" s="252"/>
      <c r="P4599" s="252"/>
      <c r="Q4599" s="252"/>
      <c r="R4599" s="252"/>
      <c r="S4599" s="252"/>
      <c r="T4599" s="253"/>
      <c r="AT4599" s="254" t="s">
        <v>175</v>
      </c>
      <c r="AU4599" s="254" t="s">
        <v>107</v>
      </c>
      <c r="AV4599" s="12" t="s">
        <v>82</v>
      </c>
      <c r="AW4599" s="12" t="s">
        <v>31</v>
      </c>
      <c r="AX4599" s="12" t="s">
        <v>74</v>
      </c>
      <c r="AY4599" s="254" t="s">
        <v>165</v>
      </c>
    </row>
    <row r="4600" s="13" customFormat="1">
      <c r="B4600" s="255"/>
      <c r="C4600" s="256"/>
      <c r="D4600" s="246" t="s">
        <v>175</v>
      </c>
      <c r="E4600" s="257" t="s">
        <v>1</v>
      </c>
      <c r="F4600" s="258" t="s">
        <v>1625</v>
      </c>
      <c r="G4600" s="256"/>
      <c r="H4600" s="259">
        <v>3.5099999999999998</v>
      </c>
      <c r="I4600" s="260"/>
      <c r="J4600" s="256"/>
      <c r="K4600" s="256"/>
      <c r="L4600" s="261"/>
      <c r="M4600" s="262"/>
      <c r="N4600" s="263"/>
      <c r="O4600" s="263"/>
      <c r="P4600" s="263"/>
      <c r="Q4600" s="263"/>
      <c r="R4600" s="263"/>
      <c r="S4600" s="263"/>
      <c r="T4600" s="264"/>
      <c r="AT4600" s="265" t="s">
        <v>175</v>
      </c>
      <c r="AU4600" s="265" t="s">
        <v>107</v>
      </c>
      <c r="AV4600" s="13" t="s">
        <v>107</v>
      </c>
      <c r="AW4600" s="13" t="s">
        <v>31</v>
      </c>
      <c r="AX4600" s="13" t="s">
        <v>74</v>
      </c>
      <c r="AY4600" s="265" t="s">
        <v>165</v>
      </c>
    </row>
    <row r="4601" s="12" customFormat="1">
      <c r="B4601" s="244"/>
      <c r="C4601" s="245"/>
      <c r="D4601" s="246" t="s">
        <v>175</v>
      </c>
      <c r="E4601" s="247" t="s">
        <v>1</v>
      </c>
      <c r="F4601" s="248" t="s">
        <v>483</v>
      </c>
      <c r="G4601" s="245"/>
      <c r="H4601" s="247" t="s">
        <v>1</v>
      </c>
      <c r="I4601" s="249"/>
      <c r="J4601" s="245"/>
      <c r="K4601" s="245"/>
      <c r="L4601" s="250"/>
      <c r="M4601" s="251"/>
      <c r="N4601" s="252"/>
      <c r="O4601" s="252"/>
      <c r="P4601" s="252"/>
      <c r="Q4601" s="252"/>
      <c r="R4601" s="252"/>
      <c r="S4601" s="252"/>
      <c r="T4601" s="253"/>
      <c r="AT4601" s="254" t="s">
        <v>175</v>
      </c>
      <c r="AU4601" s="254" t="s">
        <v>107</v>
      </c>
      <c r="AV4601" s="12" t="s">
        <v>82</v>
      </c>
      <c r="AW4601" s="12" t="s">
        <v>31</v>
      </c>
      <c r="AX4601" s="12" t="s">
        <v>74</v>
      </c>
      <c r="AY4601" s="254" t="s">
        <v>165</v>
      </c>
    </row>
    <row r="4602" s="13" customFormat="1">
      <c r="B4602" s="255"/>
      <c r="C4602" s="256"/>
      <c r="D4602" s="246" t="s">
        <v>175</v>
      </c>
      <c r="E4602" s="257" t="s">
        <v>1</v>
      </c>
      <c r="F4602" s="258" t="s">
        <v>1626</v>
      </c>
      <c r="G4602" s="256"/>
      <c r="H4602" s="259">
        <v>9.7230000000000008</v>
      </c>
      <c r="I4602" s="260"/>
      <c r="J4602" s="256"/>
      <c r="K4602" s="256"/>
      <c r="L4602" s="261"/>
      <c r="M4602" s="262"/>
      <c r="N4602" s="263"/>
      <c r="O4602" s="263"/>
      <c r="P4602" s="263"/>
      <c r="Q4602" s="263"/>
      <c r="R4602" s="263"/>
      <c r="S4602" s="263"/>
      <c r="T4602" s="264"/>
      <c r="AT4602" s="265" t="s">
        <v>175</v>
      </c>
      <c r="AU4602" s="265" t="s">
        <v>107</v>
      </c>
      <c r="AV4602" s="13" t="s">
        <v>107</v>
      </c>
      <c r="AW4602" s="13" t="s">
        <v>31</v>
      </c>
      <c r="AX4602" s="13" t="s">
        <v>74</v>
      </c>
      <c r="AY4602" s="265" t="s">
        <v>165</v>
      </c>
    </row>
    <row r="4603" s="13" customFormat="1">
      <c r="B4603" s="255"/>
      <c r="C4603" s="256"/>
      <c r="D4603" s="246" t="s">
        <v>175</v>
      </c>
      <c r="E4603" s="257" t="s">
        <v>1</v>
      </c>
      <c r="F4603" s="258" t="s">
        <v>485</v>
      </c>
      <c r="G4603" s="256"/>
      <c r="H4603" s="259">
        <v>5.9000000000000004</v>
      </c>
      <c r="I4603" s="260"/>
      <c r="J4603" s="256"/>
      <c r="K4603" s="256"/>
      <c r="L4603" s="261"/>
      <c r="M4603" s="262"/>
      <c r="N4603" s="263"/>
      <c r="O4603" s="263"/>
      <c r="P4603" s="263"/>
      <c r="Q4603" s="263"/>
      <c r="R4603" s="263"/>
      <c r="S4603" s="263"/>
      <c r="T4603" s="264"/>
      <c r="AT4603" s="265" t="s">
        <v>175</v>
      </c>
      <c r="AU4603" s="265" t="s">
        <v>107</v>
      </c>
      <c r="AV4603" s="13" t="s">
        <v>107</v>
      </c>
      <c r="AW4603" s="13" t="s">
        <v>31</v>
      </c>
      <c r="AX4603" s="13" t="s">
        <v>74</v>
      </c>
      <c r="AY4603" s="265" t="s">
        <v>165</v>
      </c>
    </row>
    <row r="4604" s="13" customFormat="1">
      <c r="B4604" s="255"/>
      <c r="C4604" s="256"/>
      <c r="D4604" s="246" t="s">
        <v>175</v>
      </c>
      <c r="E4604" s="257" t="s">
        <v>1</v>
      </c>
      <c r="F4604" s="258" t="s">
        <v>1627</v>
      </c>
      <c r="G4604" s="256"/>
      <c r="H4604" s="259">
        <v>0.045999999999999999</v>
      </c>
      <c r="I4604" s="260"/>
      <c r="J4604" s="256"/>
      <c r="K4604" s="256"/>
      <c r="L4604" s="261"/>
      <c r="M4604" s="262"/>
      <c r="N4604" s="263"/>
      <c r="O4604" s="263"/>
      <c r="P4604" s="263"/>
      <c r="Q4604" s="263"/>
      <c r="R4604" s="263"/>
      <c r="S4604" s="263"/>
      <c r="T4604" s="264"/>
      <c r="AT4604" s="265" t="s">
        <v>175</v>
      </c>
      <c r="AU4604" s="265" t="s">
        <v>107</v>
      </c>
      <c r="AV4604" s="13" t="s">
        <v>107</v>
      </c>
      <c r="AW4604" s="13" t="s">
        <v>31</v>
      </c>
      <c r="AX4604" s="13" t="s">
        <v>74</v>
      </c>
      <c r="AY4604" s="265" t="s">
        <v>165</v>
      </c>
    </row>
    <row r="4605" s="13" customFormat="1">
      <c r="B4605" s="255"/>
      <c r="C4605" s="256"/>
      <c r="D4605" s="246" t="s">
        <v>175</v>
      </c>
      <c r="E4605" s="257" t="s">
        <v>1</v>
      </c>
      <c r="F4605" s="258" t="s">
        <v>487</v>
      </c>
      <c r="G4605" s="256"/>
      <c r="H4605" s="259">
        <v>-1.2</v>
      </c>
      <c r="I4605" s="260"/>
      <c r="J4605" s="256"/>
      <c r="K4605" s="256"/>
      <c r="L4605" s="261"/>
      <c r="M4605" s="262"/>
      <c r="N4605" s="263"/>
      <c r="O4605" s="263"/>
      <c r="P4605" s="263"/>
      <c r="Q4605" s="263"/>
      <c r="R4605" s="263"/>
      <c r="S4605" s="263"/>
      <c r="T4605" s="264"/>
      <c r="AT4605" s="265" t="s">
        <v>175</v>
      </c>
      <c r="AU4605" s="265" t="s">
        <v>107</v>
      </c>
      <c r="AV4605" s="13" t="s">
        <v>107</v>
      </c>
      <c r="AW4605" s="13" t="s">
        <v>31</v>
      </c>
      <c r="AX4605" s="13" t="s">
        <v>74</v>
      </c>
      <c r="AY4605" s="265" t="s">
        <v>165</v>
      </c>
    </row>
    <row r="4606" s="12" customFormat="1">
      <c r="B4606" s="244"/>
      <c r="C4606" s="245"/>
      <c r="D4606" s="246" t="s">
        <v>175</v>
      </c>
      <c r="E4606" s="247" t="s">
        <v>1</v>
      </c>
      <c r="F4606" s="248" t="s">
        <v>488</v>
      </c>
      <c r="G4606" s="245"/>
      <c r="H4606" s="247" t="s">
        <v>1</v>
      </c>
      <c r="I4606" s="249"/>
      <c r="J4606" s="245"/>
      <c r="K4606" s="245"/>
      <c r="L4606" s="250"/>
      <c r="M4606" s="251"/>
      <c r="N4606" s="252"/>
      <c r="O4606" s="252"/>
      <c r="P4606" s="252"/>
      <c r="Q4606" s="252"/>
      <c r="R4606" s="252"/>
      <c r="S4606" s="252"/>
      <c r="T4606" s="253"/>
      <c r="AT4606" s="254" t="s">
        <v>175</v>
      </c>
      <c r="AU4606" s="254" t="s">
        <v>107</v>
      </c>
      <c r="AV4606" s="12" t="s">
        <v>82</v>
      </c>
      <c r="AW4606" s="12" t="s">
        <v>31</v>
      </c>
      <c r="AX4606" s="12" t="s">
        <v>74</v>
      </c>
      <c r="AY4606" s="254" t="s">
        <v>165</v>
      </c>
    </row>
    <row r="4607" s="13" customFormat="1">
      <c r="B4607" s="255"/>
      <c r="C4607" s="256"/>
      <c r="D4607" s="246" t="s">
        <v>175</v>
      </c>
      <c r="E4607" s="257" t="s">
        <v>1</v>
      </c>
      <c r="F4607" s="258" t="s">
        <v>1628</v>
      </c>
      <c r="G4607" s="256"/>
      <c r="H4607" s="259">
        <v>6.2999999999999998</v>
      </c>
      <c r="I4607" s="260"/>
      <c r="J4607" s="256"/>
      <c r="K4607" s="256"/>
      <c r="L4607" s="261"/>
      <c r="M4607" s="262"/>
      <c r="N4607" s="263"/>
      <c r="O4607" s="263"/>
      <c r="P4607" s="263"/>
      <c r="Q4607" s="263"/>
      <c r="R4607" s="263"/>
      <c r="S4607" s="263"/>
      <c r="T4607" s="264"/>
      <c r="AT4607" s="265" t="s">
        <v>175</v>
      </c>
      <c r="AU4607" s="265" t="s">
        <v>107</v>
      </c>
      <c r="AV4607" s="13" t="s">
        <v>107</v>
      </c>
      <c r="AW4607" s="13" t="s">
        <v>31</v>
      </c>
      <c r="AX4607" s="13" t="s">
        <v>74</v>
      </c>
      <c r="AY4607" s="265" t="s">
        <v>165</v>
      </c>
    </row>
    <row r="4608" s="13" customFormat="1">
      <c r="B4608" s="255"/>
      <c r="C4608" s="256"/>
      <c r="D4608" s="246" t="s">
        <v>175</v>
      </c>
      <c r="E4608" s="257" t="s">
        <v>1</v>
      </c>
      <c r="F4608" s="258" t="s">
        <v>1629</v>
      </c>
      <c r="G4608" s="256"/>
      <c r="H4608" s="259">
        <v>3.2759999999999998</v>
      </c>
      <c r="I4608" s="260"/>
      <c r="J4608" s="256"/>
      <c r="K4608" s="256"/>
      <c r="L4608" s="261"/>
      <c r="M4608" s="262"/>
      <c r="N4608" s="263"/>
      <c r="O4608" s="263"/>
      <c r="P4608" s="263"/>
      <c r="Q4608" s="263"/>
      <c r="R4608" s="263"/>
      <c r="S4608" s="263"/>
      <c r="T4608" s="264"/>
      <c r="AT4608" s="265" t="s">
        <v>175</v>
      </c>
      <c r="AU4608" s="265" t="s">
        <v>107</v>
      </c>
      <c r="AV4608" s="13" t="s">
        <v>107</v>
      </c>
      <c r="AW4608" s="13" t="s">
        <v>31</v>
      </c>
      <c r="AX4608" s="13" t="s">
        <v>74</v>
      </c>
      <c r="AY4608" s="265" t="s">
        <v>165</v>
      </c>
    </row>
    <row r="4609" s="13" customFormat="1">
      <c r="B4609" s="255"/>
      <c r="C4609" s="256"/>
      <c r="D4609" s="246" t="s">
        <v>175</v>
      </c>
      <c r="E4609" s="257" t="s">
        <v>1</v>
      </c>
      <c r="F4609" s="258" t="s">
        <v>1630</v>
      </c>
      <c r="G4609" s="256"/>
      <c r="H4609" s="259">
        <v>0.16600000000000001</v>
      </c>
      <c r="I4609" s="260"/>
      <c r="J4609" s="256"/>
      <c r="K4609" s="256"/>
      <c r="L4609" s="261"/>
      <c r="M4609" s="262"/>
      <c r="N4609" s="263"/>
      <c r="O4609" s="263"/>
      <c r="P4609" s="263"/>
      <c r="Q4609" s="263"/>
      <c r="R4609" s="263"/>
      <c r="S4609" s="263"/>
      <c r="T4609" s="264"/>
      <c r="AT4609" s="265" t="s">
        <v>175</v>
      </c>
      <c r="AU4609" s="265" t="s">
        <v>107</v>
      </c>
      <c r="AV4609" s="13" t="s">
        <v>107</v>
      </c>
      <c r="AW4609" s="13" t="s">
        <v>31</v>
      </c>
      <c r="AX4609" s="13" t="s">
        <v>74</v>
      </c>
      <c r="AY4609" s="265" t="s">
        <v>165</v>
      </c>
    </row>
    <row r="4610" s="13" customFormat="1">
      <c r="B4610" s="255"/>
      <c r="C4610" s="256"/>
      <c r="D4610" s="246" t="s">
        <v>175</v>
      </c>
      <c r="E4610" s="257" t="s">
        <v>1</v>
      </c>
      <c r="F4610" s="258" t="s">
        <v>1631</v>
      </c>
      <c r="G4610" s="256"/>
      <c r="H4610" s="259">
        <v>-1.0800000000000001</v>
      </c>
      <c r="I4610" s="260"/>
      <c r="J4610" s="256"/>
      <c r="K4610" s="256"/>
      <c r="L4610" s="261"/>
      <c r="M4610" s="262"/>
      <c r="N4610" s="263"/>
      <c r="O4610" s="263"/>
      <c r="P4610" s="263"/>
      <c r="Q4610" s="263"/>
      <c r="R4610" s="263"/>
      <c r="S4610" s="263"/>
      <c r="T4610" s="264"/>
      <c r="AT4610" s="265" t="s">
        <v>175</v>
      </c>
      <c r="AU4610" s="265" t="s">
        <v>107</v>
      </c>
      <c r="AV4610" s="13" t="s">
        <v>107</v>
      </c>
      <c r="AW4610" s="13" t="s">
        <v>31</v>
      </c>
      <c r="AX4610" s="13" t="s">
        <v>74</v>
      </c>
      <c r="AY4610" s="265" t="s">
        <v>165</v>
      </c>
    </row>
    <row r="4611" s="12" customFormat="1">
      <c r="B4611" s="244"/>
      <c r="C4611" s="245"/>
      <c r="D4611" s="246" t="s">
        <v>175</v>
      </c>
      <c r="E4611" s="247" t="s">
        <v>1</v>
      </c>
      <c r="F4611" s="248" t="s">
        <v>507</v>
      </c>
      <c r="G4611" s="245"/>
      <c r="H4611" s="247" t="s">
        <v>1</v>
      </c>
      <c r="I4611" s="249"/>
      <c r="J4611" s="245"/>
      <c r="K4611" s="245"/>
      <c r="L4611" s="250"/>
      <c r="M4611" s="251"/>
      <c r="N4611" s="252"/>
      <c r="O4611" s="252"/>
      <c r="P4611" s="252"/>
      <c r="Q4611" s="252"/>
      <c r="R4611" s="252"/>
      <c r="S4611" s="252"/>
      <c r="T4611" s="253"/>
      <c r="AT4611" s="254" t="s">
        <v>175</v>
      </c>
      <c r="AU4611" s="254" t="s">
        <v>107</v>
      </c>
      <c r="AV4611" s="12" t="s">
        <v>82</v>
      </c>
      <c r="AW4611" s="12" t="s">
        <v>31</v>
      </c>
      <c r="AX4611" s="12" t="s">
        <v>74</v>
      </c>
      <c r="AY4611" s="254" t="s">
        <v>165</v>
      </c>
    </row>
    <row r="4612" s="13" customFormat="1">
      <c r="B4612" s="255"/>
      <c r="C4612" s="256"/>
      <c r="D4612" s="246" t="s">
        <v>175</v>
      </c>
      <c r="E4612" s="257" t="s">
        <v>1</v>
      </c>
      <c r="F4612" s="258" t="s">
        <v>1632</v>
      </c>
      <c r="G4612" s="256"/>
      <c r="H4612" s="259">
        <v>8.1270000000000007</v>
      </c>
      <c r="I4612" s="260"/>
      <c r="J4612" s="256"/>
      <c r="K4612" s="256"/>
      <c r="L4612" s="261"/>
      <c r="M4612" s="262"/>
      <c r="N4612" s="263"/>
      <c r="O4612" s="263"/>
      <c r="P4612" s="263"/>
      <c r="Q4612" s="263"/>
      <c r="R4612" s="263"/>
      <c r="S4612" s="263"/>
      <c r="T4612" s="264"/>
      <c r="AT4612" s="265" t="s">
        <v>175</v>
      </c>
      <c r="AU4612" s="265" t="s">
        <v>107</v>
      </c>
      <c r="AV4612" s="13" t="s">
        <v>107</v>
      </c>
      <c r="AW4612" s="13" t="s">
        <v>31</v>
      </c>
      <c r="AX4612" s="13" t="s">
        <v>74</v>
      </c>
      <c r="AY4612" s="265" t="s">
        <v>165</v>
      </c>
    </row>
    <row r="4613" s="13" customFormat="1">
      <c r="B4613" s="255"/>
      <c r="C4613" s="256"/>
      <c r="D4613" s="246" t="s">
        <v>175</v>
      </c>
      <c r="E4613" s="257" t="s">
        <v>1</v>
      </c>
      <c r="F4613" s="258" t="s">
        <v>322</v>
      </c>
      <c r="G4613" s="256"/>
      <c r="H4613" s="259">
        <v>-1.3999999999999999</v>
      </c>
      <c r="I4613" s="260"/>
      <c r="J4613" s="256"/>
      <c r="K4613" s="256"/>
      <c r="L4613" s="261"/>
      <c r="M4613" s="262"/>
      <c r="N4613" s="263"/>
      <c r="O4613" s="263"/>
      <c r="P4613" s="263"/>
      <c r="Q4613" s="263"/>
      <c r="R4613" s="263"/>
      <c r="S4613" s="263"/>
      <c r="T4613" s="264"/>
      <c r="AT4613" s="265" t="s">
        <v>175</v>
      </c>
      <c r="AU4613" s="265" t="s">
        <v>107</v>
      </c>
      <c r="AV4613" s="13" t="s">
        <v>107</v>
      </c>
      <c r="AW4613" s="13" t="s">
        <v>31</v>
      </c>
      <c r="AX4613" s="13" t="s">
        <v>74</v>
      </c>
      <c r="AY4613" s="265" t="s">
        <v>165</v>
      </c>
    </row>
    <row r="4614" s="13" customFormat="1">
      <c r="B4614" s="255"/>
      <c r="C4614" s="256"/>
      <c r="D4614" s="246" t="s">
        <v>175</v>
      </c>
      <c r="E4614" s="257" t="s">
        <v>1</v>
      </c>
      <c r="F4614" s="258" t="s">
        <v>500</v>
      </c>
      <c r="G4614" s="256"/>
      <c r="H4614" s="259">
        <v>1.4099999999999999</v>
      </c>
      <c r="I4614" s="260"/>
      <c r="J4614" s="256"/>
      <c r="K4614" s="256"/>
      <c r="L4614" s="261"/>
      <c r="M4614" s="262"/>
      <c r="N4614" s="263"/>
      <c r="O4614" s="263"/>
      <c r="P4614" s="263"/>
      <c r="Q4614" s="263"/>
      <c r="R4614" s="263"/>
      <c r="S4614" s="263"/>
      <c r="T4614" s="264"/>
      <c r="AT4614" s="265" t="s">
        <v>175</v>
      </c>
      <c r="AU4614" s="265" t="s">
        <v>107</v>
      </c>
      <c r="AV4614" s="13" t="s">
        <v>107</v>
      </c>
      <c r="AW4614" s="13" t="s">
        <v>31</v>
      </c>
      <c r="AX4614" s="13" t="s">
        <v>74</v>
      </c>
      <c r="AY4614" s="265" t="s">
        <v>165</v>
      </c>
    </row>
    <row r="4615" s="12" customFormat="1">
      <c r="B4615" s="244"/>
      <c r="C4615" s="245"/>
      <c r="D4615" s="246" t="s">
        <v>175</v>
      </c>
      <c r="E4615" s="247" t="s">
        <v>1</v>
      </c>
      <c r="F4615" s="248" t="s">
        <v>505</v>
      </c>
      <c r="G4615" s="245"/>
      <c r="H4615" s="247" t="s">
        <v>1</v>
      </c>
      <c r="I4615" s="249"/>
      <c r="J4615" s="245"/>
      <c r="K4615" s="245"/>
      <c r="L4615" s="250"/>
      <c r="M4615" s="251"/>
      <c r="N4615" s="252"/>
      <c r="O4615" s="252"/>
      <c r="P4615" s="252"/>
      <c r="Q4615" s="252"/>
      <c r="R4615" s="252"/>
      <c r="S4615" s="252"/>
      <c r="T4615" s="253"/>
      <c r="AT4615" s="254" t="s">
        <v>175</v>
      </c>
      <c r="AU4615" s="254" t="s">
        <v>107</v>
      </c>
      <c r="AV4615" s="12" t="s">
        <v>82</v>
      </c>
      <c r="AW4615" s="12" t="s">
        <v>31</v>
      </c>
      <c r="AX4615" s="12" t="s">
        <v>74</v>
      </c>
      <c r="AY4615" s="254" t="s">
        <v>165</v>
      </c>
    </row>
    <row r="4616" s="13" customFormat="1">
      <c r="B4616" s="255"/>
      <c r="C4616" s="256"/>
      <c r="D4616" s="246" t="s">
        <v>175</v>
      </c>
      <c r="E4616" s="257" t="s">
        <v>1</v>
      </c>
      <c r="F4616" s="258" t="s">
        <v>1633</v>
      </c>
      <c r="G4616" s="256"/>
      <c r="H4616" s="259">
        <v>2.8799999999999999</v>
      </c>
      <c r="I4616" s="260"/>
      <c r="J4616" s="256"/>
      <c r="K4616" s="256"/>
      <c r="L4616" s="261"/>
      <c r="M4616" s="262"/>
      <c r="N4616" s="263"/>
      <c r="O4616" s="263"/>
      <c r="P4616" s="263"/>
      <c r="Q4616" s="263"/>
      <c r="R4616" s="263"/>
      <c r="S4616" s="263"/>
      <c r="T4616" s="264"/>
      <c r="AT4616" s="265" t="s">
        <v>175</v>
      </c>
      <c r="AU4616" s="265" t="s">
        <v>107</v>
      </c>
      <c r="AV4616" s="13" t="s">
        <v>107</v>
      </c>
      <c r="AW4616" s="13" t="s">
        <v>31</v>
      </c>
      <c r="AX4616" s="13" t="s">
        <v>74</v>
      </c>
      <c r="AY4616" s="265" t="s">
        <v>165</v>
      </c>
    </row>
    <row r="4617" s="12" customFormat="1">
      <c r="B4617" s="244"/>
      <c r="C4617" s="245"/>
      <c r="D4617" s="246" t="s">
        <v>175</v>
      </c>
      <c r="E4617" s="247" t="s">
        <v>1</v>
      </c>
      <c r="F4617" s="248" t="s">
        <v>208</v>
      </c>
      <c r="G4617" s="245"/>
      <c r="H4617" s="247" t="s">
        <v>1</v>
      </c>
      <c r="I4617" s="249"/>
      <c r="J4617" s="245"/>
      <c r="K4617" s="245"/>
      <c r="L4617" s="250"/>
      <c r="M4617" s="251"/>
      <c r="N4617" s="252"/>
      <c r="O4617" s="252"/>
      <c r="P4617" s="252"/>
      <c r="Q4617" s="252"/>
      <c r="R4617" s="252"/>
      <c r="S4617" s="252"/>
      <c r="T4617" s="253"/>
      <c r="AT4617" s="254" t="s">
        <v>175</v>
      </c>
      <c r="AU4617" s="254" t="s">
        <v>107</v>
      </c>
      <c r="AV4617" s="12" t="s">
        <v>82</v>
      </c>
      <c r="AW4617" s="12" t="s">
        <v>31</v>
      </c>
      <c r="AX4617" s="12" t="s">
        <v>74</v>
      </c>
      <c r="AY4617" s="254" t="s">
        <v>165</v>
      </c>
    </row>
    <row r="4618" s="13" customFormat="1">
      <c r="B4618" s="255"/>
      <c r="C4618" s="256"/>
      <c r="D4618" s="246" t="s">
        <v>175</v>
      </c>
      <c r="E4618" s="257" t="s">
        <v>1</v>
      </c>
      <c r="F4618" s="258" t="s">
        <v>1634</v>
      </c>
      <c r="G4618" s="256"/>
      <c r="H4618" s="259">
        <v>4.5</v>
      </c>
      <c r="I4618" s="260"/>
      <c r="J4618" s="256"/>
      <c r="K4618" s="256"/>
      <c r="L4618" s="261"/>
      <c r="M4618" s="262"/>
      <c r="N4618" s="263"/>
      <c r="O4618" s="263"/>
      <c r="P4618" s="263"/>
      <c r="Q4618" s="263"/>
      <c r="R4618" s="263"/>
      <c r="S4618" s="263"/>
      <c r="T4618" s="264"/>
      <c r="AT4618" s="265" t="s">
        <v>175</v>
      </c>
      <c r="AU4618" s="265" t="s">
        <v>107</v>
      </c>
      <c r="AV4618" s="13" t="s">
        <v>107</v>
      </c>
      <c r="AW4618" s="13" t="s">
        <v>31</v>
      </c>
      <c r="AX4618" s="13" t="s">
        <v>74</v>
      </c>
      <c r="AY4618" s="265" t="s">
        <v>165</v>
      </c>
    </row>
    <row r="4619" s="13" customFormat="1">
      <c r="B4619" s="255"/>
      <c r="C4619" s="256"/>
      <c r="D4619" s="246" t="s">
        <v>175</v>
      </c>
      <c r="E4619" s="257" t="s">
        <v>1</v>
      </c>
      <c r="F4619" s="258" t="s">
        <v>551</v>
      </c>
      <c r="G4619" s="256"/>
      <c r="H4619" s="259">
        <v>-1.26</v>
      </c>
      <c r="I4619" s="260"/>
      <c r="J4619" s="256"/>
      <c r="K4619" s="256"/>
      <c r="L4619" s="261"/>
      <c r="M4619" s="262"/>
      <c r="N4619" s="263"/>
      <c r="O4619" s="263"/>
      <c r="P4619" s="263"/>
      <c r="Q4619" s="263"/>
      <c r="R4619" s="263"/>
      <c r="S4619" s="263"/>
      <c r="T4619" s="264"/>
      <c r="AT4619" s="265" t="s">
        <v>175</v>
      </c>
      <c r="AU4619" s="265" t="s">
        <v>107</v>
      </c>
      <c r="AV4619" s="13" t="s">
        <v>107</v>
      </c>
      <c r="AW4619" s="13" t="s">
        <v>31</v>
      </c>
      <c r="AX4619" s="13" t="s">
        <v>74</v>
      </c>
      <c r="AY4619" s="265" t="s">
        <v>165</v>
      </c>
    </row>
    <row r="4620" s="13" customFormat="1">
      <c r="B4620" s="255"/>
      <c r="C4620" s="256"/>
      <c r="D4620" s="246" t="s">
        <v>175</v>
      </c>
      <c r="E4620" s="257" t="s">
        <v>1</v>
      </c>
      <c r="F4620" s="258" t="s">
        <v>1635</v>
      </c>
      <c r="G4620" s="256"/>
      <c r="H4620" s="259">
        <v>0.85999999999999999</v>
      </c>
      <c r="I4620" s="260"/>
      <c r="J4620" s="256"/>
      <c r="K4620" s="256"/>
      <c r="L4620" s="261"/>
      <c r="M4620" s="262"/>
      <c r="N4620" s="263"/>
      <c r="O4620" s="263"/>
      <c r="P4620" s="263"/>
      <c r="Q4620" s="263"/>
      <c r="R4620" s="263"/>
      <c r="S4620" s="263"/>
      <c r="T4620" s="264"/>
      <c r="AT4620" s="265" t="s">
        <v>175</v>
      </c>
      <c r="AU4620" s="265" t="s">
        <v>107</v>
      </c>
      <c r="AV4620" s="13" t="s">
        <v>107</v>
      </c>
      <c r="AW4620" s="13" t="s">
        <v>31</v>
      </c>
      <c r="AX4620" s="13" t="s">
        <v>74</v>
      </c>
      <c r="AY4620" s="265" t="s">
        <v>165</v>
      </c>
    </row>
    <row r="4621" s="14" customFormat="1">
      <c r="B4621" s="266"/>
      <c r="C4621" s="267"/>
      <c r="D4621" s="246" t="s">
        <v>175</v>
      </c>
      <c r="E4621" s="268" t="s">
        <v>1</v>
      </c>
      <c r="F4621" s="269" t="s">
        <v>179</v>
      </c>
      <c r="G4621" s="267"/>
      <c r="H4621" s="270">
        <v>41.75800000000001</v>
      </c>
      <c r="I4621" s="271"/>
      <c r="J4621" s="267"/>
      <c r="K4621" s="267"/>
      <c r="L4621" s="272"/>
      <c r="M4621" s="273"/>
      <c r="N4621" s="274"/>
      <c r="O4621" s="274"/>
      <c r="P4621" s="274"/>
      <c r="Q4621" s="274"/>
      <c r="R4621" s="274"/>
      <c r="S4621" s="274"/>
      <c r="T4621" s="275"/>
      <c r="AT4621" s="276" t="s">
        <v>175</v>
      </c>
      <c r="AU4621" s="276" t="s">
        <v>107</v>
      </c>
      <c r="AV4621" s="14" t="s">
        <v>166</v>
      </c>
      <c r="AW4621" s="14" t="s">
        <v>31</v>
      </c>
      <c r="AX4621" s="14" t="s">
        <v>74</v>
      </c>
      <c r="AY4621" s="276" t="s">
        <v>165</v>
      </c>
    </row>
    <row r="4622" s="15" customFormat="1">
      <c r="B4622" s="277"/>
      <c r="C4622" s="278"/>
      <c r="D4622" s="246" t="s">
        <v>175</v>
      </c>
      <c r="E4622" s="279" t="s">
        <v>1</v>
      </c>
      <c r="F4622" s="280" t="s">
        <v>186</v>
      </c>
      <c r="G4622" s="278"/>
      <c r="H4622" s="281">
        <v>243.41800000000004</v>
      </c>
      <c r="I4622" s="282"/>
      <c r="J4622" s="278"/>
      <c r="K4622" s="278"/>
      <c r="L4622" s="283"/>
      <c r="M4622" s="284"/>
      <c r="N4622" s="285"/>
      <c r="O4622" s="285"/>
      <c r="P4622" s="285"/>
      <c r="Q4622" s="285"/>
      <c r="R4622" s="285"/>
      <c r="S4622" s="285"/>
      <c r="T4622" s="286"/>
      <c r="AT4622" s="287" t="s">
        <v>175</v>
      </c>
      <c r="AU4622" s="287" t="s">
        <v>107</v>
      </c>
      <c r="AV4622" s="15" t="s">
        <v>173</v>
      </c>
      <c r="AW4622" s="15" t="s">
        <v>31</v>
      </c>
      <c r="AX4622" s="15" t="s">
        <v>82</v>
      </c>
      <c r="AY4622" s="287" t="s">
        <v>165</v>
      </c>
    </row>
    <row r="4623" s="1" customFormat="1" ht="16.5" customHeight="1">
      <c r="B4623" s="38"/>
      <c r="C4623" s="288" t="s">
        <v>1661</v>
      </c>
      <c r="D4623" s="288" t="s">
        <v>223</v>
      </c>
      <c r="E4623" s="289" t="s">
        <v>1662</v>
      </c>
      <c r="F4623" s="290" t="s">
        <v>1663</v>
      </c>
      <c r="G4623" s="291" t="s">
        <v>296</v>
      </c>
      <c r="H4623" s="292">
        <v>267.75999999999999</v>
      </c>
      <c r="I4623" s="293"/>
      <c r="J4623" s="294">
        <f>ROUND(I4623*H4623,2)</f>
        <v>0</v>
      </c>
      <c r="K4623" s="290" t="s">
        <v>172</v>
      </c>
      <c r="L4623" s="295"/>
      <c r="M4623" s="296" t="s">
        <v>1</v>
      </c>
      <c r="N4623" s="297" t="s">
        <v>40</v>
      </c>
      <c r="O4623" s="86"/>
      <c r="P4623" s="240">
        <f>O4623*H4623</f>
        <v>0</v>
      </c>
      <c r="Q4623" s="240">
        <v>0.0118</v>
      </c>
      <c r="R4623" s="240">
        <f>Q4623*H4623</f>
        <v>3.1595679999999997</v>
      </c>
      <c r="S4623" s="240">
        <v>0</v>
      </c>
      <c r="T4623" s="241">
        <f>S4623*H4623</f>
        <v>0</v>
      </c>
      <c r="AR4623" s="242" t="s">
        <v>616</v>
      </c>
      <c r="AT4623" s="242" t="s">
        <v>223</v>
      </c>
      <c r="AU4623" s="242" t="s">
        <v>107</v>
      </c>
      <c r="AY4623" s="17" t="s">
        <v>165</v>
      </c>
      <c r="BE4623" s="243">
        <f>IF(N4623="základní",J4623,0)</f>
        <v>0</v>
      </c>
      <c r="BF4623" s="243">
        <f>IF(N4623="snížená",J4623,0)</f>
        <v>0</v>
      </c>
      <c r="BG4623" s="243">
        <f>IF(N4623="zákl. přenesená",J4623,0)</f>
        <v>0</v>
      </c>
      <c r="BH4623" s="243">
        <f>IF(N4623="sníž. přenesená",J4623,0)</f>
        <v>0</v>
      </c>
      <c r="BI4623" s="243">
        <f>IF(N4623="nulová",J4623,0)</f>
        <v>0</v>
      </c>
      <c r="BJ4623" s="17" t="s">
        <v>107</v>
      </c>
      <c r="BK4623" s="243">
        <f>ROUND(I4623*H4623,2)</f>
        <v>0</v>
      </c>
      <c r="BL4623" s="17" t="s">
        <v>315</v>
      </c>
      <c r="BM4623" s="242" t="s">
        <v>1664</v>
      </c>
    </row>
    <row r="4624" s="12" customFormat="1">
      <c r="B4624" s="244"/>
      <c r="C4624" s="245"/>
      <c r="D4624" s="246" t="s">
        <v>175</v>
      </c>
      <c r="E4624" s="247" t="s">
        <v>1</v>
      </c>
      <c r="F4624" s="248" t="s">
        <v>176</v>
      </c>
      <c r="G4624" s="245"/>
      <c r="H4624" s="247" t="s">
        <v>1</v>
      </c>
      <c r="I4624" s="249"/>
      <c r="J4624" s="245"/>
      <c r="K4624" s="245"/>
      <c r="L4624" s="250"/>
      <c r="M4624" s="251"/>
      <c r="N4624" s="252"/>
      <c r="O4624" s="252"/>
      <c r="P4624" s="252"/>
      <c r="Q4624" s="252"/>
      <c r="R4624" s="252"/>
      <c r="S4624" s="252"/>
      <c r="T4624" s="253"/>
      <c r="AT4624" s="254" t="s">
        <v>175</v>
      </c>
      <c r="AU4624" s="254" t="s">
        <v>107</v>
      </c>
      <c r="AV4624" s="12" t="s">
        <v>82</v>
      </c>
      <c r="AW4624" s="12" t="s">
        <v>31</v>
      </c>
      <c r="AX4624" s="12" t="s">
        <v>74</v>
      </c>
      <c r="AY4624" s="254" t="s">
        <v>165</v>
      </c>
    </row>
    <row r="4625" s="13" customFormat="1">
      <c r="B4625" s="255"/>
      <c r="C4625" s="256"/>
      <c r="D4625" s="246" t="s">
        <v>175</v>
      </c>
      <c r="E4625" s="257" t="s">
        <v>1</v>
      </c>
      <c r="F4625" s="258" t="s">
        <v>1665</v>
      </c>
      <c r="G4625" s="256"/>
      <c r="H4625" s="259">
        <v>125.393</v>
      </c>
      <c r="I4625" s="260"/>
      <c r="J4625" s="256"/>
      <c r="K4625" s="256"/>
      <c r="L4625" s="261"/>
      <c r="M4625" s="262"/>
      <c r="N4625" s="263"/>
      <c r="O4625" s="263"/>
      <c r="P4625" s="263"/>
      <c r="Q4625" s="263"/>
      <c r="R4625" s="263"/>
      <c r="S4625" s="263"/>
      <c r="T4625" s="264"/>
      <c r="AT4625" s="265" t="s">
        <v>175</v>
      </c>
      <c r="AU4625" s="265" t="s">
        <v>107</v>
      </c>
      <c r="AV4625" s="13" t="s">
        <v>107</v>
      </c>
      <c r="AW4625" s="13" t="s">
        <v>31</v>
      </c>
      <c r="AX4625" s="13" t="s">
        <v>74</v>
      </c>
      <c r="AY4625" s="265" t="s">
        <v>165</v>
      </c>
    </row>
    <row r="4626" s="14" customFormat="1">
      <c r="B4626" s="266"/>
      <c r="C4626" s="267"/>
      <c r="D4626" s="246" t="s">
        <v>175</v>
      </c>
      <c r="E4626" s="268" t="s">
        <v>1</v>
      </c>
      <c r="F4626" s="269" t="s">
        <v>179</v>
      </c>
      <c r="G4626" s="267"/>
      <c r="H4626" s="270">
        <v>125.393</v>
      </c>
      <c r="I4626" s="271"/>
      <c r="J4626" s="267"/>
      <c r="K4626" s="267"/>
      <c r="L4626" s="272"/>
      <c r="M4626" s="273"/>
      <c r="N4626" s="274"/>
      <c r="O4626" s="274"/>
      <c r="P4626" s="274"/>
      <c r="Q4626" s="274"/>
      <c r="R4626" s="274"/>
      <c r="S4626" s="274"/>
      <c r="T4626" s="275"/>
      <c r="AT4626" s="276" t="s">
        <v>175</v>
      </c>
      <c r="AU4626" s="276" t="s">
        <v>107</v>
      </c>
      <c r="AV4626" s="14" t="s">
        <v>166</v>
      </c>
      <c r="AW4626" s="14" t="s">
        <v>31</v>
      </c>
      <c r="AX4626" s="14" t="s">
        <v>74</v>
      </c>
      <c r="AY4626" s="276" t="s">
        <v>165</v>
      </c>
    </row>
    <row r="4627" s="12" customFormat="1">
      <c r="B4627" s="244"/>
      <c r="C4627" s="245"/>
      <c r="D4627" s="246" t="s">
        <v>175</v>
      </c>
      <c r="E4627" s="247" t="s">
        <v>1</v>
      </c>
      <c r="F4627" s="248" t="s">
        <v>180</v>
      </c>
      <c r="G4627" s="245"/>
      <c r="H4627" s="247" t="s">
        <v>1</v>
      </c>
      <c r="I4627" s="249"/>
      <c r="J4627" s="245"/>
      <c r="K4627" s="245"/>
      <c r="L4627" s="250"/>
      <c r="M4627" s="251"/>
      <c r="N4627" s="252"/>
      <c r="O4627" s="252"/>
      <c r="P4627" s="252"/>
      <c r="Q4627" s="252"/>
      <c r="R4627" s="252"/>
      <c r="S4627" s="252"/>
      <c r="T4627" s="253"/>
      <c r="AT4627" s="254" t="s">
        <v>175</v>
      </c>
      <c r="AU4627" s="254" t="s">
        <v>107</v>
      </c>
      <c r="AV4627" s="12" t="s">
        <v>82</v>
      </c>
      <c r="AW4627" s="12" t="s">
        <v>31</v>
      </c>
      <c r="AX4627" s="12" t="s">
        <v>74</v>
      </c>
      <c r="AY4627" s="254" t="s">
        <v>165</v>
      </c>
    </row>
    <row r="4628" s="13" customFormat="1">
      <c r="B4628" s="255"/>
      <c r="C4628" s="256"/>
      <c r="D4628" s="246" t="s">
        <v>175</v>
      </c>
      <c r="E4628" s="257" t="s">
        <v>1</v>
      </c>
      <c r="F4628" s="258" t="s">
        <v>1666</v>
      </c>
      <c r="G4628" s="256"/>
      <c r="H4628" s="259">
        <v>96.433000000000007</v>
      </c>
      <c r="I4628" s="260"/>
      <c r="J4628" s="256"/>
      <c r="K4628" s="256"/>
      <c r="L4628" s="261"/>
      <c r="M4628" s="262"/>
      <c r="N4628" s="263"/>
      <c r="O4628" s="263"/>
      <c r="P4628" s="263"/>
      <c r="Q4628" s="263"/>
      <c r="R4628" s="263"/>
      <c r="S4628" s="263"/>
      <c r="T4628" s="264"/>
      <c r="AT4628" s="265" t="s">
        <v>175</v>
      </c>
      <c r="AU4628" s="265" t="s">
        <v>107</v>
      </c>
      <c r="AV4628" s="13" t="s">
        <v>107</v>
      </c>
      <c r="AW4628" s="13" t="s">
        <v>31</v>
      </c>
      <c r="AX4628" s="13" t="s">
        <v>74</v>
      </c>
      <c r="AY4628" s="265" t="s">
        <v>165</v>
      </c>
    </row>
    <row r="4629" s="14" customFormat="1">
      <c r="B4629" s="266"/>
      <c r="C4629" s="267"/>
      <c r="D4629" s="246" t="s">
        <v>175</v>
      </c>
      <c r="E4629" s="268" t="s">
        <v>1</v>
      </c>
      <c r="F4629" s="269" t="s">
        <v>179</v>
      </c>
      <c r="G4629" s="267"/>
      <c r="H4629" s="270">
        <v>96.433000000000007</v>
      </c>
      <c r="I4629" s="271"/>
      <c r="J4629" s="267"/>
      <c r="K4629" s="267"/>
      <c r="L4629" s="272"/>
      <c r="M4629" s="273"/>
      <c r="N4629" s="274"/>
      <c r="O4629" s="274"/>
      <c r="P4629" s="274"/>
      <c r="Q4629" s="274"/>
      <c r="R4629" s="274"/>
      <c r="S4629" s="274"/>
      <c r="T4629" s="275"/>
      <c r="AT4629" s="276" t="s">
        <v>175</v>
      </c>
      <c r="AU4629" s="276" t="s">
        <v>107</v>
      </c>
      <c r="AV4629" s="14" t="s">
        <v>166</v>
      </c>
      <c r="AW4629" s="14" t="s">
        <v>31</v>
      </c>
      <c r="AX4629" s="14" t="s">
        <v>74</v>
      </c>
      <c r="AY4629" s="276" t="s">
        <v>165</v>
      </c>
    </row>
    <row r="4630" s="12" customFormat="1">
      <c r="B4630" s="244"/>
      <c r="C4630" s="245"/>
      <c r="D4630" s="246" t="s">
        <v>175</v>
      </c>
      <c r="E4630" s="247" t="s">
        <v>1</v>
      </c>
      <c r="F4630" s="248" t="s">
        <v>207</v>
      </c>
      <c r="G4630" s="245"/>
      <c r="H4630" s="247" t="s">
        <v>1</v>
      </c>
      <c r="I4630" s="249"/>
      <c r="J4630" s="245"/>
      <c r="K4630" s="245"/>
      <c r="L4630" s="250"/>
      <c r="M4630" s="251"/>
      <c r="N4630" s="252"/>
      <c r="O4630" s="252"/>
      <c r="P4630" s="252"/>
      <c r="Q4630" s="252"/>
      <c r="R4630" s="252"/>
      <c r="S4630" s="252"/>
      <c r="T4630" s="253"/>
      <c r="AT4630" s="254" t="s">
        <v>175</v>
      </c>
      <c r="AU4630" s="254" t="s">
        <v>107</v>
      </c>
      <c r="AV4630" s="12" t="s">
        <v>82</v>
      </c>
      <c r="AW4630" s="12" t="s">
        <v>31</v>
      </c>
      <c r="AX4630" s="12" t="s">
        <v>74</v>
      </c>
      <c r="AY4630" s="254" t="s">
        <v>165</v>
      </c>
    </row>
    <row r="4631" s="13" customFormat="1">
      <c r="B4631" s="255"/>
      <c r="C4631" s="256"/>
      <c r="D4631" s="246" t="s">
        <v>175</v>
      </c>
      <c r="E4631" s="257" t="s">
        <v>1</v>
      </c>
      <c r="F4631" s="258" t="s">
        <v>1667</v>
      </c>
      <c r="G4631" s="256"/>
      <c r="H4631" s="259">
        <v>45.933999999999998</v>
      </c>
      <c r="I4631" s="260"/>
      <c r="J4631" s="256"/>
      <c r="K4631" s="256"/>
      <c r="L4631" s="261"/>
      <c r="M4631" s="262"/>
      <c r="N4631" s="263"/>
      <c r="O4631" s="263"/>
      <c r="P4631" s="263"/>
      <c r="Q4631" s="263"/>
      <c r="R4631" s="263"/>
      <c r="S4631" s="263"/>
      <c r="T4631" s="264"/>
      <c r="AT4631" s="265" t="s">
        <v>175</v>
      </c>
      <c r="AU4631" s="265" t="s">
        <v>107</v>
      </c>
      <c r="AV4631" s="13" t="s">
        <v>107</v>
      </c>
      <c r="AW4631" s="13" t="s">
        <v>31</v>
      </c>
      <c r="AX4631" s="13" t="s">
        <v>74</v>
      </c>
      <c r="AY4631" s="265" t="s">
        <v>165</v>
      </c>
    </row>
    <row r="4632" s="14" customFormat="1">
      <c r="B4632" s="266"/>
      <c r="C4632" s="267"/>
      <c r="D4632" s="246" t="s">
        <v>175</v>
      </c>
      <c r="E4632" s="268" t="s">
        <v>1</v>
      </c>
      <c r="F4632" s="269" t="s">
        <v>179</v>
      </c>
      <c r="G4632" s="267"/>
      <c r="H4632" s="270">
        <v>45.933999999999998</v>
      </c>
      <c r="I4632" s="271"/>
      <c r="J4632" s="267"/>
      <c r="K4632" s="267"/>
      <c r="L4632" s="272"/>
      <c r="M4632" s="273"/>
      <c r="N4632" s="274"/>
      <c r="O4632" s="274"/>
      <c r="P4632" s="274"/>
      <c r="Q4632" s="274"/>
      <c r="R4632" s="274"/>
      <c r="S4632" s="274"/>
      <c r="T4632" s="275"/>
      <c r="AT4632" s="276" t="s">
        <v>175</v>
      </c>
      <c r="AU4632" s="276" t="s">
        <v>107</v>
      </c>
      <c r="AV4632" s="14" t="s">
        <v>166</v>
      </c>
      <c r="AW4632" s="14" t="s">
        <v>31</v>
      </c>
      <c r="AX4632" s="14" t="s">
        <v>74</v>
      </c>
      <c r="AY4632" s="276" t="s">
        <v>165</v>
      </c>
    </row>
    <row r="4633" s="15" customFormat="1">
      <c r="B4633" s="277"/>
      <c r="C4633" s="278"/>
      <c r="D4633" s="246" t="s">
        <v>175</v>
      </c>
      <c r="E4633" s="279" t="s">
        <v>1</v>
      </c>
      <c r="F4633" s="280" t="s">
        <v>186</v>
      </c>
      <c r="G4633" s="278"/>
      <c r="H4633" s="281">
        <v>267.75999999999999</v>
      </c>
      <c r="I4633" s="282"/>
      <c r="J4633" s="278"/>
      <c r="K4633" s="278"/>
      <c r="L4633" s="283"/>
      <c r="M4633" s="284"/>
      <c r="N4633" s="285"/>
      <c r="O4633" s="285"/>
      <c r="P4633" s="285"/>
      <c r="Q4633" s="285"/>
      <c r="R4633" s="285"/>
      <c r="S4633" s="285"/>
      <c r="T4633" s="286"/>
      <c r="AT4633" s="287" t="s">
        <v>175</v>
      </c>
      <c r="AU4633" s="287" t="s">
        <v>107</v>
      </c>
      <c r="AV4633" s="15" t="s">
        <v>173</v>
      </c>
      <c r="AW4633" s="15" t="s">
        <v>31</v>
      </c>
      <c r="AX4633" s="15" t="s">
        <v>82</v>
      </c>
      <c r="AY4633" s="287" t="s">
        <v>165</v>
      </c>
    </row>
    <row r="4634" s="1" customFormat="1" ht="24" customHeight="1">
      <c r="B4634" s="38"/>
      <c r="C4634" s="231" t="s">
        <v>1668</v>
      </c>
      <c r="D4634" s="231" t="s">
        <v>168</v>
      </c>
      <c r="E4634" s="232" t="s">
        <v>1669</v>
      </c>
      <c r="F4634" s="233" t="s">
        <v>1670</v>
      </c>
      <c r="G4634" s="234" t="s">
        <v>285</v>
      </c>
      <c r="H4634" s="235">
        <v>4.6929999999999996</v>
      </c>
      <c r="I4634" s="236"/>
      <c r="J4634" s="237">
        <f>ROUND(I4634*H4634,2)</f>
        <v>0</v>
      </c>
      <c r="K4634" s="233" t="s">
        <v>172</v>
      </c>
      <c r="L4634" s="43"/>
      <c r="M4634" s="238" t="s">
        <v>1</v>
      </c>
      <c r="N4634" s="239" t="s">
        <v>40</v>
      </c>
      <c r="O4634" s="86"/>
      <c r="P4634" s="240">
        <f>O4634*H4634</f>
        <v>0</v>
      </c>
      <c r="Q4634" s="240">
        <v>0</v>
      </c>
      <c r="R4634" s="240">
        <f>Q4634*H4634</f>
        <v>0</v>
      </c>
      <c r="S4634" s="240">
        <v>0</v>
      </c>
      <c r="T4634" s="241">
        <f>S4634*H4634</f>
        <v>0</v>
      </c>
      <c r="AR4634" s="242" t="s">
        <v>315</v>
      </c>
      <c r="AT4634" s="242" t="s">
        <v>168</v>
      </c>
      <c r="AU4634" s="242" t="s">
        <v>107</v>
      </c>
      <c r="AY4634" s="17" t="s">
        <v>165</v>
      </c>
      <c r="BE4634" s="243">
        <f>IF(N4634="základní",J4634,0)</f>
        <v>0</v>
      </c>
      <c r="BF4634" s="243">
        <f>IF(N4634="snížená",J4634,0)</f>
        <v>0</v>
      </c>
      <c r="BG4634" s="243">
        <f>IF(N4634="zákl. přenesená",J4634,0)</f>
        <v>0</v>
      </c>
      <c r="BH4634" s="243">
        <f>IF(N4634="sníž. přenesená",J4634,0)</f>
        <v>0</v>
      </c>
      <c r="BI4634" s="243">
        <f>IF(N4634="nulová",J4634,0)</f>
        <v>0</v>
      </c>
      <c r="BJ4634" s="17" t="s">
        <v>107</v>
      </c>
      <c r="BK4634" s="243">
        <f>ROUND(I4634*H4634,2)</f>
        <v>0</v>
      </c>
      <c r="BL4634" s="17" t="s">
        <v>315</v>
      </c>
      <c r="BM4634" s="242" t="s">
        <v>1671</v>
      </c>
    </row>
    <row r="4635" s="11" customFormat="1" ht="22.8" customHeight="1">
      <c r="B4635" s="215"/>
      <c r="C4635" s="216"/>
      <c r="D4635" s="217" t="s">
        <v>73</v>
      </c>
      <c r="E4635" s="229" t="s">
        <v>1672</v>
      </c>
      <c r="F4635" s="229" t="s">
        <v>1673</v>
      </c>
      <c r="G4635" s="216"/>
      <c r="H4635" s="216"/>
      <c r="I4635" s="219"/>
      <c r="J4635" s="230">
        <f>BK4635</f>
        <v>0</v>
      </c>
      <c r="K4635" s="216"/>
      <c r="L4635" s="221"/>
      <c r="M4635" s="222"/>
      <c r="N4635" s="223"/>
      <c r="O4635" s="223"/>
      <c r="P4635" s="224">
        <f>SUM(P4636:P4865)</f>
        <v>0</v>
      </c>
      <c r="Q4635" s="223"/>
      <c r="R4635" s="224">
        <f>SUM(R4636:R4865)</f>
        <v>0.018516000000000001</v>
      </c>
      <c r="S4635" s="223"/>
      <c r="T4635" s="225">
        <f>SUM(T4636:T4865)</f>
        <v>0</v>
      </c>
      <c r="AR4635" s="226" t="s">
        <v>107</v>
      </c>
      <c r="AT4635" s="227" t="s">
        <v>73</v>
      </c>
      <c r="AU4635" s="227" t="s">
        <v>82</v>
      </c>
      <c r="AY4635" s="226" t="s">
        <v>165</v>
      </c>
      <c r="BK4635" s="228">
        <f>SUM(BK4636:BK4865)</f>
        <v>0</v>
      </c>
    </row>
    <row r="4636" s="1" customFormat="1" ht="24" customHeight="1">
      <c r="B4636" s="38"/>
      <c r="C4636" s="231" t="s">
        <v>1674</v>
      </c>
      <c r="D4636" s="231" t="s">
        <v>168</v>
      </c>
      <c r="E4636" s="232" t="s">
        <v>1675</v>
      </c>
      <c r="F4636" s="233" t="s">
        <v>1676</v>
      </c>
      <c r="G4636" s="234" t="s">
        <v>296</v>
      </c>
      <c r="H4636" s="235">
        <v>74.400000000000006</v>
      </c>
      <c r="I4636" s="236"/>
      <c r="J4636" s="237">
        <f>ROUND(I4636*H4636,2)</f>
        <v>0</v>
      </c>
      <c r="K4636" s="233" t="s">
        <v>266</v>
      </c>
      <c r="L4636" s="43"/>
      <c r="M4636" s="238" t="s">
        <v>1</v>
      </c>
      <c r="N4636" s="239" t="s">
        <v>40</v>
      </c>
      <c r="O4636" s="86"/>
      <c r="P4636" s="240">
        <f>O4636*H4636</f>
        <v>0</v>
      </c>
      <c r="Q4636" s="240">
        <v>0.00017000000000000001</v>
      </c>
      <c r="R4636" s="240">
        <f>Q4636*H4636</f>
        <v>0.012648000000000001</v>
      </c>
      <c r="S4636" s="240">
        <v>0</v>
      </c>
      <c r="T4636" s="241">
        <f>S4636*H4636</f>
        <v>0</v>
      </c>
      <c r="AR4636" s="242" t="s">
        <v>315</v>
      </c>
      <c r="AT4636" s="242" t="s">
        <v>168</v>
      </c>
      <c r="AU4636" s="242" t="s">
        <v>107</v>
      </c>
      <c r="AY4636" s="17" t="s">
        <v>165</v>
      </c>
      <c r="BE4636" s="243">
        <f>IF(N4636="základní",J4636,0)</f>
        <v>0</v>
      </c>
      <c r="BF4636" s="243">
        <f>IF(N4636="snížená",J4636,0)</f>
        <v>0</v>
      </c>
      <c r="BG4636" s="243">
        <f>IF(N4636="zákl. přenesená",J4636,0)</f>
        <v>0</v>
      </c>
      <c r="BH4636" s="243">
        <f>IF(N4636="sníž. přenesená",J4636,0)</f>
        <v>0</v>
      </c>
      <c r="BI4636" s="243">
        <f>IF(N4636="nulová",J4636,0)</f>
        <v>0</v>
      </c>
      <c r="BJ4636" s="17" t="s">
        <v>107</v>
      </c>
      <c r="BK4636" s="243">
        <f>ROUND(I4636*H4636,2)</f>
        <v>0</v>
      </c>
      <c r="BL4636" s="17" t="s">
        <v>315</v>
      </c>
      <c r="BM4636" s="242" t="s">
        <v>1677</v>
      </c>
    </row>
    <row r="4637" s="12" customFormat="1">
      <c r="B4637" s="244"/>
      <c r="C4637" s="245"/>
      <c r="D4637" s="246" t="s">
        <v>175</v>
      </c>
      <c r="E4637" s="247" t="s">
        <v>1</v>
      </c>
      <c r="F4637" s="248" t="s">
        <v>1678</v>
      </c>
      <c r="G4637" s="245"/>
      <c r="H4637" s="247" t="s">
        <v>1</v>
      </c>
      <c r="I4637" s="249"/>
      <c r="J4637" s="245"/>
      <c r="K4637" s="245"/>
      <c r="L4637" s="250"/>
      <c r="M4637" s="251"/>
      <c r="N4637" s="252"/>
      <c r="O4637" s="252"/>
      <c r="P4637" s="252"/>
      <c r="Q4637" s="252"/>
      <c r="R4637" s="252"/>
      <c r="S4637" s="252"/>
      <c r="T4637" s="253"/>
      <c r="AT4637" s="254" t="s">
        <v>175</v>
      </c>
      <c r="AU4637" s="254" t="s">
        <v>107</v>
      </c>
      <c r="AV4637" s="12" t="s">
        <v>82</v>
      </c>
      <c r="AW4637" s="12" t="s">
        <v>31</v>
      </c>
      <c r="AX4637" s="12" t="s">
        <v>74</v>
      </c>
      <c r="AY4637" s="254" t="s">
        <v>165</v>
      </c>
    </row>
    <row r="4638" s="12" customFormat="1">
      <c r="B4638" s="244"/>
      <c r="C4638" s="245"/>
      <c r="D4638" s="246" t="s">
        <v>175</v>
      </c>
      <c r="E4638" s="247" t="s">
        <v>1</v>
      </c>
      <c r="F4638" s="248" t="s">
        <v>176</v>
      </c>
      <c r="G4638" s="245"/>
      <c r="H4638" s="247" t="s">
        <v>1</v>
      </c>
      <c r="I4638" s="249"/>
      <c r="J4638" s="245"/>
      <c r="K4638" s="245"/>
      <c r="L4638" s="250"/>
      <c r="M4638" s="251"/>
      <c r="N4638" s="252"/>
      <c r="O4638" s="252"/>
      <c r="P4638" s="252"/>
      <c r="Q4638" s="252"/>
      <c r="R4638" s="252"/>
      <c r="S4638" s="252"/>
      <c r="T4638" s="253"/>
      <c r="AT4638" s="254" t="s">
        <v>175</v>
      </c>
      <c r="AU4638" s="254" t="s">
        <v>107</v>
      </c>
      <c r="AV4638" s="12" t="s">
        <v>82</v>
      </c>
      <c r="AW4638" s="12" t="s">
        <v>31</v>
      </c>
      <c r="AX4638" s="12" t="s">
        <v>74</v>
      </c>
      <c r="AY4638" s="254" t="s">
        <v>165</v>
      </c>
    </row>
    <row r="4639" s="12" customFormat="1">
      <c r="B4639" s="244"/>
      <c r="C4639" s="245"/>
      <c r="D4639" s="246" t="s">
        <v>175</v>
      </c>
      <c r="E4639" s="247" t="s">
        <v>1</v>
      </c>
      <c r="F4639" s="248" t="s">
        <v>242</v>
      </c>
      <c r="G4639" s="245"/>
      <c r="H4639" s="247" t="s">
        <v>1</v>
      </c>
      <c r="I4639" s="249"/>
      <c r="J4639" s="245"/>
      <c r="K4639" s="245"/>
      <c r="L4639" s="250"/>
      <c r="M4639" s="251"/>
      <c r="N4639" s="252"/>
      <c r="O4639" s="252"/>
      <c r="P4639" s="252"/>
      <c r="Q4639" s="252"/>
      <c r="R4639" s="252"/>
      <c r="S4639" s="252"/>
      <c r="T4639" s="253"/>
      <c r="AT4639" s="254" t="s">
        <v>175</v>
      </c>
      <c r="AU4639" s="254" t="s">
        <v>107</v>
      </c>
      <c r="AV4639" s="12" t="s">
        <v>82</v>
      </c>
      <c r="AW4639" s="12" t="s">
        <v>31</v>
      </c>
      <c r="AX4639" s="12" t="s">
        <v>74</v>
      </c>
      <c r="AY4639" s="254" t="s">
        <v>165</v>
      </c>
    </row>
    <row r="4640" s="13" customFormat="1">
      <c r="B4640" s="255"/>
      <c r="C4640" s="256"/>
      <c r="D4640" s="246" t="s">
        <v>175</v>
      </c>
      <c r="E4640" s="257" t="s">
        <v>1</v>
      </c>
      <c r="F4640" s="258" t="s">
        <v>82</v>
      </c>
      <c r="G4640" s="256"/>
      <c r="H4640" s="259">
        <v>1</v>
      </c>
      <c r="I4640" s="260"/>
      <c r="J4640" s="256"/>
      <c r="K4640" s="256"/>
      <c r="L4640" s="261"/>
      <c r="M4640" s="262"/>
      <c r="N4640" s="263"/>
      <c r="O4640" s="263"/>
      <c r="P4640" s="263"/>
      <c r="Q4640" s="263"/>
      <c r="R4640" s="263"/>
      <c r="S4640" s="263"/>
      <c r="T4640" s="264"/>
      <c r="AT4640" s="265" t="s">
        <v>175</v>
      </c>
      <c r="AU4640" s="265" t="s">
        <v>107</v>
      </c>
      <c r="AV4640" s="13" t="s">
        <v>107</v>
      </c>
      <c r="AW4640" s="13" t="s">
        <v>31</v>
      </c>
      <c r="AX4640" s="13" t="s">
        <v>74</v>
      </c>
      <c r="AY4640" s="265" t="s">
        <v>165</v>
      </c>
    </row>
    <row r="4641" s="12" customFormat="1">
      <c r="B4641" s="244"/>
      <c r="C4641" s="245"/>
      <c r="D4641" s="246" t="s">
        <v>175</v>
      </c>
      <c r="E4641" s="247" t="s">
        <v>1</v>
      </c>
      <c r="F4641" s="248" t="s">
        <v>243</v>
      </c>
      <c r="G4641" s="245"/>
      <c r="H4641" s="247" t="s">
        <v>1</v>
      </c>
      <c r="I4641" s="249"/>
      <c r="J4641" s="245"/>
      <c r="K4641" s="245"/>
      <c r="L4641" s="250"/>
      <c r="M4641" s="251"/>
      <c r="N4641" s="252"/>
      <c r="O4641" s="252"/>
      <c r="P4641" s="252"/>
      <c r="Q4641" s="252"/>
      <c r="R4641" s="252"/>
      <c r="S4641" s="252"/>
      <c r="T4641" s="253"/>
      <c r="AT4641" s="254" t="s">
        <v>175</v>
      </c>
      <c r="AU4641" s="254" t="s">
        <v>107</v>
      </c>
      <c r="AV4641" s="12" t="s">
        <v>82</v>
      </c>
      <c r="AW4641" s="12" t="s">
        <v>31</v>
      </c>
      <c r="AX4641" s="12" t="s">
        <v>74</v>
      </c>
      <c r="AY4641" s="254" t="s">
        <v>165</v>
      </c>
    </row>
    <row r="4642" s="13" customFormat="1">
      <c r="B4642" s="255"/>
      <c r="C4642" s="256"/>
      <c r="D4642" s="246" t="s">
        <v>175</v>
      </c>
      <c r="E4642" s="257" t="s">
        <v>1</v>
      </c>
      <c r="F4642" s="258" t="s">
        <v>82</v>
      </c>
      <c r="G4642" s="256"/>
      <c r="H4642" s="259">
        <v>1</v>
      </c>
      <c r="I4642" s="260"/>
      <c r="J4642" s="256"/>
      <c r="K4642" s="256"/>
      <c r="L4642" s="261"/>
      <c r="M4642" s="262"/>
      <c r="N4642" s="263"/>
      <c r="O4642" s="263"/>
      <c r="P4642" s="263"/>
      <c r="Q4642" s="263"/>
      <c r="R4642" s="263"/>
      <c r="S4642" s="263"/>
      <c r="T4642" s="264"/>
      <c r="AT4642" s="265" t="s">
        <v>175</v>
      </c>
      <c r="AU4642" s="265" t="s">
        <v>107</v>
      </c>
      <c r="AV4642" s="13" t="s">
        <v>107</v>
      </c>
      <c r="AW4642" s="13" t="s">
        <v>31</v>
      </c>
      <c r="AX4642" s="13" t="s">
        <v>74</v>
      </c>
      <c r="AY4642" s="265" t="s">
        <v>165</v>
      </c>
    </row>
    <row r="4643" s="12" customFormat="1">
      <c r="B4643" s="244"/>
      <c r="C4643" s="245"/>
      <c r="D4643" s="246" t="s">
        <v>175</v>
      </c>
      <c r="E4643" s="247" t="s">
        <v>1</v>
      </c>
      <c r="F4643" s="248" t="s">
        <v>244</v>
      </c>
      <c r="G4643" s="245"/>
      <c r="H4643" s="247" t="s">
        <v>1</v>
      </c>
      <c r="I4643" s="249"/>
      <c r="J4643" s="245"/>
      <c r="K4643" s="245"/>
      <c r="L4643" s="250"/>
      <c r="M4643" s="251"/>
      <c r="N4643" s="252"/>
      <c r="O4643" s="252"/>
      <c r="P4643" s="252"/>
      <c r="Q4643" s="252"/>
      <c r="R4643" s="252"/>
      <c r="S4643" s="252"/>
      <c r="T4643" s="253"/>
      <c r="AT4643" s="254" t="s">
        <v>175</v>
      </c>
      <c r="AU4643" s="254" t="s">
        <v>107</v>
      </c>
      <c r="AV4643" s="12" t="s">
        <v>82</v>
      </c>
      <c r="AW4643" s="12" t="s">
        <v>31</v>
      </c>
      <c r="AX4643" s="12" t="s">
        <v>74</v>
      </c>
      <c r="AY4643" s="254" t="s">
        <v>165</v>
      </c>
    </row>
    <row r="4644" s="13" customFormat="1">
      <c r="B4644" s="255"/>
      <c r="C4644" s="256"/>
      <c r="D4644" s="246" t="s">
        <v>175</v>
      </c>
      <c r="E4644" s="257" t="s">
        <v>1</v>
      </c>
      <c r="F4644" s="258" t="s">
        <v>82</v>
      </c>
      <c r="G4644" s="256"/>
      <c r="H4644" s="259">
        <v>1</v>
      </c>
      <c r="I4644" s="260"/>
      <c r="J4644" s="256"/>
      <c r="K4644" s="256"/>
      <c r="L4644" s="261"/>
      <c r="M4644" s="262"/>
      <c r="N4644" s="263"/>
      <c r="O4644" s="263"/>
      <c r="P4644" s="263"/>
      <c r="Q4644" s="263"/>
      <c r="R4644" s="263"/>
      <c r="S4644" s="263"/>
      <c r="T4644" s="264"/>
      <c r="AT4644" s="265" t="s">
        <v>175</v>
      </c>
      <c r="AU4644" s="265" t="s">
        <v>107</v>
      </c>
      <c r="AV4644" s="13" t="s">
        <v>107</v>
      </c>
      <c r="AW4644" s="13" t="s">
        <v>31</v>
      </c>
      <c r="AX4644" s="13" t="s">
        <v>74</v>
      </c>
      <c r="AY4644" s="265" t="s">
        <v>165</v>
      </c>
    </row>
    <row r="4645" s="12" customFormat="1">
      <c r="B4645" s="244"/>
      <c r="C4645" s="245"/>
      <c r="D4645" s="246" t="s">
        <v>175</v>
      </c>
      <c r="E4645" s="247" t="s">
        <v>1</v>
      </c>
      <c r="F4645" s="248" t="s">
        <v>245</v>
      </c>
      <c r="G4645" s="245"/>
      <c r="H4645" s="247" t="s">
        <v>1</v>
      </c>
      <c r="I4645" s="249"/>
      <c r="J4645" s="245"/>
      <c r="K4645" s="245"/>
      <c r="L4645" s="250"/>
      <c r="M4645" s="251"/>
      <c r="N4645" s="252"/>
      <c r="O4645" s="252"/>
      <c r="P4645" s="252"/>
      <c r="Q4645" s="252"/>
      <c r="R4645" s="252"/>
      <c r="S4645" s="252"/>
      <c r="T4645" s="253"/>
      <c r="AT4645" s="254" t="s">
        <v>175</v>
      </c>
      <c r="AU4645" s="254" t="s">
        <v>107</v>
      </c>
      <c r="AV4645" s="12" t="s">
        <v>82</v>
      </c>
      <c r="AW4645" s="12" t="s">
        <v>31</v>
      </c>
      <c r="AX4645" s="12" t="s">
        <v>74</v>
      </c>
      <c r="AY4645" s="254" t="s">
        <v>165</v>
      </c>
    </row>
    <row r="4646" s="13" customFormat="1">
      <c r="B4646" s="255"/>
      <c r="C4646" s="256"/>
      <c r="D4646" s="246" t="s">
        <v>175</v>
      </c>
      <c r="E4646" s="257" t="s">
        <v>1</v>
      </c>
      <c r="F4646" s="258" t="s">
        <v>82</v>
      </c>
      <c r="G4646" s="256"/>
      <c r="H4646" s="259">
        <v>1</v>
      </c>
      <c r="I4646" s="260"/>
      <c r="J4646" s="256"/>
      <c r="K4646" s="256"/>
      <c r="L4646" s="261"/>
      <c r="M4646" s="262"/>
      <c r="N4646" s="263"/>
      <c r="O4646" s="263"/>
      <c r="P4646" s="263"/>
      <c r="Q4646" s="263"/>
      <c r="R4646" s="263"/>
      <c r="S4646" s="263"/>
      <c r="T4646" s="264"/>
      <c r="AT4646" s="265" t="s">
        <v>175</v>
      </c>
      <c r="AU4646" s="265" t="s">
        <v>107</v>
      </c>
      <c r="AV4646" s="13" t="s">
        <v>107</v>
      </c>
      <c r="AW4646" s="13" t="s">
        <v>31</v>
      </c>
      <c r="AX4646" s="13" t="s">
        <v>74</v>
      </c>
      <c r="AY4646" s="265" t="s">
        <v>165</v>
      </c>
    </row>
    <row r="4647" s="12" customFormat="1">
      <c r="B4647" s="244"/>
      <c r="C4647" s="245"/>
      <c r="D4647" s="246" t="s">
        <v>175</v>
      </c>
      <c r="E4647" s="247" t="s">
        <v>1</v>
      </c>
      <c r="F4647" s="248" t="s">
        <v>403</v>
      </c>
      <c r="G4647" s="245"/>
      <c r="H4647" s="247" t="s">
        <v>1</v>
      </c>
      <c r="I4647" s="249"/>
      <c r="J4647" s="245"/>
      <c r="K4647" s="245"/>
      <c r="L4647" s="250"/>
      <c r="M4647" s="251"/>
      <c r="N4647" s="252"/>
      <c r="O4647" s="252"/>
      <c r="P4647" s="252"/>
      <c r="Q4647" s="252"/>
      <c r="R4647" s="252"/>
      <c r="S4647" s="252"/>
      <c r="T4647" s="253"/>
      <c r="AT4647" s="254" t="s">
        <v>175</v>
      </c>
      <c r="AU4647" s="254" t="s">
        <v>107</v>
      </c>
      <c r="AV4647" s="12" t="s">
        <v>82</v>
      </c>
      <c r="AW4647" s="12" t="s">
        <v>31</v>
      </c>
      <c r="AX4647" s="12" t="s">
        <v>74</v>
      </c>
      <c r="AY4647" s="254" t="s">
        <v>165</v>
      </c>
    </row>
    <row r="4648" s="13" customFormat="1">
      <c r="B4648" s="255"/>
      <c r="C4648" s="256"/>
      <c r="D4648" s="246" t="s">
        <v>175</v>
      </c>
      <c r="E4648" s="257" t="s">
        <v>1</v>
      </c>
      <c r="F4648" s="258" t="s">
        <v>82</v>
      </c>
      <c r="G4648" s="256"/>
      <c r="H4648" s="259">
        <v>1</v>
      </c>
      <c r="I4648" s="260"/>
      <c r="J4648" s="256"/>
      <c r="K4648" s="256"/>
      <c r="L4648" s="261"/>
      <c r="M4648" s="262"/>
      <c r="N4648" s="263"/>
      <c r="O4648" s="263"/>
      <c r="P4648" s="263"/>
      <c r="Q4648" s="263"/>
      <c r="R4648" s="263"/>
      <c r="S4648" s="263"/>
      <c r="T4648" s="264"/>
      <c r="AT4648" s="265" t="s">
        <v>175</v>
      </c>
      <c r="AU4648" s="265" t="s">
        <v>107</v>
      </c>
      <c r="AV4648" s="13" t="s">
        <v>107</v>
      </c>
      <c r="AW4648" s="13" t="s">
        <v>31</v>
      </c>
      <c r="AX4648" s="13" t="s">
        <v>74</v>
      </c>
      <c r="AY4648" s="265" t="s">
        <v>165</v>
      </c>
    </row>
    <row r="4649" s="12" customFormat="1">
      <c r="B4649" s="244"/>
      <c r="C4649" s="245"/>
      <c r="D4649" s="246" t="s">
        <v>175</v>
      </c>
      <c r="E4649" s="247" t="s">
        <v>1</v>
      </c>
      <c r="F4649" s="248" t="s">
        <v>430</v>
      </c>
      <c r="G4649" s="245"/>
      <c r="H4649" s="247" t="s">
        <v>1</v>
      </c>
      <c r="I4649" s="249"/>
      <c r="J4649" s="245"/>
      <c r="K4649" s="245"/>
      <c r="L4649" s="250"/>
      <c r="M4649" s="251"/>
      <c r="N4649" s="252"/>
      <c r="O4649" s="252"/>
      <c r="P4649" s="252"/>
      <c r="Q4649" s="252"/>
      <c r="R4649" s="252"/>
      <c r="S4649" s="252"/>
      <c r="T4649" s="253"/>
      <c r="AT4649" s="254" t="s">
        <v>175</v>
      </c>
      <c r="AU4649" s="254" t="s">
        <v>107</v>
      </c>
      <c r="AV4649" s="12" t="s">
        <v>82</v>
      </c>
      <c r="AW4649" s="12" t="s">
        <v>31</v>
      </c>
      <c r="AX4649" s="12" t="s">
        <v>74</v>
      </c>
      <c r="AY4649" s="254" t="s">
        <v>165</v>
      </c>
    </row>
    <row r="4650" s="13" customFormat="1">
      <c r="B4650" s="255"/>
      <c r="C4650" s="256"/>
      <c r="D4650" s="246" t="s">
        <v>175</v>
      </c>
      <c r="E4650" s="257" t="s">
        <v>1</v>
      </c>
      <c r="F4650" s="258" t="s">
        <v>82</v>
      </c>
      <c r="G4650" s="256"/>
      <c r="H4650" s="259">
        <v>1</v>
      </c>
      <c r="I4650" s="260"/>
      <c r="J4650" s="256"/>
      <c r="K4650" s="256"/>
      <c r="L4650" s="261"/>
      <c r="M4650" s="262"/>
      <c r="N4650" s="263"/>
      <c r="O4650" s="263"/>
      <c r="P4650" s="263"/>
      <c r="Q4650" s="263"/>
      <c r="R4650" s="263"/>
      <c r="S4650" s="263"/>
      <c r="T4650" s="264"/>
      <c r="AT4650" s="265" t="s">
        <v>175</v>
      </c>
      <c r="AU4650" s="265" t="s">
        <v>107</v>
      </c>
      <c r="AV4650" s="13" t="s">
        <v>107</v>
      </c>
      <c r="AW4650" s="13" t="s">
        <v>31</v>
      </c>
      <c r="AX4650" s="13" t="s">
        <v>74</v>
      </c>
      <c r="AY4650" s="265" t="s">
        <v>165</v>
      </c>
    </row>
    <row r="4651" s="12" customFormat="1">
      <c r="B4651" s="244"/>
      <c r="C4651" s="245"/>
      <c r="D4651" s="246" t="s">
        <v>175</v>
      </c>
      <c r="E4651" s="247" t="s">
        <v>1</v>
      </c>
      <c r="F4651" s="248" t="s">
        <v>260</v>
      </c>
      <c r="G4651" s="245"/>
      <c r="H4651" s="247" t="s">
        <v>1</v>
      </c>
      <c r="I4651" s="249"/>
      <c r="J4651" s="245"/>
      <c r="K4651" s="245"/>
      <c r="L4651" s="250"/>
      <c r="M4651" s="251"/>
      <c r="N4651" s="252"/>
      <c r="O4651" s="252"/>
      <c r="P4651" s="252"/>
      <c r="Q4651" s="252"/>
      <c r="R4651" s="252"/>
      <c r="S4651" s="252"/>
      <c r="T4651" s="253"/>
      <c r="AT4651" s="254" t="s">
        <v>175</v>
      </c>
      <c r="AU4651" s="254" t="s">
        <v>107</v>
      </c>
      <c r="AV4651" s="12" t="s">
        <v>82</v>
      </c>
      <c r="AW4651" s="12" t="s">
        <v>31</v>
      </c>
      <c r="AX4651" s="12" t="s">
        <v>74</v>
      </c>
      <c r="AY4651" s="254" t="s">
        <v>165</v>
      </c>
    </row>
    <row r="4652" s="13" customFormat="1">
      <c r="B4652" s="255"/>
      <c r="C4652" s="256"/>
      <c r="D4652" s="246" t="s">
        <v>175</v>
      </c>
      <c r="E4652" s="257" t="s">
        <v>1</v>
      </c>
      <c r="F4652" s="258" t="s">
        <v>82</v>
      </c>
      <c r="G4652" s="256"/>
      <c r="H4652" s="259">
        <v>1</v>
      </c>
      <c r="I4652" s="260"/>
      <c r="J4652" s="256"/>
      <c r="K4652" s="256"/>
      <c r="L4652" s="261"/>
      <c r="M4652" s="262"/>
      <c r="N4652" s="263"/>
      <c r="O4652" s="263"/>
      <c r="P4652" s="263"/>
      <c r="Q4652" s="263"/>
      <c r="R4652" s="263"/>
      <c r="S4652" s="263"/>
      <c r="T4652" s="264"/>
      <c r="AT4652" s="265" t="s">
        <v>175</v>
      </c>
      <c r="AU4652" s="265" t="s">
        <v>107</v>
      </c>
      <c r="AV4652" s="13" t="s">
        <v>107</v>
      </c>
      <c r="AW4652" s="13" t="s">
        <v>31</v>
      </c>
      <c r="AX4652" s="13" t="s">
        <v>74</v>
      </c>
      <c r="AY4652" s="265" t="s">
        <v>165</v>
      </c>
    </row>
    <row r="4653" s="12" customFormat="1">
      <c r="B4653" s="244"/>
      <c r="C4653" s="245"/>
      <c r="D4653" s="246" t="s">
        <v>175</v>
      </c>
      <c r="E4653" s="247" t="s">
        <v>1</v>
      </c>
      <c r="F4653" s="248" t="s">
        <v>401</v>
      </c>
      <c r="G4653" s="245"/>
      <c r="H4653" s="247" t="s">
        <v>1</v>
      </c>
      <c r="I4653" s="249"/>
      <c r="J4653" s="245"/>
      <c r="K4653" s="245"/>
      <c r="L4653" s="250"/>
      <c r="M4653" s="251"/>
      <c r="N4653" s="252"/>
      <c r="O4653" s="252"/>
      <c r="P4653" s="252"/>
      <c r="Q4653" s="252"/>
      <c r="R4653" s="252"/>
      <c r="S4653" s="252"/>
      <c r="T4653" s="253"/>
      <c r="AT4653" s="254" t="s">
        <v>175</v>
      </c>
      <c r="AU4653" s="254" t="s">
        <v>107</v>
      </c>
      <c r="AV4653" s="12" t="s">
        <v>82</v>
      </c>
      <c r="AW4653" s="12" t="s">
        <v>31</v>
      </c>
      <c r="AX4653" s="12" t="s">
        <v>74</v>
      </c>
      <c r="AY4653" s="254" t="s">
        <v>165</v>
      </c>
    </row>
    <row r="4654" s="13" customFormat="1">
      <c r="B4654" s="255"/>
      <c r="C4654" s="256"/>
      <c r="D4654" s="246" t="s">
        <v>175</v>
      </c>
      <c r="E4654" s="257" t="s">
        <v>1</v>
      </c>
      <c r="F4654" s="258" t="s">
        <v>82</v>
      </c>
      <c r="G4654" s="256"/>
      <c r="H4654" s="259">
        <v>1</v>
      </c>
      <c r="I4654" s="260"/>
      <c r="J4654" s="256"/>
      <c r="K4654" s="256"/>
      <c r="L4654" s="261"/>
      <c r="M4654" s="262"/>
      <c r="N4654" s="263"/>
      <c r="O4654" s="263"/>
      <c r="P4654" s="263"/>
      <c r="Q4654" s="263"/>
      <c r="R4654" s="263"/>
      <c r="S4654" s="263"/>
      <c r="T4654" s="264"/>
      <c r="AT4654" s="265" t="s">
        <v>175</v>
      </c>
      <c r="AU4654" s="265" t="s">
        <v>107</v>
      </c>
      <c r="AV4654" s="13" t="s">
        <v>107</v>
      </c>
      <c r="AW4654" s="13" t="s">
        <v>31</v>
      </c>
      <c r="AX4654" s="13" t="s">
        <v>74</v>
      </c>
      <c r="AY4654" s="265" t="s">
        <v>165</v>
      </c>
    </row>
    <row r="4655" s="12" customFormat="1">
      <c r="B4655" s="244"/>
      <c r="C4655" s="245"/>
      <c r="D4655" s="246" t="s">
        <v>175</v>
      </c>
      <c r="E4655" s="247" t="s">
        <v>1</v>
      </c>
      <c r="F4655" s="248" t="s">
        <v>425</v>
      </c>
      <c r="G4655" s="245"/>
      <c r="H4655" s="247" t="s">
        <v>1</v>
      </c>
      <c r="I4655" s="249"/>
      <c r="J4655" s="245"/>
      <c r="K4655" s="245"/>
      <c r="L4655" s="250"/>
      <c r="M4655" s="251"/>
      <c r="N4655" s="252"/>
      <c r="O4655" s="252"/>
      <c r="P4655" s="252"/>
      <c r="Q4655" s="252"/>
      <c r="R4655" s="252"/>
      <c r="S4655" s="252"/>
      <c r="T4655" s="253"/>
      <c r="AT4655" s="254" t="s">
        <v>175</v>
      </c>
      <c r="AU4655" s="254" t="s">
        <v>107</v>
      </c>
      <c r="AV4655" s="12" t="s">
        <v>82</v>
      </c>
      <c r="AW4655" s="12" t="s">
        <v>31</v>
      </c>
      <c r="AX4655" s="12" t="s">
        <v>74</v>
      </c>
      <c r="AY4655" s="254" t="s">
        <v>165</v>
      </c>
    </row>
    <row r="4656" s="13" customFormat="1">
      <c r="B4656" s="255"/>
      <c r="C4656" s="256"/>
      <c r="D4656" s="246" t="s">
        <v>175</v>
      </c>
      <c r="E4656" s="257" t="s">
        <v>1</v>
      </c>
      <c r="F4656" s="258" t="s">
        <v>82</v>
      </c>
      <c r="G4656" s="256"/>
      <c r="H4656" s="259">
        <v>1</v>
      </c>
      <c r="I4656" s="260"/>
      <c r="J4656" s="256"/>
      <c r="K4656" s="256"/>
      <c r="L4656" s="261"/>
      <c r="M4656" s="262"/>
      <c r="N4656" s="263"/>
      <c r="O4656" s="263"/>
      <c r="P4656" s="263"/>
      <c r="Q4656" s="263"/>
      <c r="R4656" s="263"/>
      <c r="S4656" s="263"/>
      <c r="T4656" s="264"/>
      <c r="AT4656" s="265" t="s">
        <v>175</v>
      </c>
      <c r="AU4656" s="265" t="s">
        <v>107</v>
      </c>
      <c r="AV4656" s="13" t="s">
        <v>107</v>
      </c>
      <c r="AW4656" s="13" t="s">
        <v>31</v>
      </c>
      <c r="AX4656" s="13" t="s">
        <v>74</v>
      </c>
      <c r="AY4656" s="265" t="s">
        <v>165</v>
      </c>
    </row>
    <row r="4657" s="12" customFormat="1">
      <c r="B4657" s="244"/>
      <c r="C4657" s="245"/>
      <c r="D4657" s="246" t="s">
        <v>175</v>
      </c>
      <c r="E4657" s="247" t="s">
        <v>1</v>
      </c>
      <c r="F4657" s="248" t="s">
        <v>196</v>
      </c>
      <c r="G4657" s="245"/>
      <c r="H4657" s="247" t="s">
        <v>1</v>
      </c>
      <c r="I4657" s="249"/>
      <c r="J4657" s="245"/>
      <c r="K4657" s="245"/>
      <c r="L4657" s="250"/>
      <c r="M4657" s="251"/>
      <c r="N4657" s="252"/>
      <c r="O4657" s="252"/>
      <c r="P4657" s="252"/>
      <c r="Q4657" s="252"/>
      <c r="R4657" s="252"/>
      <c r="S4657" s="252"/>
      <c r="T4657" s="253"/>
      <c r="AT4657" s="254" t="s">
        <v>175</v>
      </c>
      <c r="AU4657" s="254" t="s">
        <v>107</v>
      </c>
      <c r="AV4657" s="12" t="s">
        <v>82</v>
      </c>
      <c r="AW4657" s="12" t="s">
        <v>31</v>
      </c>
      <c r="AX4657" s="12" t="s">
        <v>74</v>
      </c>
      <c r="AY4657" s="254" t="s">
        <v>165</v>
      </c>
    </row>
    <row r="4658" s="13" customFormat="1">
      <c r="B4658" s="255"/>
      <c r="C4658" s="256"/>
      <c r="D4658" s="246" t="s">
        <v>175</v>
      </c>
      <c r="E4658" s="257" t="s">
        <v>1</v>
      </c>
      <c r="F4658" s="258" t="s">
        <v>82</v>
      </c>
      <c r="G4658" s="256"/>
      <c r="H4658" s="259">
        <v>1</v>
      </c>
      <c r="I4658" s="260"/>
      <c r="J4658" s="256"/>
      <c r="K4658" s="256"/>
      <c r="L4658" s="261"/>
      <c r="M4658" s="262"/>
      <c r="N4658" s="263"/>
      <c r="O4658" s="263"/>
      <c r="P4658" s="263"/>
      <c r="Q4658" s="263"/>
      <c r="R4658" s="263"/>
      <c r="S4658" s="263"/>
      <c r="T4658" s="264"/>
      <c r="AT4658" s="265" t="s">
        <v>175</v>
      </c>
      <c r="AU4658" s="265" t="s">
        <v>107</v>
      </c>
      <c r="AV4658" s="13" t="s">
        <v>107</v>
      </c>
      <c r="AW4658" s="13" t="s">
        <v>31</v>
      </c>
      <c r="AX4658" s="13" t="s">
        <v>74</v>
      </c>
      <c r="AY4658" s="265" t="s">
        <v>165</v>
      </c>
    </row>
    <row r="4659" s="12" customFormat="1">
      <c r="B4659" s="244"/>
      <c r="C4659" s="245"/>
      <c r="D4659" s="246" t="s">
        <v>175</v>
      </c>
      <c r="E4659" s="247" t="s">
        <v>1</v>
      </c>
      <c r="F4659" s="248" t="s">
        <v>246</v>
      </c>
      <c r="G4659" s="245"/>
      <c r="H4659" s="247" t="s">
        <v>1</v>
      </c>
      <c r="I4659" s="249"/>
      <c r="J4659" s="245"/>
      <c r="K4659" s="245"/>
      <c r="L4659" s="250"/>
      <c r="M4659" s="251"/>
      <c r="N4659" s="252"/>
      <c r="O4659" s="252"/>
      <c r="P4659" s="252"/>
      <c r="Q4659" s="252"/>
      <c r="R4659" s="252"/>
      <c r="S4659" s="252"/>
      <c r="T4659" s="253"/>
      <c r="AT4659" s="254" t="s">
        <v>175</v>
      </c>
      <c r="AU4659" s="254" t="s">
        <v>107</v>
      </c>
      <c r="AV4659" s="12" t="s">
        <v>82</v>
      </c>
      <c r="AW4659" s="12" t="s">
        <v>31</v>
      </c>
      <c r="AX4659" s="12" t="s">
        <v>74</v>
      </c>
      <c r="AY4659" s="254" t="s">
        <v>165</v>
      </c>
    </row>
    <row r="4660" s="13" customFormat="1">
      <c r="B4660" s="255"/>
      <c r="C4660" s="256"/>
      <c r="D4660" s="246" t="s">
        <v>175</v>
      </c>
      <c r="E4660" s="257" t="s">
        <v>1</v>
      </c>
      <c r="F4660" s="258" t="s">
        <v>82</v>
      </c>
      <c r="G4660" s="256"/>
      <c r="H4660" s="259">
        <v>1</v>
      </c>
      <c r="I4660" s="260"/>
      <c r="J4660" s="256"/>
      <c r="K4660" s="256"/>
      <c r="L4660" s="261"/>
      <c r="M4660" s="262"/>
      <c r="N4660" s="263"/>
      <c r="O4660" s="263"/>
      <c r="P4660" s="263"/>
      <c r="Q4660" s="263"/>
      <c r="R4660" s="263"/>
      <c r="S4660" s="263"/>
      <c r="T4660" s="264"/>
      <c r="AT4660" s="265" t="s">
        <v>175</v>
      </c>
      <c r="AU4660" s="265" t="s">
        <v>107</v>
      </c>
      <c r="AV4660" s="13" t="s">
        <v>107</v>
      </c>
      <c r="AW4660" s="13" t="s">
        <v>31</v>
      </c>
      <c r="AX4660" s="13" t="s">
        <v>74</v>
      </c>
      <c r="AY4660" s="265" t="s">
        <v>165</v>
      </c>
    </row>
    <row r="4661" s="12" customFormat="1">
      <c r="B4661" s="244"/>
      <c r="C4661" s="245"/>
      <c r="D4661" s="246" t="s">
        <v>175</v>
      </c>
      <c r="E4661" s="247" t="s">
        <v>1</v>
      </c>
      <c r="F4661" s="248" t="s">
        <v>261</v>
      </c>
      <c r="G4661" s="245"/>
      <c r="H4661" s="247" t="s">
        <v>1</v>
      </c>
      <c r="I4661" s="249"/>
      <c r="J4661" s="245"/>
      <c r="K4661" s="245"/>
      <c r="L4661" s="250"/>
      <c r="M4661" s="251"/>
      <c r="N4661" s="252"/>
      <c r="O4661" s="252"/>
      <c r="P4661" s="252"/>
      <c r="Q4661" s="252"/>
      <c r="R4661" s="252"/>
      <c r="S4661" s="252"/>
      <c r="T4661" s="253"/>
      <c r="AT4661" s="254" t="s">
        <v>175</v>
      </c>
      <c r="AU4661" s="254" t="s">
        <v>107</v>
      </c>
      <c r="AV4661" s="12" t="s">
        <v>82</v>
      </c>
      <c r="AW4661" s="12" t="s">
        <v>31</v>
      </c>
      <c r="AX4661" s="12" t="s">
        <v>74</v>
      </c>
      <c r="AY4661" s="254" t="s">
        <v>165</v>
      </c>
    </row>
    <row r="4662" s="13" customFormat="1">
      <c r="B4662" s="255"/>
      <c r="C4662" s="256"/>
      <c r="D4662" s="246" t="s">
        <v>175</v>
      </c>
      <c r="E4662" s="257" t="s">
        <v>1</v>
      </c>
      <c r="F4662" s="258" t="s">
        <v>1679</v>
      </c>
      <c r="G4662" s="256"/>
      <c r="H4662" s="259">
        <v>1.25</v>
      </c>
      <c r="I4662" s="260"/>
      <c r="J4662" s="256"/>
      <c r="K4662" s="256"/>
      <c r="L4662" s="261"/>
      <c r="M4662" s="262"/>
      <c r="N4662" s="263"/>
      <c r="O4662" s="263"/>
      <c r="P4662" s="263"/>
      <c r="Q4662" s="263"/>
      <c r="R4662" s="263"/>
      <c r="S4662" s="263"/>
      <c r="T4662" s="264"/>
      <c r="AT4662" s="265" t="s">
        <v>175</v>
      </c>
      <c r="AU4662" s="265" t="s">
        <v>107</v>
      </c>
      <c r="AV4662" s="13" t="s">
        <v>107</v>
      </c>
      <c r="AW4662" s="13" t="s">
        <v>31</v>
      </c>
      <c r="AX4662" s="13" t="s">
        <v>74</v>
      </c>
      <c r="AY4662" s="265" t="s">
        <v>165</v>
      </c>
    </row>
    <row r="4663" s="12" customFormat="1">
      <c r="B4663" s="244"/>
      <c r="C4663" s="245"/>
      <c r="D4663" s="246" t="s">
        <v>175</v>
      </c>
      <c r="E4663" s="247" t="s">
        <v>1</v>
      </c>
      <c r="F4663" s="248" t="s">
        <v>379</v>
      </c>
      <c r="G4663" s="245"/>
      <c r="H4663" s="247" t="s">
        <v>1</v>
      </c>
      <c r="I4663" s="249"/>
      <c r="J4663" s="245"/>
      <c r="K4663" s="245"/>
      <c r="L4663" s="250"/>
      <c r="M4663" s="251"/>
      <c r="N4663" s="252"/>
      <c r="O4663" s="252"/>
      <c r="P4663" s="252"/>
      <c r="Q4663" s="252"/>
      <c r="R4663" s="252"/>
      <c r="S4663" s="252"/>
      <c r="T4663" s="253"/>
      <c r="AT4663" s="254" t="s">
        <v>175</v>
      </c>
      <c r="AU4663" s="254" t="s">
        <v>107</v>
      </c>
      <c r="AV4663" s="12" t="s">
        <v>82</v>
      </c>
      <c r="AW4663" s="12" t="s">
        <v>31</v>
      </c>
      <c r="AX4663" s="12" t="s">
        <v>74</v>
      </c>
      <c r="AY4663" s="254" t="s">
        <v>165</v>
      </c>
    </row>
    <row r="4664" s="13" customFormat="1">
      <c r="B4664" s="255"/>
      <c r="C4664" s="256"/>
      <c r="D4664" s="246" t="s">
        <v>175</v>
      </c>
      <c r="E4664" s="257" t="s">
        <v>1</v>
      </c>
      <c r="F4664" s="258" t="s">
        <v>1679</v>
      </c>
      <c r="G4664" s="256"/>
      <c r="H4664" s="259">
        <v>1.25</v>
      </c>
      <c r="I4664" s="260"/>
      <c r="J4664" s="256"/>
      <c r="K4664" s="256"/>
      <c r="L4664" s="261"/>
      <c r="M4664" s="262"/>
      <c r="N4664" s="263"/>
      <c r="O4664" s="263"/>
      <c r="P4664" s="263"/>
      <c r="Q4664" s="263"/>
      <c r="R4664" s="263"/>
      <c r="S4664" s="263"/>
      <c r="T4664" s="264"/>
      <c r="AT4664" s="265" t="s">
        <v>175</v>
      </c>
      <c r="AU4664" s="265" t="s">
        <v>107</v>
      </c>
      <c r="AV4664" s="13" t="s">
        <v>107</v>
      </c>
      <c r="AW4664" s="13" t="s">
        <v>31</v>
      </c>
      <c r="AX4664" s="13" t="s">
        <v>74</v>
      </c>
      <c r="AY4664" s="265" t="s">
        <v>165</v>
      </c>
    </row>
    <row r="4665" s="12" customFormat="1">
      <c r="B4665" s="244"/>
      <c r="C4665" s="245"/>
      <c r="D4665" s="246" t="s">
        <v>175</v>
      </c>
      <c r="E4665" s="247" t="s">
        <v>1</v>
      </c>
      <c r="F4665" s="248" t="s">
        <v>218</v>
      </c>
      <c r="G4665" s="245"/>
      <c r="H4665" s="247" t="s">
        <v>1</v>
      </c>
      <c r="I4665" s="249"/>
      <c r="J4665" s="245"/>
      <c r="K4665" s="245"/>
      <c r="L4665" s="250"/>
      <c r="M4665" s="251"/>
      <c r="N4665" s="252"/>
      <c r="O4665" s="252"/>
      <c r="P4665" s="252"/>
      <c r="Q4665" s="252"/>
      <c r="R4665" s="252"/>
      <c r="S4665" s="252"/>
      <c r="T4665" s="253"/>
      <c r="AT4665" s="254" t="s">
        <v>175</v>
      </c>
      <c r="AU4665" s="254" t="s">
        <v>107</v>
      </c>
      <c r="AV4665" s="12" t="s">
        <v>82</v>
      </c>
      <c r="AW4665" s="12" t="s">
        <v>31</v>
      </c>
      <c r="AX4665" s="12" t="s">
        <v>74</v>
      </c>
      <c r="AY4665" s="254" t="s">
        <v>165</v>
      </c>
    </row>
    <row r="4666" s="13" customFormat="1">
      <c r="B4666" s="255"/>
      <c r="C4666" s="256"/>
      <c r="D4666" s="246" t="s">
        <v>175</v>
      </c>
      <c r="E4666" s="257" t="s">
        <v>1</v>
      </c>
      <c r="F4666" s="258" t="s">
        <v>1679</v>
      </c>
      <c r="G4666" s="256"/>
      <c r="H4666" s="259">
        <v>1.25</v>
      </c>
      <c r="I4666" s="260"/>
      <c r="J4666" s="256"/>
      <c r="K4666" s="256"/>
      <c r="L4666" s="261"/>
      <c r="M4666" s="262"/>
      <c r="N4666" s="263"/>
      <c r="O4666" s="263"/>
      <c r="P4666" s="263"/>
      <c r="Q4666" s="263"/>
      <c r="R4666" s="263"/>
      <c r="S4666" s="263"/>
      <c r="T4666" s="264"/>
      <c r="AT4666" s="265" t="s">
        <v>175</v>
      </c>
      <c r="AU4666" s="265" t="s">
        <v>107</v>
      </c>
      <c r="AV4666" s="13" t="s">
        <v>107</v>
      </c>
      <c r="AW4666" s="13" t="s">
        <v>31</v>
      </c>
      <c r="AX4666" s="13" t="s">
        <v>74</v>
      </c>
      <c r="AY4666" s="265" t="s">
        <v>165</v>
      </c>
    </row>
    <row r="4667" s="12" customFormat="1">
      <c r="B4667" s="244"/>
      <c r="C4667" s="245"/>
      <c r="D4667" s="246" t="s">
        <v>175</v>
      </c>
      <c r="E4667" s="247" t="s">
        <v>1</v>
      </c>
      <c r="F4667" s="248" t="s">
        <v>194</v>
      </c>
      <c r="G4667" s="245"/>
      <c r="H4667" s="247" t="s">
        <v>1</v>
      </c>
      <c r="I4667" s="249"/>
      <c r="J4667" s="245"/>
      <c r="K4667" s="245"/>
      <c r="L4667" s="250"/>
      <c r="M4667" s="251"/>
      <c r="N4667" s="252"/>
      <c r="O4667" s="252"/>
      <c r="P4667" s="252"/>
      <c r="Q4667" s="252"/>
      <c r="R4667" s="252"/>
      <c r="S4667" s="252"/>
      <c r="T4667" s="253"/>
      <c r="AT4667" s="254" t="s">
        <v>175</v>
      </c>
      <c r="AU4667" s="254" t="s">
        <v>107</v>
      </c>
      <c r="AV4667" s="12" t="s">
        <v>82</v>
      </c>
      <c r="AW4667" s="12" t="s">
        <v>31</v>
      </c>
      <c r="AX4667" s="12" t="s">
        <v>74</v>
      </c>
      <c r="AY4667" s="254" t="s">
        <v>165</v>
      </c>
    </row>
    <row r="4668" s="13" customFormat="1">
      <c r="B4668" s="255"/>
      <c r="C4668" s="256"/>
      <c r="D4668" s="246" t="s">
        <v>175</v>
      </c>
      <c r="E4668" s="257" t="s">
        <v>1</v>
      </c>
      <c r="F4668" s="258" t="s">
        <v>1679</v>
      </c>
      <c r="G4668" s="256"/>
      <c r="H4668" s="259">
        <v>1.25</v>
      </c>
      <c r="I4668" s="260"/>
      <c r="J4668" s="256"/>
      <c r="K4668" s="256"/>
      <c r="L4668" s="261"/>
      <c r="M4668" s="262"/>
      <c r="N4668" s="263"/>
      <c r="O4668" s="263"/>
      <c r="P4668" s="263"/>
      <c r="Q4668" s="263"/>
      <c r="R4668" s="263"/>
      <c r="S4668" s="263"/>
      <c r="T4668" s="264"/>
      <c r="AT4668" s="265" t="s">
        <v>175</v>
      </c>
      <c r="AU4668" s="265" t="s">
        <v>107</v>
      </c>
      <c r="AV4668" s="13" t="s">
        <v>107</v>
      </c>
      <c r="AW4668" s="13" t="s">
        <v>31</v>
      </c>
      <c r="AX4668" s="13" t="s">
        <v>74</v>
      </c>
      <c r="AY4668" s="265" t="s">
        <v>165</v>
      </c>
    </row>
    <row r="4669" s="12" customFormat="1">
      <c r="B4669" s="244"/>
      <c r="C4669" s="245"/>
      <c r="D4669" s="246" t="s">
        <v>175</v>
      </c>
      <c r="E4669" s="247" t="s">
        <v>1</v>
      </c>
      <c r="F4669" s="248" t="s">
        <v>177</v>
      </c>
      <c r="G4669" s="245"/>
      <c r="H4669" s="247" t="s">
        <v>1</v>
      </c>
      <c r="I4669" s="249"/>
      <c r="J4669" s="245"/>
      <c r="K4669" s="245"/>
      <c r="L4669" s="250"/>
      <c r="M4669" s="251"/>
      <c r="N4669" s="252"/>
      <c r="O4669" s="252"/>
      <c r="P4669" s="252"/>
      <c r="Q4669" s="252"/>
      <c r="R4669" s="252"/>
      <c r="S4669" s="252"/>
      <c r="T4669" s="253"/>
      <c r="AT4669" s="254" t="s">
        <v>175</v>
      </c>
      <c r="AU4669" s="254" t="s">
        <v>107</v>
      </c>
      <c r="AV4669" s="12" t="s">
        <v>82</v>
      </c>
      <c r="AW4669" s="12" t="s">
        <v>31</v>
      </c>
      <c r="AX4669" s="12" t="s">
        <v>74</v>
      </c>
      <c r="AY4669" s="254" t="s">
        <v>165</v>
      </c>
    </row>
    <row r="4670" s="13" customFormat="1">
      <c r="B4670" s="255"/>
      <c r="C4670" s="256"/>
      <c r="D4670" s="246" t="s">
        <v>175</v>
      </c>
      <c r="E4670" s="257" t="s">
        <v>1</v>
      </c>
      <c r="F4670" s="258" t="s">
        <v>1679</v>
      </c>
      <c r="G4670" s="256"/>
      <c r="H4670" s="259">
        <v>1.25</v>
      </c>
      <c r="I4670" s="260"/>
      <c r="J4670" s="256"/>
      <c r="K4670" s="256"/>
      <c r="L4670" s="261"/>
      <c r="M4670" s="262"/>
      <c r="N4670" s="263"/>
      <c r="O4670" s="263"/>
      <c r="P4670" s="263"/>
      <c r="Q4670" s="263"/>
      <c r="R4670" s="263"/>
      <c r="S4670" s="263"/>
      <c r="T4670" s="264"/>
      <c r="AT4670" s="265" t="s">
        <v>175</v>
      </c>
      <c r="AU4670" s="265" t="s">
        <v>107</v>
      </c>
      <c r="AV4670" s="13" t="s">
        <v>107</v>
      </c>
      <c r="AW4670" s="13" t="s">
        <v>31</v>
      </c>
      <c r="AX4670" s="13" t="s">
        <v>74</v>
      </c>
      <c r="AY4670" s="265" t="s">
        <v>165</v>
      </c>
    </row>
    <row r="4671" s="12" customFormat="1">
      <c r="B4671" s="244"/>
      <c r="C4671" s="245"/>
      <c r="D4671" s="246" t="s">
        <v>175</v>
      </c>
      <c r="E4671" s="247" t="s">
        <v>1</v>
      </c>
      <c r="F4671" s="248" t="s">
        <v>217</v>
      </c>
      <c r="G4671" s="245"/>
      <c r="H4671" s="247" t="s">
        <v>1</v>
      </c>
      <c r="I4671" s="249"/>
      <c r="J4671" s="245"/>
      <c r="K4671" s="245"/>
      <c r="L4671" s="250"/>
      <c r="M4671" s="251"/>
      <c r="N4671" s="252"/>
      <c r="O4671" s="252"/>
      <c r="P4671" s="252"/>
      <c r="Q4671" s="252"/>
      <c r="R4671" s="252"/>
      <c r="S4671" s="252"/>
      <c r="T4671" s="253"/>
      <c r="AT4671" s="254" t="s">
        <v>175</v>
      </c>
      <c r="AU4671" s="254" t="s">
        <v>107</v>
      </c>
      <c r="AV4671" s="12" t="s">
        <v>82</v>
      </c>
      <c r="AW4671" s="12" t="s">
        <v>31</v>
      </c>
      <c r="AX4671" s="12" t="s">
        <v>74</v>
      </c>
      <c r="AY4671" s="254" t="s">
        <v>165</v>
      </c>
    </row>
    <row r="4672" s="13" customFormat="1">
      <c r="B4672" s="255"/>
      <c r="C4672" s="256"/>
      <c r="D4672" s="246" t="s">
        <v>175</v>
      </c>
      <c r="E4672" s="257" t="s">
        <v>1</v>
      </c>
      <c r="F4672" s="258" t="s">
        <v>82</v>
      </c>
      <c r="G4672" s="256"/>
      <c r="H4672" s="259">
        <v>1</v>
      </c>
      <c r="I4672" s="260"/>
      <c r="J4672" s="256"/>
      <c r="K4672" s="256"/>
      <c r="L4672" s="261"/>
      <c r="M4672" s="262"/>
      <c r="N4672" s="263"/>
      <c r="O4672" s="263"/>
      <c r="P4672" s="263"/>
      <c r="Q4672" s="263"/>
      <c r="R4672" s="263"/>
      <c r="S4672" s="263"/>
      <c r="T4672" s="264"/>
      <c r="AT4672" s="265" t="s">
        <v>175</v>
      </c>
      <c r="AU4672" s="265" t="s">
        <v>107</v>
      </c>
      <c r="AV4672" s="13" t="s">
        <v>107</v>
      </c>
      <c r="AW4672" s="13" t="s">
        <v>31</v>
      </c>
      <c r="AX4672" s="13" t="s">
        <v>74</v>
      </c>
      <c r="AY4672" s="265" t="s">
        <v>165</v>
      </c>
    </row>
    <row r="4673" s="12" customFormat="1">
      <c r="B4673" s="244"/>
      <c r="C4673" s="245"/>
      <c r="D4673" s="246" t="s">
        <v>175</v>
      </c>
      <c r="E4673" s="247" t="s">
        <v>1</v>
      </c>
      <c r="F4673" s="248" t="s">
        <v>416</v>
      </c>
      <c r="G4673" s="245"/>
      <c r="H4673" s="247" t="s">
        <v>1</v>
      </c>
      <c r="I4673" s="249"/>
      <c r="J4673" s="245"/>
      <c r="K4673" s="245"/>
      <c r="L4673" s="250"/>
      <c r="M4673" s="251"/>
      <c r="N4673" s="252"/>
      <c r="O4673" s="252"/>
      <c r="P4673" s="252"/>
      <c r="Q4673" s="252"/>
      <c r="R4673" s="252"/>
      <c r="S4673" s="252"/>
      <c r="T4673" s="253"/>
      <c r="AT4673" s="254" t="s">
        <v>175</v>
      </c>
      <c r="AU4673" s="254" t="s">
        <v>107</v>
      </c>
      <c r="AV4673" s="12" t="s">
        <v>82</v>
      </c>
      <c r="AW4673" s="12" t="s">
        <v>31</v>
      </c>
      <c r="AX4673" s="12" t="s">
        <v>74</v>
      </c>
      <c r="AY4673" s="254" t="s">
        <v>165</v>
      </c>
    </row>
    <row r="4674" s="13" customFormat="1">
      <c r="B4674" s="255"/>
      <c r="C4674" s="256"/>
      <c r="D4674" s="246" t="s">
        <v>175</v>
      </c>
      <c r="E4674" s="257" t="s">
        <v>1</v>
      </c>
      <c r="F4674" s="258" t="s">
        <v>82</v>
      </c>
      <c r="G4674" s="256"/>
      <c r="H4674" s="259">
        <v>1</v>
      </c>
      <c r="I4674" s="260"/>
      <c r="J4674" s="256"/>
      <c r="K4674" s="256"/>
      <c r="L4674" s="261"/>
      <c r="M4674" s="262"/>
      <c r="N4674" s="263"/>
      <c r="O4674" s="263"/>
      <c r="P4674" s="263"/>
      <c r="Q4674" s="263"/>
      <c r="R4674" s="263"/>
      <c r="S4674" s="263"/>
      <c r="T4674" s="264"/>
      <c r="AT4674" s="265" t="s">
        <v>175</v>
      </c>
      <c r="AU4674" s="265" t="s">
        <v>107</v>
      </c>
      <c r="AV4674" s="13" t="s">
        <v>107</v>
      </c>
      <c r="AW4674" s="13" t="s">
        <v>31</v>
      </c>
      <c r="AX4674" s="13" t="s">
        <v>74</v>
      </c>
      <c r="AY4674" s="265" t="s">
        <v>165</v>
      </c>
    </row>
    <row r="4675" s="12" customFormat="1">
      <c r="B4675" s="244"/>
      <c r="C4675" s="245"/>
      <c r="D4675" s="246" t="s">
        <v>175</v>
      </c>
      <c r="E4675" s="247" t="s">
        <v>1</v>
      </c>
      <c r="F4675" s="248" t="s">
        <v>420</v>
      </c>
      <c r="G4675" s="245"/>
      <c r="H4675" s="247" t="s">
        <v>1</v>
      </c>
      <c r="I4675" s="249"/>
      <c r="J4675" s="245"/>
      <c r="K4675" s="245"/>
      <c r="L4675" s="250"/>
      <c r="M4675" s="251"/>
      <c r="N4675" s="252"/>
      <c r="O4675" s="252"/>
      <c r="P4675" s="252"/>
      <c r="Q4675" s="252"/>
      <c r="R4675" s="252"/>
      <c r="S4675" s="252"/>
      <c r="T4675" s="253"/>
      <c r="AT4675" s="254" t="s">
        <v>175</v>
      </c>
      <c r="AU4675" s="254" t="s">
        <v>107</v>
      </c>
      <c r="AV4675" s="12" t="s">
        <v>82</v>
      </c>
      <c r="AW4675" s="12" t="s">
        <v>31</v>
      </c>
      <c r="AX4675" s="12" t="s">
        <v>74</v>
      </c>
      <c r="AY4675" s="254" t="s">
        <v>165</v>
      </c>
    </row>
    <row r="4676" s="13" customFormat="1">
      <c r="B4676" s="255"/>
      <c r="C4676" s="256"/>
      <c r="D4676" s="246" t="s">
        <v>175</v>
      </c>
      <c r="E4676" s="257" t="s">
        <v>1</v>
      </c>
      <c r="F4676" s="258" t="s">
        <v>82</v>
      </c>
      <c r="G4676" s="256"/>
      <c r="H4676" s="259">
        <v>1</v>
      </c>
      <c r="I4676" s="260"/>
      <c r="J4676" s="256"/>
      <c r="K4676" s="256"/>
      <c r="L4676" s="261"/>
      <c r="M4676" s="262"/>
      <c r="N4676" s="263"/>
      <c r="O4676" s="263"/>
      <c r="P4676" s="263"/>
      <c r="Q4676" s="263"/>
      <c r="R4676" s="263"/>
      <c r="S4676" s="263"/>
      <c r="T4676" s="264"/>
      <c r="AT4676" s="265" t="s">
        <v>175</v>
      </c>
      <c r="AU4676" s="265" t="s">
        <v>107</v>
      </c>
      <c r="AV4676" s="13" t="s">
        <v>107</v>
      </c>
      <c r="AW4676" s="13" t="s">
        <v>31</v>
      </c>
      <c r="AX4676" s="13" t="s">
        <v>74</v>
      </c>
      <c r="AY4676" s="265" t="s">
        <v>165</v>
      </c>
    </row>
    <row r="4677" s="12" customFormat="1">
      <c r="B4677" s="244"/>
      <c r="C4677" s="245"/>
      <c r="D4677" s="246" t="s">
        <v>175</v>
      </c>
      <c r="E4677" s="247" t="s">
        <v>1</v>
      </c>
      <c r="F4677" s="248" t="s">
        <v>198</v>
      </c>
      <c r="G4677" s="245"/>
      <c r="H4677" s="247" t="s">
        <v>1</v>
      </c>
      <c r="I4677" s="249"/>
      <c r="J4677" s="245"/>
      <c r="K4677" s="245"/>
      <c r="L4677" s="250"/>
      <c r="M4677" s="251"/>
      <c r="N4677" s="252"/>
      <c r="O4677" s="252"/>
      <c r="P4677" s="252"/>
      <c r="Q4677" s="252"/>
      <c r="R4677" s="252"/>
      <c r="S4677" s="252"/>
      <c r="T4677" s="253"/>
      <c r="AT4677" s="254" t="s">
        <v>175</v>
      </c>
      <c r="AU4677" s="254" t="s">
        <v>107</v>
      </c>
      <c r="AV4677" s="12" t="s">
        <v>82</v>
      </c>
      <c r="AW4677" s="12" t="s">
        <v>31</v>
      </c>
      <c r="AX4677" s="12" t="s">
        <v>74</v>
      </c>
      <c r="AY4677" s="254" t="s">
        <v>165</v>
      </c>
    </row>
    <row r="4678" s="13" customFormat="1">
      <c r="B4678" s="255"/>
      <c r="C4678" s="256"/>
      <c r="D4678" s="246" t="s">
        <v>175</v>
      </c>
      <c r="E4678" s="257" t="s">
        <v>1</v>
      </c>
      <c r="F4678" s="258" t="s">
        <v>82</v>
      </c>
      <c r="G4678" s="256"/>
      <c r="H4678" s="259">
        <v>1</v>
      </c>
      <c r="I4678" s="260"/>
      <c r="J4678" s="256"/>
      <c r="K4678" s="256"/>
      <c r="L4678" s="261"/>
      <c r="M4678" s="262"/>
      <c r="N4678" s="263"/>
      <c r="O4678" s="263"/>
      <c r="P4678" s="263"/>
      <c r="Q4678" s="263"/>
      <c r="R4678" s="263"/>
      <c r="S4678" s="263"/>
      <c r="T4678" s="264"/>
      <c r="AT4678" s="265" t="s">
        <v>175</v>
      </c>
      <c r="AU4678" s="265" t="s">
        <v>107</v>
      </c>
      <c r="AV4678" s="13" t="s">
        <v>107</v>
      </c>
      <c r="AW4678" s="13" t="s">
        <v>31</v>
      </c>
      <c r="AX4678" s="13" t="s">
        <v>74</v>
      </c>
      <c r="AY4678" s="265" t="s">
        <v>165</v>
      </c>
    </row>
    <row r="4679" s="12" customFormat="1">
      <c r="B4679" s="244"/>
      <c r="C4679" s="245"/>
      <c r="D4679" s="246" t="s">
        <v>175</v>
      </c>
      <c r="E4679" s="247" t="s">
        <v>1</v>
      </c>
      <c r="F4679" s="248" t="s">
        <v>246</v>
      </c>
      <c r="G4679" s="245"/>
      <c r="H4679" s="247" t="s">
        <v>1</v>
      </c>
      <c r="I4679" s="249"/>
      <c r="J4679" s="245"/>
      <c r="K4679" s="245"/>
      <c r="L4679" s="250"/>
      <c r="M4679" s="251"/>
      <c r="N4679" s="252"/>
      <c r="O4679" s="252"/>
      <c r="P4679" s="252"/>
      <c r="Q4679" s="252"/>
      <c r="R4679" s="252"/>
      <c r="S4679" s="252"/>
      <c r="T4679" s="253"/>
      <c r="AT4679" s="254" t="s">
        <v>175</v>
      </c>
      <c r="AU4679" s="254" t="s">
        <v>107</v>
      </c>
      <c r="AV4679" s="12" t="s">
        <v>82</v>
      </c>
      <c r="AW4679" s="12" t="s">
        <v>31</v>
      </c>
      <c r="AX4679" s="12" t="s">
        <v>74</v>
      </c>
      <c r="AY4679" s="254" t="s">
        <v>165</v>
      </c>
    </row>
    <row r="4680" s="13" customFormat="1">
      <c r="B4680" s="255"/>
      <c r="C4680" s="256"/>
      <c r="D4680" s="246" t="s">
        <v>175</v>
      </c>
      <c r="E4680" s="257" t="s">
        <v>1</v>
      </c>
      <c r="F4680" s="258" t="s">
        <v>82</v>
      </c>
      <c r="G4680" s="256"/>
      <c r="H4680" s="259">
        <v>1</v>
      </c>
      <c r="I4680" s="260"/>
      <c r="J4680" s="256"/>
      <c r="K4680" s="256"/>
      <c r="L4680" s="261"/>
      <c r="M4680" s="262"/>
      <c r="N4680" s="263"/>
      <c r="O4680" s="263"/>
      <c r="P4680" s="263"/>
      <c r="Q4680" s="263"/>
      <c r="R4680" s="263"/>
      <c r="S4680" s="263"/>
      <c r="T4680" s="264"/>
      <c r="AT4680" s="265" t="s">
        <v>175</v>
      </c>
      <c r="AU4680" s="265" t="s">
        <v>107</v>
      </c>
      <c r="AV4680" s="13" t="s">
        <v>107</v>
      </c>
      <c r="AW4680" s="13" t="s">
        <v>31</v>
      </c>
      <c r="AX4680" s="13" t="s">
        <v>74</v>
      </c>
      <c r="AY4680" s="265" t="s">
        <v>165</v>
      </c>
    </row>
    <row r="4681" s="12" customFormat="1">
      <c r="B4681" s="244"/>
      <c r="C4681" s="245"/>
      <c r="D4681" s="246" t="s">
        <v>175</v>
      </c>
      <c r="E4681" s="247" t="s">
        <v>1</v>
      </c>
      <c r="F4681" s="248" t="s">
        <v>247</v>
      </c>
      <c r="G4681" s="245"/>
      <c r="H4681" s="247" t="s">
        <v>1</v>
      </c>
      <c r="I4681" s="249"/>
      <c r="J4681" s="245"/>
      <c r="K4681" s="245"/>
      <c r="L4681" s="250"/>
      <c r="M4681" s="251"/>
      <c r="N4681" s="252"/>
      <c r="O4681" s="252"/>
      <c r="P4681" s="252"/>
      <c r="Q4681" s="252"/>
      <c r="R4681" s="252"/>
      <c r="S4681" s="252"/>
      <c r="T4681" s="253"/>
      <c r="AT4681" s="254" t="s">
        <v>175</v>
      </c>
      <c r="AU4681" s="254" t="s">
        <v>107</v>
      </c>
      <c r="AV4681" s="12" t="s">
        <v>82</v>
      </c>
      <c r="AW4681" s="12" t="s">
        <v>31</v>
      </c>
      <c r="AX4681" s="12" t="s">
        <v>74</v>
      </c>
      <c r="AY4681" s="254" t="s">
        <v>165</v>
      </c>
    </row>
    <row r="4682" s="13" customFormat="1">
      <c r="B4682" s="255"/>
      <c r="C4682" s="256"/>
      <c r="D4682" s="246" t="s">
        <v>175</v>
      </c>
      <c r="E4682" s="257" t="s">
        <v>1</v>
      </c>
      <c r="F4682" s="258" t="s">
        <v>82</v>
      </c>
      <c r="G4682" s="256"/>
      <c r="H4682" s="259">
        <v>1</v>
      </c>
      <c r="I4682" s="260"/>
      <c r="J4682" s="256"/>
      <c r="K4682" s="256"/>
      <c r="L4682" s="261"/>
      <c r="M4682" s="262"/>
      <c r="N4682" s="263"/>
      <c r="O4682" s="263"/>
      <c r="P4682" s="263"/>
      <c r="Q4682" s="263"/>
      <c r="R4682" s="263"/>
      <c r="S4682" s="263"/>
      <c r="T4682" s="264"/>
      <c r="AT4682" s="265" t="s">
        <v>175</v>
      </c>
      <c r="AU4682" s="265" t="s">
        <v>107</v>
      </c>
      <c r="AV4682" s="13" t="s">
        <v>107</v>
      </c>
      <c r="AW4682" s="13" t="s">
        <v>31</v>
      </c>
      <c r="AX4682" s="13" t="s">
        <v>74</v>
      </c>
      <c r="AY4682" s="265" t="s">
        <v>165</v>
      </c>
    </row>
    <row r="4683" s="14" customFormat="1">
      <c r="B4683" s="266"/>
      <c r="C4683" s="267"/>
      <c r="D4683" s="246" t="s">
        <v>175</v>
      </c>
      <c r="E4683" s="268" t="s">
        <v>1</v>
      </c>
      <c r="F4683" s="269" t="s">
        <v>179</v>
      </c>
      <c r="G4683" s="267"/>
      <c r="H4683" s="270">
        <v>23.25</v>
      </c>
      <c r="I4683" s="271"/>
      <c r="J4683" s="267"/>
      <c r="K4683" s="267"/>
      <c r="L4683" s="272"/>
      <c r="M4683" s="273"/>
      <c r="N4683" s="274"/>
      <c r="O4683" s="274"/>
      <c r="P4683" s="274"/>
      <c r="Q4683" s="274"/>
      <c r="R4683" s="274"/>
      <c r="S4683" s="274"/>
      <c r="T4683" s="275"/>
      <c r="AT4683" s="276" t="s">
        <v>175</v>
      </c>
      <c r="AU4683" s="276" t="s">
        <v>107</v>
      </c>
      <c r="AV4683" s="14" t="s">
        <v>166</v>
      </c>
      <c r="AW4683" s="14" t="s">
        <v>31</v>
      </c>
      <c r="AX4683" s="14" t="s">
        <v>74</v>
      </c>
      <c r="AY4683" s="276" t="s">
        <v>165</v>
      </c>
    </row>
    <row r="4684" s="12" customFormat="1">
      <c r="B4684" s="244"/>
      <c r="C4684" s="245"/>
      <c r="D4684" s="246" t="s">
        <v>175</v>
      </c>
      <c r="E4684" s="247" t="s">
        <v>1</v>
      </c>
      <c r="F4684" s="248" t="s">
        <v>180</v>
      </c>
      <c r="G4684" s="245"/>
      <c r="H4684" s="247" t="s">
        <v>1</v>
      </c>
      <c r="I4684" s="249"/>
      <c r="J4684" s="245"/>
      <c r="K4684" s="245"/>
      <c r="L4684" s="250"/>
      <c r="M4684" s="251"/>
      <c r="N4684" s="252"/>
      <c r="O4684" s="252"/>
      <c r="P4684" s="252"/>
      <c r="Q4684" s="252"/>
      <c r="R4684" s="252"/>
      <c r="S4684" s="252"/>
      <c r="T4684" s="253"/>
      <c r="AT4684" s="254" t="s">
        <v>175</v>
      </c>
      <c r="AU4684" s="254" t="s">
        <v>107</v>
      </c>
      <c r="AV4684" s="12" t="s">
        <v>82</v>
      </c>
      <c r="AW4684" s="12" t="s">
        <v>31</v>
      </c>
      <c r="AX4684" s="12" t="s">
        <v>74</v>
      </c>
      <c r="AY4684" s="254" t="s">
        <v>165</v>
      </c>
    </row>
    <row r="4685" s="12" customFormat="1">
      <c r="B4685" s="244"/>
      <c r="C4685" s="245"/>
      <c r="D4685" s="246" t="s">
        <v>175</v>
      </c>
      <c r="E4685" s="247" t="s">
        <v>1</v>
      </c>
      <c r="F4685" s="248" t="s">
        <v>219</v>
      </c>
      <c r="G4685" s="245"/>
      <c r="H4685" s="247" t="s">
        <v>1</v>
      </c>
      <c r="I4685" s="249"/>
      <c r="J4685" s="245"/>
      <c r="K4685" s="245"/>
      <c r="L4685" s="250"/>
      <c r="M4685" s="251"/>
      <c r="N4685" s="252"/>
      <c r="O4685" s="252"/>
      <c r="P4685" s="252"/>
      <c r="Q4685" s="252"/>
      <c r="R4685" s="252"/>
      <c r="S4685" s="252"/>
      <c r="T4685" s="253"/>
      <c r="AT4685" s="254" t="s">
        <v>175</v>
      </c>
      <c r="AU4685" s="254" t="s">
        <v>107</v>
      </c>
      <c r="AV4685" s="12" t="s">
        <v>82</v>
      </c>
      <c r="AW4685" s="12" t="s">
        <v>31</v>
      </c>
      <c r="AX4685" s="12" t="s">
        <v>74</v>
      </c>
      <c r="AY4685" s="254" t="s">
        <v>165</v>
      </c>
    </row>
    <row r="4686" s="13" customFormat="1">
      <c r="B4686" s="255"/>
      <c r="C4686" s="256"/>
      <c r="D4686" s="246" t="s">
        <v>175</v>
      </c>
      <c r="E4686" s="257" t="s">
        <v>1</v>
      </c>
      <c r="F4686" s="258" t="s">
        <v>82</v>
      </c>
      <c r="G4686" s="256"/>
      <c r="H4686" s="259">
        <v>1</v>
      </c>
      <c r="I4686" s="260"/>
      <c r="J4686" s="256"/>
      <c r="K4686" s="256"/>
      <c r="L4686" s="261"/>
      <c r="M4686" s="262"/>
      <c r="N4686" s="263"/>
      <c r="O4686" s="263"/>
      <c r="P4686" s="263"/>
      <c r="Q4686" s="263"/>
      <c r="R4686" s="263"/>
      <c r="S4686" s="263"/>
      <c r="T4686" s="264"/>
      <c r="AT4686" s="265" t="s">
        <v>175</v>
      </c>
      <c r="AU4686" s="265" t="s">
        <v>107</v>
      </c>
      <c r="AV4686" s="13" t="s">
        <v>107</v>
      </c>
      <c r="AW4686" s="13" t="s">
        <v>31</v>
      </c>
      <c r="AX4686" s="13" t="s">
        <v>74</v>
      </c>
      <c r="AY4686" s="265" t="s">
        <v>165</v>
      </c>
    </row>
    <row r="4687" s="12" customFormat="1">
      <c r="B4687" s="244"/>
      <c r="C4687" s="245"/>
      <c r="D4687" s="246" t="s">
        <v>175</v>
      </c>
      <c r="E4687" s="247" t="s">
        <v>1</v>
      </c>
      <c r="F4687" s="248" t="s">
        <v>220</v>
      </c>
      <c r="G4687" s="245"/>
      <c r="H4687" s="247" t="s">
        <v>1</v>
      </c>
      <c r="I4687" s="249"/>
      <c r="J4687" s="245"/>
      <c r="K4687" s="245"/>
      <c r="L4687" s="250"/>
      <c r="M4687" s="251"/>
      <c r="N4687" s="252"/>
      <c r="O4687" s="252"/>
      <c r="P4687" s="252"/>
      <c r="Q4687" s="252"/>
      <c r="R4687" s="252"/>
      <c r="S4687" s="252"/>
      <c r="T4687" s="253"/>
      <c r="AT4687" s="254" t="s">
        <v>175</v>
      </c>
      <c r="AU4687" s="254" t="s">
        <v>107</v>
      </c>
      <c r="AV4687" s="12" t="s">
        <v>82</v>
      </c>
      <c r="AW4687" s="12" t="s">
        <v>31</v>
      </c>
      <c r="AX4687" s="12" t="s">
        <v>74</v>
      </c>
      <c r="AY4687" s="254" t="s">
        <v>165</v>
      </c>
    </row>
    <row r="4688" s="13" customFormat="1">
      <c r="B4688" s="255"/>
      <c r="C4688" s="256"/>
      <c r="D4688" s="246" t="s">
        <v>175</v>
      </c>
      <c r="E4688" s="257" t="s">
        <v>1</v>
      </c>
      <c r="F4688" s="258" t="s">
        <v>82</v>
      </c>
      <c r="G4688" s="256"/>
      <c r="H4688" s="259">
        <v>1</v>
      </c>
      <c r="I4688" s="260"/>
      <c r="J4688" s="256"/>
      <c r="K4688" s="256"/>
      <c r="L4688" s="261"/>
      <c r="M4688" s="262"/>
      <c r="N4688" s="263"/>
      <c r="O4688" s="263"/>
      <c r="P4688" s="263"/>
      <c r="Q4688" s="263"/>
      <c r="R4688" s="263"/>
      <c r="S4688" s="263"/>
      <c r="T4688" s="264"/>
      <c r="AT4688" s="265" t="s">
        <v>175</v>
      </c>
      <c r="AU4688" s="265" t="s">
        <v>107</v>
      </c>
      <c r="AV4688" s="13" t="s">
        <v>107</v>
      </c>
      <c r="AW4688" s="13" t="s">
        <v>31</v>
      </c>
      <c r="AX4688" s="13" t="s">
        <v>74</v>
      </c>
      <c r="AY4688" s="265" t="s">
        <v>165</v>
      </c>
    </row>
    <row r="4689" s="12" customFormat="1">
      <c r="B4689" s="244"/>
      <c r="C4689" s="245"/>
      <c r="D4689" s="246" t="s">
        <v>175</v>
      </c>
      <c r="E4689" s="247" t="s">
        <v>1</v>
      </c>
      <c r="F4689" s="248" t="s">
        <v>262</v>
      </c>
      <c r="G4689" s="245"/>
      <c r="H4689" s="247" t="s">
        <v>1</v>
      </c>
      <c r="I4689" s="249"/>
      <c r="J4689" s="245"/>
      <c r="K4689" s="245"/>
      <c r="L4689" s="250"/>
      <c r="M4689" s="251"/>
      <c r="N4689" s="252"/>
      <c r="O4689" s="252"/>
      <c r="P4689" s="252"/>
      <c r="Q4689" s="252"/>
      <c r="R4689" s="252"/>
      <c r="S4689" s="252"/>
      <c r="T4689" s="253"/>
      <c r="AT4689" s="254" t="s">
        <v>175</v>
      </c>
      <c r="AU4689" s="254" t="s">
        <v>107</v>
      </c>
      <c r="AV4689" s="12" t="s">
        <v>82</v>
      </c>
      <c r="AW4689" s="12" t="s">
        <v>31</v>
      </c>
      <c r="AX4689" s="12" t="s">
        <v>74</v>
      </c>
      <c r="AY4689" s="254" t="s">
        <v>165</v>
      </c>
    </row>
    <row r="4690" s="13" customFormat="1">
      <c r="B4690" s="255"/>
      <c r="C4690" s="256"/>
      <c r="D4690" s="246" t="s">
        <v>175</v>
      </c>
      <c r="E4690" s="257" t="s">
        <v>1</v>
      </c>
      <c r="F4690" s="258" t="s">
        <v>82</v>
      </c>
      <c r="G4690" s="256"/>
      <c r="H4690" s="259">
        <v>1</v>
      </c>
      <c r="I4690" s="260"/>
      <c r="J4690" s="256"/>
      <c r="K4690" s="256"/>
      <c r="L4690" s="261"/>
      <c r="M4690" s="262"/>
      <c r="N4690" s="263"/>
      <c r="O4690" s="263"/>
      <c r="P4690" s="263"/>
      <c r="Q4690" s="263"/>
      <c r="R4690" s="263"/>
      <c r="S4690" s="263"/>
      <c r="T4690" s="264"/>
      <c r="AT4690" s="265" t="s">
        <v>175</v>
      </c>
      <c r="AU4690" s="265" t="s">
        <v>107</v>
      </c>
      <c r="AV4690" s="13" t="s">
        <v>107</v>
      </c>
      <c r="AW4690" s="13" t="s">
        <v>31</v>
      </c>
      <c r="AX4690" s="13" t="s">
        <v>74</v>
      </c>
      <c r="AY4690" s="265" t="s">
        <v>165</v>
      </c>
    </row>
    <row r="4691" s="12" customFormat="1">
      <c r="B4691" s="244"/>
      <c r="C4691" s="245"/>
      <c r="D4691" s="246" t="s">
        <v>175</v>
      </c>
      <c r="E4691" s="247" t="s">
        <v>1</v>
      </c>
      <c r="F4691" s="248" t="s">
        <v>237</v>
      </c>
      <c r="G4691" s="245"/>
      <c r="H4691" s="247" t="s">
        <v>1</v>
      </c>
      <c r="I4691" s="249"/>
      <c r="J4691" s="245"/>
      <c r="K4691" s="245"/>
      <c r="L4691" s="250"/>
      <c r="M4691" s="251"/>
      <c r="N4691" s="252"/>
      <c r="O4691" s="252"/>
      <c r="P4691" s="252"/>
      <c r="Q4691" s="252"/>
      <c r="R4691" s="252"/>
      <c r="S4691" s="252"/>
      <c r="T4691" s="253"/>
      <c r="AT4691" s="254" t="s">
        <v>175</v>
      </c>
      <c r="AU4691" s="254" t="s">
        <v>107</v>
      </c>
      <c r="AV4691" s="12" t="s">
        <v>82</v>
      </c>
      <c r="AW4691" s="12" t="s">
        <v>31</v>
      </c>
      <c r="AX4691" s="12" t="s">
        <v>74</v>
      </c>
      <c r="AY4691" s="254" t="s">
        <v>165</v>
      </c>
    </row>
    <row r="4692" s="13" customFormat="1">
      <c r="B4692" s="255"/>
      <c r="C4692" s="256"/>
      <c r="D4692" s="246" t="s">
        <v>175</v>
      </c>
      <c r="E4692" s="257" t="s">
        <v>1</v>
      </c>
      <c r="F4692" s="258" t="s">
        <v>82</v>
      </c>
      <c r="G4692" s="256"/>
      <c r="H4692" s="259">
        <v>1</v>
      </c>
      <c r="I4692" s="260"/>
      <c r="J4692" s="256"/>
      <c r="K4692" s="256"/>
      <c r="L4692" s="261"/>
      <c r="M4692" s="262"/>
      <c r="N4692" s="263"/>
      <c r="O4692" s="263"/>
      <c r="P4692" s="263"/>
      <c r="Q4692" s="263"/>
      <c r="R4692" s="263"/>
      <c r="S4692" s="263"/>
      <c r="T4692" s="264"/>
      <c r="AT4692" s="265" t="s">
        <v>175</v>
      </c>
      <c r="AU4692" s="265" t="s">
        <v>107</v>
      </c>
      <c r="AV4692" s="13" t="s">
        <v>107</v>
      </c>
      <c r="AW4692" s="13" t="s">
        <v>31</v>
      </c>
      <c r="AX4692" s="13" t="s">
        <v>74</v>
      </c>
      <c r="AY4692" s="265" t="s">
        <v>165</v>
      </c>
    </row>
    <row r="4693" s="12" customFormat="1">
      <c r="B4693" s="244"/>
      <c r="C4693" s="245"/>
      <c r="D4693" s="246" t="s">
        <v>175</v>
      </c>
      <c r="E4693" s="247" t="s">
        <v>1</v>
      </c>
      <c r="F4693" s="248" t="s">
        <v>237</v>
      </c>
      <c r="G4693" s="245"/>
      <c r="H4693" s="247" t="s">
        <v>1</v>
      </c>
      <c r="I4693" s="249"/>
      <c r="J4693" s="245"/>
      <c r="K4693" s="245"/>
      <c r="L4693" s="250"/>
      <c r="M4693" s="251"/>
      <c r="N4693" s="252"/>
      <c r="O4693" s="252"/>
      <c r="P4693" s="252"/>
      <c r="Q4693" s="252"/>
      <c r="R4693" s="252"/>
      <c r="S4693" s="252"/>
      <c r="T4693" s="253"/>
      <c r="AT4693" s="254" t="s">
        <v>175</v>
      </c>
      <c r="AU4693" s="254" t="s">
        <v>107</v>
      </c>
      <c r="AV4693" s="12" t="s">
        <v>82</v>
      </c>
      <c r="AW4693" s="12" t="s">
        <v>31</v>
      </c>
      <c r="AX4693" s="12" t="s">
        <v>74</v>
      </c>
      <c r="AY4693" s="254" t="s">
        <v>165</v>
      </c>
    </row>
    <row r="4694" s="13" customFormat="1">
      <c r="B4694" s="255"/>
      <c r="C4694" s="256"/>
      <c r="D4694" s="246" t="s">
        <v>175</v>
      </c>
      <c r="E4694" s="257" t="s">
        <v>1</v>
      </c>
      <c r="F4694" s="258" t="s">
        <v>82</v>
      </c>
      <c r="G4694" s="256"/>
      <c r="H4694" s="259">
        <v>1</v>
      </c>
      <c r="I4694" s="260"/>
      <c r="J4694" s="256"/>
      <c r="K4694" s="256"/>
      <c r="L4694" s="261"/>
      <c r="M4694" s="262"/>
      <c r="N4694" s="263"/>
      <c r="O4694" s="263"/>
      <c r="P4694" s="263"/>
      <c r="Q4694" s="263"/>
      <c r="R4694" s="263"/>
      <c r="S4694" s="263"/>
      <c r="T4694" s="264"/>
      <c r="AT4694" s="265" t="s">
        <v>175</v>
      </c>
      <c r="AU4694" s="265" t="s">
        <v>107</v>
      </c>
      <c r="AV4694" s="13" t="s">
        <v>107</v>
      </c>
      <c r="AW4694" s="13" t="s">
        <v>31</v>
      </c>
      <c r="AX4694" s="13" t="s">
        <v>74</v>
      </c>
      <c r="AY4694" s="265" t="s">
        <v>165</v>
      </c>
    </row>
    <row r="4695" s="12" customFormat="1">
      <c r="B4695" s="244"/>
      <c r="C4695" s="245"/>
      <c r="D4695" s="246" t="s">
        <v>175</v>
      </c>
      <c r="E4695" s="247" t="s">
        <v>1</v>
      </c>
      <c r="F4695" s="248" t="s">
        <v>219</v>
      </c>
      <c r="G4695" s="245"/>
      <c r="H4695" s="247" t="s">
        <v>1</v>
      </c>
      <c r="I4695" s="249"/>
      <c r="J4695" s="245"/>
      <c r="K4695" s="245"/>
      <c r="L4695" s="250"/>
      <c r="M4695" s="251"/>
      <c r="N4695" s="252"/>
      <c r="O4695" s="252"/>
      <c r="P4695" s="252"/>
      <c r="Q4695" s="252"/>
      <c r="R4695" s="252"/>
      <c r="S4695" s="252"/>
      <c r="T4695" s="253"/>
      <c r="AT4695" s="254" t="s">
        <v>175</v>
      </c>
      <c r="AU4695" s="254" t="s">
        <v>107</v>
      </c>
      <c r="AV4695" s="12" t="s">
        <v>82</v>
      </c>
      <c r="AW4695" s="12" t="s">
        <v>31</v>
      </c>
      <c r="AX4695" s="12" t="s">
        <v>74</v>
      </c>
      <c r="AY4695" s="254" t="s">
        <v>165</v>
      </c>
    </row>
    <row r="4696" s="13" customFormat="1">
      <c r="B4696" s="255"/>
      <c r="C4696" s="256"/>
      <c r="D4696" s="246" t="s">
        <v>175</v>
      </c>
      <c r="E4696" s="257" t="s">
        <v>1</v>
      </c>
      <c r="F4696" s="258" t="s">
        <v>1679</v>
      </c>
      <c r="G4696" s="256"/>
      <c r="H4696" s="259">
        <v>1.25</v>
      </c>
      <c r="I4696" s="260"/>
      <c r="J4696" s="256"/>
      <c r="K4696" s="256"/>
      <c r="L4696" s="261"/>
      <c r="M4696" s="262"/>
      <c r="N4696" s="263"/>
      <c r="O4696" s="263"/>
      <c r="P4696" s="263"/>
      <c r="Q4696" s="263"/>
      <c r="R4696" s="263"/>
      <c r="S4696" s="263"/>
      <c r="T4696" s="264"/>
      <c r="AT4696" s="265" t="s">
        <v>175</v>
      </c>
      <c r="AU4696" s="265" t="s">
        <v>107</v>
      </c>
      <c r="AV4696" s="13" t="s">
        <v>107</v>
      </c>
      <c r="AW4696" s="13" t="s">
        <v>31</v>
      </c>
      <c r="AX4696" s="13" t="s">
        <v>74</v>
      </c>
      <c r="AY4696" s="265" t="s">
        <v>165</v>
      </c>
    </row>
    <row r="4697" s="12" customFormat="1">
      <c r="B4697" s="244"/>
      <c r="C4697" s="245"/>
      <c r="D4697" s="246" t="s">
        <v>175</v>
      </c>
      <c r="E4697" s="247" t="s">
        <v>1</v>
      </c>
      <c r="F4697" s="248" t="s">
        <v>220</v>
      </c>
      <c r="G4697" s="245"/>
      <c r="H4697" s="247" t="s">
        <v>1</v>
      </c>
      <c r="I4697" s="249"/>
      <c r="J4697" s="245"/>
      <c r="K4697" s="245"/>
      <c r="L4697" s="250"/>
      <c r="M4697" s="251"/>
      <c r="N4697" s="252"/>
      <c r="O4697" s="252"/>
      <c r="P4697" s="252"/>
      <c r="Q4697" s="252"/>
      <c r="R4697" s="252"/>
      <c r="S4697" s="252"/>
      <c r="T4697" s="253"/>
      <c r="AT4697" s="254" t="s">
        <v>175</v>
      </c>
      <c r="AU4697" s="254" t="s">
        <v>107</v>
      </c>
      <c r="AV4697" s="12" t="s">
        <v>82</v>
      </c>
      <c r="AW4697" s="12" t="s">
        <v>31</v>
      </c>
      <c r="AX4697" s="12" t="s">
        <v>74</v>
      </c>
      <c r="AY4697" s="254" t="s">
        <v>165</v>
      </c>
    </row>
    <row r="4698" s="13" customFormat="1">
      <c r="B4698" s="255"/>
      <c r="C4698" s="256"/>
      <c r="D4698" s="246" t="s">
        <v>175</v>
      </c>
      <c r="E4698" s="257" t="s">
        <v>1</v>
      </c>
      <c r="F4698" s="258" t="s">
        <v>1679</v>
      </c>
      <c r="G4698" s="256"/>
      <c r="H4698" s="259">
        <v>1.25</v>
      </c>
      <c r="I4698" s="260"/>
      <c r="J4698" s="256"/>
      <c r="K4698" s="256"/>
      <c r="L4698" s="261"/>
      <c r="M4698" s="262"/>
      <c r="N4698" s="263"/>
      <c r="O4698" s="263"/>
      <c r="P4698" s="263"/>
      <c r="Q4698" s="263"/>
      <c r="R4698" s="263"/>
      <c r="S4698" s="263"/>
      <c r="T4698" s="264"/>
      <c r="AT4698" s="265" t="s">
        <v>175</v>
      </c>
      <c r="AU4698" s="265" t="s">
        <v>107</v>
      </c>
      <c r="AV4698" s="13" t="s">
        <v>107</v>
      </c>
      <c r="AW4698" s="13" t="s">
        <v>31</v>
      </c>
      <c r="AX4698" s="13" t="s">
        <v>74</v>
      </c>
      <c r="AY4698" s="265" t="s">
        <v>165</v>
      </c>
    </row>
    <row r="4699" s="12" customFormat="1">
      <c r="B4699" s="244"/>
      <c r="C4699" s="245"/>
      <c r="D4699" s="246" t="s">
        <v>175</v>
      </c>
      <c r="E4699" s="247" t="s">
        <v>1</v>
      </c>
      <c r="F4699" s="248" t="s">
        <v>262</v>
      </c>
      <c r="G4699" s="245"/>
      <c r="H4699" s="247" t="s">
        <v>1</v>
      </c>
      <c r="I4699" s="249"/>
      <c r="J4699" s="245"/>
      <c r="K4699" s="245"/>
      <c r="L4699" s="250"/>
      <c r="M4699" s="251"/>
      <c r="N4699" s="252"/>
      <c r="O4699" s="252"/>
      <c r="P4699" s="252"/>
      <c r="Q4699" s="252"/>
      <c r="R4699" s="252"/>
      <c r="S4699" s="252"/>
      <c r="T4699" s="253"/>
      <c r="AT4699" s="254" t="s">
        <v>175</v>
      </c>
      <c r="AU4699" s="254" t="s">
        <v>107</v>
      </c>
      <c r="AV4699" s="12" t="s">
        <v>82</v>
      </c>
      <c r="AW4699" s="12" t="s">
        <v>31</v>
      </c>
      <c r="AX4699" s="12" t="s">
        <v>74</v>
      </c>
      <c r="AY4699" s="254" t="s">
        <v>165</v>
      </c>
    </row>
    <row r="4700" s="13" customFormat="1">
      <c r="B4700" s="255"/>
      <c r="C4700" s="256"/>
      <c r="D4700" s="246" t="s">
        <v>175</v>
      </c>
      <c r="E4700" s="257" t="s">
        <v>1</v>
      </c>
      <c r="F4700" s="258" t="s">
        <v>1679</v>
      </c>
      <c r="G4700" s="256"/>
      <c r="H4700" s="259">
        <v>1.25</v>
      </c>
      <c r="I4700" s="260"/>
      <c r="J4700" s="256"/>
      <c r="K4700" s="256"/>
      <c r="L4700" s="261"/>
      <c r="M4700" s="262"/>
      <c r="N4700" s="263"/>
      <c r="O4700" s="263"/>
      <c r="P4700" s="263"/>
      <c r="Q4700" s="263"/>
      <c r="R4700" s="263"/>
      <c r="S4700" s="263"/>
      <c r="T4700" s="264"/>
      <c r="AT4700" s="265" t="s">
        <v>175</v>
      </c>
      <c r="AU4700" s="265" t="s">
        <v>107</v>
      </c>
      <c r="AV4700" s="13" t="s">
        <v>107</v>
      </c>
      <c r="AW4700" s="13" t="s">
        <v>31</v>
      </c>
      <c r="AX4700" s="13" t="s">
        <v>74</v>
      </c>
      <c r="AY4700" s="265" t="s">
        <v>165</v>
      </c>
    </row>
    <row r="4701" s="12" customFormat="1">
      <c r="B4701" s="244"/>
      <c r="C4701" s="245"/>
      <c r="D4701" s="246" t="s">
        <v>175</v>
      </c>
      <c r="E4701" s="247" t="s">
        <v>1</v>
      </c>
      <c r="F4701" s="248" t="s">
        <v>436</v>
      </c>
      <c r="G4701" s="245"/>
      <c r="H4701" s="247" t="s">
        <v>1</v>
      </c>
      <c r="I4701" s="249"/>
      <c r="J4701" s="245"/>
      <c r="K4701" s="245"/>
      <c r="L4701" s="250"/>
      <c r="M4701" s="251"/>
      <c r="N4701" s="252"/>
      <c r="O4701" s="252"/>
      <c r="P4701" s="252"/>
      <c r="Q4701" s="252"/>
      <c r="R4701" s="252"/>
      <c r="S4701" s="252"/>
      <c r="T4701" s="253"/>
      <c r="AT4701" s="254" t="s">
        <v>175</v>
      </c>
      <c r="AU4701" s="254" t="s">
        <v>107</v>
      </c>
      <c r="AV4701" s="12" t="s">
        <v>82</v>
      </c>
      <c r="AW4701" s="12" t="s">
        <v>31</v>
      </c>
      <c r="AX4701" s="12" t="s">
        <v>74</v>
      </c>
      <c r="AY4701" s="254" t="s">
        <v>165</v>
      </c>
    </row>
    <row r="4702" s="13" customFormat="1">
      <c r="B4702" s="255"/>
      <c r="C4702" s="256"/>
      <c r="D4702" s="246" t="s">
        <v>175</v>
      </c>
      <c r="E4702" s="257" t="s">
        <v>1</v>
      </c>
      <c r="F4702" s="258" t="s">
        <v>82</v>
      </c>
      <c r="G4702" s="256"/>
      <c r="H4702" s="259">
        <v>1</v>
      </c>
      <c r="I4702" s="260"/>
      <c r="J4702" s="256"/>
      <c r="K4702" s="256"/>
      <c r="L4702" s="261"/>
      <c r="M4702" s="262"/>
      <c r="N4702" s="263"/>
      <c r="O4702" s="263"/>
      <c r="P4702" s="263"/>
      <c r="Q4702" s="263"/>
      <c r="R4702" s="263"/>
      <c r="S4702" s="263"/>
      <c r="T4702" s="264"/>
      <c r="AT4702" s="265" t="s">
        <v>175</v>
      </c>
      <c r="AU4702" s="265" t="s">
        <v>107</v>
      </c>
      <c r="AV4702" s="13" t="s">
        <v>107</v>
      </c>
      <c r="AW4702" s="13" t="s">
        <v>31</v>
      </c>
      <c r="AX4702" s="13" t="s">
        <v>74</v>
      </c>
      <c r="AY4702" s="265" t="s">
        <v>165</v>
      </c>
    </row>
    <row r="4703" s="12" customFormat="1">
      <c r="B4703" s="244"/>
      <c r="C4703" s="245"/>
      <c r="D4703" s="246" t="s">
        <v>175</v>
      </c>
      <c r="E4703" s="247" t="s">
        <v>1</v>
      </c>
      <c r="F4703" s="248" t="s">
        <v>439</v>
      </c>
      <c r="G4703" s="245"/>
      <c r="H4703" s="247" t="s">
        <v>1</v>
      </c>
      <c r="I4703" s="249"/>
      <c r="J4703" s="245"/>
      <c r="K4703" s="245"/>
      <c r="L4703" s="250"/>
      <c r="M4703" s="251"/>
      <c r="N4703" s="252"/>
      <c r="O4703" s="252"/>
      <c r="P4703" s="252"/>
      <c r="Q4703" s="252"/>
      <c r="R4703" s="252"/>
      <c r="S4703" s="252"/>
      <c r="T4703" s="253"/>
      <c r="AT4703" s="254" t="s">
        <v>175</v>
      </c>
      <c r="AU4703" s="254" t="s">
        <v>107</v>
      </c>
      <c r="AV4703" s="12" t="s">
        <v>82</v>
      </c>
      <c r="AW4703" s="12" t="s">
        <v>31</v>
      </c>
      <c r="AX4703" s="12" t="s">
        <v>74</v>
      </c>
      <c r="AY4703" s="254" t="s">
        <v>165</v>
      </c>
    </row>
    <row r="4704" s="13" customFormat="1">
      <c r="B4704" s="255"/>
      <c r="C4704" s="256"/>
      <c r="D4704" s="246" t="s">
        <v>175</v>
      </c>
      <c r="E4704" s="257" t="s">
        <v>1</v>
      </c>
      <c r="F4704" s="258" t="s">
        <v>82</v>
      </c>
      <c r="G4704" s="256"/>
      <c r="H4704" s="259">
        <v>1</v>
      </c>
      <c r="I4704" s="260"/>
      <c r="J4704" s="256"/>
      <c r="K4704" s="256"/>
      <c r="L4704" s="261"/>
      <c r="M4704" s="262"/>
      <c r="N4704" s="263"/>
      <c r="O4704" s="263"/>
      <c r="P4704" s="263"/>
      <c r="Q4704" s="263"/>
      <c r="R4704" s="263"/>
      <c r="S4704" s="263"/>
      <c r="T4704" s="264"/>
      <c r="AT4704" s="265" t="s">
        <v>175</v>
      </c>
      <c r="AU4704" s="265" t="s">
        <v>107</v>
      </c>
      <c r="AV4704" s="13" t="s">
        <v>107</v>
      </c>
      <c r="AW4704" s="13" t="s">
        <v>31</v>
      </c>
      <c r="AX4704" s="13" t="s">
        <v>74</v>
      </c>
      <c r="AY4704" s="265" t="s">
        <v>165</v>
      </c>
    </row>
    <row r="4705" s="12" customFormat="1">
      <c r="B4705" s="244"/>
      <c r="C4705" s="245"/>
      <c r="D4705" s="246" t="s">
        <v>175</v>
      </c>
      <c r="E4705" s="247" t="s">
        <v>1</v>
      </c>
      <c r="F4705" s="248" t="s">
        <v>222</v>
      </c>
      <c r="G4705" s="245"/>
      <c r="H4705" s="247" t="s">
        <v>1</v>
      </c>
      <c r="I4705" s="249"/>
      <c r="J4705" s="245"/>
      <c r="K4705" s="245"/>
      <c r="L4705" s="250"/>
      <c r="M4705" s="251"/>
      <c r="N4705" s="252"/>
      <c r="O4705" s="252"/>
      <c r="P4705" s="252"/>
      <c r="Q4705" s="252"/>
      <c r="R4705" s="252"/>
      <c r="S4705" s="252"/>
      <c r="T4705" s="253"/>
      <c r="AT4705" s="254" t="s">
        <v>175</v>
      </c>
      <c r="AU4705" s="254" t="s">
        <v>107</v>
      </c>
      <c r="AV4705" s="12" t="s">
        <v>82</v>
      </c>
      <c r="AW4705" s="12" t="s">
        <v>31</v>
      </c>
      <c r="AX4705" s="12" t="s">
        <v>74</v>
      </c>
      <c r="AY4705" s="254" t="s">
        <v>165</v>
      </c>
    </row>
    <row r="4706" s="13" customFormat="1">
      <c r="B4706" s="255"/>
      <c r="C4706" s="256"/>
      <c r="D4706" s="246" t="s">
        <v>175</v>
      </c>
      <c r="E4706" s="257" t="s">
        <v>1</v>
      </c>
      <c r="F4706" s="258" t="s">
        <v>82</v>
      </c>
      <c r="G4706" s="256"/>
      <c r="H4706" s="259">
        <v>1</v>
      </c>
      <c r="I4706" s="260"/>
      <c r="J4706" s="256"/>
      <c r="K4706" s="256"/>
      <c r="L4706" s="261"/>
      <c r="M4706" s="262"/>
      <c r="N4706" s="263"/>
      <c r="O4706" s="263"/>
      <c r="P4706" s="263"/>
      <c r="Q4706" s="263"/>
      <c r="R4706" s="263"/>
      <c r="S4706" s="263"/>
      <c r="T4706" s="264"/>
      <c r="AT4706" s="265" t="s">
        <v>175</v>
      </c>
      <c r="AU4706" s="265" t="s">
        <v>107</v>
      </c>
      <c r="AV4706" s="13" t="s">
        <v>107</v>
      </c>
      <c r="AW4706" s="13" t="s">
        <v>31</v>
      </c>
      <c r="AX4706" s="13" t="s">
        <v>74</v>
      </c>
      <c r="AY4706" s="265" t="s">
        <v>165</v>
      </c>
    </row>
    <row r="4707" s="12" customFormat="1">
      <c r="B4707" s="244"/>
      <c r="C4707" s="245"/>
      <c r="D4707" s="246" t="s">
        <v>175</v>
      </c>
      <c r="E4707" s="247" t="s">
        <v>1</v>
      </c>
      <c r="F4707" s="248" t="s">
        <v>181</v>
      </c>
      <c r="G4707" s="245"/>
      <c r="H4707" s="247" t="s">
        <v>1</v>
      </c>
      <c r="I4707" s="249"/>
      <c r="J4707" s="245"/>
      <c r="K4707" s="245"/>
      <c r="L4707" s="250"/>
      <c r="M4707" s="251"/>
      <c r="N4707" s="252"/>
      <c r="O4707" s="252"/>
      <c r="P4707" s="252"/>
      <c r="Q4707" s="252"/>
      <c r="R4707" s="252"/>
      <c r="S4707" s="252"/>
      <c r="T4707" s="253"/>
      <c r="AT4707" s="254" t="s">
        <v>175</v>
      </c>
      <c r="AU4707" s="254" t="s">
        <v>107</v>
      </c>
      <c r="AV4707" s="12" t="s">
        <v>82</v>
      </c>
      <c r="AW4707" s="12" t="s">
        <v>31</v>
      </c>
      <c r="AX4707" s="12" t="s">
        <v>74</v>
      </c>
      <c r="AY4707" s="254" t="s">
        <v>165</v>
      </c>
    </row>
    <row r="4708" s="13" customFormat="1">
      <c r="B4708" s="255"/>
      <c r="C4708" s="256"/>
      <c r="D4708" s="246" t="s">
        <v>175</v>
      </c>
      <c r="E4708" s="257" t="s">
        <v>1</v>
      </c>
      <c r="F4708" s="258" t="s">
        <v>82</v>
      </c>
      <c r="G4708" s="256"/>
      <c r="H4708" s="259">
        <v>1</v>
      </c>
      <c r="I4708" s="260"/>
      <c r="J4708" s="256"/>
      <c r="K4708" s="256"/>
      <c r="L4708" s="261"/>
      <c r="M4708" s="262"/>
      <c r="N4708" s="263"/>
      <c r="O4708" s="263"/>
      <c r="P4708" s="263"/>
      <c r="Q4708" s="263"/>
      <c r="R4708" s="263"/>
      <c r="S4708" s="263"/>
      <c r="T4708" s="264"/>
      <c r="AT4708" s="265" t="s">
        <v>175</v>
      </c>
      <c r="AU4708" s="265" t="s">
        <v>107</v>
      </c>
      <c r="AV4708" s="13" t="s">
        <v>107</v>
      </c>
      <c r="AW4708" s="13" t="s">
        <v>31</v>
      </c>
      <c r="AX4708" s="13" t="s">
        <v>74</v>
      </c>
      <c r="AY4708" s="265" t="s">
        <v>165</v>
      </c>
    </row>
    <row r="4709" s="12" customFormat="1">
      <c r="B4709" s="244"/>
      <c r="C4709" s="245"/>
      <c r="D4709" s="246" t="s">
        <v>175</v>
      </c>
      <c r="E4709" s="247" t="s">
        <v>1</v>
      </c>
      <c r="F4709" s="248" t="s">
        <v>182</v>
      </c>
      <c r="G4709" s="245"/>
      <c r="H4709" s="247" t="s">
        <v>1</v>
      </c>
      <c r="I4709" s="249"/>
      <c r="J4709" s="245"/>
      <c r="K4709" s="245"/>
      <c r="L4709" s="250"/>
      <c r="M4709" s="251"/>
      <c r="N4709" s="252"/>
      <c r="O4709" s="252"/>
      <c r="P4709" s="252"/>
      <c r="Q4709" s="252"/>
      <c r="R4709" s="252"/>
      <c r="S4709" s="252"/>
      <c r="T4709" s="253"/>
      <c r="AT4709" s="254" t="s">
        <v>175</v>
      </c>
      <c r="AU4709" s="254" t="s">
        <v>107</v>
      </c>
      <c r="AV4709" s="12" t="s">
        <v>82</v>
      </c>
      <c r="AW4709" s="12" t="s">
        <v>31</v>
      </c>
      <c r="AX4709" s="12" t="s">
        <v>74</v>
      </c>
      <c r="AY4709" s="254" t="s">
        <v>165</v>
      </c>
    </row>
    <row r="4710" s="13" customFormat="1">
      <c r="B4710" s="255"/>
      <c r="C4710" s="256"/>
      <c r="D4710" s="246" t="s">
        <v>175</v>
      </c>
      <c r="E4710" s="257" t="s">
        <v>1</v>
      </c>
      <c r="F4710" s="258" t="s">
        <v>82</v>
      </c>
      <c r="G4710" s="256"/>
      <c r="H4710" s="259">
        <v>1</v>
      </c>
      <c r="I4710" s="260"/>
      <c r="J4710" s="256"/>
      <c r="K4710" s="256"/>
      <c r="L4710" s="261"/>
      <c r="M4710" s="262"/>
      <c r="N4710" s="263"/>
      <c r="O4710" s="263"/>
      <c r="P4710" s="263"/>
      <c r="Q4710" s="263"/>
      <c r="R4710" s="263"/>
      <c r="S4710" s="263"/>
      <c r="T4710" s="264"/>
      <c r="AT4710" s="265" t="s">
        <v>175</v>
      </c>
      <c r="AU4710" s="265" t="s">
        <v>107</v>
      </c>
      <c r="AV4710" s="13" t="s">
        <v>107</v>
      </c>
      <c r="AW4710" s="13" t="s">
        <v>31</v>
      </c>
      <c r="AX4710" s="13" t="s">
        <v>74</v>
      </c>
      <c r="AY4710" s="265" t="s">
        <v>165</v>
      </c>
    </row>
    <row r="4711" s="12" customFormat="1">
      <c r="B4711" s="244"/>
      <c r="C4711" s="245"/>
      <c r="D4711" s="246" t="s">
        <v>175</v>
      </c>
      <c r="E4711" s="247" t="s">
        <v>1</v>
      </c>
      <c r="F4711" s="248" t="s">
        <v>456</v>
      </c>
      <c r="G4711" s="245"/>
      <c r="H4711" s="247" t="s">
        <v>1</v>
      </c>
      <c r="I4711" s="249"/>
      <c r="J4711" s="245"/>
      <c r="K4711" s="245"/>
      <c r="L4711" s="250"/>
      <c r="M4711" s="251"/>
      <c r="N4711" s="252"/>
      <c r="O4711" s="252"/>
      <c r="P4711" s="252"/>
      <c r="Q4711" s="252"/>
      <c r="R4711" s="252"/>
      <c r="S4711" s="252"/>
      <c r="T4711" s="253"/>
      <c r="AT4711" s="254" t="s">
        <v>175</v>
      </c>
      <c r="AU4711" s="254" t="s">
        <v>107</v>
      </c>
      <c r="AV4711" s="12" t="s">
        <v>82</v>
      </c>
      <c r="AW4711" s="12" t="s">
        <v>31</v>
      </c>
      <c r="AX4711" s="12" t="s">
        <v>74</v>
      </c>
      <c r="AY4711" s="254" t="s">
        <v>165</v>
      </c>
    </row>
    <row r="4712" s="13" customFormat="1">
      <c r="B4712" s="255"/>
      <c r="C4712" s="256"/>
      <c r="D4712" s="246" t="s">
        <v>175</v>
      </c>
      <c r="E4712" s="257" t="s">
        <v>1</v>
      </c>
      <c r="F4712" s="258" t="s">
        <v>82</v>
      </c>
      <c r="G4712" s="256"/>
      <c r="H4712" s="259">
        <v>1</v>
      </c>
      <c r="I4712" s="260"/>
      <c r="J4712" s="256"/>
      <c r="K4712" s="256"/>
      <c r="L4712" s="261"/>
      <c r="M4712" s="262"/>
      <c r="N4712" s="263"/>
      <c r="O4712" s="263"/>
      <c r="P4712" s="263"/>
      <c r="Q4712" s="263"/>
      <c r="R4712" s="263"/>
      <c r="S4712" s="263"/>
      <c r="T4712" s="264"/>
      <c r="AT4712" s="265" t="s">
        <v>175</v>
      </c>
      <c r="AU4712" s="265" t="s">
        <v>107</v>
      </c>
      <c r="AV4712" s="13" t="s">
        <v>107</v>
      </c>
      <c r="AW4712" s="13" t="s">
        <v>31</v>
      </c>
      <c r="AX4712" s="13" t="s">
        <v>74</v>
      </c>
      <c r="AY4712" s="265" t="s">
        <v>165</v>
      </c>
    </row>
    <row r="4713" s="12" customFormat="1">
      <c r="B4713" s="244"/>
      <c r="C4713" s="245"/>
      <c r="D4713" s="246" t="s">
        <v>175</v>
      </c>
      <c r="E4713" s="247" t="s">
        <v>1</v>
      </c>
      <c r="F4713" s="248" t="s">
        <v>274</v>
      </c>
      <c r="G4713" s="245"/>
      <c r="H4713" s="247" t="s">
        <v>1</v>
      </c>
      <c r="I4713" s="249"/>
      <c r="J4713" s="245"/>
      <c r="K4713" s="245"/>
      <c r="L4713" s="250"/>
      <c r="M4713" s="251"/>
      <c r="N4713" s="252"/>
      <c r="O4713" s="252"/>
      <c r="P4713" s="252"/>
      <c r="Q4713" s="252"/>
      <c r="R4713" s="252"/>
      <c r="S4713" s="252"/>
      <c r="T4713" s="253"/>
      <c r="AT4713" s="254" t="s">
        <v>175</v>
      </c>
      <c r="AU4713" s="254" t="s">
        <v>107</v>
      </c>
      <c r="AV4713" s="12" t="s">
        <v>82</v>
      </c>
      <c r="AW4713" s="12" t="s">
        <v>31</v>
      </c>
      <c r="AX4713" s="12" t="s">
        <v>74</v>
      </c>
      <c r="AY4713" s="254" t="s">
        <v>165</v>
      </c>
    </row>
    <row r="4714" s="13" customFormat="1">
      <c r="B4714" s="255"/>
      <c r="C4714" s="256"/>
      <c r="D4714" s="246" t="s">
        <v>175</v>
      </c>
      <c r="E4714" s="257" t="s">
        <v>1</v>
      </c>
      <c r="F4714" s="258" t="s">
        <v>82</v>
      </c>
      <c r="G4714" s="256"/>
      <c r="H4714" s="259">
        <v>1</v>
      </c>
      <c r="I4714" s="260"/>
      <c r="J4714" s="256"/>
      <c r="K4714" s="256"/>
      <c r="L4714" s="261"/>
      <c r="M4714" s="262"/>
      <c r="N4714" s="263"/>
      <c r="O4714" s="263"/>
      <c r="P4714" s="263"/>
      <c r="Q4714" s="263"/>
      <c r="R4714" s="263"/>
      <c r="S4714" s="263"/>
      <c r="T4714" s="264"/>
      <c r="AT4714" s="265" t="s">
        <v>175</v>
      </c>
      <c r="AU4714" s="265" t="s">
        <v>107</v>
      </c>
      <c r="AV4714" s="13" t="s">
        <v>107</v>
      </c>
      <c r="AW4714" s="13" t="s">
        <v>31</v>
      </c>
      <c r="AX4714" s="13" t="s">
        <v>74</v>
      </c>
      <c r="AY4714" s="265" t="s">
        <v>165</v>
      </c>
    </row>
    <row r="4715" s="12" customFormat="1">
      <c r="B4715" s="244"/>
      <c r="C4715" s="245"/>
      <c r="D4715" s="246" t="s">
        <v>175</v>
      </c>
      <c r="E4715" s="247" t="s">
        <v>1</v>
      </c>
      <c r="F4715" s="248" t="s">
        <v>472</v>
      </c>
      <c r="G4715" s="245"/>
      <c r="H4715" s="247" t="s">
        <v>1</v>
      </c>
      <c r="I4715" s="249"/>
      <c r="J4715" s="245"/>
      <c r="K4715" s="245"/>
      <c r="L4715" s="250"/>
      <c r="M4715" s="251"/>
      <c r="N4715" s="252"/>
      <c r="O4715" s="252"/>
      <c r="P4715" s="252"/>
      <c r="Q4715" s="252"/>
      <c r="R4715" s="252"/>
      <c r="S4715" s="252"/>
      <c r="T4715" s="253"/>
      <c r="AT4715" s="254" t="s">
        <v>175</v>
      </c>
      <c r="AU4715" s="254" t="s">
        <v>107</v>
      </c>
      <c r="AV4715" s="12" t="s">
        <v>82</v>
      </c>
      <c r="AW4715" s="12" t="s">
        <v>31</v>
      </c>
      <c r="AX4715" s="12" t="s">
        <v>74</v>
      </c>
      <c r="AY4715" s="254" t="s">
        <v>165</v>
      </c>
    </row>
    <row r="4716" s="13" customFormat="1">
      <c r="B4716" s="255"/>
      <c r="C4716" s="256"/>
      <c r="D4716" s="246" t="s">
        <v>175</v>
      </c>
      <c r="E4716" s="257" t="s">
        <v>1</v>
      </c>
      <c r="F4716" s="258" t="s">
        <v>82</v>
      </c>
      <c r="G4716" s="256"/>
      <c r="H4716" s="259">
        <v>1</v>
      </c>
      <c r="I4716" s="260"/>
      <c r="J4716" s="256"/>
      <c r="K4716" s="256"/>
      <c r="L4716" s="261"/>
      <c r="M4716" s="262"/>
      <c r="N4716" s="263"/>
      <c r="O4716" s="263"/>
      <c r="P4716" s="263"/>
      <c r="Q4716" s="263"/>
      <c r="R4716" s="263"/>
      <c r="S4716" s="263"/>
      <c r="T4716" s="264"/>
      <c r="AT4716" s="265" t="s">
        <v>175</v>
      </c>
      <c r="AU4716" s="265" t="s">
        <v>107</v>
      </c>
      <c r="AV4716" s="13" t="s">
        <v>107</v>
      </c>
      <c r="AW4716" s="13" t="s">
        <v>31</v>
      </c>
      <c r="AX4716" s="13" t="s">
        <v>74</v>
      </c>
      <c r="AY4716" s="265" t="s">
        <v>165</v>
      </c>
    </row>
    <row r="4717" s="12" customFormat="1">
      <c r="B4717" s="244"/>
      <c r="C4717" s="245"/>
      <c r="D4717" s="246" t="s">
        <v>175</v>
      </c>
      <c r="E4717" s="247" t="s">
        <v>1</v>
      </c>
      <c r="F4717" s="248" t="s">
        <v>439</v>
      </c>
      <c r="G4717" s="245"/>
      <c r="H4717" s="247" t="s">
        <v>1</v>
      </c>
      <c r="I4717" s="249"/>
      <c r="J4717" s="245"/>
      <c r="K4717" s="245"/>
      <c r="L4717" s="250"/>
      <c r="M4717" s="251"/>
      <c r="N4717" s="252"/>
      <c r="O4717" s="252"/>
      <c r="P4717" s="252"/>
      <c r="Q4717" s="252"/>
      <c r="R4717" s="252"/>
      <c r="S4717" s="252"/>
      <c r="T4717" s="253"/>
      <c r="AT4717" s="254" t="s">
        <v>175</v>
      </c>
      <c r="AU4717" s="254" t="s">
        <v>107</v>
      </c>
      <c r="AV4717" s="12" t="s">
        <v>82</v>
      </c>
      <c r="AW4717" s="12" t="s">
        <v>31</v>
      </c>
      <c r="AX4717" s="12" t="s">
        <v>74</v>
      </c>
      <c r="AY4717" s="254" t="s">
        <v>165</v>
      </c>
    </row>
    <row r="4718" s="13" customFormat="1">
      <c r="B4718" s="255"/>
      <c r="C4718" s="256"/>
      <c r="D4718" s="246" t="s">
        <v>175</v>
      </c>
      <c r="E4718" s="257" t="s">
        <v>1</v>
      </c>
      <c r="F4718" s="258" t="s">
        <v>82</v>
      </c>
      <c r="G4718" s="256"/>
      <c r="H4718" s="259">
        <v>1</v>
      </c>
      <c r="I4718" s="260"/>
      <c r="J4718" s="256"/>
      <c r="K4718" s="256"/>
      <c r="L4718" s="261"/>
      <c r="M4718" s="262"/>
      <c r="N4718" s="263"/>
      <c r="O4718" s="263"/>
      <c r="P4718" s="263"/>
      <c r="Q4718" s="263"/>
      <c r="R4718" s="263"/>
      <c r="S4718" s="263"/>
      <c r="T4718" s="264"/>
      <c r="AT4718" s="265" t="s">
        <v>175</v>
      </c>
      <c r="AU4718" s="265" t="s">
        <v>107</v>
      </c>
      <c r="AV4718" s="13" t="s">
        <v>107</v>
      </c>
      <c r="AW4718" s="13" t="s">
        <v>31</v>
      </c>
      <c r="AX4718" s="13" t="s">
        <v>74</v>
      </c>
      <c r="AY4718" s="265" t="s">
        <v>165</v>
      </c>
    </row>
    <row r="4719" s="12" customFormat="1">
      <c r="B4719" s="244"/>
      <c r="C4719" s="245"/>
      <c r="D4719" s="246" t="s">
        <v>175</v>
      </c>
      <c r="E4719" s="247" t="s">
        <v>1</v>
      </c>
      <c r="F4719" s="248" t="s">
        <v>222</v>
      </c>
      <c r="G4719" s="245"/>
      <c r="H4719" s="247" t="s">
        <v>1</v>
      </c>
      <c r="I4719" s="249"/>
      <c r="J4719" s="245"/>
      <c r="K4719" s="245"/>
      <c r="L4719" s="250"/>
      <c r="M4719" s="251"/>
      <c r="N4719" s="252"/>
      <c r="O4719" s="252"/>
      <c r="P4719" s="252"/>
      <c r="Q4719" s="252"/>
      <c r="R4719" s="252"/>
      <c r="S4719" s="252"/>
      <c r="T4719" s="253"/>
      <c r="AT4719" s="254" t="s">
        <v>175</v>
      </c>
      <c r="AU4719" s="254" t="s">
        <v>107</v>
      </c>
      <c r="AV4719" s="12" t="s">
        <v>82</v>
      </c>
      <c r="AW4719" s="12" t="s">
        <v>31</v>
      </c>
      <c r="AX4719" s="12" t="s">
        <v>74</v>
      </c>
      <c r="AY4719" s="254" t="s">
        <v>165</v>
      </c>
    </row>
    <row r="4720" s="13" customFormat="1">
      <c r="B4720" s="255"/>
      <c r="C4720" s="256"/>
      <c r="D4720" s="246" t="s">
        <v>175</v>
      </c>
      <c r="E4720" s="257" t="s">
        <v>1</v>
      </c>
      <c r="F4720" s="258" t="s">
        <v>82</v>
      </c>
      <c r="G4720" s="256"/>
      <c r="H4720" s="259">
        <v>1</v>
      </c>
      <c r="I4720" s="260"/>
      <c r="J4720" s="256"/>
      <c r="K4720" s="256"/>
      <c r="L4720" s="261"/>
      <c r="M4720" s="262"/>
      <c r="N4720" s="263"/>
      <c r="O4720" s="263"/>
      <c r="P4720" s="263"/>
      <c r="Q4720" s="263"/>
      <c r="R4720" s="263"/>
      <c r="S4720" s="263"/>
      <c r="T4720" s="264"/>
      <c r="AT4720" s="265" t="s">
        <v>175</v>
      </c>
      <c r="AU4720" s="265" t="s">
        <v>107</v>
      </c>
      <c r="AV4720" s="13" t="s">
        <v>107</v>
      </c>
      <c r="AW4720" s="13" t="s">
        <v>31</v>
      </c>
      <c r="AX4720" s="13" t="s">
        <v>74</v>
      </c>
      <c r="AY4720" s="265" t="s">
        <v>165</v>
      </c>
    </row>
    <row r="4721" s="12" customFormat="1">
      <c r="B4721" s="244"/>
      <c r="C4721" s="245"/>
      <c r="D4721" s="246" t="s">
        <v>175</v>
      </c>
      <c r="E4721" s="247" t="s">
        <v>1</v>
      </c>
      <c r="F4721" s="248" t="s">
        <v>203</v>
      </c>
      <c r="G4721" s="245"/>
      <c r="H4721" s="247" t="s">
        <v>1</v>
      </c>
      <c r="I4721" s="249"/>
      <c r="J4721" s="245"/>
      <c r="K4721" s="245"/>
      <c r="L4721" s="250"/>
      <c r="M4721" s="251"/>
      <c r="N4721" s="252"/>
      <c r="O4721" s="252"/>
      <c r="P4721" s="252"/>
      <c r="Q4721" s="252"/>
      <c r="R4721" s="252"/>
      <c r="S4721" s="252"/>
      <c r="T4721" s="253"/>
      <c r="AT4721" s="254" t="s">
        <v>175</v>
      </c>
      <c r="AU4721" s="254" t="s">
        <v>107</v>
      </c>
      <c r="AV4721" s="12" t="s">
        <v>82</v>
      </c>
      <c r="AW4721" s="12" t="s">
        <v>31</v>
      </c>
      <c r="AX4721" s="12" t="s">
        <v>74</v>
      </c>
      <c r="AY4721" s="254" t="s">
        <v>165</v>
      </c>
    </row>
    <row r="4722" s="13" customFormat="1">
      <c r="B4722" s="255"/>
      <c r="C4722" s="256"/>
      <c r="D4722" s="246" t="s">
        <v>175</v>
      </c>
      <c r="E4722" s="257" t="s">
        <v>1</v>
      </c>
      <c r="F4722" s="258" t="s">
        <v>1680</v>
      </c>
      <c r="G4722" s="256"/>
      <c r="H4722" s="259">
        <v>1.1499999999999999</v>
      </c>
      <c r="I4722" s="260"/>
      <c r="J4722" s="256"/>
      <c r="K4722" s="256"/>
      <c r="L4722" s="261"/>
      <c r="M4722" s="262"/>
      <c r="N4722" s="263"/>
      <c r="O4722" s="263"/>
      <c r="P4722" s="263"/>
      <c r="Q4722" s="263"/>
      <c r="R4722" s="263"/>
      <c r="S4722" s="263"/>
      <c r="T4722" s="264"/>
      <c r="AT4722" s="265" t="s">
        <v>175</v>
      </c>
      <c r="AU4722" s="265" t="s">
        <v>107</v>
      </c>
      <c r="AV4722" s="13" t="s">
        <v>107</v>
      </c>
      <c r="AW4722" s="13" t="s">
        <v>31</v>
      </c>
      <c r="AX4722" s="13" t="s">
        <v>74</v>
      </c>
      <c r="AY4722" s="265" t="s">
        <v>165</v>
      </c>
    </row>
    <row r="4723" s="12" customFormat="1">
      <c r="B4723" s="244"/>
      <c r="C4723" s="245"/>
      <c r="D4723" s="246" t="s">
        <v>175</v>
      </c>
      <c r="E4723" s="247" t="s">
        <v>1</v>
      </c>
      <c r="F4723" s="248" t="s">
        <v>697</v>
      </c>
      <c r="G4723" s="245"/>
      <c r="H4723" s="247" t="s">
        <v>1</v>
      </c>
      <c r="I4723" s="249"/>
      <c r="J4723" s="245"/>
      <c r="K4723" s="245"/>
      <c r="L4723" s="250"/>
      <c r="M4723" s="251"/>
      <c r="N4723" s="252"/>
      <c r="O4723" s="252"/>
      <c r="P4723" s="252"/>
      <c r="Q4723" s="252"/>
      <c r="R4723" s="252"/>
      <c r="S4723" s="252"/>
      <c r="T4723" s="253"/>
      <c r="AT4723" s="254" t="s">
        <v>175</v>
      </c>
      <c r="AU4723" s="254" t="s">
        <v>107</v>
      </c>
      <c r="AV4723" s="12" t="s">
        <v>82</v>
      </c>
      <c r="AW4723" s="12" t="s">
        <v>31</v>
      </c>
      <c r="AX4723" s="12" t="s">
        <v>74</v>
      </c>
      <c r="AY4723" s="254" t="s">
        <v>165</v>
      </c>
    </row>
    <row r="4724" s="13" customFormat="1">
      <c r="B4724" s="255"/>
      <c r="C4724" s="256"/>
      <c r="D4724" s="246" t="s">
        <v>175</v>
      </c>
      <c r="E4724" s="257" t="s">
        <v>1</v>
      </c>
      <c r="F4724" s="258" t="s">
        <v>1680</v>
      </c>
      <c r="G4724" s="256"/>
      <c r="H4724" s="259">
        <v>1.1499999999999999</v>
      </c>
      <c r="I4724" s="260"/>
      <c r="J4724" s="256"/>
      <c r="K4724" s="256"/>
      <c r="L4724" s="261"/>
      <c r="M4724" s="262"/>
      <c r="N4724" s="263"/>
      <c r="O4724" s="263"/>
      <c r="P4724" s="263"/>
      <c r="Q4724" s="263"/>
      <c r="R4724" s="263"/>
      <c r="S4724" s="263"/>
      <c r="T4724" s="264"/>
      <c r="AT4724" s="265" t="s">
        <v>175</v>
      </c>
      <c r="AU4724" s="265" t="s">
        <v>107</v>
      </c>
      <c r="AV4724" s="13" t="s">
        <v>107</v>
      </c>
      <c r="AW4724" s="13" t="s">
        <v>31</v>
      </c>
      <c r="AX4724" s="13" t="s">
        <v>74</v>
      </c>
      <c r="AY4724" s="265" t="s">
        <v>165</v>
      </c>
    </row>
    <row r="4725" s="12" customFormat="1">
      <c r="B4725" s="244"/>
      <c r="C4725" s="245"/>
      <c r="D4725" s="246" t="s">
        <v>175</v>
      </c>
      <c r="E4725" s="247" t="s">
        <v>1</v>
      </c>
      <c r="F4725" s="248" t="s">
        <v>461</v>
      </c>
      <c r="G4725" s="245"/>
      <c r="H4725" s="247" t="s">
        <v>1</v>
      </c>
      <c r="I4725" s="249"/>
      <c r="J4725" s="245"/>
      <c r="K4725" s="245"/>
      <c r="L4725" s="250"/>
      <c r="M4725" s="251"/>
      <c r="N4725" s="252"/>
      <c r="O4725" s="252"/>
      <c r="P4725" s="252"/>
      <c r="Q4725" s="252"/>
      <c r="R4725" s="252"/>
      <c r="S4725" s="252"/>
      <c r="T4725" s="253"/>
      <c r="AT4725" s="254" t="s">
        <v>175</v>
      </c>
      <c r="AU4725" s="254" t="s">
        <v>107</v>
      </c>
      <c r="AV4725" s="12" t="s">
        <v>82</v>
      </c>
      <c r="AW4725" s="12" t="s">
        <v>31</v>
      </c>
      <c r="AX4725" s="12" t="s">
        <v>74</v>
      </c>
      <c r="AY4725" s="254" t="s">
        <v>165</v>
      </c>
    </row>
    <row r="4726" s="13" customFormat="1">
      <c r="B4726" s="255"/>
      <c r="C4726" s="256"/>
      <c r="D4726" s="246" t="s">
        <v>175</v>
      </c>
      <c r="E4726" s="257" t="s">
        <v>1</v>
      </c>
      <c r="F4726" s="258" t="s">
        <v>1680</v>
      </c>
      <c r="G4726" s="256"/>
      <c r="H4726" s="259">
        <v>1.1499999999999999</v>
      </c>
      <c r="I4726" s="260"/>
      <c r="J4726" s="256"/>
      <c r="K4726" s="256"/>
      <c r="L4726" s="261"/>
      <c r="M4726" s="262"/>
      <c r="N4726" s="263"/>
      <c r="O4726" s="263"/>
      <c r="P4726" s="263"/>
      <c r="Q4726" s="263"/>
      <c r="R4726" s="263"/>
      <c r="S4726" s="263"/>
      <c r="T4726" s="264"/>
      <c r="AT4726" s="265" t="s">
        <v>175</v>
      </c>
      <c r="AU4726" s="265" t="s">
        <v>107</v>
      </c>
      <c r="AV4726" s="13" t="s">
        <v>107</v>
      </c>
      <c r="AW4726" s="13" t="s">
        <v>31</v>
      </c>
      <c r="AX4726" s="13" t="s">
        <v>74</v>
      </c>
      <c r="AY4726" s="265" t="s">
        <v>165</v>
      </c>
    </row>
    <row r="4727" s="12" customFormat="1">
      <c r="B4727" s="244"/>
      <c r="C4727" s="245"/>
      <c r="D4727" s="246" t="s">
        <v>175</v>
      </c>
      <c r="E4727" s="247" t="s">
        <v>1</v>
      </c>
      <c r="F4727" s="248" t="s">
        <v>467</v>
      </c>
      <c r="G4727" s="245"/>
      <c r="H4727" s="247" t="s">
        <v>1</v>
      </c>
      <c r="I4727" s="249"/>
      <c r="J4727" s="245"/>
      <c r="K4727" s="245"/>
      <c r="L4727" s="250"/>
      <c r="M4727" s="251"/>
      <c r="N4727" s="252"/>
      <c r="O4727" s="252"/>
      <c r="P4727" s="252"/>
      <c r="Q4727" s="252"/>
      <c r="R4727" s="252"/>
      <c r="S4727" s="252"/>
      <c r="T4727" s="253"/>
      <c r="AT4727" s="254" t="s">
        <v>175</v>
      </c>
      <c r="AU4727" s="254" t="s">
        <v>107</v>
      </c>
      <c r="AV4727" s="12" t="s">
        <v>82</v>
      </c>
      <c r="AW4727" s="12" t="s">
        <v>31</v>
      </c>
      <c r="AX4727" s="12" t="s">
        <v>74</v>
      </c>
      <c r="AY4727" s="254" t="s">
        <v>165</v>
      </c>
    </row>
    <row r="4728" s="13" customFormat="1">
      <c r="B4728" s="255"/>
      <c r="C4728" s="256"/>
      <c r="D4728" s="246" t="s">
        <v>175</v>
      </c>
      <c r="E4728" s="257" t="s">
        <v>1</v>
      </c>
      <c r="F4728" s="258" t="s">
        <v>1680</v>
      </c>
      <c r="G4728" s="256"/>
      <c r="H4728" s="259">
        <v>1.1499999999999999</v>
      </c>
      <c r="I4728" s="260"/>
      <c r="J4728" s="256"/>
      <c r="K4728" s="256"/>
      <c r="L4728" s="261"/>
      <c r="M4728" s="262"/>
      <c r="N4728" s="263"/>
      <c r="O4728" s="263"/>
      <c r="P4728" s="263"/>
      <c r="Q4728" s="263"/>
      <c r="R4728" s="263"/>
      <c r="S4728" s="263"/>
      <c r="T4728" s="264"/>
      <c r="AT4728" s="265" t="s">
        <v>175</v>
      </c>
      <c r="AU4728" s="265" t="s">
        <v>107</v>
      </c>
      <c r="AV4728" s="13" t="s">
        <v>107</v>
      </c>
      <c r="AW4728" s="13" t="s">
        <v>31</v>
      </c>
      <c r="AX4728" s="13" t="s">
        <v>74</v>
      </c>
      <c r="AY4728" s="265" t="s">
        <v>165</v>
      </c>
    </row>
    <row r="4729" s="12" customFormat="1">
      <c r="B4729" s="244"/>
      <c r="C4729" s="245"/>
      <c r="D4729" s="246" t="s">
        <v>175</v>
      </c>
      <c r="E4729" s="247" t="s">
        <v>1</v>
      </c>
      <c r="F4729" s="248" t="s">
        <v>443</v>
      </c>
      <c r="G4729" s="245"/>
      <c r="H4729" s="247" t="s">
        <v>1</v>
      </c>
      <c r="I4729" s="249"/>
      <c r="J4729" s="245"/>
      <c r="K4729" s="245"/>
      <c r="L4729" s="250"/>
      <c r="M4729" s="251"/>
      <c r="N4729" s="252"/>
      <c r="O4729" s="252"/>
      <c r="P4729" s="252"/>
      <c r="Q4729" s="252"/>
      <c r="R4729" s="252"/>
      <c r="S4729" s="252"/>
      <c r="T4729" s="253"/>
      <c r="AT4729" s="254" t="s">
        <v>175</v>
      </c>
      <c r="AU4729" s="254" t="s">
        <v>107</v>
      </c>
      <c r="AV4729" s="12" t="s">
        <v>82</v>
      </c>
      <c r="AW4729" s="12" t="s">
        <v>31</v>
      </c>
      <c r="AX4729" s="12" t="s">
        <v>74</v>
      </c>
      <c r="AY4729" s="254" t="s">
        <v>165</v>
      </c>
    </row>
    <row r="4730" s="13" customFormat="1">
      <c r="B4730" s="255"/>
      <c r="C4730" s="256"/>
      <c r="D4730" s="246" t="s">
        <v>175</v>
      </c>
      <c r="E4730" s="257" t="s">
        <v>1</v>
      </c>
      <c r="F4730" s="258" t="s">
        <v>1680</v>
      </c>
      <c r="G4730" s="256"/>
      <c r="H4730" s="259">
        <v>1.1499999999999999</v>
      </c>
      <c r="I4730" s="260"/>
      <c r="J4730" s="256"/>
      <c r="K4730" s="256"/>
      <c r="L4730" s="261"/>
      <c r="M4730" s="262"/>
      <c r="N4730" s="263"/>
      <c r="O4730" s="263"/>
      <c r="P4730" s="263"/>
      <c r="Q4730" s="263"/>
      <c r="R4730" s="263"/>
      <c r="S4730" s="263"/>
      <c r="T4730" s="264"/>
      <c r="AT4730" s="265" t="s">
        <v>175</v>
      </c>
      <c r="AU4730" s="265" t="s">
        <v>107</v>
      </c>
      <c r="AV4730" s="13" t="s">
        <v>107</v>
      </c>
      <c r="AW4730" s="13" t="s">
        <v>31</v>
      </c>
      <c r="AX4730" s="13" t="s">
        <v>74</v>
      </c>
      <c r="AY4730" s="265" t="s">
        <v>165</v>
      </c>
    </row>
    <row r="4731" s="12" customFormat="1">
      <c r="B4731" s="244"/>
      <c r="C4731" s="245"/>
      <c r="D4731" s="246" t="s">
        <v>175</v>
      </c>
      <c r="E4731" s="247" t="s">
        <v>1</v>
      </c>
      <c r="F4731" s="248" t="s">
        <v>205</v>
      </c>
      <c r="G4731" s="245"/>
      <c r="H4731" s="247" t="s">
        <v>1</v>
      </c>
      <c r="I4731" s="249"/>
      <c r="J4731" s="245"/>
      <c r="K4731" s="245"/>
      <c r="L4731" s="250"/>
      <c r="M4731" s="251"/>
      <c r="N4731" s="252"/>
      <c r="O4731" s="252"/>
      <c r="P4731" s="252"/>
      <c r="Q4731" s="252"/>
      <c r="R4731" s="252"/>
      <c r="S4731" s="252"/>
      <c r="T4731" s="253"/>
      <c r="AT4731" s="254" t="s">
        <v>175</v>
      </c>
      <c r="AU4731" s="254" t="s">
        <v>107</v>
      </c>
      <c r="AV4731" s="12" t="s">
        <v>82</v>
      </c>
      <c r="AW4731" s="12" t="s">
        <v>31</v>
      </c>
      <c r="AX4731" s="12" t="s">
        <v>74</v>
      </c>
      <c r="AY4731" s="254" t="s">
        <v>165</v>
      </c>
    </row>
    <row r="4732" s="13" customFormat="1">
      <c r="B4732" s="255"/>
      <c r="C4732" s="256"/>
      <c r="D4732" s="246" t="s">
        <v>175</v>
      </c>
      <c r="E4732" s="257" t="s">
        <v>1</v>
      </c>
      <c r="F4732" s="258" t="s">
        <v>1680</v>
      </c>
      <c r="G4732" s="256"/>
      <c r="H4732" s="259">
        <v>1.1499999999999999</v>
      </c>
      <c r="I4732" s="260"/>
      <c r="J4732" s="256"/>
      <c r="K4732" s="256"/>
      <c r="L4732" s="261"/>
      <c r="M4732" s="262"/>
      <c r="N4732" s="263"/>
      <c r="O4732" s="263"/>
      <c r="P4732" s="263"/>
      <c r="Q4732" s="263"/>
      <c r="R4732" s="263"/>
      <c r="S4732" s="263"/>
      <c r="T4732" s="264"/>
      <c r="AT4732" s="265" t="s">
        <v>175</v>
      </c>
      <c r="AU4732" s="265" t="s">
        <v>107</v>
      </c>
      <c r="AV4732" s="13" t="s">
        <v>107</v>
      </c>
      <c r="AW4732" s="13" t="s">
        <v>31</v>
      </c>
      <c r="AX4732" s="13" t="s">
        <v>74</v>
      </c>
      <c r="AY4732" s="265" t="s">
        <v>165</v>
      </c>
    </row>
    <row r="4733" s="14" customFormat="1">
      <c r="B4733" s="266"/>
      <c r="C4733" s="267"/>
      <c r="D4733" s="246" t="s">
        <v>175</v>
      </c>
      <c r="E4733" s="268" t="s">
        <v>1</v>
      </c>
      <c r="F4733" s="269" t="s">
        <v>179</v>
      </c>
      <c r="G4733" s="267"/>
      <c r="H4733" s="270">
        <v>25.649999999999991</v>
      </c>
      <c r="I4733" s="271"/>
      <c r="J4733" s="267"/>
      <c r="K4733" s="267"/>
      <c r="L4733" s="272"/>
      <c r="M4733" s="273"/>
      <c r="N4733" s="274"/>
      <c r="O4733" s="274"/>
      <c r="P4733" s="274"/>
      <c r="Q4733" s="274"/>
      <c r="R4733" s="274"/>
      <c r="S4733" s="274"/>
      <c r="T4733" s="275"/>
      <c r="AT4733" s="276" t="s">
        <v>175</v>
      </c>
      <c r="AU4733" s="276" t="s">
        <v>107</v>
      </c>
      <c r="AV4733" s="14" t="s">
        <v>166</v>
      </c>
      <c r="AW4733" s="14" t="s">
        <v>31</v>
      </c>
      <c r="AX4733" s="14" t="s">
        <v>74</v>
      </c>
      <c r="AY4733" s="276" t="s">
        <v>165</v>
      </c>
    </row>
    <row r="4734" s="12" customFormat="1">
      <c r="B4734" s="244"/>
      <c r="C4734" s="245"/>
      <c r="D4734" s="246" t="s">
        <v>175</v>
      </c>
      <c r="E4734" s="247" t="s">
        <v>1</v>
      </c>
      <c r="F4734" s="248" t="s">
        <v>207</v>
      </c>
      <c r="G4734" s="245"/>
      <c r="H4734" s="247" t="s">
        <v>1</v>
      </c>
      <c r="I4734" s="249"/>
      <c r="J4734" s="245"/>
      <c r="K4734" s="245"/>
      <c r="L4734" s="250"/>
      <c r="M4734" s="251"/>
      <c r="N4734" s="252"/>
      <c r="O4734" s="252"/>
      <c r="P4734" s="252"/>
      <c r="Q4734" s="252"/>
      <c r="R4734" s="252"/>
      <c r="S4734" s="252"/>
      <c r="T4734" s="253"/>
      <c r="AT4734" s="254" t="s">
        <v>175</v>
      </c>
      <c r="AU4734" s="254" t="s">
        <v>107</v>
      </c>
      <c r="AV4734" s="12" t="s">
        <v>82</v>
      </c>
      <c r="AW4734" s="12" t="s">
        <v>31</v>
      </c>
      <c r="AX4734" s="12" t="s">
        <v>74</v>
      </c>
      <c r="AY4734" s="254" t="s">
        <v>165</v>
      </c>
    </row>
    <row r="4735" s="12" customFormat="1">
      <c r="B4735" s="244"/>
      <c r="C4735" s="245"/>
      <c r="D4735" s="246" t="s">
        <v>175</v>
      </c>
      <c r="E4735" s="247" t="s">
        <v>1</v>
      </c>
      <c r="F4735" s="248" t="s">
        <v>474</v>
      </c>
      <c r="G4735" s="245"/>
      <c r="H4735" s="247" t="s">
        <v>1</v>
      </c>
      <c r="I4735" s="249"/>
      <c r="J4735" s="245"/>
      <c r="K4735" s="245"/>
      <c r="L4735" s="250"/>
      <c r="M4735" s="251"/>
      <c r="N4735" s="252"/>
      <c r="O4735" s="252"/>
      <c r="P4735" s="252"/>
      <c r="Q4735" s="252"/>
      <c r="R4735" s="252"/>
      <c r="S4735" s="252"/>
      <c r="T4735" s="253"/>
      <c r="AT4735" s="254" t="s">
        <v>175</v>
      </c>
      <c r="AU4735" s="254" t="s">
        <v>107</v>
      </c>
      <c r="AV4735" s="12" t="s">
        <v>82</v>
      </c>
      <c r="AW4735" s="12" t="s">
        <v>31</v>
      </c>
      <c r="AX4735" s="12" t="s">
        <v>74</v>
      </c>
      <c r="AY4735" s="254" t="s">
        <v>165</v>
      </c>
    </row>
    <row r="4736" s="13" customFormat="1">
      <c r="B4736" s="255"/>
      <c r="C4736" s="256"/>
      <c r="D4736" s="246" t="s">
        <v>175</v>
      </c>
      <c r="E4736" s="257" t="s">
        <v>1</v>
      </c>
      <c r="F4736" s="258" t="s">
        <v>82</v>
      </c>
      <c r="G4736" s="256"/>
      <c r="H4736" s="259">
        <v>1</v>
      </c>
      <c r="I4736" s="260"/>
      <c r="J4736" s="256"/>
      <c r="K4736" s="256"/>
      <c r="L4736" s="261"/>
      <c r="M4736" s="262"/>
      <c r="N4736" s="263"/>
      <c r="O4736" s="263"/>
      <c r="P4736" s="263"/>
      <c r="Q4736" s="263"/>
      <c r="R4736" s="263"/>
      <c r="S4736" s="263"/>
      <c r="T4736" s="264"/>
      <c r="AT4736" s="265" t="s">
        <v>175</v>
      </c>
      <c r="AU4736" s="265" t="s">
        <v>107</v>
      </c>
      <c r="AV4736" s="13" t="s">
        <v>107</v>
      </c>
      <c r="AW4736" s="13" t="s">
        <v>31</v>
      </c>
      <c r="AX4736" s="13" t="s">
        <v>74</v>
      </c>
      <c r="AY4736" s="265" t="s">
        <v>165</v>
      </c>
    </row>
    <row r="4737" s="12" customFormat="1">
      <c r="B4737" s="244"/>
      <c r="C4737" s="245"/>
      <c r="D4737" s="246" t="s">
        <v>175</v>
      </c>
      <c r="E4737" s="247" t="s">
        <v>1</v>
      </c>
      <c r="F4737" s="248" t="s">
        <v>636</v>
      </c>
      <c r="G4737" s="245"/>
      <c r="H4737" s="247" t="s">
        <v>1</v>
      </c>
      <c r="I4737" s="249"/>
      <c r="J4737" s="245"/>
      <c r="K4737" s="245"/>
      <c r="L4737" s="250"/>
      <c r="M4737" s="251"/>
      <c r="N4737" s="252"/>
      <c r="O4737" s="252"/>
      <c r="P4737" s="252"/>
      <c r="Q4737" s="252"/>
      <c r="R4737" s="252"/>
      <c r="S4737" s="252"/>
      <c r="T4737" s="253"/>
      <c r="AT4737" s="254" t="s">
        <v>175</v>
      </c>
      <c r="AU4737" s="254" t="s">
        <v>107</v>
      </c>
      <c r="AV4737" s="12" t="s">
        <v>82</v>
      </c>
      <c r="AW4737" s="12" t="s">
        <v>31</v>
      </c>
      <c r="AX4737" s="12" t="s">
        <v>74</v>
      </c>
      <c r="AY4737" s="254" t="s">
        <v>165</v>
      </c>
    </row>
    <row r="4738" s="13" customFormat="1">
      <c r="B4738" s="255"/>
      <c r="C4738" s="256"/>
      <c r="D4738" s="246" t="s">
        <v>175</v>
      </c>
      <c r="E4738" s="257" t="s">
        <v>1</v>
      </c>
      <c r="F4738" s="258" t="s">
        <v>82</v>
      </c>
      <c r="G4738" s="256"/>
      <c r="H4738" s="259">
        <v>1</v>
      </c>
      <c r="I4738" s="260"/>
      <c r="J4738" s="256"/>
      <c r="K4738" s="256"/>
      <c r="L4738" s="261"/>
      <c r="M4738" s="262"/>
      <c r="N4738" s="263"/>
      <c r="O4738" s="263"/>
      <c r="P4738" s="263"/>
      <c r="Q4738" s="263"/>
      <c r="R4738" s="263"/>
      <c r="S4738" s="263"/>
      <c r="T4738" s="264"/>
      <c r="AT4738" s="265" t="s">
        <v>175</v>
      </c>
      <c r="AU4738" s="265" t="s">
        <v>107</v>
      </c>
      <c r="AV4738" s="13" t="s">
        <v>107</v>
      </c>
      <c r="AW4738" s="13" t="s">
        <v>31</v>
      </c>
      <c r="AX4738" s="13" t="s">
        <v>74</v>
      </c>
      <c r="AY4738" s="265" t="s">
        <v>165</v>
      </c>
    </row>
    <row r="4739" s="12" customFormat="1">
      <c r="B4739" s="244"/>
      <c r="C4739" s="245"/>
      <c r="D4739" s="246" t="s">
        <v>175</v>
      </c>
      <c r="E4739" s="247" t="s">
        <v>1</v>
      </c>
      <c r="F4739" s="248" t="s">
        <v>303</v>
      </c>
      <c r="G4739" s="245"/>
      <c r="H4739" s="247" t="s">
        <v>1</v>
      </c>
      <c r="I4739" s="249"/>
      <c r="J4739" s="245"/>
      <c r="K4739" s="245"/>
      <c r="L4739" s="250"/>
      <c r="M4739" s="251"/>
      <c r="N4739" s="252"/>
      <c r="O4739" s="252"/>
      <c r="P4739" s="252"/>
      <c r="Q4739" s="252"/>
      <c r="R4739" s="252"/>
      <c r="S4739" s="252"/>
      <c r="T4739" s="253"/>
      <c r="AT4739" s="254" t="s">
        <v>175</v>
      </c>
      <c r="AU4739" s="254" t="s">
        <v>107</v>
      </c>
      <c r="AV4739" s="12" t="s">
        <v>82</v>
      </c>
      <c r="AW4739" s="12" t="s">
        <v>31</v>
      </c>
      <c r="AX4739" s="12" t="s">
        <v>74</v>
      </c>
      <c r="AY4739" s="254" t="s">
        <v>165</v>
      </c>
    </row>
    <row r="4740" s="13" customFormat="1">
      <c r="B4740" s="255"/>
      <c r="C4740" s="256"/>
      <c r="D4740" s="246" t="s">
        <v>175</v>
      </c>
      <c r="E4740" s="257" t="s">
        <v>1</v>
      </c>
      <c r="F4740" s="258" t="s">
        <v>82</v>
      </c>
      <c r="G4740" s="256"/>
      <c r="H4740" s="259">
        <v>1</v>
      </c>
      <c r="I4740" s="260"/>
      <c r="J4740" s="256"/>
      <c r="K4740" s="256"/>
      <c r="L4740" s="261"/>
      <c r="M4740" s="262"/>
      <c r="N4740" s="263"/>
      <c r="O4740" s="263"/>
      <c r="P4740" s="263"/>
      <c r="Q4740" s="263"/>
      <c r="R4740" s="263"/>
      <c r="S4740" s="263"/>
      <c r="T4740" s="264"/>
      <c r="AT4740" s="265" t="s">
        <v>175</v>
      </c>
      <c r="AU4740" s="265" t="s">
        <v>107</v>
      </c>
      <c r="AV4740" s="13" t="s">
        <v>107</v>
      </c>
      <c r="AW4740" s="13" t="s">
        <v>31</v>
      </c>
      <c r="AX4740" s="13" t="s">
        <v>74</v>
      </c>
      <c r="AY4740" s="265" t="s">
        <v>165</v>
      </c>
    </row>
    <row r="4741" s="12" customFormat="1">
      <c r="B4741" s="244"/>
      <c r="C4741" s="245"/>
      <c r="D4741" s="246" t="s">
        <v>175</v>
      </c>
      <c r="E4741" s="247" t="s">
        <v>1</v>
      </c>
      <c r="F4741" s="248" t="s">
        <v>476</v>
      </c>
      <c r="G4741" s="245"/>
      <c r="H4741" s="247" t="s">
        <v>1</v>
      </c>
      <c r="I4741" s="249"/>
      <c r="J4741" s="245"/>
      <c r="K4741" s="245"/>
      <c r="L4741" s="250"/>
      <c r="M4741" s="251"/>
      <c r="N4741" s="252"/>
      <c r="O4741" s="252"/>
      <c r="P4741" s="252"/>
      <c r="Q4741" s="252"/>
      <c r="R4741" s="252"/>
      <c r="S4741" s="252"/>
      <c r="T4741" s="253"/>
      <c r="AT4741" s="254" t="s">
        <v>175</v>
      </c>
      <c r="AU4741" s="254" t="s">
        <v>107</v>
      </c>
      <c r="AV4741" s="12" t="s">
        <v>82</v>
      </c>
      <c r="AW4741" s="12" t="s">
        <v>31</v>
      </c>
      <c r="AX4741" s="12" t="s">
        <v>74</v>
      </c>
      <c r="AY4741" s="254" t="s">
        <v>165</v>
      </c>
    </row>
    <row r="4742" s="13" customFormat="1">
      <c r="B4742" s="255"/>
      <c r="C4742" s="256"/>
      <c r="D4742" s="246" t="s">
        <v>175</v>
      </c>
      <c r="E4742" s="257" t="s">
        <v>1</v>
      </c>
      <c r="F4742" s="258" t="s">
        <v>82</v>
      </c>
      <c r="G4742" s="256"/>
      <c r="H4742" s="259">
        <v>1</v>
      </c>
      <c r="I4742" s="260"/>
      <c r="J4742" s="256"/>
      <c r="K4742" s="256"/>
      <c r="L4742" s="261"/>
      <c r="M4742" s="262"/>
      <c r="N4742" s="263"/>
      <c r="O4742" s="263"/>
      <c r="P4742" s="263"/>
      <c r="Q4742" s="263"/>
      <c r="R4742" s="263"/>
      <c r="S4742" s="263"/>
      <c r="T4742" s="264"/>
      <c r="AT4742" s="265" t="s">
        <v>175</v>
      </c>
      <c r="AU4742" s="265" t="s">
        <v>107</v>
      </c>
      <c r="AV4742" s="13" t="s">
        <v>107</v>
      </c>
      <c r="AW4742" s="13" t="s">
        <v>31</v>
      </c>
      <c r="AX4742" s="13" t="s">
        <v>74</v>
      </c>
      <c r="AY4742" s="265" t="s">
        <v>165</v>
      </c>
    </row>
    <row r="4743" s="12" customFormat="1">
      <c r="B4743" s="244"/>
      <c r="C4743" s="245"/>
      <c r="D4743" s="246" t="s">
        <v>175</v>
      </c>
      <c r="E4743" s="247" t="s">
        <v>1</v>
      </c>
      <c r="F4743" s="248" t="s">
        <v>483</v>
      </c>
      <c r="G4743" s="245"/>
      <c r="H4743" s="247" t="s">
        <v>1</v>
      </c>
      <c r="I4743" s="249"/>
      <c r="J4743" s="245"/>
      <c r="K4743" s="245"/>
      <c r="L4743" s="250"/>
      <c r="M4743" s="251"/>
      <c r="N4743" s="252"/>
      <c r="O4743" s="252"/>
      <c r="P4743" s="252"/>
      <c r="Q4743" s="252"/>
      <c r="R4743" s="252"/>
      <c r="S4743" s="252"/>
      <c r="T4743" s="253"/>
      <c r="AT4743" s="254" t="s">
        <v>175</v>
      </c>
      <c r="AU4743" s="254" t="s">
        <v>107</v>
      </c>
      <c r="AV4743" s="12" t="s">
        <v>82</v>
      </c>
      <c r="AW4743" s="12" t="s">
        <v>31</v>
      </c>
      <c r="AX4743" s="12" t="s">
        <v>74</v>
      </c>
      <c r="AY4743" s="254" t="s">
        <v>165</v>
      </c>
    </row>
    <row r="4744" s="13" customFormat="1">
      <c r="B4744" s="255"/>
      <c r="C4744" s="256"/>
      <c r="D4744" s="246" t="s">
        <v>175</v>
      </c>
      <c r="E4744" s="257" t="s">
        <v>1</v>
      </c>
      <c r="F4744" s="258" t="s">
        <v>82</v>
      </c>
      <c r="G4744" s="256"/>
      <c r="H4744" s="259">
        <v>1</v>
      </c>
      <c r="I4744" s="260"/>
      <c r="J4744" s="256"/>
      <c r="K4744" s="256"/>
      <c r="L4744" s="261"/>
      <c r="M4744" s="262"/>
      <c r="N4744" s="263"/>
      <c r="O4744" s="263"/>
      <c r="P4744" s="263"/>
      <c r="Q4744" s="263"/>
      <c r="R4744" s="263"/>
      <c r="S4744" s="263"/>
      <c r="T4744" s="264"/>
      <c r="AT4744" s="265" t="s">
        <v>175</v>
      </c>
      <c r="AU4744" s="265" t="s">
        <v>107</v>
      </c>
      <c r="AV4744" s="13" t="s">
        <v>107</v>
      </c>
      <c r="AW4744" s="13" t="s">
        <v>31</v>
      </c>
      <c r="AX4744" s="13" t="s">
        <v>74</v>
      </c>
      <c r="AY4744" s="265" t="s">
        <v>165</v>
      </c>
    </row>
    <row r="4745" s="12" customFormat="1">
      <c r="B4745" s="244"/>
      <c r="C4745" s="245"/>
      <c r="D4745" s="246" t="s">
        <v>175</v>
      </c>
      <c r="E4745" s="247" t="s">
        <v>1</v>
      </c>
      <c r="F4745" s="248" t="s">
        <v>488</v>
      </c>
      <c r="G4745" s="245"/>
      <c r="H4745" s="247" t="s">
        <v>1</v>
      </c>
      <c r="I4745" s="249"/>
      <c r="J4745" s="245"/>
      <c r="K4745" s="245"/>
      <c r="L4745" s="250"/>
      <c r="M4745" s="251"/>
      <c r="N4745" s="252"/>
      <c r="O4745" s="252"/>
      <c r="P4745" s="252"/>
      <c r="Q4745" s="252"/>
      <c r="R4745" s="252"/>
      <c r="S4745" s="252"/>
      <c r="T4745" s="253"/>
      <c r="AT4745" s="254" t="s">
        <v>175</v>
      </c>
      <c r="AU4745" s="254" t="s">
        <v>107</v>
      </c>
      <c r="AV4745" s="12" t="s">
        <v>82</v>
      </c>
      <c r="AW4745" s="12" t="s">
        <v>31</v>
      </c>
      <c r="AX4745" s="12" t="s">
        <v>74</v>
      </c>
      <c r="AY4745" s="254" t="s">
        <v>165</v>
      </c>
    </row>
    <row r="4746" s="13" customFormat="1">
      <c r="B4746" s="255"/>
      <c r="C4746" s="256"/>
      <c r="D4746" s="246" t="s">
        <v>175</v>
      </c>
      <c r="E4746" s="257" t="s">
        <v>1</v>
      </c>
      <c r="F4746" s="258" t="s">
        <v>82</v>
      </c>
      <c r="G4746" s="256"/>
      <c r="H4746" s="259">
        <v>1</v>
      </c>
      <c r="I4746" s="260"/>
      <c r="J4746" s="256"/>
      <c r="K4746" s="256"/>
      <c r="L4746" s="261"/>
      <c r="M4746" s="262"/>
      <c r="N4746" s="263"/>
      <c r="O4746" s="263"/>
      <c r="P4746" s="263"/>
      <c r="Q4746" s="263"/>
      <c r="R4746" s="263"/>
      <c r="S4746" s="263"/>
      <c r="T4746" s="264"/>
      <c r="AT4746" s="265" t="s">
        <v>175</v>
      </c>
      <c r="AU4746" s="265" t="s">
        <v>107</v>
      </c>
      <c r="AV4746" s="13" t="s">
        <v>107</v>
      </c>
      <c r="AW4746" s="13" t="s">
        <v>31</v>
      </c>
      <c r="AX4746" s="13" t="s">
        <v>74</v>
      </c>
      <c r="AY4746" s="265" t="s">
        <v>165</v>
      </c>
    </row>
    <row r="4747" s="12" customFormat="1">
      <c r="B4747" s="244"/>
      <c r="C4747" s="245"/>
      <c r="D4747" s="246" t="s">
        <v>175</v>
      </c>
      <c r="E4747" s="247" t="s">
        <v>1</v>
      </c>
      <c r="F4747" s="248" t="s">
        <v>276</v>
      </c>
      <c r="G4747" s="245"/>
      <c r="H4747" s="247" t="s">
        <v>1</v>
      </c>
      <c r="I4747" s="249"/>
      <c r="J4747" s="245"/>
      <c r="K4747" s="245"/>
      <c r="L4747" s="250"/>
      <c r="M4747" s="251"/>
      <c r="N4747" s="252"/>
      <c r="O4747" s="252"/>
      <c r="P4747" s="252"/>
      <c r="Q4747" s="252"/>
      <c r="R4747" s="252"/>
      <c r="S4747" s="252"/>
      <c r="T4747" s="253"/>
      <c r="AT4747" s="254" t="s">
        <v>175</v>
      </c>
      <c r="AU4747" s="254" t="s">
        <v>107</v>
      </c>
      <c r="AV4747" s="12" t="s">
        <v>82</v>
      </c>
      <c r="AW4747" s="12" t="s">
        <v>31</v>
      </c>
      <c r="AX4747" s="12" t="s">
        <v>74</v>
      </c>
      <c r="AY4747" s="254" t="s">
        <v>165</v>
      </c>
    </row>
    <row r="4748" s="13" customFormat="1">
      <c r="B4748" s="255"/>
      <c r="C4748" s="256"/>
      <c r="D4748" s="246" t="s">
        <v>175</v>
      </c>
      <c r="E4748" s="257" t="s">
        <v>1</v>
      </c>
      <c r="F4748" s="258" t="s">
        <v>82</v>
      </c>
      <c r="G4748" s="256"/>
      <c r="H4748" s="259">
        <v>1</v>
      </c>
      <c r="I4748" s="260"/>
      <c r="J4748" s="256"/>
      <c r="K4748" s="256"/>
      <c r="L4748" s="261"/>
      <c r="M4748" s="262"/>
      <c r="N4748" s="263"/>
      <c r="O4748" s="263"/>
      <c r="P4748" s="263"/>
      <c r="Q4748" s="263"/>
      <c r="R4748" s="263"/>
      <c r="S4748" s="263"/>
      <c r="T4748" s="264"/>
      <c r="AT4748" s="265" t="s">
        <v>175</v>
      </c>
      <c r="AU4748" s="265" t="s">
        <v>107</v>
      </c>
      <c r="AV4748" s="13" t="s">
        <v>107</v>
      </c>
      <c r="AW4748" s="13" t="s">
        <v>31</v>
      </c>
      <c r="AX4748" s="13" t="s">
        <v>74</v>
      </c>
      <c r="AY4748" s="265" t="s">
        <v>165</v>
      </c>
    </row>
    <row r="4749" s="12" customFormat="1">
      <c r="B4749" s="244"/>
      <c r="C4749" s="245"/>
      <c r="D4749" s="246" t="s">
        <v>175</v>
      </c>
      <c r="E4749" s="247" t="s">
        <v>1</v>
      </c>
      <c r="F4749" s="248" t="s">
        <v>208</v>
      </c>
      <c r="G4749" s="245"/>
      <c r="H4749" s="247" t="s">
        <v>1</v>
      </c>
      <c r="I4749" s="249"/>
      <c r="J4749" s="245"/>
      <c r="K4749" s="245"/>
      <c r="L4749" s="250"/>
      <c r="M4749" s="251"/>
      <c r="N4749" s="252"/>
      <c r="O4749" s="252"/>
      <c r="P4749" s="252"/>
      <c r="Q4749" s="252"/>
      <c r="R4749" s="252"/>
      <c r="S4749" s="252"/>
      <c r="T4749" s="253"/>
      <c r="AT4749" s="254" t="s">
        <v>175</v>
      </c>
      <c r="AU4749" s="254" t="s">
        <v>107</v>
      </c>
      <c r="AV4749" s="12" t="s">
        <v>82</v>
      </c>
      <c r="AW4749" s="12" t="s">
        <v>31</v>
      </c>
      <c r="AX4749" s="12" t="s">
        <v>74</v>
      </c>
      <c r="AY4749" s="254" t="s">
        <v>165</v>
      </c>
    </row>
    <row r="4750" s="13" customFormat="1">
      <c r="B4750" s="255"/>
      <c r="C4750" s="256"/>
      <c r="D4750" s="246" t="s">
        <v>175</v>
      </c>
      <c r="E4750" s="257" t="s">
        <v>1</v>
      </c>
      <c r="F4750" s="258" t="s">
        <v>82</v>
      </c>
      <c r="G4750" s="256"/>
      <c r="H4750" s="259">
        <v>1</v>
      </c>
      <c r="I4750" s="260"/>
      <c r="J4750" s="256"/>
      <c r="K4750" s="256"/>
      <c r="L4750" s="261"/>
      <c r="M4750" s="262"/>
      <c r="N4750" s="263"/>
      <c r="O4750" s="263"/>
      <c r="P4750" s="263"/>
      <c r="Q4750" s="263"/>
      <c r="R4750" s="263"/>
      <c r="S4750" s="263"/>
      <c r="T4750" s="264"/>
      <c r="AT4750" s="265" t="s">
        <v>175</v>
      </c>
      <c r="AU4750" s="265" t="s">
        <v>107</v>
      </c>
      <c r="AV4750" s="13" t="s">
        <v>107</v>
      </c>
      <c r="AW4750" s="13" t="s">
        <v>31</v>
      </c>
      <c r="AX4750" s="13" t="s">
        <v>74</v>
      </c>
      <c r="AY4750" s="265" t="s">
        <v>165</v>
      </c>
    </row>
    <row r="4751" s="12" customFormat="1">
      <c r="B4751" s="244"/>
      <c r="C4751" s="245"/>
      <c r="D4751" s="246" t="s">
        <v>175</v>
      </c>
      <c r="E4751" s="247" t="s">
        <v>1</v>
      </c>
      <c r="F4751" s="248" t="s">
        <v>512</v>
      </c>
      <c r="G4751" s="245"/>
      <c r="H4751" s="247" t="s">
        <v>1</v>
      </c>
      <c r="I4751" s="249"/>
      <c r="J4751" s="245"/>
      <c r="K4751" s="245"/>
      <c r="L4751" s="250"/>
      <c r="M4751" s="251"/>
      <c r="N4751" s="252"/>
      <c r="O4751" s="252"/>
      <c r="P4751" s="252"/>
      <c r="Q4751" s="252"/>
      <c r="R4751" s="252"/>
      <c r="S4751" s="252"/>
      <c r="T4751" s="253"/>
      <c r="AT4751" s="254" t="s">
        <v>175</v>
      </c>
      <c r="AU4751" s="254" t="s">
        <v>107</v>
      </c>
      <c r="AV4751" s="12" t="s">
        <v>82</v>
      </c>
      <c r="AW4751" s="12" t="s">
        <v>31</v>
      </c>
      <c r="AX4751" s="12" t="s">
        <v>74</v>
      </c>
      <c r="AY4751" s="254" t="s">
        <v>165</v>
      </c>
    </row>
    <row r="4752" s="13" customFormat="1">
      <c r="B4752" s="255"/>
      <c r="C4752" s="256"/>
      <c r="D4752" s="246" t="s">
        <v>175</v>
      </c>
      <c r="E4752" s="257" t="s">
        <v>1</v>
      </c>
      <c r="F4752" s="258" t="s">
        <v>82</v>
      </c>
      <c r="G4752" s="256"/>
      <c r="H4752" s="259">
        <v>1</v>
      </c>
      <c r="I4752" s="260"/>
      <c r="J4752" s="256"/>
      <c r="K4752" s="256"/>
      <c r="L4752" s="261"/>
      <c r="M4752" s="262"/>
      <c r="N4752" s="263"/>
      <c r="O4752" s="263"/>
      <c r="P4752" s="263"/>
      <c r="Q4752" s="263"/>
      <c r="R4752" s="263"/>
      <c r="S4752" s="263"/>
      <c r="T4752" s="264"/>
      <c r="AT4752" s="265" t="s">
        <v>175</v>
      </c>
      <c r="AU4752" s="265" t="s">
        <v>107</v>
      </c>
      <c r="AV4752" s="13" t="s">
        <v>107</v>
      </c>
      <c r="AW4752" s="13" t="s">
        <v>31</v>
      </c>
      <c r="AX4752" s="13" t="s">
        <v>74</v>
      </c>
      <c r="AY4752" s="265" t="s">
        <v>165</v>
      </c>
    </row>
    <row r="4753" s="12" customFormat="1">
      <c r="B4753" s="244"/>
      <c r="C4753" s="245"/>
      <c r="D4753" s="246" t="s">
        <v>175</v>
      </c>
      <c r="E4753" s="247" t="s">
        <v>1</v>
      </c>
      <c r="F4753" s="248" t="s">
        <v>507</v>
      </c>
      <c r="G4753" s="245"/>
      <c r="H4753" s="247" t="s">
        <v>1</v>
      </c>
      <c r="I4753" s="249"/>
      <c r="J4753" s="245"/>
      <c r="K4753" s="245"/>
      <c r="L4753" s="250"/>
      <c r="M4753" s="251"/>
      <c r="N4753" s="252"/>
      <c r="O4753" s="252"/>
      <c r="P4753" s="252"/>
      <c r="Q4753" s="252"/>
      <c r="R4753" s="252"/>
      <c r="S4753" s="252"/>
      <c r="T4753" s="253"/>
      <c r="AT4753" s="254" t="s">
        <v>175</v>
      </c>
      <c r="AU4753" s="254" t="s">
        <v>107</v>
      </c>
      <c r="AV4753" s="12" t="s">
        <v>82</v>
      </c>
      <c r="AW4753" s="12" t="s">
        <v>31</v>
      </c>
      <c r="AX4753" s="12" t="s">
        <v>74</v>
      </c>
      <c r="AY4753" s="254" t="s">
        <v>165</v>
      </c>
    </row>
    <row r="4754" s="13" customFormat="1">
      <c r="B4754" s="255"/>
      <c r="C4754" s="256"/>
      <c r="D4754" s="246" t="s">
        <v>175</v>
      </c>
      <c r="E4754" s="257" t="s">
        <v>1</v>
      </c>
      <c r="F4754" s="258" t="s">
        <v>82</v>
      </c>
      <c r="G4754" s="256"/>
      <c r="H4754" s="259">
        <v>1</v>
      </c>
      <c r="I4754" s="260"/>
      <c r="J4754" s="256"/>
      <c r="K4754" s="256"/>
      <c r="L4754" s="261"/>
      <c r="M4754" s="262"/>
      <c r="N4754" s="263"/>
      <c r="O4754" s="263"/>
      <c r="P4754" s="263"/>
      <c r="Q4754" s="263"/>
      <c r="R4754" s="263"/>
      <c r="S4754" s="263"/>
      <c r="T4754" s="264"/>
      <c r="AT4754" s="265" t="s">
        <v>175</v>
      </c>
      <c r="AU4754" s="265" t="s">
        <v>107</v>
      </c>
      <c r="AV4754" s="13" t="s">
        <v>107</v>
      </c>
      <c r="AW4754" s="13" t="s">
        <v>31</v>
      </c>
      <c r="AX4754" s="13" t="s">
        <v>74</v>
      </c>
      <c r="AY4754" s="265" t="s">
        <v>165</v>
      </c>
    </row>
    <row r="4755" s="12" customFormat="1">
      <c r="B4755" s="244"/>
      <c r="C4755" s="245"/>
      <c r="D4755" s="246" t="s">
        <v>175</v>
      </c>
      <c r="E4755" s="247" t="s">
        <v>1</v>
      </c>
      <c r="F4755" s="248" t="s">
        <v>505</v>
      </c>
      <c r="G4755" s="245"/>
      <c r="H4755" s="247" t="s">
        <v>1</v>
      </c>
      <c r="I4755" s="249"/>
      <c r="J4755" s="245"/>
      <c r="K4755" s="245"/>
      <c r="L4755" s="250"/>
      <c r="M4755" s="251"/>
      <c r="N4755" s="252"/>
      <c r="O4755" s="252"/>
      <c r="P4755" s="252"/>
      <c r="Q4755" s="252"/>
      <c r="R4755" s="252"/>
      <c r="S4755" s="252"/>
      <c r="T4755" s="253"/>
      <c r="AT4755" s="254" t="s">
        <v>175</v>
      </c>
      <c r="AU4755" s="254" t="s">
        <v>107</v>
      </c>
      <c r="AV4755" s="12" t="s">
        <v>82</v>
      </c>
      <c r="AW4755" s="12" t="s">
        <v>31</v>
      </c>
      <c r="AX4755" s="12" t="s">
        <v>74</v>
      </c>
      <c r="AY4755" s="254" t="s">
        <v>165</v>
      </c>
    </row>
    <row r="4756" s="13" customFormat="1">
      <c r="B4756" s="255"/>
      <c r="C4756" s="256"/>
      <c r="D4756" s="246" t="s">
        <v>175</v>
      </c>
      <c r="E4756" s="257" t="s">
        <v>1</v>
      </c>
      <c r="F4756" s="258" t="s">
        <v>82</v>
      </c>
      <c r="G4756" s="256"/>
      <c r="H4756" s="259">
        <v>1</v>
      </c>
      <c r="I4756" s="260"/>
      <c r="J4756" s="256"/>
      <c r="K4756" s="256"/>
      <c r="L4756" s="261"/>
      <c r="M4756" s="262"/>
      <c r="N4756" s="263"/>
      <c r="O4756" s="263"/>
      <c r="P4756" s="263"/>
      <c r="Q4756" s="263"/>
      <c r="R4756" s="263"/>
      <c r="S4756" s="263"/>
      <c r="T4756" s="264"/>
      <c r="AT4756" s="265" t="s">
        <v>175</v>
      </c>
      <c r="AU4756" s="265" t="s">
        <v>107</v>
      </c>
      <c r="AV4756" s="13" t="s">
        <v>107</v>
      </c>
      <c r="AW4756" s="13" t="s">
        <v>31</v>
      </c>
      <c r="AX4756" s="13" t="s">
        <v>74</v>
      </c>
      <c r="AY4756" s="265" t="s">
        <v>165</v>
      </c>
    </row>
    <row r="4757" s="12" customFormat="1">
      <c r="B4757" s="244"/>
      <c r="C4757" s="245"/>
      <c r="D4757" s="246" t="s">
        <v>175</v>
      </c>
      <c r="E4757" s="247" t="s">
        <v>1</v>
      </c>
      <c r="F4757" s="248" t="s">
        <v>637</v>
      </c>
      <c r="G4757" s="245"/>
      <c r="H4757" s="247" t="s">
        <v>1</v>
      </c>
      <c r="I4757" s="249"/>
      <c r="J4757" s="245"/>
      <c r="K4757" s="245"/>
      <c r="L4757" s="250"/>
      <c r="M4757" s="251"/>
      <c r="N4757" s="252"/>
      <c r="O4757" s="252"/>
      <c r="P4757" s="252"/>
      <c r="Q4757" s="252"/>
      <c r="R4757" s="252"/>
      <c r="S4757" s="252"/>
      <c r="T4757" s="253"/>
      <c r="AT4757" s="254" t="s">
        <v>175</v>
      </c>
      <c r="AU4757" s="254" t="s">
        <v>107</v>
      </c>
      <c r="AV4757" s="12" t="s">
        <v>82</v>
      </c>
      <c r="AW4757" s="12" t="s">
        <v>31</v>
      </c>
      <c r="AX4757" s="12" t="s">
        <v>74</v>
      </c>
      <c r="AY4757" s="254" t="s">
        <v>165</v>
      </c>
    </row>
    <row r="4758" s="13" customFormat="1">
      <c r="B4758" s="255"/>
      <c r="C4758" s="256"/>
      <c r="D4758" s="246" t="s">
        <v>175</v>
      </c>
      <c r="E4758" s="257" t="s">
        <v>1</v>
      </c>
      <c r="F4758" s="258" t="s">
        <v>82</v>
      </c>
      <c r="G4758" s="256"/>
      <c r="H4758" s="259">
        <v>1</v>
      </c>
      <c r="I4758" s="260"/>
      <c r="J4758" s="256"/>
      <c r="K4758" s="256"/>
      <c r="L4758" s="261"/>
      <c r="M4758" s="262"/>
      <c r="N4758" s="263"/>
      <c r="O4758" s="263"/>
      <c r="P4758" s="263"/>
      <c r="Q4758" s="263"/>
      <c r="R4758" s="263"/>
      <c r="S4758" s="263"/>
      <c r="T4758" s="264"/>
      <c r="AT4758" s="265" t="s">
        <v>175</v>
      </c>
      <c r="AU4758" s="265" t="s">
        <v>107</v>
      </c>
      <c r="AV4758" s="13" t="s">
        <v>107</v>
      </c>
      <c r="AW4758" s="13" t="s">
        <v>31</v>
      </c>
      <c r="AX4758" s="13" t="s">
        <v>74</v>
      </c>
      <c r="AY4758" s="265" t="s">
        <v>165</v>
      </c>
    </row>
    <row r="4759" s="12" customFormat="1">
      <c r="B4759" s="244"/>
      <c r="C4759" s="245"/>
      <c r="D4759" s="246" t="s">
        <v>175</v>
      </c>
      <c r="E4759" s="247" t="s">
        <v>1</v>
      </c>
      <c r="F4759" s="248" t="s">
        <v>501</v>
      </c>
      <c r="G4759" s="245"/>
      <c r="H4759" s="247" t="s">
        <v>1</v>
      </c>
      <c r="I4759" s="249"/>
      <c r="J4759" s="245"/>
      <c r="K4759" s="245"/>
      <c r="L4759" s="250"/>
      <c r="M4759" s="251"/>
      <c r="N4759" s="252"/>
      <c r="O4759" s="252"/>
      <c r="P4759" s="252"/>
      <c r="Q4759" s="252"/>
      <c r="R4759" s="252"/>
      <c r="S4759" s="252"/>
      <c r="T4759" s="253"/>
      <c r="AT4759" s="254" t="s">
        <v>175</v>
      </c>
      <c r="AU4759" s="254" t="s">
        <v>107</v>
      </c>
      <c r="AV4759" s="12" t="s">
        <v>82</v>
      </c>
      <c r="AW4759" s="12" t="s">
        <v>31</v>
      </c>
      <c r="AX4759" s="12" t="s">
        <v>74</v>
      </c>
      <c r="AY4759" s="254" t="s">
        <v>165</v>
      </c>
    </row>
    <row r="4760" s="13" customFormat="1">
      <c r="B4760" s="255"/>
      <c r="C4760" s="256"/>
      <c r="D4760" s="246" t="s">
        <v>175</v>
      </c>
      <c r="E4760" s="257" t="s">
        <v>1</v>
      </c>
      <c r="F4760" s="258" t="s">
        <v>82</v>
      </c>
      <c r="G4760" s="256"/>
      <c r="H4760" s="259">
        <v>1</v>
      </c>
      <c r="I4760" s="260"/>
      <c r="J4760" s="256"/>
      <c r="K4760" s="256"/>
      <c r="L4760" s="261"/>
      <c r="M4760" s="262"/>
      <c r="N4760" s="263"/>
      <c r="O4760" s="263"/>
      <c r="P4760" s="263"/>
      <c r="Q4760" s="263"/>
      <c r="R4760" s="263"/>
      <c r="S4760" s="263"/>
      <c r="T4760" s="264"/>
      <c r="AT4760" s="265" t="s">
        <v>175</v>
      </c>
      <c r="AU4760" s="265" t="s">
        <v>107</v>
      </c>
      <c r="AV4760" s="13" t="s">
        <v>107</v>
      </c>
      <c r="AW4760" s="13" t="s">
        <v>31</v>
      </c>
      <c r="AX4760" s="13" t="s">
        <v>74</v>
      </c>
      <c r="AY4760" s="265" t="s">
        <v>165</v>
      </c>
    </row>
    <row r="4761" s="12" customFormat="1">
      <c r="B4761" s="244"/>
      <c r="C4761" s="245"/>
      <c r="D4761" s="246" t="s">
        <v>175</v>
      </c>
      <c r="E4761" s="247" t="s">
        <v>1</v>
      </c>
      <c r="F4761" s="248" t="s">
        <v>480</v>
      </c>
      <c r="G4761" s="245"/>
      <c r="H4761" s="247" t="s">
        <v>1</v>
      </c>
      <c r="I4761" s="249"/>
      <c r="J4761" s="245"/>
      <c r="K4761" s="245"/>
      <c r="L4761" s="250"/>
      <c r="M4761" s="251"/>
      <c r="N4761" s="252"/>
      <c r="O4761" s="252"/>
      <c r="P4761" s="252"/>
      <c r="Q4761" s="252"/>
      <c r="R4761" s="252"/>
      <c r="S4761" s="252"/>
      <c r="T4761" s="253"/>
      <c r="AT4761" s="254" t="s">
        <v>175</v>
      </c>
      <c r="AU4761" s="254" t="s">
        <v>107</v>
      </c>
      <c r="AV4761" s="12" t="s">
        <v>82</v>
      </c>
      <c r="AW4761" s="12" t="s">
        <v>31</v>
      </c>
      <c r="AX4761" s="12" t="s">
        <v>74</v>
      </c>
      <c r="AY4761" s="254" t="s">
        <v>165</v>
      </c>
    </row>
    <row r="4762" s="13" customFormat="1">
      <c r="B4762" s="255"/>
      <c r="C4762" s="256"/>
      <c r="D4762" s="246" t="s">
        <v>175</v>
      </c>
      <c r="E4762" s="257" t="s">
        <v>1</v>
      </c>
      <c r="F4762" s="258" t="s">
        <v>1679</v>
      </c>
      <c r="G4762" s="256"/>
      <c r="H4762" s="259">
        <v>1.25</v>
      </c>
      <c r="I4762" s="260"/>
      <c r="J4762" s="256"/>
      <c r="K4762" s="256"/>
      <c r="L4762" s="261"/>
      <c r="M4762" s="262"/>
      <c r="N4762" s="263"/>
      <c r="O4762" s="263"/>
      <c r="P4762" s="263"/>
      <c r="Q4762" s="263"/>
      <c r="R4762" s="263"/>
      <c r="S4762" s="263"/>
      <c r="T4762" s="264"/>
      <c r="AT4762" s="265" t="s">
        <v>175</v>
      </c>
      <c r="AU4762" s="265" t="s">
        <v>107</v>
      </c>
      <c r="AV4762" s="13" t="s">
        <v>107</v>
      </c>
      <c r="AW4762" s="13" t="s">
        <v>31</v>
      </c>
      <c r="AX4762" s="13" t="s">
        <v>74</v>
      </c>
      <c r="AY4762" s="265" t="s">
        <v>165</v>
      </c>
    </row>
    <row r="4763" s="12" customFormat="1">
      <c r="B4763" s="244"/>
      <c r="C4763" s="245"/>
      <c r="D4763" s="246" t="s">
        <v>175</v>
      </c>
      <c r="E4763" s="247" t="s">
        <v>1</v>
      </c>
      <c r="F4763" s="248" t="s">
        <v>210</v>
      </c>
      <c r="G4763" s="245"/>
      <c r="H4763" s="247" t="s">
        <v>1</v>
      </c>
      <c r="I4763" s="249"/>
      <c r="J4763" s="245"/>
      <c r="K4763" s="245"/>
      <c r="L4763" s="250"/>
      <c r="M4763" s="251"/>
      <c r="N4763" s="252"/>
      <c r="O4763" s="252"/>
      <c r="P4763" s="252"/>
      <c r="Q4763" s="252"/>
      <c r="R4763" s="252"/>
      <c r="S4763" s="252"/>
      <c r="T4763" s="253"/>
      <c r="AT4763" s="254" t="s">
        <v>175</v>
      </c>
      <c r="AU4763" s="254" t="s">
        <v>107</v>
      </c>
      <c r="AV4763" s="12" t="s">
        <v>82</v>
      </c>
      <c r="AW4763" s="12" t="s">
        <v>31</v>
      </c>
      <c r="AX4763" s="12" t="s">
        <v>74</v>
      </c>
      <c r="AY4763" s="254" t="s">
        <v>165</v>
      </c>
    </row>
    <row r="4764" s="13" customFormat="1">
      <c r="B4764" s="255"/>
      <c r="C4764" s="256"/>
      <c r="D4764" s="246" t="s">
        <v>175</v>
      </c>
      <c r="E4764" s="257" t="s">
        <v>1</v>
      </c>
      <c r="F4764" s="258" t="s">
        <v>1681</v>
      </c>
      <c r="G4764" s="256"/>
      <c r="H4764" s="259">
        <v>11.25</v>
      </c>
      <c r="I4764" s="260"/>
      <c r="J4764" s="256"/>
      <c r="K4764" s="256"/>
      <c r="L4764" s="261"/>
      <c r="M4764" s="262"/>
      <c r="N4764" s="263"/>
      <c r="O4764" s="263"/>
      <c r="P4764" s="263"/>
      <c r="Q4764" s="263"/>
      <c r="R4764" s="263"/>
      <c r="S4764" s="263"/>
      <c r="T4764" s="264"/>
      <c r="AT4764" s="265" t="s">
        <v>175</v>
      </c>
      <c r="AU4764" s="265" t="s">
        <v>107</v>
      </c>
      <c r="AV4764" s="13" t="s">
        <v>107</v>
      </c>
      <c r="AW4764" s="13" t="s">
        <v>31</v>
      </c>
      <c r="AX4764" s="13" t="s">
        <v>74</v>
      </c>
      <c r="AY4764" s="265" t="s">
        <v>165</v>
      </c>
    </row>
    <row r="4765" s="14" customFormat="1">
      <c r="B4765" s="266"/>
      <c r="C4765" s="267"/>
      <c r="D4765" s="246" t="s">
        <v>175</v>
      </c>
      <c r="E4765" s="268" t="s">
        <v>1</v>
      </c>
      <c r="F4765" s="269" t="s">
        <v>179</v>
      </c>
      <c r="G4765" s="267"/>
      <c r="H4765" s="270">
        <v>25.5</v>
      </c>
      <c r="I4765" s="271"/>
      <c r="J4765" s="267"/>
      <c r="K4765" s="267"/>
      <c r="L4765" s="272"/>
      <c r="M4765" s="273"/>
      <c r="N4765" s="274"/>
      <c r="O4765" s="274"/>
      <c r="P4765" s="274"/>
      <c r="Q4765" s="274"/>
      <c r="R4765" s="274"/>
      <c r="S4765" s="274"/>
      <c r="T4765" s="275"/>
      <c r="AT4765" s="276" t="s">
        <v>175</v>
      </c>
      <c r="AU4765" s="276" t="s">
        <v>107</v>
      </c>
      <c r="AV4765" s="14" t="s">
        <v>166</v>
      </c>
      <c r="AW4765" s="14" t="s">
        <v>31</v>
      </c>
      <c r="AX4765" s="14" t="s">
        <v>74</v>
      </c>
      <c r="AY4765" s="276" t="s">
        <v>165</v>
      </c>
    </row>
    <row r="4766" s="15" customFormat="1">
      <c r="B4766" s="277"/>
      <c r="C4766" s="278"/>
      <c r="D4766" s="246" t="s">
        <v>175</v>
      </c>
      <c r="E4766" s="279" t="s">
        <v>1</v>
      </c>
      <c r="F4766" s="280" t="s">
        <v>186</v>
      </c>
      <c r="G4766" s="278"/>
      <c r="H4766" s="281">
        <v>74.399999999999991</v>
      </c>
      <c r="I4766" s="282"/>
      <c r="J4766" s="278"/>
      <c r="K4766" s="278"/>
      <c r="L4766" s="283"/>
      <c r="M4766" s="284"/>
      <c r="N4766" s="285"/>
      <c r="O4766" s="285"/>
      <c r="P4766" s="285"/>
      <c r="Q4766" s="285"/>
      <c r="R4766" s="285"/>
      <c r="S4766" s="285"/>
      <c r="T4766" s="286"/>
      <c r="AT4766" s="287" t="s">
        <v>175</v>
      </c>
      <c r="AU4766" s="287" t="s">
        <v>107</v>
      </c>
      <c r="AV4766" s="15" t="s">
        <v>173</v>
      </c>
      <c r="AW4766" s="15" t="s">
        <v>31</v>
      </c>
      <c r="AX4766" s="15" t="s">
        <v>82</v>
      </c>
      <c r="AY4766" s="287" t="s">
        <v>165</v>
      </c>
    </row>
    <row r="4767" s="1" customFormat="1" ht="24" customHeight="1">
      <c r="B4767" s="38"/>
      <c r="C4767" s="231" t="s">
        <v>1682</v>
      </c>
      <c r="D4767" s="231" t="s">
        <v>168</v>
      </c>
      <c r="E4767" s="232" t="s">
        <v>1683</v>
      </c>
      <c r="F4767" s="233" t="s">
        <v>1684</v>
      </c>
      <c r="G4767" s="234" t="s">
        <v>296</v>
      </c>
      <c r="H4767" s="235">
        <v>48.899999999999999</v>
      </c>
      <c r="I4767" s="236"/>
      <c r="J4767" s="237">
        <f>ROUND(I4767*H4767,2)</f>
        <v>0</v>
      </c>
      <c r="K4767" s="233" t="s">
        <v>266</v>
      </c>
      <c r="L4767" s="43"/>
      <c r="M4767" s="238" t="s">
        <v>1</v>
      </c>
      <c r="N4767" s="239" t="s">
        <v>40</v>
      </c>
      <c r="O4767" s="86"/>
      <c r="P4767" s="240">
        <f>O4767*H4767</f>
        <v>0</v>
      </c>
      <c r="Q4767" s="240">
        <v>0.00012</v>
      </c>
      <c r="R4767" s="240">
        <f>Q4767*H4767</f>
        <v>0.005868</v>
      </c>
      <c r="S4767" s="240">
        <v>0</v>
      </c>
      <c r="T4767" s="241">
        <f>S4767*H4767</f>
        <v>0</v>
      </c>
      <c r="AR4767" s="242" t="s">
        <v>315</v>
      </c>
      <c r="AT4767" s="242" t="s">
        <v>168</v>
      </c>
      <c r="AU4767" s="242" t="s">
        <v>107</v>
      </c>
      <c r="AY4767" s="17" t="s">
        <v>165</v>
      </c>
      <c r="BE4767" s="243">
        <f>IF(N4767="základní",J4767,0)</f>
        <v>0</v>
      </c>
      <c r="BF4767" s="243">
        <f>IF(N4767="snížená",J4767,0)</f>
        <v>0</v>
      </c>
      <c r="BG4767" s="243">
        <f>IF(N4767="zákl. přenesená",J4767,0)</f>
        <v>0</v>
      </c>
      <c r="BH4767" s="243">
        <f>IF(N4767="sníž. přenesená",J4767,0)</f>
        <v>0</v>
      </c>
      <c r="BI4767" s="243">
        <f>IF(N4767="nulová",J4767,0)</f>
        <v>0</v>
      </c>
      <c r="BJ4767" s="17" t="s">
        <v>107</v>
      </c>
      <c r="BK4767" s="243">
        <f>ROUND(I4767*H4767,2)</f>
        <v>0</v>
      </c>
      <c r="BL4767" s="17" t="s">
        <v>315</v>
      </c>
      <c r="BM4767" s="242" t="s">
        <v>1685</v>
      </c>
    </row>
    <row r="4768" s="12" customFormat="1">
      <c r="B4768" s="244"/>
      <c r="C4768" s="245"/>
      <c r="D4768" s="246" t="s">
        <v>175</v>
      </c>
      <c r="E4768" s="247" t="s">
        <v>1</v>
      </c>
      <c r="F4768" s="248" t="s">
        <v>1678</v>
      </c>
      <c r="G4768" s="245"/>
      <c r="H4768" s="247" t="s">
        <v>1</v>
      </c>
      <c r="I4768" s="249"/>
      <c r="J4768" s="245"/>
      <c r="K4768" s="245"/>
      <c r="L4768" s="250"/>
      <c r="M4768" s="251"/>
      <c r="N4768" s="252"/>
      <c r="O4768" s="252"/>
      <c r="P4768" s="252"/>
      <c r="Q4768" s="252"/>
      <c r="R4768" s="252"/>
      <c r="S4768" s="252"/>
      <c r="T4768" s="253"/>
      <c r="AT4768" s="254" t="s">
        <v>175</v>
      </c>
      <c r="AU4768" s="254" t="s">
        <v>107</v>
      </c>
      <c r="AV4768" s="12" t="s">
        <v>82</v>
      </c>
      <c r="AW4768" s="12" t="s">
        <v>31</v>
      </c>
      <c r="AX4768" s="12" t="s">
        <v>74</v>
      </c>
      <c r="AY4768" s="254" t="s">
        <v>165</v>
      </c>
    </row>
    <row r="4769" s="12" customFormat="1">
      <c r="B4769" s="244"/>
      <c r="C4769" s="245"/>
      <c r="D4769" s="246" t="s">
        <v>175</v>
      </c>
      <c r="E4769" s="247" t="s">
        <v>1</v>
      </c>
      <c r="F4769" s="248" t="s">
        <v>176</v>
      </c>
      <c r="G4769" s="245"/>
      <c r="H4769" s="247" t="s">
        <v>1</v>
      </c>
      <c r="I4769" s="249"/>
      <c r="J4769" s="245"/>
      <c r="K4769" s="245"/>
      <c r="L4769" s="250"/>
      <c r="M4769" s="251"/>
      <c r="N4769" s="252"/>
      <c r="O4769" s="252"/>
      <c r="P4769" s="252"/>
      <c r="Q4769" s="252"/>
      <c r="R4769" s="252"/>
      <c r="S4769" s="252"/>
      <c r="T4769" s="253"/>
      <c r="AT4769" s="254" t="s">
        <v>175</v>
      </c>
      <c r="AU4769" s="254" t="s">
        <v>107</v>
      </c>
      <c r="AV4769" s="12" t="s">
        <v>82</v>
      </c>
      <c r="AW4769" s="12" t="s">
        <v>31</v>
      </c>
      <c r="AX4769" s="12" t="s">
        <v>74</v>
      </c>
      <c r="AY4769" s="254" t="s">
        <v>165</v>
      </c>
    </row>
    <row r="4770" s="12" customFormat="1">
      <c r="B4770" s="244"/>
      <c r="C4770" s="245"/>
      <c r="D4770" s="246" t="s">
        <v>175</v>
      </c>
      <c r="E4770" s="247" t="s">
        <v>1</v>
      </c>
      <c r="F4770" s="248" t="s">
        <v>242</v>
      </c>
      <c r="G4770" s="245"/>
      <c r="H4770" s="247" t="s">
        <v>1</v>
      </c>
      <c r="I4770" s="249"/>
      <c r="J4770" s="245"/>
      <c r="K4770" s="245"/>
      <c r="L4770" s="250"/>
      <c r="M4770" s="251"/>
      <c r="N4770" s="252"/>
      <c r="O4770" s="252"/>
      <c r="P4770" s="252"/>
      <c r="Q4770" s="252"/>
      <c r="R4770" s="252"/>
      <c r="S4770" s="252"/>
      <c r="T4770" s="253"/>
      <c r="AT4770" s="254" t="s">
        <v>175</v>
      </c>
      <c r="AU4770" s="254" t="s">
        <v>107</v>
      </c>
      <c r="AV4770" s="12" t="s">
        <v>82</v>
      </c>
      <c r="AW4770" s="12" t="s">
        <v>31</v>
      </c>
      <c r="AX4770" s="12" t="s">
        <v>74</v>
      </c>
      <c r="AY4770" s="254" t="s">
        <v>165</v>
      </c>
    </row>
    <row r="4771" s="13" customFormat="1">
      <c r="B4771" s="255"/>
      <c r="C4771" s="256"/>
      <c r="D4771" s="246" t="s">
        <v>175</v>
      </c>
      <c r="E4771" s="257" t="s">
        <v>1</v>
      </c>
      <c r="F4771" s="258" t="s">
        <v>82</v>
      </c>
      <c r="G4771" s="256"/>
      <c r="H4771" s="259">
        <v>1</v>
      </c>
      <c r="I4771" s="260"/>
      <c r="J4771" s="256"/>
      <c r="K4771" s="256"/>
      <c r="L4771" s="261"/>
      <c r="M4771" s="262"/>
      <c r="N4771" s="263"/>
      <c r="O4771" s="263"/>
      <c r="P4771" s="263"/>
      <c r="Q4771" s="263"/>
      <c r="R4771" s="263"/>
      <c r="S4771" s="263"/>
      <c r="T4771" s="264"/>
      <c r="AT4771" s="265" t="s">
        <v>175</v>
      </c>
      <c r="AU4771" s="265" t="s">
        <v>107</v>
      </c>
      <c r="AV4771" s="13" t="s">
        <v>107</v>
      </c>
      <c r="AW4771" s="13" t="s">
        <v>31</v>
      </c>
      <c r="AX4771" s="13" t="s">
        <v>74</v>
      </c>
      <c r="AY4771" s="265" t="s">
        <v>165</v>
      </c>
    </row>
    <row r="4772" s="12" customFormat="1">
      <c r="B4772" s="244"/>
      <c r="C4772" s="245"/>
      <c r="D4772" s="246" t="s">
        <v>175</v>
      </c>
      <c r="E4772" s="247" t="s">
        <v>1</v>
      </c>
      <c r="F4772" s="248" t="s">
        <v>243</v>
      </c>
      <c r="G4772" s="245"/>
      <c r="H4772" s="247" t="s">
        <v>1</v>
      </c>
      <c r="I4772" s="249"/>
      <c r="J4772" s="245"/>
      <c r="K4772" s="245"/>
      <c r="L4772" s="250"/>
      <c r="M4772" s="251"/>
      <c r="N4772" s="252"/>
      <c r="O4772" s="252"/>
      <c r="P4772" s="252"/>
      <c r="Q4772" s="252"/>
      <c r="R4772" s="252"/>
      <c r="S4772" s="252"/>
      <c r="T4772" s="253"/>
      <c r="AT4772" s="254" t="s">
        <v>175</v>
      </c>
      <c r="AU4772" s="254" t="s">
        <v>107</v>
      </c>
      <c r="AV4772" s="12" t="s">
        <v>82</v>
      </c>
      <c r="AW4772" s="12" t="s">
        <v>31</v>
      </c>
      <c r="AX4772" s="12" t="s">
        <v>74</v>
      </c>
      <c r="AY4772" s="254" t="s">
        <v>165</v>
      </c>
    </row>
    <row r="4773" s="13" customFormat="1">
      <c r="B4773" s="255"/>
      <c r="C4773" s="256"/>
      <c r="D4773" s="246" t="s">
        <v>175</v>
      </c>
      <c r="E4773" s="257" t="s">
        <v>1</v>
      </c>
      <c r="F4773" s="258" t="s">
        <v>82</v>
      </c>
      <c r="G4773" s="256"/>
      <c r="H4773" s="259">
        <v>1</v>
      </c>
      <c r="I4773" s="260"/>
      <c r="J4773" s="256"/>
      <c r="K4773" s="256"/>
      <c r="L4773" s="261"/>
      <c r="M4773" s="262"/>
      <c r="N4773" s="263"/>
      <c r="O4773" s="263"/>
      <c r="P4773" s="263"/>
      <c r="Q4773" s="263"/>
      <c r="R4773" s="263"/>
      <c r="S4773" s="263"/>
      <c r="T4773" s="264"/>
      <c r="AT4773" s="265" t="s">
        <v>175</v>
      </c>
      <c r="AU4773" s="265" t="s">
        <v>107</v>
      </c>
      <c r="AV4773" s="13" t="s">
        <v>107</v>
      </c>
      <c r="AW4773" s="13" t="s">
        <v>31</v>
      </c>
      <c r="AX4773" s="13" t="s">
        <v>74</v>
      </c>
      <c r="AY4773" s="265" t="s">
        <v>165</v>
      </c>
    </row>
    <row r="4774" s="12" customFormat="1">
      <c r="B4774" s="244"/>
      <c r="C4774" s="245"/>
      <c r="D4774" s="246" t="s">
        <v>175</v>
      </c>
      <c r="E4774" s="247" t="s">
        <v>1</v>
      </c>
      <c r="F4774" s="248" t="s">
        <v>244</v>
      </c>
      <c r="G4774" s="245"/>
      <c r="H4774" s="247" t="s">
        <v>1</v>
      </c>
      <c r="I4774" s="249"/>
      <c r="J4774" s="245"/>
      <c r="K4774" s="245"/>
      <c r="L4774" s="250"/>
      <c r="M4774" s="251"/>
      <c r="N4774" s="252"/>
      <c r="O4774" s="252"/>
      <c r="P4774" s="252"/>
      <c r="Q4774" s="252"/>
      <c r="R4774" s="252"/>
      <c r="S4774" s="252"/>
      <c r="T4774" s="253"/>
      <c r="AT4774" s="254" t="s">
        <v>175</v>
      </c>
      <c r="AU4774" s="254" t="s">
        <v>107</v>
      </c>
      <c r="AV4774" s="12" t="s">
        <v>82</v>
      </c>
      <c r="AW4774" s="12" t="s">
        <v>31</v>
      </c>
      <c r="AX4774" s="12" t="s">
        <v>74</v>
      </c>
      <c r="AY4774" s="254" t="s">
        <v>165</v>
      </c>
    </row>
    <row r="4775" s="13" customFormat="1">
      <c r="B4775" s="255"/>
      <c r="C4775" s="256"/>
      <c r="D4775" s="246" t="s">
        <v>175</v>
      </c>
      <c r="E4775" s="257" t="s">
        <v>1</v>
      </c>
      <c r="F4775" s="258" t="s">
        <v>82</v>
      </c>
      <c r="G4775" s="256"/>
      <c r="H4775" s="259">
        <v>1</v>
      </c>
      <c r="I4775" s="260"/>
      <c r="J4775" s="256"/>
      <c r="K4775" s="256"/>
      <c r="L4775" s="261"/>
      <c r="M4775" s="262"/>
      <c r="N4775" s="263"/>
      <c r="O4775" s="263"/>
      <c r="P4775" s="263"/>
      <c r="Q4775" s="263"/>
      <c r="R4775" s="263"/>
      <c r="S4775" s="263"/>
      <c r="T4775" s="264"/>
      <c r="AT4775" s="265" t="s">
        <v>175</v>
      </c>
      <c r="AU4775" s="265" t="s">
        <v>107</v>
      </c>
      <c r="AV4775" s="13" t="s">
        <v>107</v>
      </c>
      <c r="AW4775" s="13" t="s">
        <v>31</v>
      </c>
      <c r="AX4775" s="13" t="s">
        <v>74</v>
      </c>
      <c r="AY4775" s="265" t="s">
        <v>165</v>
      </c>
    </row>
    <row r="4776" s="12" customFormat="1">
      <c r="B4776" s="244"/>
      <c r="C4776" s="245"/>
      <c r="D4776" s="246" t="s">
        <v>175</v>
      </c>
      <c r="E4776" s="247" t="s">
        <v>1</v>
      </c>
      <c r="F4776" s="248" t="s">
        <v>245</v>
      </c>
      <c r="G4776" s="245"/>
      <c r="H4776" s="247" t="s">
        <v>1</v>
      </c>
      <c r="I4776" s="249"/>
      <c r="J4776" s="245"/>
      <c r="K4776" s="245"/>
      <c r="L4776" s="250"/>
      <c r="M4776" s="251"/>
      <c r="N4776" s="252"/>
      <c r="O4776" s="252"/>
      <c r="P4776" s="252"/>
      <c r="Q4776" s="252"/>
      <c r="R4776" s="252"/>
      <c r="S4776" s="252"/>
      <c r="T4776" s="253"/>
      <c r="AT4776" s="254" t="s">
        <v>175</v>
      </c>
      <c r="AU4776" s="254" t="s">
        <v>107</v>
      </c>
      <c r="AV4776" s="12" t="s">
        <v>82</v>
      </c>
      <c r="AW4776" s="12" t="s">
        <v>31</v>
      </c>
      <c r="AX4776" s="12" t="s">
        <v>74</v>
      </c>
      <c r="AY4776" s="254" t="s">
        <v>165</v>
      </c>
    </row>
    <row r="4777" s="13" customFormat="1">
      <c r="B4777" s="255"/>
      <c r="C4777" s="256"/>
      <c r="D4777" s="246" t="s">
        <v>175</v>
      </c>
      <c r="E4777" s="257" t="s">
        <v>1</v>
      </c>
      <c r="F4777" s="258" t="s">
        <v>82</v>
      </c>
      <c r="G4777" s="256"/>
      <c r="H4777" s="259">
        <v>1</v>
      </c>
      <c r="I4777" s="260"/>
      <c r="J4777" s="256"/>
      <c r="K4777" s="256"/>
      <c r="L4777" s="261"/>
      <c r="M4777" s="262"/>
      <c r="N4777" s="263"/>
      <c r="O4777" s="263"/>
      <c r="P4777" s="263"/>
      <c r="Q4777" s="263"/>
      <c r="R4777" s="263"/>
      <c r="S4777" s="263"/>
      <c r="T4777" s="264"/>
      <c r="AT4777" s="265" t="s">
        <v>175</v>
      </c>
      <c r="AU4777" s="265" t="s">
        <v>107</v>
      </c>
      <c r="AV4777" s="13" t="s">
        <v>107</v>
      </c>
      <c r="AW4777" s="13" t="s">
        <v>31</v>
      </c>
      <c r="AX4777" s="13" t="s">
        <v>74</v>
      </c>
      <c r="AY4777" s="265" t="s">
        <v>165</v>
      </c>
    </row>
    <row r="4778" s="12" customFormat="1">
      <c r="B4778" s="244"/>
      <c r="C4778" s="245"/>
      <c r="D4778" s="246" t="s">
        <v>175</v>
      </c>
      <c r="E4778" s="247" t="s">
        <v>1</v>
      </c>
      <c r="F4778" s="248" t="s">
        <v>403</v>
      </c>
      <c r="G4778" s="245"/>
      <c r="H4778" s="247" t="s">
        <v>1</v>
      </c>
      <c r="I4778" s="249"/>
      <c r="J4778" s="245"/>
      <c r="K4778" s="245"/>
      <c r="L4778" s="250"/>
      <c r="M4778" s="251"/>
      <c r="N4778" s="252"/>
      <c r="O4778" s="252"/>
      <c r="P4778" s="252"/>
      <c r="Q4778" s="252"/>
      <c r="R4778" s="252"/>
      <c r="S4778" s="252"/>
      <c r="T4778" s="253"/>
      <c r="AT4778" s="254" t="s">
        <v>175</v>
      </c>
      <c r="AU4778" s="254" t="s">
        <v>107</v>
      </c>
      <c r="AV4778" s="12" t="s">
        <v>82</v>
      </c>
      <c r="AW4778" s="12" t="s">
        <v>31</v>
      </c>
      <c r="AX4778" s="12" t="s">
        <v>74</v>
      </c>
      <c r="AY4778" s="254" t="s">
        <v>165</v>
      </c>
    </row>
    <row r="4779" s="13" customFormat="1">
      <c r="B4779" s="255"/>
      <c r="C4779" s="256"/>
      <c r="D4779" s="246" t="s">
        <v>175</v>
      </c>
      <c r="E4779" s="257" t="s">
        <v>1</v>
      </c>
      <c r="F4779" s="258" t="s">
        <v>82</v>
      </c>
      <c r="G4779" s="256"/>
      <c r="H4779" s="259">
        <v>1</v>
      </c>
      <c r="I4779" s="260"/>
      <c r="J4779" s="256"/>
      <c r="K4779" s="256"/>
      <c r="L4779" s="261"/>
      <c r="M4779" s="262"/>
      <c r="N4779" s="263"/>
      <c r="O4779" s="263"/>
      <c r="P4779" s="263"/>
      <c r="Q4779" s="263"/>
      <c r="R4779" s="263"/>
      <c r="S4779" s="263"/>
      <c r="T4779" s="264"/>
      <c r="AT4779" s="265" t="s">
        <v>175</v>
      </c>
      <c r="AU4779" s="265" t="s">
        <v>107</v>
      </c>
      <c r="AV4779" s="13" t="s">
        <v>107</v>
      </c>
      <c r="AW4779" s="13" t="s">
        <v>31</v>
      </c>
      <c r="AX4779" s="13" t="s">
        <v>74</v>
      </c>
      <c r="AY4779" s="265" t="s">
        <v>165</v>
      </c>
    </row>
    <row r="4780" s="12" customFormat="1">
      <c r="B4780" s="244"/>
      <c r="C4780" s="245"/>
      <c r="D4780" s="246" t="s">
        <v>175</v>
      </c>
      <c r="E4780" s="247" t="s">
        <v>1</v>
      </c>
      <c r="F4780" s="248" t="s">
        <v>430</v>
      </c>
      <c r="G4780" s="245"/>
      <c r="H4780" s="247" t="s">
        <v>1</v>
      </c>
      <c r="I4780" s="249"/>
      <c r="J4780" s="245"/>
      <c r="K4780" s="245"/>
      <c r="L4780" s="250"/>
      <c r="M4780" s="251"/>
      <c r="N4780" s="252"/>
      <c r="O4780" s="252"/>
      <c r="P4780" s="252"/>
      <c r="Q4780" s="252"/>
      <c r="R4780" s="252"/>
      <c r="S4780" s="252"/>
      <c r="T4780" s="253"/>
      <c r="AT4780" s="254" t="s">
        <v>175</v>
      </c>
      <c r="AU4780" s="254" t="s">
        <v>107</v>
      </c>
      <c r="AV4780" s="12" t="s">
        <v>82</v>
      </c>
      <c r="AW4780" s="12" t="s">
        <v>31</v>
      </c>
      <c r="AX4780" s="12" t="s">
        <v>74</v>
      </c>
      <c r="AY4780" s="254" t="s">
        <v>165</v>
      </c>
    </row>
    <row r="4781" s="13" customFormat="1">
      <c r="B4781" s="255"/>
      <c r="C4781" s="256"/>
      <c r="D4781" s="246" t="s">
        <v>175</v>
      </c>
      <c r="E4781" s="257" t="s">
        <v>1</v>
      </c>
      <c r="F4781" s="258" t="s">
        <v>82</v>
      </c>
      <c r="G4781" s="256"/>
      <c r="H4781" s="259">
        <v>1</v>
      </c>
      <c r="I4781" s="260"/>
      <c r="J4781" s="256"/>
      <c r="K4781" s="256"/>
      <c r="L4781" s="261"/>
      <c r="M4781" s="262"/>
      <c r="N4781" s="263"/>
      <c r="O4781" s="263"/>
      <c r="P4781" s="263"/>
      <c r="Q4781" s="263"/>
      <c r="R4781" s="263"/>
      <c r="S4781" s="263"/>
      <c r="T4781" s="264"/>
      <c r="AT4781" s="265" t="s">
        <v>175</v>
      </c>
      <c r="AU4781" s="265" t="s">
        <v>107</v>
      </c>
      <c r="AV4781" s="13" t="s">
        <v>107</v>
      </c>
      <c r="AW4781" s="13" t="s">
        <v>31</v>
      </c>
      <c r="AX4781" s="13" t="s">
        <v>74</v>
      </c>
      <c r="AY4781" s="265" t="s">
        <v>165</v>
      </c>
    </row>
    <row r="4782" s="12" customFormat="1">
      <c r="B4782" s="244"/>
      <c r="C4782" s="245"/>
      <c r="D4782" s="246" t="s">
        <v>175</v>
      </c>
      <c r="E4782" s="247" t="s">
        <v>1</v>
      </c>
      <c r="F4782" s="248" t="s">
        <v>260</v>
      </c>
      <c r="G4782" s="245"/>
      <c r="H4782" s="247" t="s">
        <v>1</v>
      </c>
      <c r="I4782" s="249"/>
      <c r="J4782" s="245"/>
      <c r="K4782" s="245"/>
      <c r="L4782" s="250"/>
      <c r="M4782" s="251"/>
      <c r="N4782" s="252"/>
      <c r="O4782" s="252"/>
      <c r="P4782" s="252"/>
      <c r="Q4782" s="252"/>
      <c r="R4782" s="252"/>
      <c r="S4782" s="252"/>
      <c r="T4782" s="253"/>
      <c r="AT4782" s="254" t="s">
        <v>175</v>
      </c>
      <c r="AU4782" s="254" t="s">
        <v>107</v>
      </c>
      <c r="AV4782" s="12" t="s">
        <v>82</v>
      </c>
      <c r="AW4782" s="12" t="s">
        <v>31</v>
      </c>
      <c r="AX4782" s="12" t="s">
        <v>74</v>
      </c>
      <c r="AY4782" s="254" t="s">
        <v>165</v>
      </c>
    </row>
    <row r="4783" s="13" customFormat="1">
      <c r="B4783" s="255"/>
      <c r="C4783" s="256"/>
      <c r="D4783" s="246" t="s">
        <v>175</v>
      </c>
      <c r="E4783" s="257" t="s">
        <v>1</v>
      </c>
      <c r="F4783" s="258" t="s">
        <v>82</v>
      </c>
      <c r="G4783" s="256"/>
      <c r="H4783" s="259">
        <v>1</v>
      </c>
      <c r="I4783" s="260"/>
      <c r="J4783" s="256"/>
      <c r="K4783" s="256"/>
      <c r="L4783" s="261"/>
      <c r="M4783" s="262"/>
      <c r="N4783" s="263"/>
      <c r="O4783" s="263"/>
      <c r="P4783" s="263"/>
      <c r="Q4783" s="263"/>
      <c r="R4783" s="263"/>
      <c r="S4783" s="263"/>
      <c r="T4783" s="264"/>
      <c r="AT4783" s="265" t="s">
        <v>175</v>
      </c>
      <c r="AU4783" s="265" t="s">
        <v>107</v>
      </c>
      <c r="AV4783" s="13" t="s">
        <v>107</v>
      </c>
      <c r="AW4783" s="13" t="s">
        <v>31</v>
      </c>
      <c r="AX4783" s="13" t="s">
        <v>74</v>
      </c>
      <c r="AY4783" s="265" t="s">
        <v>165</v>
      </c>
    </row>
    <row r="4784" s="12" customFormat="1">
      <c r="B4784" s="244"/>
      <c r="C4784" s="245"/>
      <c r="D4784" s="246" t="s">
        <v>175</v>
      </c>
      <c r="E4784" s="247" t="s">
        <v>1</v>
      </c>
      <c r="F4784" s="248" t="s">
        <v>401</v>
      </c>
      <c r="G4784" s="245"/>
      <c r="H4784" s="247" t="s">
        <v>1</v>
      </c>
      <c r="I4784" s="249"/>
      <c r="J4784" s="245"/>
      <c r="K4784" s="245"/>
      <c r="L4784" s="250"/>
      <c r="M4784" s="251"/>
      <c r="N4784" s="252"/>
      <c r="O4784" s="252"/>
      <c r="P4784" s="252"/>
      <c r="Q4784" s="252"/>
      <c r="R4784" s="252"/>
      <c r="S4784" s="252"/>
      <c r="T4784" s="253"/>
      <c r="AT4784" s="254" t="s">
        <v>175</v>
      </c>
      <c r="AU4784" s="254" t="s">
        <v>107</v>
      </c>
      <c r="AV4784" s="12" t="s">
        <v>82</v>
      </c>
      <c r="AW4784" s="12" t="s">
        <v>31</v>
      </c>
      <c r="AX4784" s="12" t="s">
        <v>74</v>
      </c>
      <c r="AY4784" s="254" t="s">
        <v>165</v>
      </c>
    </row>
    <row r="4785" s="13" customFormat="1">
      <c r="B4785" s="255"/>
      <c r="C4785" s="256"/>
      <c r="D4785" s="246" t="s">
        <v>175</v>
      </c>
      <c r="E4785" s="257" t="s">
        <v>1</v>
      </c>
      <c r="F4785" s="258" t="s">
        <v>82</v>
      </c>
      <c r="G4785" s="256"/>
      <c r="H4785" s="259">
        <v>1</v>
      </c>
      <c r="I4785" s="260"/>
      <c r="J4785" s="256"/>
      <c r="K4785" s="256"/>
      <c r="L4785" s="261"/>
      <c r="M4785" s="262"/>
      <c r="N4785" s="263"/>
      <c r="O4785" s="263"/>
      <c r="P4785" s="263"/>
      <c r="Q4785" s="263"/>
      <c r="R4785" s="263"/>
      <c r="S4785" s="263"/>
      <c r="T4785" s="264"/>
      <c r="AT4785" s="265" t="s">
        <v>175</v>
      </c>
      <c r="AU4785" s="265" t="s">
        <v>107</v>
      </c>
      <c r="AV4785" s="13" t="s">
        <v>107</v>
      </c>
      <c r="AW4785" s="13" t="s">
        <v>31</v>
      </c>
      <c r="AX4785" s="13" t="s">
        <v>74</v>
      </c>
      <c r="AY4785" s="265" t="s">
        <v>165</v>
      </c>
    </row>
    <row r="4786" s="12" customFormat="1">
      <c r="B4786" s="244"/>
      <c r="C4786" s="245"/>
      <c r="D4786" s="246" t="s">
        <v>175</v>
      </c>
      <c r="E4786" s="247" t="s">
        <v>1</v>
      </c>
      <c r="F4786" s="248" t="s">
        <v>425</v>
      </c>
      <c r="G4786" s="245"/>
      <c r="H4786" s="247" t="s">
        <v>1</v>
      </c>
      <c r="I4786" s="249"/>
      <c r="J4786" s="245"/>
      <c r="K4786" s="245"/>
      <c r="L4786" s="250"/>
      <c r="M4786" s="251"/>
      <c r="N4786" s="252"/>
      <c r="O4786" s="252"/>
      <c r="P4786" s="252"/>
      <c r="Q4786" s="252"/>
      <c r="R4786" s="252"/>
      <c r="S4786" s="252"/>
      <c r="T4786" s="253"/>
      <c r="AT4786" s="254" t="s">
        <v>175</v>
      </c>
      <c r="AU4786" s="254" t="s">
        <v>107</v>
      </c>
      <c r="AV4786" s="12" t="s">
        <v>82</v>
      </c>
      <c r="AW4786" s="12" t="s">
        <v>31</v>
      </c>
      <c r="AX4786" s="12" t="s">
        <v>74</v>
      </c>
      <c r="AY4786" s="254" t="s">
        <v>165</v>
      </c>
    </row>
    <row r="4787" s="13" customFormat="1">
      <c r="B4787" s="255"/>
      <c r="C4787" s="256"/>
      <c r="D4787" s="246" t="s">
        <v>175</v>
      </c>
      <c r="E4787" s="257" t="s">
        <v>1</v>
      </c>
      <c r="F4787" s="258" t="s">
        <v>82</v>
      </c>
      <c r="G4787" s="256"/>
      <c r="H4787" s="259">
        <v>1</v>
      </c>
      <c r="I4787" s="260"/>
      <c r="J4787" s="256"/>
      <c r="K4787" s="256"/>
      <c r="L4787" s="261"/>
      <c r="M4787" s="262"/>
      <c r="N4787" s="263"/>
      <c r="O4787" s="263"/>
      <c r="P4787" s="263"/>
      <c r="Q4787" s="263"/>
      <c r="R4787" s="263"/>
      <c r="S4787" s="263"/>
      <c r="T4787" s="264"/>
      <c r="AT4787" s="265" t="s">
        <v>175</v>
      </c>
      <c r="AU4787" s="265" t="s">
        <v>107</v>
      </c>
      <c r="AV4787" s="13" t="s">
        <v>107</v>
      </c>
      <c r="AW4787" s="13" t="s">
        <v>31</v>
      </c>
      <c r="AX4787" s="13" t="s">
        <v>74</v>
      </c>
      <c r="AY4787" s="265" t="s">
        <v>165</v>
      </c>
    </row>
    <row r="4788" s="12" customFormat="1">
      <c r="B4788" s="244"/>
      <c r="C4788" s="245"/>
      <c r="D4788" s="246" t="s">
        <v>175</v>
      </c>
      <c r="E4788" s="247" t="s">
        <v>1</v>
      </c>
      <c r="F4788" s="248" t="s">
        <v>196</v>
      </c>
      <c r="G4788" s="245"/>
      <c r="H4788" s="247" t="s">
        <v>1</v>
      </c>
      <c r="I4788" s="249"/>
      <c r="J4788" s="245"/>
      <c r="K4788" s="245"/>
      <c r="L4788" s="250"/>
      <c r="M4788" s="251"/>
      <c r="N4788" s="252"/>
      <c r="O4788" s="252"/>
      <c r="P4788" s="252"/>
      <c r="Q4788" s="252"/>
      <c r="R4788" s="252"/>
      <c r="S4788" s="252"/>
      <c r="T4788" s="253"/>
      <c r="AT4788" s="254" t="s">
        <v>175</v>
      </c>
      <c r="AU4788" s="254" t="s">
        <v>107</v>
      </c>
      <c r="AV4788" s="12" t="s">
        <v>82</v>
      </c>
      <c r="AW4788" s="12" t="s">
        <v>31</v>
      </c>
      <c r="AX4788" s="12" t="s">
        <v>74</v>
      </c>
      <c r="AY4788" s="254" t="s">
        <v>165</v>
      </c>
    </row>
    <row r="4789" s="13" customFormat="1">
      <c r="B4789" s="255"/>
      <c r="C4789" s="256"/>
      <c r="D4789" s="246" t="s">
        <v>175</v>
      </c>
      <c r="E4789" s="257" t="s">
        <v>1</v>
      </c>
      <c r="F4789" s="258" t="s">
        <v>82</v>
      </c>
      <c r="G4789" s="256"/>
      <c r="H4789" s="259">
        <v>1</v>
      </c>
      <c r="I4789" s="260"/>
      <c r="J4789" s="256"/>
      <c r="K4789" s="256"/>
      <c r="L4789" s="261"/>
      <c r="M4789" s="262"/>
      <c r="N4789" s="263"/>
      <c r="O4789" s="263"/>
      <c r="P4789" s="263"/>
      <c r="Q4789" s="263"/>
      <c r="R4789" s="263"/>
      <c r="S4789" s="263"/>
      <c r="T4789" s="264"/>
      <c r="AT4789" s="265" t="s">
        <v>175</v>
      </c>
      <c r="AU4789" s="265" t="s">
        <v>107</v>
      </c>
      <c r="AV4789" s="13" t="s">
        <v>107</v>
      </c>
      <c r="AW4789" s="13" t="s">
        <v>31</v>
      </c>
      <c r="AX4789" s="13" t="s">
        <v>74</v>
      </c>
      <c r="AY4789" s="265" t="s">
        <v>165</v>
      </c>
    </row>
    <row r="4790" s="12" customFormat="1">
      <c r="B4790" s="244"/>
      <c r="C4790" s="245"/>
      <c r="D4790" s="246" t="s">
        <v>175</v>
      </c>
      <c r="E4790" s="247" t="s">
        <v>1</v>
      </c>
      <c r="F4790" s="248" t="s">
        <v>246</v>
      </c>
      <c r="G4790" s="245"/>
      <c r="H4790" s="247" t="s">
        <v>1</v>
      </c>
      <c r="I4790" s="249"/>
      <c r="J4790" s="245"/>
      <c r="K4790" s="245"/>
      <c r="L4790" s="250"/>
      <c r="M4790" s="251"/>
      <c r="N4790" s="252"/>
      <c r="O4790" s="252"/>
      <c r="P4790" s="252"/>
      <c r="Q4790" s="252"/>
      <c r="R4790" s="252"/>
      <c r="S4790" s="252"/>
      <c r="T4790" s="253"/>
      <c r="AT4790" s="254" t="s">
        <v>175</v>
      </c>
      <c r="AU4790" s="254" t="s">
        <v>107</v>
      </c>
      <c r="AV4790" s="12" t="s">
        <v>82</v>
      </c>
      <c r="AW4790" s="12" t="s">
        <v>31</v>
      </c>
      <c r="AX4790" s="12" t="s">
        <v>74</v>
      </c>
      <c r="AY4790" s="254" t="s">
        <v>165</v>
      </c>
    </row>
    <row r="4791" s="13" customFormat="1">
      <c r="B4791" s="255"/>
      <c r="C4791" s="256"/>
      <c r="D4791" s="246" t="s">
        <v>175</v>
      </c>
      <c r="E4791" s="257" t="s">
        <v>1</v>
      </c>
      <c r="F4791" s="258" t="s">
        <v>82</v>
      </c>
      <c r="G4791" s="256"/>
      <c r="H4791" s="259">
        <v>1</v>
      </c>
      <c r="I4791" s="260"/>
      <c r="J4791" s="256"/>
      <c r="K4791" s="256"/>
      <c r="L4791" s="261"/>
      <c r="M4791" s="262"/>
      <c r="N4791" s="263"/>
      <c r="O4791" s="263"/>
      <c r="P4791" s="263"/>
      <c r="Q4791" s="263"/>
      <c r="R4791" s="263"/>
      <c r="S4791" s="263"/>
      <c r="T4791" s="264"/>
      <c r="AT4791" s="265" t="s">
        <v>175</v>
      </c>
      <c r="AU4791" s="265" t="s">
        <v>107</v>
      </c>
      <c r="AV4791" s="13" t="s">
        <v>107</v>
      </c>
      <c r="AW4791" s="13" t="s">
        <v>31</v>
      </c>
      <c r="AX4791" s="13" t="s">
        <v>74</v>
      </c>
      <c r="AY4791" s="265" t="s">
        <v>165</v>
      </c>
    </row>
    <row r="4792" s="12" customFormat="1">
      <c r="B4792" s="244"/>
      <c r="C4792" s="245"/>
      <c r="D4792" s="246" t="s">
        <v>175</v>
      </c>
      <c r="E4792" s="247" t="s">
        <v>1</v>
      </c>
      <c r="F4792" s="248" t="s">
        <v>261</v>
      </c>
      <c r="G4792" s="245"/>
      <c r="H4792" s="247" t="s">
        <v>1</v>
      </c>
      <c r="I4792" s="249"/>
      <c r="J4792" s="245"/>
      <c r="K4792" s="245"/>
      <c r="L4792" s="250"/>
      <c r="M4792" s="251"/>
      <c r="N4792" s="252"/>
      <c r="O4792" s="252"/>
      <c r="P4792" s="252"/>
      <c r="Q4792" s="252"/>
      <c r="R4792" s="252"/>
      <c r="S4792" s="252"/>
      <c r="T4792" s="253"/>
      <c r="AT4792" s="254" t="s">
        <v>175</v>
      </c>
      <c r="AU4792" s="254" t="s">
        <v>107</v>
      </c>
      <c r="AV4792" s="12" t="s">
        <v>82</v>
      </c>
      <c r="AW4792" s="12" t="s">
        <v>31</v>
      </c>
      <c r="AX4792" s="12" t="s">
        <v>74</v>
      </c>
      <c r="AY4792" s="254" t="s">
        <v>165</v>
      </c>
    </row>
    <row r="4793" s="13" customFormat="1">
      <c r="B4793" s="255"/>
      <c r="C4793" s="256"/>
      <c r="D4793" s="246" t="s">
        <v>175</v>
      </c>
      <c r="E4793" s="257" t="s">
        <v>1</v>
      </c>
      <c r="F4793" s="258" t="s">
        <v>1679</v>
      </c>
      <c r="G4793" s="256"/>
      <c r="H4793" s="259">
        <v>1.25</v>
      </c>
      <c r="I4793" s="260"/>
      <c r="J4793" s="256"/>
      <c r="K4793" s="256"/>
      <c r="L4793" s="261"/>
      <c r="M4793" s="262"/>
      <c r="N4793" s="263"/>
      <c r="O4793" s="263"/>
      <c r="P4793" s="263"/>
      <c r="Q4793" s="263"/>
      <c r="R4793" s="263"/>
      <c r="S4793" s="263"/>
      <c r="T4793" s="264"/>
      <c r="AT4793" s="265" t="s">
        <v>175</v>
      </c>
      <c r="AU4793" s="265" t="s">
        <v>107</v>
      </c>
      <c r="AV4793" s="13" t="s">
        <v>107</v>
      </c>
      <c r="AW4793" s="13" t="s">
        <v>31</v>
      </c>
      <c r="AX4793" s="13" t="s">
        <v>74</v>
      </c>
      <c r="AY4793" s="265" t="s">
        <v>165</v>
      </c>
    </row>
    <row r="4794" s="12" customFormat="1">
      <c r="B4794" s="244"/>
      <c r="C4794" s="245"/>
      <c r="D4794" s="246" t="s">
        <v>175</v>
      </c>
      <c r="E4794" s="247" t="s">
        <v>1</v>
      </c>
      <c r="F4794" s="248" t="s">
        <v>379</v>
      </c>
      <c r="G4794" s="245"/>
      <c r="H4794" s="247" t="s">
        <v>1</v>
      </c>
      <c r="I4794" s="249"/>
      <c r="J4794" s="245"/>
      <c r="K4794" s="245"/>
      <c r="L4794" s="250"/>
      <c r="M4794" s="251"/>
      <c r="N4794" s="252"/>
      <c r="O4794" s="252"/>
      <c r="P4794" s="252"/>
      <c r="Q4794" s="252"/>
      <c r="R4794" s="252"/>
      <c r="S4794" s="252"/>
      <c r="T4794" s="253"/>
      <c r="AT4794" s="254" t="s">
        <v>175</v>
      </c>
      <c r="AU4794" s="254" t="s">
        <v>107</v>
      </c>
      <c r="AV4794" s="12" t="s">
        <v>82</v>
      </c>
      <c r="AW4794" s="12" t="s">
        <v>31</v>
      </c>
      <c r="AX4794" s="12" t="s">
        <v>74</v>
      </c>
      <c r="AY4794" s="254" t="s">
        <v>165</v>
      </c>
    </row>
    <row r="4795" s="13" customFormat="1">
      <c r="B4795" s="255"/>
      <c r="C4795" s="256"/>
      <c r="D4795" s="246" t="s">
        <v>175</v>
      </c>
      <c r="E4795" s="257" t="s">
        <v>1</v>
      </c>
      <c r="F4795" s="258" t="s">
        <v>1679</v>
      </c>
      <c r="G4795" s="256"/>
      <c r="H4795" s="259">
        <v>1.25</v>
      </c>
      <c r="I4795" s="260"/>
      <c r="J4795" s="256"/>
      <c r="K4795" s="256"/>
      <c r="L4795" s="261"/>
      <c r="M4795" s="262"/>
      <c r="N4795" s="263"/>
      <c r="O4795" s="263"/>
      <c r="P4795" s="263"/>
      <c r="Q4795" s="263"/>
      <c r="R4795" s="263"/>
      <c r="S4795" s="263"/>
      <c r="T4795" s="264"/>
      <c r="AT4795" s="265" t="s">
        <v>175</v>
      </c>
      <c r="AU4795" s="265" t="s">
        <v>107</v>
      </c>
      <c r="AV4795" s="13" t="s">
        <v>107</v>
      </c>
      <c r="AW4795" s="13" t="s">
        <v>31</v>
      </c>
      <c r="AX4795" s="13" t="s">
        <v>74</v>
      </c>
      <c r="AY4795" s="265" t="s">
        <v>165</v>
      </c>
    </row>
    <row r="4796" s="12" customFormat="1">
      <c r="B4796" s="244"/>
      <c r="C4796" s="245"/>
      <c r="D4796" s="246" t="s">
        <v>175</v>
      </c>
      <c r="E4796" s="247" t="s">
        <v>1</v>
      </c>
      <c r="F4796" s="248" t="s">
        <v>218</v>
      </c>
      <c r="G4796" s="245"/>
      <c r="H4796" s="247" t="s">
        <v>1</v>
      </c>
      <c r="I4796" s="249"/>
      <c r="J4796" s="245"/>
      <c r="K4796" s="245"/>
      <c r="L4796" s="250"/>
      <c r="M4796" s="251"/>
      <c r="N4796" s="252"/>
      <c r="O4796" s="252"/>
      <c r="P4796" s="252"/>
      <c r="Q4796" s="252"/>
      <c r="R4796" s="252"/>
      <c r="S4796" s="252"/>
      <c r="T4796" s="253"/>
      <c r="AT4796" s="254" t="s">
        <v>175</v>
      </c>
      <c r="AU4796" s="254" t="s">
        <v>107</v>
      </c>
      <c r="AV4796" s="12" t="s">
        <v>82</v>
      </c>
      <c r="AW4796" s="12" t="s">
        <v>31</v>
      </c>
      <c r="AX4796" s="12" t="s">
        <v>74</v>
      </c>
      <c r="AY4796" s="254" t="s">
        <v>165</v>
      </c>
    </row>
    <row r="4797" s="13" customFormat="1">
      <c r="B4797" s="255"/>
      <c r="C4797" s="256"/>
      <c r="D4797" s="246" t="s">
        <v>175</v>
      </c>
      <c r="E4797" s="257" t="s">
        <v>1</v>
      </c>
      <c r="F4797" s="258" t="s">
        <v>1679</v>
      </c>
      <c r="G4797" s="256"/>
      <c r="H4797" s="259">
        <v>1.25</v>
      </c>
      <c r="I4797" s="260"/>
      <c r="J4797" s="256"/>
      <c r="K4797" s="256"/>
      <c r="L4797" s="261"/>
      <c r="M4797" s="262"/>
      <c r="N4797" s="263"/>
      <c r="O4797" s="263"/>
      <c r="P4797" s="263"/>
      <c r="Q4797" s="263"/>
      <c r="R4797" s="263"/>
      <c r="S4797" s="263"/>
      <c r="T4797" s="264"/>
      <c r="AT4797" s="265" t="s">
        <v>175</v>
      </c>
      <c r="AU4797" s="265" t="s">
        <v>107</v>
      </c>
      <c r="AV4797" s="13" t="s">
        <v>107</v>
      </c>
      <c r="AW4797" s="13" t="s">
        <v>31</v>
      </c>
      <c r="AX4797" s="13" t="s">
        <v>74</v>
      </c>
      <c r="AY4797" s="265" t="s">
        <v>165</v>
      </c>
    </row>
    <row r="4798" s="12" customFormat="1">
      <c r="B4798" s="244"/>
      <c r="C4798" s="245"/>
      <c r="D4798" s="246" t="s">
        <v>175</v>
      </c>
      <c r="E4798" s="247" t="s">
        <v>1</v>
      </c>
      <c r="F4798" s="248" t="s">
        <v>194</v>
      </c>
      <c r="G4798" s="245"/>
      <c r="H4798" s="247" t="s">
        <v>1</v>
      </c>
      <c r="I4798" s="249"/>
      <c r="J4798" s="245"/>
      <c r="K4798" s="245"/>
      <c r="L4798" s="250"/>
      <c r="M4798" s="251"/>
      <c r="N4798" s="252"/>
      <c r="O4798" s="252"/>
      <c r="P4798" s="252"/>
      <c r="Q4798" s="252"/>
      <c r="R4798" s="252"/>
      <c r="S4798" s="252"/>
      <c r="T4798" s="253"/>
      <c r="AT4798" s="254" t="s">
        <v>175</v>
      </c>
      <c r="AU4798" s="254" t="s">
        <v>107</v>
      </c>
      <c r="AV4798" s="12" t="s">
        <v>82</v>
      </c>
      <c r="AW4798" s="12" t="s">
        <v>31</v>
      </c>
      <c r="AX4798" s="12" t="s">
        <v>74</v>
      </c>
      <c r="AY4798" s="254" t="s">
        <v>165</v>
      </c>
    </row>
    <row r="4799" s="13" customFormat="1">
      <c r="B4799" s="255"/>
      <c r="C4799" s="256"/>
      <c r="D4799" s="246" t="s">
        <v>175</v>
      </c>
      <c r="E4799" s="257" t="s">
        <v>1</v>
      </c>
      <c r="F4799" s="258" t="s">
        <v>1679</v>
      </c>
      <c r="G4799" s="256"/>
      <c r="H4799" s="259">
        <v>1.25</v>
      </c>
      <c r="I4799" s="260"/>
      <c r="J4799" s="256"/>
      <c r="K4799" s="256"/>
      <c r="L4799" s="261"/>
      <c r="M4799" s="262"/>
      <c r="N4799" s="263"/>
      <c r="O4799" s="263"/>
      <c r="P4799" s="263"/>
      <c r="Q4799" s="263"/>
      <c r="R4799" s="263"/>
      <c r="S4799" s="263"/>
      <c r="T4799" s="264"/>
      <c r="AT4799" s="265" t="s">
        <v>175</v>
      </c>
      <c r="AU4799" s="265" t="s">
        <v>107</v>
      </c>
      <c r="AV4799" s="13" t="s">
        <v>107</v>
      </c>
      <c r="AW4799" s="13" t="s">
        <v>31</v>
      </c>
      <c r="AX4799" s="13" t="s">
        <v>74</v>
      </c>
      <c r="AY4799" s="265" t="s">
        <v>165</v>
      </c>
    </row>
    <row r="4800" s="12" customFormat="1">
      <c r="B4800" s="244"/>
      <c r="C4800" s="245"/>
      <c r="D4800" s="246" t="s">
        <v>175</v>
      </c>
      <c r="E4800" s="247" t="s">
        <v>1</v>
      </c>
      <c r="F4800" s="248" t="s">
        <v>177</v>
      </c>
      <c r="G4800" s="245"/>
      <c r="H4800" s="247" t="s">
        <v>1</v>
      </c>
      <c r="I4800" s="249"/>
      <c r="J4800" s="245"/>
      <c r="K4800" s="245"/>
      <c r="L4800" s="250"/>
      <c r="M4800" s="251"/>
      <c r="N4800" s="252"/>
      <c r="O4800" s="252"/>
      <c r="P4800" s="252"/>
      <c r="Q4800" s="252"/>
      <c r="R4800" s="252"/>
      <c r="S4800" s="252"/>
      <c r="T4800" s="253"/>
      <c r="AT4800" s="254" t="s">
        <v>175</v>
      </c>
      <c r="AU4800" s="254" t="s">
        <v>107</v>
      </c>
      <c r="AV4800" s="12" t="s">
        <v>82</v>
      </c>
      <c r="AW4800" s="12" t="s">
        <v>31</v>
      </c>
      <c r="AX4800" s="12" t="s">
        <v>74</v>
      </c>
      <c r="AY4800" s="254" t="s">
        <v>165</v>
      </c>
    </row>
    <row r="4801" s="13" customFormat="1">
      <c r="B4801" s="255"/>
      <c r="C4801" s="256"/>
      <c r="D4801" s="246" t="s">
        <v>175</v>
      </c>
      <c r="E4801" s="257" t="s">
        <v>1</v>
      </c>
      <c r="F4801" s="258" t="s">
        <v>1679</v>
      </c>
      <c r="G4801" s="256"/>
      <c r="H4801" s="259">
        <v>1.25</v>
      </c>
      <c r="I4801" s="260"/>
      <c r="J4801" s="256"/>
      <c r="K4801" s="256"/>
      <c r="L4801" s="261"/>
      <c r="M4801" s="262"/>
      <c r="N4801" s="263"/>
      <c r="O4801" s="263"/>
      <c r="P4801" s="263"/>
      <c r="Q4801" s="263"/>
      <c r="R4801" s="263"/>
      <c r="S4801" s="263"/>
      <c r="T4801" s="264"/>
      <c r="AT4801" s="265" t="s">
        <v>175</v>
      </c>
      <c r="AU4801" s="265" t="s">
        <v>107</v>
      </c>
      <c r="AV4801" s="13" t="s">
        <v>107</v>
      </c>
      <c r="AW4801" s="13" t="s">
        <v>31</v>
      </c>
      <c r="AX4801" s="13" t="s">
        <v>74</v>
      </c>
      <c r="AY4801" s="265" t="s">
        <v>165</v>
      </c>
    </row>
    <row r="4802" s="12" customFormat="1">
      <c r="B4802" s="244"/>
      <c r="C4802" s="245"/>
      <c r="D4802" s="246" t="s">
        <v>175</v>
      </c>
      <c r="E4802" s="247" t="s">
        <v>1</v>
      </c>
      <c r="F4802" s="248" t="s">
        <v>217</v>
      </c>
      <c r="G4802" s="245"/>
      <c r="H4802" s="247" t="s">
        <v>1</v>
      </c>
      <c r="I4802" s="249"/>
      <c r="J4802" s="245"/>
      <c r="K4802" s="245"/>
      <c r="L4802" s="250"/>
      <c r="M4802" s="251"/>
      <c r="N4802" s="252"/>
      <c r="O4802" s="252"/>
      <c r="P4802" s="252"/>
      <c r="Q4802" s="252"/>
      <c r="R4802" s="252"/>
      <c r="S4802" s="252"/>
      <c r="T4802" s="253"/>
      <c r="AT4802" s="254" t="s">
        <v>175</v>
      </c>
      <c r="AU4802" s="254" t="s">
        <v>107</v>
      </c>
      <c r="AV4802" s="12" t="s">
        <v>82</v>
      </c>
      <c r="AW4802" s="12" t="s">
        <v>31</v>
      </c>
      <c r="AX4802" s="12" t="s">
        <v>74</v>
      </c>
      <c r="AY4802" s="254" t="s">
        <v>165</v>
      </c>
    </row>
    <row r="4803" s="13" customFormat="1">
      <c r="B4803" s="255"/>
      <c r="C4803" s="256"/>
      <c r="D4803" s="246" t="s">
        <v>175</v>
      </c>
      <c r="E4803" s="257" t="s">
        <v>1</v>
      </c>
      <c r="F4803" s="258" t="s">
        <v>82</v>
      </c>
      <c r="G4803" s="256"/>
      <c r="H4803" s="259">
        <v>1</v>
      </c>
      <c r="I4803" s="260"/>
      <c r="J4803" s="256"/>
      <c r="K4803" s="256"/>
      <c r="L4803" s="261"/>
      <c r="M4803" s="262"/>
      <c r="N4803" s="263"/>
      <c r="O4803" s="263"/>
      <c r="P4803" s="263"/>
      <c r="Q4803" s="263"/>
      <c r="R4803" s="263"/>
      <c r="S4803" s="263"/>
      <c r="T4803" s="264"/>
      <c r="AT4803" s="265" t="s">
        <v>175</v>
      </c>
      <c r="AU4803" s="265" t="s">
        <v>107</v>
      </c>
      <c r="AV4803" s="13" t="s">
        <v>107</v>
      </c>
      <c r="AW4803" s="13" t="s">
        <v>31</v>
      </c>
      <c r="AX4803" s="13" t="s">
        <v>74</v>
      </c>
      <c r="AY4803" s="265" t="s">
        <v>165</v>
      </c>
    </row>
    <row r="4804" s="12" customFormat="1">
      <c r="B4804" s="244"/>
      <c r="C4804" s="245"/>
      <c r="D4804" s="246" t="s">
        <v>175</v>
      </c>
      <c r="E4804" s="247" t="s">
        <v>1</v>
      </c>
      <c r="F4804" s="248" t="s">
        <v>416</v>
      </c>
      <c r="G4804" s="245"/>
      <c r="H4804" s="247" t="s">
        <v>1</v>
      </c>
      <c r="I4804" s="249"/>
      <c r="J4804" s="245"/>
      <c r="K4804" s="245"/>
      <c r="L4804" s="250"/>
      <c r="M4804" s="251"/>
      <c r="N4804" s="252"/>
      <c r="O4804" s="252"/>
      <c r="P4804" s="252"/>
      <c r="Q4804" s="252"/>
      <c r="R4804" s="252"/>
      <c r="S4804" s="252"/>
      <c r="T4804" s="253"/>
      <c r="AT4804" s="254" t="s">
        <v>175</v>
      </c>
      <c r="AU4804" s="254" t="s">
        <v>107</v>
      </c>
      <c r="AV4804" s="12" t="s">
        <v>82</v>
      </c>
      <c r="AW4804" s="12" t="s">
        <v>31</v>
      </c>
      <c r="AX4804" s="12" t="s">
        <v>74</v>
      </c>
      <c r="AY4804" s="254" t="s">
        <v>165</v>
      </c>
    </row>
    <row r="4805" s="13" customFormat="1">
      <c r="B4805" s="255"/>
      <c r="C4805" s="256"/>
      <c r="D4805" s="246" t="s">
        <v>175</v>
      </c>
      <c r="E4805" s="257" t="s">
        <v>1</v>
      </c>
      <c r="F4805" s="258" t="s">
        <v>82</v>
      </c>
      <c r="G4805" s="256"/>
      <c r="H4805" s="259">
        <v>1</v>
      </c>
      <c r="I4805" s="260"/>
      <c r="J4805" s="256"/>
      <c r="K4805" s="256"/>
      <c r="L4805" s="261"/>
      <c r="M4805" s="262"/>
      <c r="N4805" s="263"/>
      <c r="O4805" s="263"/>
      <c r="P4805" s="263"/>
      <c r="Q4805" s="263"/>
      <c r="R4805" s="263"/>
      <c r="S4805" s="263"/>
      <c r="T4805" s="264"/>
      <c r="AT4805" s="265" t="s">
        <v>175</v>
      </c>
      <c r="AU4805" s="265" t="s">
        <v>107</v>
      </c>
      <c r="AV4805" s="13" t="s">
        <v>107</v>
      </c>
      <c r="AW4805" s="13" t="s">
        <v>31</v>
      </c>
      <c r="AX4805" s="13" t="s">
        <v>74</v>
      </c>
      <c r="AY4805" s="265" t="s">
        <v>165</v>
      </c>
    </row>
    <row r="4806" s="12" customFormat="1">
      <c r="B4806" s="244"/>
      <c r="C4806" s="245"/>
      <c r="D4806" s="246" t="s">
        <v>175</v>
      </c>
      <c r="E4806" s="247" t="s">
        <v>1</v>
      </c>
      <c r="F4806" s="248" t="s">
        <v>420</v>
      </c>
      <c r="G4806" s="245"/>
      <c r="H4806" s="247" t="s">
        <v>1</v>
      </c>
      <c r="I4806" s="249"/>
      <c r="J4806" s="245"/>
      <c r="K4806" s="245"/>
      <c r="L4806" s="250"/>
      <c r="M4806" s="251"/>
      <c r="N4806" s="252"/>
      <c r="O4806" s="252"/>
      <c r="P4806" s="252"/>
      <c r="Q4806" s="252"/>
      <c r="R4806" s="252"/>
      <c r="S4806" s="252"/>
      <c r="T4806" s="253"/>
      <c r="AT4806" s="254" t="s">
        <v>175</v>
      </c>
      <c r="AU4806" s="254" t="s">
        <v>107</v>
      </c>
      <c r="AV4806" s="12" t="s">
        <v>82</v>
      </c>
      <c r="AW4806" s="12" t="s">
        <v>31</v>
      </c>
      <c r="AX4806" s="12" t="s">
        <v>74</v>
      </c>
      <c r="AY4806" s="254" t="s">
        <v>165</v>
      </c>
    </row>
    <row r="4807" s="13" customFormat="1">
      <c r="B4807" s="255"/>
      <c r="C4807" s="256"/>
      <c r="D4807" s="246" t="s">
        <v>175</v>
      </c>
      <c r="E4807" s="257" t="s">
        <v>1</v>
      </c>
      <c r="F4807" s="258" t="s">
        <v>82</v>
      </c>
      <c r="G4807" s="256"/>
      <c r="H4807" s="259">
        <v>1</v>
      </c>
      <c r="I4807" s="260"/>
      <c r="J4807" s="256"/>
      <c r="K4807" s="256"/>
      <c r="L4807" s="261"/>
      <c r="M4807" s="262"/>
      <c r="N4807" s="263"/>
      <c r="O4807" s="263"/>
      <c r="P4807" s="263"/>
      <c r="Q4807" s="263"/>
      <c r="R4807" s="263"/>
      <c r="S4807" s="263"/>
      <c r="T4807" s="264"/>
      <c r="AT4807" s="265" t="s">
        <v>175</v>
      </c>
      <c r="AU4807" s="265" t="s">
        <v>107</v>
      </c>
      <c r="AV4807" s="13" t="s">
        <v>107</v>
      </c>
      <c r="AW4807" s="13" t="s">
        <v>31</v>
      </c>
      <c r="AX4807" s="13" t="s">
        <v>74</v>
      </c>
      <c r="AY4807" s="265" t="s">
        <v>165</v>
      </c>
    </row>
    <row r="4808" s="12" customFormat="1">
      <c r="B4808" s="244"/>
      <c r="C4808" s="245"/>
      <c r="D4808" s="246" t="s">
        <v>175</v>
      </c>
      <c r="E4808" s="247" t="s">
        <v>1</v>
      </c>
      <c r="F4808" s="248" t="s">
        <v>198</v>
      </c>
      <c r="G4808" s="245"/>
      <c r="H4808" s="247" t="s">
        <v>1</v>
      </c>
      <c r="I4808" s="249"/>
      <c r="J4808" s="245"/>
      <c r="K4808" s="245"/>
      <c r="L4808" s="250"/>
      <c r="M4808" s="251"/>
      <c r="N4808" s="252"/>
      <c r="O4808" s="252"/>
      <c r="P4808" s="252"/>
      <c r="Q4808" s="252"/>
      <c r="R4808" s="252"/>
      <c r="S4808" s="252"/>
      <c r="T4808" s="253"/>
      <c r="AT4808" s="254" t="s">
        <v>175</v>
      </c>
      <c r="AU4808" s="254" t="s">
        <v>107</v>
      </c>
      <c r="AV4808" s="12" t="s">
        <v>82</v>
      </c>
      <c r="AW4808" s="12" t="s">
        <v>31</v>
      </c>
      <c r="AX4808" s="12" t="s">
        <v>74</v>
      </c>
      <c r="AY4808" s="254" t="s">
        <v>165</v>
      </c>
    </row>
    <row r="4809" s="13" customFormat="1">
      <c r="B4809" s="255"/>
      <c r="C4809" s="256"/>
      <c r="D4809" s="246" t="s">
        <v>175</v>
      </c>
      <c r="E4809" s="257" t="s">
        <v>1</v>
      </c>
      <c r="F4809" s="258" t="s">
        <v>82</v>
      </c>
      <c r="G4809" s="256"/>
      <c r="H4809" s="259">
        <v>1</v>
      </c>
      <c r="I4809" s="260"/>
      <c r="J4809" s="256"/>
      <c r="K4809" s="256"/>
      <c r="L4809" s="261"/>
      <c r="M4809" s="262"/>
      <c r="N4809" s="263"/>
      <c r="O4809" s="263"/>
      <c r="P4809" s="263"/>
      <c r="Q4809" s="263"/>
      <c r="R4809" s="263"/>
      <c r="S4809" s="263"/>
      <c r="T4809" s="264"/>
      <c r="AT4809" s="265" t="s">
        <v>175</v>
      </c>
      <c r="AU4809" s="265" t="s">
        <v>107</v>
      </c>
      <c r="AV4809" s="13" t="s">
        <v>107</v>
      </c>
      <c r="AW4809" s="13" t="s">
        <v>31</v>
      </c>
      <c r="AX4809" s="13" t="s">
        <v>74</v>
      </c>
      <c r="AY4809" s="265" t="s">
        <v>165</v>
      </c>
    </row>
    <row r="4810" s="12" customFormat="1">
      <c r="B4810" s="244"/>
      <c r="C4810" s="245"/>
      <c r="D4810" s="246" t="s">
        <v>175</v>
      </c>
      <c r="E4810" s="247" t="s">
        <v>1</v>
      </c>
      <c r="F4810" s="248" t="s">
        <v>246</v>
      </c>
      <c r="G4810" s="245"/>
      <c r="H4810" s="247" t="s">
        <v>1</v>
      </c>
      <c r="I4810" s="249"/>
      <c r="J4810" s="245"/>
      <c r="K4810" s="245"/>
      <c r="L4810" s="250"/>
      <c r="M4810" s="251"/>
      <c r="N4810" s="252"/>
      <c r="O4810" s="252"/>
      <c r="P4810" s="252"/>
      <c r="Q4810" s="252"/>
      <c r="R4810" s="252"/>
      <c r="S4810" s="252"/>
      <c r="T4810" s="253"/>
      <c r="AT4810" s="254" t="s">
        <v>175</v>
      </c>
      <c r="AU4810" s="254" t="s">
        <v>107</v>
      </c>
      <c r="AV4810" s="12" t="s">
        <v>82</v>
      </c>
      <c r="AW4810" s="12" t="s">
        <v>31</v>
      </c>
      <c r="AX4810" s="12" t="s">
        <v>74</v>
      </c>
      <c r="AY4810" s="254" t="s">
        <v>165</v>
      </c>
    </row>
    <row r="4811" s="13" customFormat="1">
      <c r="B4811" s="255"/>
      <c r="C4811" s="256"/>
      <c r="D4811" s="246" t="s">
        <v>175</v>
      </c>
      <c r="E4811" s="257" t="s">
        <v>1</v>
      </c>
      <c r="F4811" s="258" t="s">
        <v>82</v>
      </c>
      <c r="G4811" s="256"/>
      <c r="H4811" s="259">
        <v>1</v>
      </c>
      <c r="I4811" s="260"/>
      <c r="J4811" s="256"/>
      <c r="K4811" s="256"/>
      <c r="L4811" s="261"/>
      <c r="M4811" s="262"/>
      <c r="N4811" s="263"/>
      <c r="O4811" s="263"/>
      <c r="P4811" s="263"/>
      <c r="Q4811" s="263"/>
      <c r="R4811" s="263"/>
      <c r="S4811" s="263"/>
      <c r="T4811" s="264"/>
      <c r="AT4811" s="265" t="s">
        <v>175</v>
      </c>
      <c r="AU4811" s="265" t="s">
        <v>107</v>
      </c>
      <c r="AV4811" s="13" t="s">
        <v>107</v>
      </c>
      <c r="AW4811" s="13" t="s">
        <v>31</v>
      </c>
      <c r="AX4811" s="13" t="s">
        <v>74</v>
      </c>
      <c r="AY4811" s="265" t="s">
        <v>165</v>
      </c>
    </row>
    <row r="4812" s="12" customFormat="1">
      <c r="B4812" s="244"/>
      <c r="C4812" s="245"/>
      <c r="D4812" s="246" t="s">
        <v>175</v>
      </c>
      <c r="E4812" s="247" t="s">
        <v>1</v>
      </c>
      <c r="F4812" s="248" t="s">
        <v>247</v>
      </c>
      <c r="G4812" s="245"/>
      <c r="H4812" s="247" t="s">
        <v>1</v>
      </c>
      <c r="I4812" s="249"/>
      <c r="J4812" s="245"/>
      <c r="K4812" s="245"/>
      <c r="L4812" s="250"/>
      <c r="M4812" s="251"/>
      <c r="N4812" s="252"/>
      <c r="O4812" s="252"/>
      <c r="P4812" s="252"/>
      <c r="Q4812" s="252"/>
      <c r="R4812" s="252"/>
      <c r="S4812" s="252"/>
      <c r="T4812" s="253"/>
      <c r="AT4812" s="254" t="s">
        <v>175</v>
      </c>
      <c r="AU4812" s="254" t="s">
        <v>107</v>
      </c>
      <c r="AV4812" s="12" t="s">
        <v>82</v>
      </c>
      <c r="AW4812" s="12" t="s">
        <v>31</v>
      </c>
      <c r="AX4812" s="12" t="s">
        <v>74</v>
      </c>
      <c r="AY4812" s="254" t="s">
        <v>165</v>
      </c>
    </row>
    <row r="4813" s="13" customFormat="1">
      <c r="B4813" s="255"/>
      <c r="C4813" s="256"/>
      <c r="D4813" s="246" t="s">
        <v>175</v>
      </c>
      <c r="E4813" s="257" t="s">
        <v>1</v>
      </c>
      <c r="F4813" s="258" t="s">
        <v>82</v>
      </c>
      <c r="G4813" s="256"/>
      <c r="H4813" s="259">
        <v>1</v>
      </c>
      <c r="I4813" s="260"/>
      <c r="J4813" s="256"/>
      <c r="K4813" s="256"/>
      <c r="L4813" s="261"/>
      <c r="M4813" s="262"/>
      <c r="N4813" s="263"/>
      <c r="O4813" s="263"/>
      <c r="P4813" s="263"/>
      <c r="Q4813" s="263"/>
      <c r="R4813" s="263"/>
      <c r="S4813" s="263"/>
      <c r="T4813" s="264"/>
      <c r="AT4813" s="265" t="s">
        <v>175</v>
      </c>
      <c r="AU4813" s="265" t="s">
        <v>107</v>
      </c>
      <c r="AV4813" s="13" t="s">
        <v>107</v>
      </c>
      <c r="AW4813" s="13" t="s">
        <v>31</v>
      </c>
      <c r="AX4813" s="13" t="s">
        <v>74</v>
      </c>
      <c r="AY4813" s="265" t="s">
        <v>165</v>
      </c>
    </row>
    <row r="4814" s="14" customFormat="1">
      <c r="B4814" s="266"/>
      <c r="C4814" s="267"/>
      <c r="D4814" s="246" t="s">
        <v>175</v>
      </c>
      <c r="E4814" s="268" t="s">
        <v>1</v>
      </c>
      <c r="F4814" s="269" t="s">
        <v>179</v>
      </c>
      <c r="G4814" s="267"/>
      <c r="H4814" s="270">
        <v>23.25</v>
      </c>
      <c r="I4814" s="271"/>
      <c r="J4814" s="267"/>
      <c r="K4814" s="267"/>
      <c r="L4814" s="272"/>
      <c r="M4814" s="273"/>
      <c r="N4814" s="274"/>
      <c r="O4814" s="274"/>
      <c r="P4814" s="274"/>
      <c r="Q4814" s="274"/>
      <c r="R4814" s="274"/>
      <c r="S4814" s="274"/>
      <c r="T4814" s="275"/>
      <c r="AT4814" s="276" t="s">
        <v>175</v>
      </c>
      <c r="AU4814" s="276" t="s">
        <v>107</v>
      </c>
      <c r="AV4814" s="14" t="s">
        <v>166</v>
      </c>
      <c r="AW4814" s="14" t="s">
        <v>31</v>
      </c>
      <c r="AX4814" s="14" t="s">
        <v>74</v>
      </c>
      <c r="AY4814" s="276" t="s">
        <v>165</v>
      </c>
    </row>
    <row r="4815" s="12" customFormat="1">
      <c r="B4815" s="244"/>
      <c r="C4815" s="245"/>
      <c r="D4815" s="246" t="s">
        <v>175</v>
      </c>
      <c r="E4815" s="247" t="s">
        <v>1</v>
      </c>
      <c r="F4815" s="248" t="s">
        <v>180</v>
      </c>
      <c r="G4815" s="245"/>
      <c r="H4815" s="247" t="s">
        <v>1</v>
      </c>
      <c r="I4815" s="249"/>
      <c r="J4815" s="245"/>
      <c r="K4815" s="245"/>
      <c r="L4815" s="250"/>
      <c r="M4815" s="251"/>
      <c r="N4815" s="252"/>
      <c r="O4815" s="252"/>
      <c r="P4815" s="252"/>
      <c r="Q4815" s="252"/>
      <c r="R4815" s="252"/>
      <c r="S4815" s="252"/>
      <c r="T4815" s="253"/>
      <c r="AT4815" s="254" t="s">
        <v>175</v>
      </c>
      <c r="AU4815" s="254" t="s">
        <v>107</v>
      </c>
      <c r="AV4815" s="12" t="s">
        <v>82</v>
      </c>
      <c r="AW4815" s="12" t="s">
        <v>31</v>
      </c>
      <c r="AX4815" s="12" t="s">
        <v>74</v>
      </c>
      <c r="AY4815" s="254" t="s">
        <v>165</v>
      </c>
    </row>
    <row r="4816" s="12" customFormat="1">
      <c r="B4816" s="244"/>
      <c r="C4816" s="245"/>
      <c r="D4816" s="246" t="s">
        <v>175</v>
      </c>
      <c r="E4816" s="247" t="s">
        <v>1</v>
      </c>
      <c r="F4816" s="248" t="s">
        <v>219</v>
      </c>
      <c r="G4816" s="245"/>
      <c r="H4816" s="247" t="s">
        <v>1</v>
      </c>
      <c r="I4816" s="249"/>
      <c r="J4816" s="245"/>
      <c r="K4816" s="245"/>
      <c r="L4816" s="250"/>
      <c r="M4816" s="251"/>
      <c r="N4816" s="252"/>
      <c r="O4816" s="252"/>
      <c r="P4816" s="252"/>
      <c r="Q4816" s="252"/>
      <c r="R4816" s="252"/>
      <c r="S4816" s="252"/>
      <c r="T4816" s="253"/>
      <c r="AT4816" s="254" t="s">
        <v>175</v>
      </c>
      <c r="AU4816" s="254" t="s">
        <v>107</v>
      </c>
      <c r="AV4816" s="12" t="s">
        <v>82</v>
      </c>
      <c r="AW4816" s="12" t="s">
        <v>31</v>
      </c>
      <c r="AX4816" s="12" t="s">
        <v>74</v>
      </c>
      <c r="AY4816" s="254" t="s">
        <v>165</v>
      </c>
    </row>
    <row r="4817" s="13" customFormat="1">
      <c r="B4817" s="255"/>
      <c r="C4817" s="256"/>
      <c r="D4817" s="246" t="s">
        <v>175</v>
      </c>
      <c r="E4817" s="257" t="s">
        <v>1</v>
      </c>
      <c r="F4817" s="258" t="s">
        <v>82</v>
      </c>
      <c r="G4817" s="256"/>
      <c r="H4817" s="259">
        <v>1</v>
      </c>
      <c r="I4817" s="260"/>
      <c r="J4817" s="256"/>
      <c r="K4817" s="256"/>
      <c r="L4817" s="261"/>
      <c r="M4817" s="262"/>
      <c r="N4817" s="263"/>
      <c r="O4817" s="263"/>
      <c r="P4817" s="263"/>
      <c r="Q4817" s="263"/>
      <c r="R4817" s="263"/>
      <c r="S4817" s="263"/>
      <c r="T4817" s="264"/>
      <c r="AT4817" s="265" t="s">
        <v>175</v>
      </c>
      <c r="AU4817" s="265" t="s">
        <v>107</v>
      </c>
      <c r="AV4817" s="13" t="s">
        <v>107</v>
      </c>
      <c r="AW4817" s="13" t="s">
        <v>31</v>
      </c>
      <c r="AX4817" s="13" t="s">
        <v>74</v>
      </c>
      <c r="AY4817" s="265" t="s">
        <v>165</v>
      </c>
    </row>
    <row r="4818" s="12" customFormat="1">
      <c r="B4818" s="244"/>
      <c r="C4818" s="245"/>
      <c r="D4818" s="246" t="s">
        <v>175</v>
      </c>
      <c r="E4818" s="247" t="s">
        <v>1</v>
      </c>
      <c r="F4818" s="248" t="s">
        <v>220</v>
      </c>
      <c r="G4818" s="245"/>
      <c r="H4818" s="247" t="s">
        <v>1</v>
      </c>
      <c r="I4818" s="249"/>
      <c r="J4818" s="245"/>
      <c r="K4818" s="245"/>
      <c r="L4818" s="250"/>
      <c r="M4818" s="251"/>
      <c r="N4818" s="252"/>
      <c r="O4818" s="252"/>
      <c r="P4818" s="252"/>
      <c r="Q4818" s="252"/>
      <c r="R4818" s="252"/>
      <c r="S4818" s="252"/>
      <c r="T4818" s="253"/>
      <c r="AT4818" s="254" t="s">
        <v>175</v>
      </c>
      <c r="AU4818" s="254" t="s">
        <v>107</v>
      </c>
      <c r="AV4818" s="12" t="s">
        <v>82</v>
      </c>
      <c r="AW4818" s="12" t="s">
        <v>31</v>
      </c>
      <c r="AX4818" s="12" t="s">
        <v>74</v>
      </c>
      <c r="AY4818" s="254" t="s">
        <v>165</v>
      </c>
    </row>
    <row r="4819" s="13" customFormat="1">
      <c r="B4819" s="255"/>
      <c r="C4819" s="256"/>
      <c r="D4819" s="246" t="s">
        <v>175</v>
      </c>
      <c r="E4819" s="257" t="s">
        <v>1</v>
      </c>
      <c r="F4819" s="258" t="s">
        <v>82</v>
      </c>
      <c r="G4819" s="256"/>
      <c r="H4819" s="259">
        <v>1</v>
      </c>
      <c r="I4819" s="260"/>
      <c r="J4819" s="256"/>
      <c r="K4819" s="256"/>
      <c r="L4819" s="261"/>
      <c r="M4819" s="262"/>
      <c r="N4819" s="263"/>
      <c r="O4819" s="263"/>
      <c r="P4819" s="263"/>
      <c r="Q4819" s="263"/>
      <c r="R4819" s="263"/>
      <c r="S4819" s="263"/>
      <c r="T4819" s="264"/>
      <c r="AT4819" s="265" t="s">
        <v>175</v>
      </c>
      <c r="AU4819" s="265" t="s">
        <v>107</v>
      </c>
      <c r="AV4819" s="13" t="s">
        <v>107</v>
      </c>
      <c r="AW4819" s="13" t="s">
        <v>31</v>
      </c>
      <c r="AX4819" s="13" t="s">
        <v>74</v>
      </c>
      <c r="AY4819" s="265" t="s">
        <v>165</v>
      </c>
    </row>
    <row r="4820" s="12" customFormat="1">
      <c r="B4820" s="244"/>
      <c r="C4820" s="245"/>
      <c r="D4820" s="246" t="s">
        <v>175</v>
      </c>
      <c r="E4820" s="247" t="s">
        <v>1</v>
      </c>
      <c r="F4820" s="248" t="s">
        <v>262</v>
      </c>
      <c r="G4820" s="245"/>
      <c r="H4820" s="247" t="s">
        <v>1</v>
      </c>
      <c r="I4820" s="249"/>
      <c r="J4820" s="245"/>
      <c r="K4820" s="245"/>
      <c r="L4820" s="250"/>
      <c r="M4820" s="251"/>
      <c r="N4820" s="252"/>
      <c r="O4820" s="252"/>
      <c r="P4820" s="252"/>
      <c r="Q4820" s="252"/>
      <c r="R4820" s="252"/>
      <c r="S4820" s="252"/>
      <c r="T4820" s="253"/>
      <c r="AT4820" s="254" t="s">
        <v>175</v>
      </c>
      <c r="AU4820" s="254" t="s">
        <v>107</v>
      </c>
      <c r="AV4820" s="12" t="s">
        <v>82</v>
      </c>
      <c r="AW4820" s="12" t="s">
        <v>31</v>
      </c>
      <c r="AX4820" s="12" t="s">
        <v>74</v>
      </c>
      <c r="AY4820" s="254" t="s">
        <v>165</v>
      </c>
    </row>
    <row r="4821" s="13" customFormat="1">
      <c r="B4821" s="255"/>
      <c r="C4821" s="256"/>
      <c r="D4821" s="246" t="s">
        <v>175</v>
      </c>
      <c r="E4821" s="257" t="s">
        <v>1</v>
      </c>
      <c r="F4821" s="258" t="s">
        <v>82</v>
      </c>
      <c r="G4821" s="256"/>
      <c r="H4821" s="259">
        <v>1</v>
      </c>
      <c r="I4821" s="260"/>
      <c r="J4821" s="256"/>
      <c r="K4821" s="256"/>
      <c r="L4821" s="261"/>
      <c r="M4821" s="262"/>
      <c r="N4821" s="263"/>
      <c r="O4821" s="263"/>
      <c r="P4821" s="263"/>
      <c r="Q4821" s="263"/>
      <c r="R4821" s="263"/>
      <c r="S4821" s="263"/>
      <c r="T4821" s="264"/>
      <c r="AT4821" s="265" t="s">
        <v>175</v>
      </c>
      <c r="AU4821" s="265" t="s">
        <v>107</v>
      </c>
      <c r="AV4821" s="13" t="s">
        <v>107</v>
      </c>
      <c r="AW4821" s="13" t="s">
        <v>31</v>
      </c>
      <c r="AX4821" s="13" t="s">
        <v>74</v>
      </c>
      <c r="AY4821" s="265" t="s">
        <v>165</v>
      </c>
    </row>
    <row r="4822" s="12" customFormat="1">
      <c r="B4822" s="244"/>
      <c r="C4822" s="245"/>
      <c r="D4822" s="246" t="s">
        <v>175</v>
      </c>
      <c r="E4822" s="247" t="s">
        <v>1</v>
      </c>
      <c r="F4822" s="248" t="s">
        <v>237</v>
      </c>
      <c r="G4822" s="245"/>
      <c r="H4822" s="247" t="s">
        <v>1</v>
      </c>
      <c r="I4822" s="249"/>
      <c r="J4822" s="245"/>
      <c r="K4822" s="245"/>
      <c r="L4822" s="250"/>
      <c r="M4822" s="251"/>
      <c r="N4822" s="252"/>
      <c r="O4822" s="252"/>
      <c r="P4822" s="252"/>
      <c r="Q4822" s="252"/>
      <c r="R4822" s="252"/>
      <c r="S4822" s="252"/>
      <c r="T4822" s="253"/>
      <c r="AT4822" s="254" t="s">
        <v>175</v>
      </c>
      <c r="AU4822" s="254" t="s">
        <v>107</v>
      </c>
      <c r="AV4822" s="12" t="s">
        <v>82</v>
      </c>
      <c r="AW4822" s="12" t="s">
        <v>31</v>
      </c>
      <c r="AX4822" s="12" t="s">
        <v>74</v>
      </c>
      <c r="AY4822" s="254" t="s">
        <v>165</v>
      </c>
    </row>
    <row r="4823" s="13" customFormat="1">
      <c r="B4823" s="255"/>
      <c r="C4823" s="256"/>
      <c r="D4823" s="246" t="s">
        <v>175</v>
      </c>
      <c r="E4823" s="257" t="s">
        <v>1</v>
      </c>
      <c r="F4823" s="258" t="s">
        <v>82</v>
      </c>
      <c r="G4823" s="256"/>
      <c r="H4823" s="259">
        <v>1</v>
      </c>
      <c r="I4823" s="260"/>
      <c r="J4823" s="256"/>
      <c r="K4823" s="256"/>
      <c r="L4823" s="261"/>
      <c r="M4823" s="262"/>
      <c r="N4823" s="263"/>
      <c r="O4823" s="263"/>
      <c r="P4823" s="263"/>
      <c r="Q4823" s="263"/>
      <c r="R4823" s="263"/>
      <c r="S4823" s="263"/>
      <c r="T4823" s="264"/>
      <c r="AT4823" s="265" t="s">
        <v>175</v>
      </c>
      <c r="AU4823" s="265" t="s">
        <v>107</v>
      </c>
      <c r="AV4823" s="13" t="s">
        <v>107</v>
      </c>
      <c r="AW4823" s="13" t="s">
        <v>31</v>
      </c>
      <c r="AX4823" s="13" t="s">
        <v>74</v>
      </c>
      <c r="AY4823" s="265" t="s">
        <v>165</v>
      </c>
    </row>
    <row r="4824" s="12" customFormat="1">
      <c r="B4824" s="244"/>
      <c r="C4824" s="245"/>
      <c r="D4824" s="246" t="s">
        <v>175</v>
      </c>
      <c r="E4824" s="247" t="s">
        <v>1</v>
      </c>
      <c r="F4824" s="248" t="s">
        <v>237</v>
      </c>
      <c r="G4824" s="245"/>
      <c r="H4824" s="247" t="s">
        <v>1</v>
      </c>
      <c r="I4824" s="249"/>
      <c r="J4824" s="245"/>
      <c r="K4824" s="245"/>
      <c r="L4824" s="250"/>
      <c r="M4824" s="251"/>
      <c r="N4824" s="252"/>
      <c r="O4824" s="252"/>
      <c r="P4824" s="252"/>
      <c r="Q4824" s="252"/>
      <c r="R4824" s="252"/>
      <c r="S4824" s="252"/>
      <c r="T4824" s="253"/>
      <c r="AT4824" s="254" t="s">
        <v>175</v>
      </c>
      <c r="AU4824" s="254" t="s">
        <v>107</v>
      </c>
      <c r="AV4824" s="12" t="s">
        <v>82</v>
      </c>
      <c r="AW4824" s="12" t="s">
        <v>31</v>
      </c>
      <c r="AX4824" s="12" t="s">
        <v>74</v>
      </c>
      <c r="AY4824" s="254" t="s">
        <v>165</v>
      </c>
    </row>
    <row r="4825" s="13" customFormat="1">
      <c r="B4825" s="255"/>
      <c r="C4825" s="256"/>
      <c r="D4825" s="246" t="s">
        <v>175</v>
      </c>
      <c r="E4825" s="257" t="s">
        <v>1</v>
      </c>
      <c r="F4825" s="258" t="s">
        <v>82</v>
      </c>
      <c r="G4825" s="256"/>
      <c r="H4825" s="259">
        <v>1</v>
      </c>
      <c r="I4825" s="260"/>
      <c r="J4825" s="256"/>
      <c r="K4825" s="256"/>
      <c r="L4825" s="261"/>
      <c r="M4825" s="262"/>
      <c r="N4825" s="263"/>
      <c r="O4825" s="263"/>
      <c r="P4825" s="263"/>
      <c r="Q4825" s="263"/>
      <c r="R4825" s="263"/>
      <c r="S4825" s="263"/>
      <c r="T4825" s="264"/>
      <c r="AT4825" s="265" t="s">
        <v>175</v>
      </c>
      <c r="AU4825" s="265" t="s">
        <v>107</v>
      </c>
      <c r="AV4825" s="13" t="s">
        <v>107</v>
      </c>
      <c r="AW4825" s="13" t="s">
        <v>31</v>
      </c>
      <c r="AX4825" s="13" t="s">
        <v>74</v>
      </c>
      <c r="AY4825" s="265" t="s">
        <v>165</v>
      </c>
    </row>
    <row r="4826" s="12" customFormat="1">
      <c r="B4826" s="244"/>
      <c r="C4826" s="245"/>
      <c r="D4826" s="246" t="s">
        <v>175</v>
      </c>
      <c r="E4826" s="247" t="s">
        <v>1</v>
      </c>
      <c r="F4826" s="248" t="s">
        <v>219</v>
      </c>
      <c r="G4826" s="245"/>
      <c r="H4826" s="247" t="s">
        <v>1</v>
      </c>
      <c r="I4826" s="249"/>
      <c r="J4826" s="245"/>
      <c r="K4826" s="245"/>
      <c r="L4826" s="250"/>
      <c r="M4826" s="251"/>
      <c r="N4826" s="252"/>
      <c r="O4826" s="252"/>
      <c r="P4826" s="252"/>
      <c r="Q4826" s="252"/>
      <c r="R4826" s="252"/>
      <c r="S4826" s="252"/>
      <c r="T4826" s="253"/>
      <c r="AT4826" s="254" t="s">
        <v>175</v>
      </c>
      <c r="AU4826" s="254" t="s">
        <v>107</v>
      </c>
      <c r="AV4826" s="12" t="s">
        <v>82</v>
      </c>
      <c r="AW4826" s="12" t="s">
        <v>31</v>
      </c>
      <c r="AX4826" s="12" t="s">
        <v>74</v>
      </c>
      <c r="AY4826" s="254" t="s">
        <v>165</v>
      </c>
    </row>
    <row r="4827" s="13" customFormat="1">
      <c r="B4827" s="255"/>
      <c r="C4827" s="256"/>
      <c r="D4827" s="246" t="s">
        <v>175</v>
      </c>
      <c r="E4827" s="257" t="s">
        <v>1</v>
      </c>
      <c r="F4827" s="258" t="s">
        <v>1679</v>
      </c>
      <c r="G4827" s="256"/>
      <c r="H4827" s="259">
        <v>1.25</v>
      </c>
      <c r="I4827" s="260"/>
      <c r="J4827" s="256"/>
      <c r="K4827" s="256"/>
      <c r="L4827" s="261"/>
      <c r="M4827" s="262"/>
      <c r="N4827" s="263"/>
      <c r="O4827" s="263"/>
      <c r="P4827" s="263"/>
      <c r="Q4827" s="263"/>
      <c r="R4827" s="263"/>
      <c r="S4827" s="263"/>
      <c r="T4827" s="264"/>
      <c r="AT4827" s="265" t="s">
        <v>175</v>
      </c>
      <c r="AU4827" s="265" t="s">
        <v>107</v>
      </c>
      <c r="AV4827" s="13" t="s">
        <v>107</v>
      </c>
      <c r="AW4827" s="13" t="s">
        <v>31</v>
      </c>
      <c r="AX4827" s="13" t="s">
        <v>74</v>
      </c>
      <c r="AY4827" s="265" t="s">
        <v>165</v>
      </c>
    </row>
    <row r="4828" s="12" customFormat="1">
      <c r="B4828" s="244"/>
      <c r="C4828" s="245"/>
      <c r="D4828" s="246" t="s">
        <v>175</v>
      </c>
      <c r="E4828" s="247" t="s">
        <v>1</v>
      </c>
      <c r="F4828" s="248" t="s">
        <v>220</v>
      </c>
      <c r="G4828" s="245"/>
      <c r="H4828" s="247" t="s">
        <v>1</v>
      </c>
      <c r="I4828" s="249"/>
      <c r="J4828" s="245"/>
      <c r="K4828" s="245"/>
      <c r="L4828" s="250"/>
      <c r="M4828" s="251"/>
      <c r="N4828" s="252"/>
      <c r="O4828" s="252"/>
      <c r="P4828" s="252"/>
      <c r="Q4828" s="252"/>
      <c r="R4828" s="252"/>
      <c r="S4828" s="252"/>
      <c r="T4828" s="253"/>
      <c r="AT4828" s="254" t="s">
        <v>175</v>
      </c>
      <c r="AU4828" s="254" t="s">
        <v>107</v>
      </c>
      <c r="AV4828" s="12" t="s">
        <v>82</v>
      </c>
      <c r="AW4828" s="12" t="s">
        <v>31</v>
      </c>
      <c r="AX4828" s="12" t="s">
        <v>74</v>
      </c>
      <c r="AY4828" s="254" t="s">
        <v>165</v>
      </c>
    </row>
    <row r="4829" s="13" customFormat="1">
      <c r="B4829" s="255"/>
      <c r="C4829" s="256"/>
      <c r="D4829" s="246" t="s">
        <v>175</v>
      </c>
      <c r="E4829" s="257" t="s">
        <v>1</v>
      </c>
      <c r="F4829" s="258" t="s">
        <v>1679</v>
      </c>
      <c r="G4829" s="256"/>
      <c r="H4829" s="259">
        <v>1.25</v>
      </c>
      <c r="I4829" s="260"/>
      <c r="J4829" s="256"/>
      <c r="K4829" s="256"/>
      <c r="L4829" s="261"/>
      <c r="M4829" s="262"/>
      <c r="N4829" s="263"/>
      <c r="O4829" s="263"/>
      <c r="P4829" s="263"/>
      <c r="Q4829" s="263"/>
      <c r="R4829" s="263"/>
      <c r="S4829" s="263"/>
      <c r="T4829" s="264"/>
      <c r="AT4829" s="265" t="s">
        <v>175</v>
      </c>
      <c r="AU4829" s="265" t="s">
        <v>107</v>
      </c>
      <c r="AV4829" s="13" t="s">
        <v>107</v>
      </c>
      <c r="AW4829" s="13" t="s">
        <v>31</v>
      </c>
      <c r="AX4829" s="13" t="s">
        <v>74</v>
      </c>
      <c r="AY4829" s="265" t="s">
        <v>165</v>
      </c>
    </row>
    <row r="4830" s="12" customFormat="1">
      <c r="B4830" s="244"/>
      <c r="C4830" s="245"/>
      <c r="D4830" s="246" t="s">
        <v>175</v>
      </c>
      <c r="E4830" s="247" t="s">
        <v>1</v>
      </c>
      <c r="F4830" s="248" t="s">
        <v>262</v>
      </c>
      <c r="G4830" s="245"/>
      <c r="H4830" s="247" t="s">
        <v>1</v>
      </c>
      <c r="I4830" s="249"/>
      <c r="J4830" s="245"/>
      <c r="K4830" s="245"/>
      <c r="L4830" s="250"/>
      <c r="M4830" s="251"/>
      <c r="N4830" s="252"/>
      <c r="O4830" s="252"/>
      <c r="P4830" s="252"/>
      <c r="Q4830" s="252"/>
      <c r="R4830" s="252"/>
      <c r="S4830" s="252"/>
      <c r="T4830" s="253"/>
      <c r="AT4830" s="254" t="s">
        <v>175</v>
      </c>
      <c r="AU4830" s="254" t="s">
        <v>107</v>
      </c>
      <c r="AV4830" s="12" t="s">
        <v>82</v>
      </c>
      <c r="AW4830" s="12" t="s">
        <v>31</v>
      </c>
      <c r="AX4830" s="12" t="s">
        <v>74</v>
      </c>
      <c r="AY4830" s="254" t="s">
        <v>165</v>
      </c>
    </row>
    <row r="4831" s="13" customFormat="1">
      <c r="B4831" s="255"/>
      <c r="C4831" s="256"/>
      <c r="D4831" s="246" t="s">
        <v>175</v>
      </c>
      <c r="E4831" s="257" t="s">
        <v>1</v>
      </c>
      <c r="F4831" s="258" t="s">
        <v>1679</v>
      </c>
      <c r="G4831" s="256"/>
      <c r="H4831" s="259">
        <v>1.25</v>
      </c>
      <c r="I4831" s="260"/>
      <c r="J4831" s="256"/>
      <c r="K4831" s="256"/>
      <c r="L4831" s="261"/>
      <c r="M4831" s="262"/>
      <c r="N4831" s="263"/>
      <c r="O4831" s="263"/>
      <c r="P4831" s="263"/>
      <c r="Q4831" s="263"/>
      <c r="R4831" s="263"/>
      <c r="S4831" s="263"/>
      <c r="T4831" s="264"/>
      <c r="AT4831" s="265" t="s">
        <v>175</v>
      </c>
      <c r="AU4831" s="265" t="s">
        <v>107</v>
      </c>
      <c r="AV4831" s="13" t="s">
        <v>107</v>
      </c>
      <c r="AW4831" s="13" t="s">
        <v>31</v>
      </c>
      <c r="AX4831" s="13" t="s">
        <v>74</v>
      </c>
      <c r="AY4831" s="265" t="s">
        <v>165</v>
      </c>
    </row>
    <row r="4832" s="12" customFormat="1">
      <c r="B4832" s="244"/>
      <c r="C4832" s="245"/>
      <c r="D4832" s="246" t="s">
        <v>175</v>
      </c>
      <c r="E4832" s="247" t="s">
        <v>1</v>
      </c>
      <c r="F4832" s="248" t="s">
        <v>436</v>
      </c>
      <c r="G4832" s="245"/>
      <c r="H4832" s="247" t="s">
        <v>1</v>
      </c>
      <c r="I4832" s="249"/>
      <c r="J4832" s="245"/>
      <c r="K4832" s="245"/>
      <c r="L4832" s="250"/>
      <c r="M4832" s="251"/>
      <c r="N4832" s="252"/>
      <c r="O4832" s="252"/>
      <c r="P4832" s="252"/>
      <c r="Q4832" s="252"/>
      <c r="R4832" s="252"/>
      <c r="S4832" s="252"/>
      <c r="T4832" s="253"/>
      <c r="AT4832" s="254" t="s">
        <v>175</v>
      </c>
      <c r="AU4832" s="254" t="s">
        <v>107</v>
      </c>
      <c r="AV4832" s="12" t="s">
        <v>82</v>
      </c>
      <c r="AW4832" s="12" t="s">
        <v>31</v>
      </c>
      <c r="AX4832" s="12" t="s">
        <v>74</v>
      </c>
      <c r="AY4832" s="254" t="s">
        <v>165</v>
      </c>
    </row>
    <row r="4833" s="13" customFormat="1">
      <c r="B4833" s="255"/>
      <c r="C4833" s="256"/>
      <c r="D4833" s="246" t="s">
        <v>175</v>
      </c>
      <c r="E4833" s="257" t="s">
        <v>1</v>
      </c>
      <c r="F4833" s="258" t="s">
        <v>82</v>
      </c>
      <c r="G4833" s="256"/>
      <c r="H4833" s="259">
        <v>1</v>
      </c>
      <c r="I4833" s="260"/>
      <c r="J4833" s="256"/>
      <c r="K4833" s="256"/>
      <c r="L4833" s="261"/>
      <c r="M4833" s="262"/>
      <c r="N4833" s="263"/>
      <c r="O4833" s="263"/>
      <c r="P4833" s="263"/>
      <c r="Q4833" s="263"/>
      <c r="R4833" s="263"/>
      <c r="S4833" s="263"/>
      <c r="T4833" s="264"/>
      <c r="AT4833" s="265" t="s">
        <v>175</v>
      </c>
      <c r="AU4833" s="265" t="s">
        <v>107</v>
      </c>
      <c r="AV4833" s="13" t="s">
        <v>107</v>
      </c>
      <c r="AW4833" s="13" t="s">
        <v>31</v>
      </c>
      <c r="AX4833" s="13" t="s">
        <v>74</v>
      </c>
      <c r="AY4833" s="265" t="s">
        <v>165</v>
      </c>
    </row>
    <row r="4834" s="12" customFormat="1">
      <c r="B4834" s="244"/>
      <c r="C4834" s="245"/>
      <c r="D4834" s="246" t="s">
        <v>175</v>
      </c>
      <c r="E4834" s="247" t="s">
        <v>1</v>
      </c>
      <c r="F4834" s="248" t="s">
        <v>439</v>
      </c>
      <c r="G4834" s="245"/>
      <c r="H4834" s="247" t="s">
        <v>1</v>
      </c>
      <c r="I4834" s="249"/>
      <c r="J4834" s="245"/>
      <c r="K4834" s="245"/>
      <c r="L4834" s="250"/>
      <c r="M4834" s="251"/>
      <c r="N4834" s="252"/>
      <c r="O4834" s="252"/>
      <c r="P4834" s="252"/>
      <c r="Q4834" s="252"/>
      <c r="R4834" s="252"/>
      <c r="S4834" s="252"/>
      <c r="T4834" s="253"/>
      <c r="AT4834" s="254" t="s">
        <v>175</v>
      </c>
      <c r="AU4834" s="254" t="s">
        <v>107</v>
      </c>
      <c r="AV4834" s="12" t="s">
        <v>82</v>
      </c>
      <c r="AW4834" s="12" t="s">
        <v>31</v>
      </c>
      <c r="AX4834" s="12" t="s">
        <v>74</v>
      </c>
      <c r="AY4834" s="254" t="s">
        <v>165</v>
      </c>
    </row>
    <row r="4835" s="13" customFormat="1">
      <c r="B4835" s="255"/>
      <c r="C4835" s="256"/>
      <c r="D4835" s="246" t="s">
        <v>175</v>
      </c>
      <c r="E4835" s="257" t="s">
        <v>1</v>
      </c>
      <c r="F4835" s="258" t="s">
        <v>82</v>
      </c>
      <c r="G4835" s="256"/>
      <c r="H4835" s="259">
        <v>1</v>
      </c>
      <c r="I4835" s="260"/>
      <c r="J4835" s="256"/>
      <c r="K4835" s="256"/>
      <c r="L4835" s="261"/>
      <c r="M4835" s="262"/>
      <c r="N4835" s="263"/>
      <c r="O4835" s="263"/>
      <c r="P4835" s="263"/>
      <c r="Q4835" s="263"/>
      <c r="R4835" s="263"/>
      <c r="S4835" s="263"/>
      <c r="T4835" s="264"/>
      <c r="AT4835" s="265" t="s">
        <v>175</v>
      </c>
      <c r="AU4835" s="265" t="s">
        <v>107</v>
      </c>
      <c r="AV4835" s="13" t="s">
        <v>107</v>
      </c>
      <c r="AW4835" s="13" t="s">
        <v>31</v>
      </c>
      <c r="AX4835" s="13" t="s">
        <v>74</v>
      </c>
      <c r="AY4835" s="265" t="s">
        <v>165</v>
      </c>
    </row>
    <row r="4836" s="12" customFormat="1">
      <c r="B4836" s="244"/>
      <c r="C4836" s="245"/>
      <c r="D4836" s="246" t="s">
        <v>175</v>
      </c>
      <c r="E4836" s="247" t="s">
        <v>1</v>
      </c>
      <c r="F4836" s="248" t="s">
        <v>222</v>
      </c>
      <c r="G4836" s="245"/>
      <c r="H4836" s="247" t="s">
        <v>1</v>
      </c>
      <c r="I4836" s="249"/>
      <c r="J4836" s="245"/>
      <c r="K4836" s="245"/>
      <c r="L4836" s="250"/>
      <c r="M4836" s="251"/>
      <c r="N4836" s="252"/>
      <c r="O4836" s="252"/>
      <c r="P4836" s="252"/>
      <c r="Q4836" s="252"/>
      <c r="R4836" s="252"/>
      <c r="S4836" s="252"/>
      <c r="T4836" s="253"/>
      <c r="AT4836" s="254" t="s">
        <v>175</v>
      </c>
      <c r="AU4836" s="254" t="s">
        <v>107</v>
      </c>
      <c r="AV4836" s="12" t="s">
        <v>82</v>
      </c>
      <c r="AW4836" s="12" t="s">
        <v>31</v>
      </c>
      <c r="AX4836" s="12" t="s">
        <v>74</v>
      </c>
      <c r="AY4836" s="254" t="s">
        <v>165</v>
      </c>
    </row>
    <row r="4837" s="13" customFormat="1">
      <c r="B4837" s="255"/>
      <c r="C4837" s="256"/>
      <c r="D4837" s="246" t="s">
        <v>175</v>
      </c>
      <c r="E4837" s="257" t="s">
        <v>1</v>
      </c>
      <c r="F4837" s="258" t="s">
        <v>82</v>
      </c>
      <c r="G4837" s="256"/>
      <c r="H4837" s="259">
        <v>1</v>
      </c>
      <c r="I4837" s="260"/>
      <c r="J4837" s="256"/>
      <c r="K4837" s="256"/>
      <c r="L4837" s="261"/>
      <c r="M4837" s="262"/>
      <c r="N4837" s="263"/>
      <c r="O4837" s="263"/>
      <c r="P4837" s="263"/>
      <c r="Q4837" s="263"/>
      <c r="R4837" s="263"/>
      <c r="S4837" s="263"/>
      <c r="T4837" s="264"/>
      <c r="AT4837" s="265" t="s">
        <v>175</v>
      </c>
      <c r="AU4837" s="265" t="s">
        <v>107</v>
      </c>
      <c r="AV4837" s="13" t="s">
        <v>107</v>
      </c>
      <c r="AW4837" s="13" t="s">
        <v>31</v>
      </c>
      <c r="AX4837" s="13" t="s">
        <v>74</v>
      </c>
      <c r="AY4837" s="265" t="s">
        <v>165</v>
      </c>
    </row>
    <row r="4838" s="12" customFormat="1">
      <c r="B4838" s="244"/>
      <c r="C4838" s="245"/>
      <c r="D4838" s="246" t="s">
        <v>175</v>
      </c>
      <c r="E4838" s="247" t="s">
        <v>1</v>
      </c>
      <c r="F4838" s="248" t="s">
        <v>181</v>
      </c>
      <c r="G4838" s="245"/>
      <c r="H4838" s="247" t="s">
        <v>1</v>
      </c>
      <c r="I4838" s="249"/>
      <c r="J4838" s="245"/>
      <c r="K4838" s="245"/>
      <c r="L4838" s="250"/>
      <c r="M4838" s="251"/>
      <c r="N4838" s="252"/>
      <c r="O4838" s="252"/>
      <c r="P4838" s="252"/>
      <c r="Q4838" s="252"/>
      <c r="R4838" s="252"/>
      <c r="S4838" s="252"/>
      <c r="T4838" s="253"/>
      <c r="AT4838" s="254" t="s">
        <v>175</v>
      </c>
      <c r="AU4838" s="254" t="s">
        <v>107</v>
      </c>
      <c r="AV4838" s="12" t="s">
        <v>82</v>
      </c>
      <c r="AW4838" s="12" t="s">
        <v>31</v>
      </c>
      <c r="AX4838" s="12" t="s">
        <v>74</v>
      </c>
      <c r="AY4838" s="254" t="s">
        <v>165</v>
      </c>
    </row>
    <row r="4839" s="13" customFormat="1">
      <c r="B4839" s="255"/>
      <c r="C4839" s="256"/>
      <c r="D4839" s="246" t="s">
        <v>175</v>
      </c>
      <c r="E4839" s="257" t="s">
        <v>1</v>
      </c>
      <c r="F4839" s="258" t="s">
        <v>82</v>
      </c>
      <c r="G4839" s="256"/>
      <c r="H4839" s="259">
        <v>1</v>
      </c>
      <c r="I4839" s="260"/>
      <c r="J4839" s="256"/>
      <c r="K4839" s="256"/>
      <c r="L4839" s="261"/>
      <c r="M4839" s="262"/>
      <c r="N4839" s="263"/>
      <c r="O4839" s="263"/>
      <c r="P4839" s="263"/>
      <c r="Q4839" s="263"/>
      <c r="R4839" s="263"/>
      <c r="S4839" s="263"/>
      <c r="T4839" s="264"/>
      <c r="AT4839" s="265" t="s">
        <v>175</v>
      </c>
      <c r="AU4839" s="265" t="s">
        <v>107</v>
      </c>
      <c r="AV4839" s="13" t="s">
        <v>107</v>
      </c>
      <c r="AW4839" s="13" t="s">
        <v>31</v>
      </c>
      <c r="AX4839" s="13" t="s">
        <v>74</v>
      </c>
      <c r="AY4839" s="265" t="s">
        <v>165</v>
      </c>
    </row>
    <row r="4840" s="12" customFormat="1">
      <c r="B4840" s="244"/>
      <c r="C4840" s="245"/>
      <c r="D4840" s="246" t="s">
        <v>175</v>
      </c>
      <c r="E4840" s="247" t="s">
        <v>1</v>
      </c>
      <c r="F4840" s="248" t="s">
        <v>182</v>
      </c>
      <c r="G4840" s="245"/>
      <c r="H4840" s="247" t="s">
        <v>1</v>
      </c>
      <c r="I4840" s="249"/>
      <c r="J4840" s="245"/>
      <c r="K4840" s="245"/>
      <c r="L4840" s="250"/>
      <c r="M4840" s="251"/>
      <c r="N4840" s="252"/>
      <c r="O4840" s="252"/>
      <c r="P4840" s="252"/>
      <c r="Q4840" s="252"/>
      <c r="R4840" s="252"/>
      <c r="S4840" s="252"/>
      <c r="T4840" s="253"/>
      <c r="AT4840" s="254" t="s">
        <v>175</v>
      </c>
      <c r="AU4840" s="254" t="s">
        <v>107</v>
      </c>
      <c r="AV4840" s="12" t="s">
        <v>82</v>
      </c>
      <c r="AW4840" s="12" t="s">
        <v>31</v>
      </c>
      <c r="AX4840" s="12" t="s">
        <v>74</v>
      </c>
      <c r="AY4840" s="254" t="s">
        <v>165</v>
      </c>
    </row>
    <row r="4841" s="13" customFormat="1">
      <c r="B4841" s="255"/>
      <c r="C4841" s="256"/>
      <c r="D4841" s="246" t="s">
        <v>175</v>
      </c>
      <c r="E4841" s="257" t="s">
        <v>1</v>
      </c>
      <c r="F4841" s="258" t="s">
        <v>82</v>
      </c>
      <c r="G4841" s="256"/>
      <c r="H4841" s="259">
        <v>1</v>
      </c>
      <c r="I4841" s="260"/>
      <c r="J4841" s="256"/>
      <c r="K4841" s="256"/>
      <c r="L4841" s="261"/>
      <c r="M4841" s="262"/>
      <c r="N4841" s="263"/>
      <c r="O4841" s="263"/>
      <c r="P4841" s="263"/>
      <c r="Q4841" s="263"/>
      <c r="R4841" s="263"/>
      <c r="S4841" s="263"/>
      <c r="T4841" s="264"/>
      <c r="AT4841" s="265" t="s">
        <v>175</v>
      </c>
      <c r="AU4841" s="265" t="s">
        <v>107</v>
      </c>
      <c r="AV4841" s="13" t="s">
        <v>107</v>
      </c>
      <c r="AW4841" s="13" t="s">
        <v>31</v>
      </c>
      <c r="AX4841" s="13" t="s">
        <v>74</v>
      </c>
      <c r="AY4841" s="265" t="s">
        <v>165</v>
      </c>
    </row>
    <row r="4842" s="12" customFormat="1">
      <c r="B4842" s="244"/>
      <c r="C4842" s="245"/>
      <c r="D4842" s="246" t="s">
        <v>175</v>
      </c>
      <c r="E4842" s="247" t="s">
        <v>1</v>
      </c>
      <c r="F4842" s="248" t="s">
        <v>456</v>
      </c>
      <c r="G4842" s="245"/>
      <c r="H4842" s="247" t="s">
        <v>1</v>
      </c>
      <c r="I4842" s="249"/>
      <c r="J4842" s="245"/>
      <c r="K4842" s="245"/>
      <c r="L4842" s="250"/>
      <c r="M4842" s="251"/>
      <c r="N4842" s="252"/>
      <c r="O4842" s="252"/>
      <c r="P4842" s="252"/>
      <c r="Q4842" s="252"/>
      <c r="R4842" s="252"/>
      <c r="S4842" s="252"/>
      <c r="T4842" s="253"/>
      <c r="AT4842" s="254" t="s">
        <v>175</v>
      </c>
      <c r="AU4842" s="254" t="s">
        <v>107</v>
      </c>
      <c r="AV4842" s="12" t="s">
        <v>82</v>
      </c>
      <c r="AW4842" s="12" t="s">
        <v>31</v>
      </c>
      <c r="AX4842" s="12" t="s">
        <v>74</v>
      </c>
      <c r="AY4842" s="254" t="s">
        <v>165</v>
      </c>
    </row>
    <row r="4843" s="13" customFormat="1">
      <c r="B4843" s="255"/>
      <c r="C4843" s="256"/>
      <c r="D4843" s="246" t="s">
        <v>175</v>
      </c>
      <c r="E4843" s="257" t="s">
        <v>1</v>
      </c>
      <c r="F4843" s="258" t="s">
        <v>82</v>
      </c>
      <c r="G4843" s="256"/>
      <c r="H4843" s="259">
        <v>1</v>
      </c>
      <c r="I4843" s="260"/>
      <c r="J4843" s="256"/>
      <c r="K4843" s="256"/>
      <c r="L4843" s="261"/>
      <c r="M4843" s="262"/>
      <c r="N4843" s="263"/>
      <c r="O4843" s="263"/>
      <c r="P4843" s="263"/>
      <c r="Q4843" s="263"/>
      <c r="R4843" s="263"/>
      <c r="S4843" s="263"/>
      <c r="T4843" s="264"/>
      <c r="AT4843" s="265" t="s">
        <v>175</v>
      </c>
      <c r="AU4843" s="265" t="s">
        <v>107</v>
      </c>
      <c r="AV4843" s="13" t="s">
        <v>107</v>
      </c>
      <c r="AW4843" s="13" t="s">
        <v>31</v>
      </c>
      <c r="AX4843" s="13" t="s">
        <v>74</v>
      </c>
      <c r="AY4843" s="265" t="s">
        <v>165</v>
      </c>
    </row>
    <row r="4844" s="12" customFormat="1">
      <c r="B4844" s="244"/>
      <c r="C4844" s="245"/>
      <c r="D4844" s="246" t="s">
        <v>175</v>
      </c>
      <c r="E4844" s="247" t="s">
        <v>1</v>
      </c>
      <c r="F4844" s="248" t="s">
        <v>274</v>
      </c>
      <c r="G4844" s="245"/>
      <c r="H4844" s="247" t="s">
        <v>1</v>
      </c>
      <c r="I4844" s="249"/>
      <c r="J4844" s="245"/>
      <c r="K4844" s="245"/>
      <c r="L4844" s="250"/>
      <c r="M4844" s="251"/>
      <c r="N4844" s="252"/>
      <c r="O4844" s="252"/>
      <c r="P4844" s="252"/>
      <c r="Q4844" s="252"/>
      <c r="R4844" s="252"/>
      <c r="S4844" s="252"/>
      <c r="T4844" s="253"/>
      <c r="AT4844" s="254" t="s">
        <v>175</v>
      </c>
      <c r="AU4844" s="254" t="s">
        <v>107</v>
      </c>
      <c r="AV4844" s="12" t="s">
        <v>82</v>
      </c>
      <c r="AW4844" s="12" t="s">
        <v>31</v>
      </c>
      <c r="AX4844" s="12" t="s">
        <v>74</v>
      </c>
      <c r="AY4844" s="254" t="s">
        <v>165</v>
      </c>
    </row>
    <row r="4845" s="13" customFormat="1">
      <c r="B4845" s="255"/>
      <c r="C4845" s="256"/>
      <c r="D4845" s="246" t="s">
        <v>175</v>
      </c>
      <c r="E4845" s="257" t="s">
        <v>1</v>
      </c>
      <c r="F4845" s="258" t="s">
        <v>82</v>
      </c>
      <c r="G4845" s="256"/>
      <c r="H4845" s="259">
        <v>1</v>
      </c>
      <c r="I4845" s="260"/>
      <c r="J4845" s="256"/>
      <c r="K4845" s="256"/>
      <c r="L4845" s="261"/>
      <c r="M4845" s="262"/>
      <c r="N4845" s="263"/>
      <c r="O4845" s="263"/>
      <c r="P4845" s="263"/>
      <c r="Q4845" s="263"/>
      <c r="R4845" s="263"/>
      <c r="S4845" s="263"/>
      <c r="T4845" s="264"/>
      <c r="AT4845" s="265" t="s">
        <v>175</v>
      </c>
      <c r="AU4845" s="265" t="s">
        <v>107</v>
      </c>
      <c r="AV4845" s="13" t="s">
        <v>107</v>
      </c>
      <c r="AW4845" s="13" t="s">
        <v>31</v>
      </c>
      <c r="AX4845" s="13" t="s">
        <v>74</v>
      </c>
      <c r="AY4845" s="265" t="s">
        <v>165</v>
      </c>
    </row>
    <row r="4846" s="12" customFormat="1">
      <c r="B4846" s="244"/>
      <c r="C4846" s="245"/>
      <c r="D4846" s="246" t="s">
        <v>175</v>
      </c>
      <c r="E4846" s="247" t="s">
        <v>1</v>
      </c>
      <c r="F4846" s="248" t="s">
        <v>472</v>
      </c>
      <c r="G4846" s="245"/>
      <c r="H4846" s="247" t="s">
        <v>1</v>
      </c>
      <c r="I4846" s="249"/>
      <c r="J4846" s="245"/>
      <c r="K4846" s="245"/>
      <c r="L4846" s="250"/>
      <c r="M4846" s="251"/>
      <c r="N4846" s="252"/>
      <c r="O4846" s="252"/>
      <c r="P4846" s="252"/>
      <c r="Q4846" s="252"/>
      <c r="R4846" s="252"/>
      <c r="S4846" s="252"/>
      <c r="T4846" s="253"/>
      <c r="AT4846" s="254" t="s">
        <v>175</v>
      </c>
      <c r="AU4846" s="254" t="s">
        <v>107</v>
      </c>
      <c r="AV4846" s="12" t="s">
        <v>82</v>
      </c>
      <c r="AW4846" s="12" t="s">
        <v>31</v>
      </c>
      <c r="AX4846" s="12" t="s">
        <v>74</v>
      </c>
      <c r="AY4846" s="254" t="s">
        <v>165</v>
      </c>
    </row>
    <row r="4847" s="13" customFormat="1">
      <c r="B4847" s="255"/>
      <c r="C4847" s="256"/>
      <c r="D4847" s="246" t="s">
        <v>175</v>
      </c>
      <c r="E4847" s="257" t="s">
        <v>1</v>
      </c>
      <c r="F4847" s="258" t="s">
        <v>82</v>
      </c>
      <c r="G4847" s="256"/>
      <c r="H4847" s="259">
        <v>1</v>
      </c>
      <c r="I4847" s="260"/>
      <c r="J4847" s="256"/>
      <c r="K4847" s="256"/>
      <c r="L4847" s="261"/>
      <c r="M4847" s="262"/>
      <c r="N4847" s="263"/>
      <c r="O4847" s="263"/>
      <c r="P4847" s="263"/>
      <c r="Q4847" s="263"/>
      <c r="R4847" s="263"/>
      <c r="S4847" s="263"/>
      <c r="T4847" s="264"/>
      <c r="AT4847" s="265" t="s">
        <v>175</v>
      </c>
      <c r="AU4847" s="265" t="s">
        <v>107</v>
      </c>
      <c r="AV4847" s="13" t="s">
        <v>107</v>
      </c>
      <c r="AW4847" s="13" t="s">
        <v>31</v>
      </c>
      <c r="AX4847" s="13" t="s">
        <v>74</v>
      </c>
      <c r="AY4847" s="265" t="s">
        <v>165</v>
      </c>
    </row>
    <row r="4848" s="12" customFormat="1">
      <c r="B4848" s="244"/>
      <c r="C4848" s="245"/>
      <c r="D4848" s="246" t="s">
        <v>175</v>
      </c>
      <c r="E4848" s="247" t="s">
        <v>1</v>
      </c>
      <c r="F4848" s="248" t="s">
        <v>439</v>
      </c>
      <c r="G4848" s="245"/>
      <c r="H4848" s="247" t="s">
        <v>1</v>
      </c>
      <c r="I4848" s="249"/>
      <c r="J4848" s="245"/>
      <c r="K4848" s="245"/>
      <c r="L4848" s="250"/>
      <c r="M4848" s="251"/>
      <c r="N4848" s="252"/>
      <c r="O4848" s="252"/>
      <c r="P4848" s="252"/>
      <c r="Q4848" s="252"/>
      <c r="R4848" s="252"/>
      <c r="S4848" s="252"/>
      <c r="T4848" s="253"/>
      <c r="AT4848" s="254" t="s">
        <v>175</v>
      </c>
      <c r="AU4848" s="254" t="s">
        <v>107</v>
      </c>
      <c r="AV4848" s="12" t="s">
        <v>82</v>
      </c>
      <c r="AW4848" s="12" t="s">
        <v>31</v>
      </c>
      <c r="AX4848" s="12" t="s">
        <v>74</v>
      </c>
      <c r="AY4848" s="254" t="s">
        <v>165</v>
      </c>
    </row>
    <row r="4849" s="13" customFormat="1">
      <c r="B4849" s="255"/>
      <c r="C4849" s="256"/>
      <c r="D4849" s="246" t="s">
        <v>175</v>
      </c>
      <c r="E4849" s="257" t="s">
        <v>1</v>
      </c>
      <c r="F4849" s="258" t="s">
        <v>82</v>
      </c>
      <c r="G4849" s="256"/>
      <c r="H4849" s="259">
        <v>1</v>
      </c>
      <c r="I4849" s="260"/>
      <c r="J4849" s="256"/>
      <c r="K4849" s="256"/>
      <c r="L4849" s="261"/>
      <c r="M4849" s="262"/>
      <c r="N4849" s="263"/>
      <c r="O4849" s="263"/>
      <c r="P4849" s="263"/>
      <c r="Q4849" s="263"/>
      <c r="R4849" s="263"/>
      <c r="S4849" s="263"/>
      <c r="T4849" s="264"/>
      <c r="AT4849" s="265" t="s">
        <v>175</v>
      </c>
      <c r="AU4849" s="265" t="s">
        <v>107</v>
      </c>
      <c r="AV4849" s="13" t="s">
        <v>107</v>
      </c>
      <c r="AW4849" s="13" t="s">
        <v>31</v>
      </c>
      <c r="AX4849" s="13" t="s">
        <v>74</v>
      </c>
      <c r="AY4849" s="265" t="s">
        <v>165</v>
      </c>
    </row>
    <row r="4850" s="12" customFormat="1">
      <c r="B4850" s="244"/>
      <c r="C4850" s="245"/>
      <c r="D4850" s="246" t="s">
        <v>175</v>
      </c>
      <c r="E4850" s="247" t="s">
        <v>1</v>
      </c>
      <c r="F4850" s="248" t="s">
        <v>222</v>
      </c>
      <c r="G4850" s="245"/>
      <c r="H4850" s="247" t="s">
        <v>1</v>
      </c>
      <c r="I4850" s="249"/>
      <c r="J4850" s="245"/>
      <c r="K4850" s="245"/>
      <c r="L4850" s="250"/>
      <c r="M4850" s="251"/>
      <c r="N4850" s="252"/>
      <c r="O4850" s="252"/>
      <c r="P4850" s="252"/>
      <c r="Q4850" s="252"/>
      <c r="R4850" s="252"/>
      <c r="S4850" s="252"/>
      <c r="T4850" s="253"/>
      <c r="AT4850" s="254" t="s">
        <v>175</v>
      </c>
      <c r="AU4850" s="254" t="s">
        <v>107</v>
      </c>
      <c r="AV4850" s="12" t="s">
        <v>82</v>
      </c>
      <c r="AW4850" s="12" t="s">
        <v>31</v>
      </c>
      <c r="AX4850" s="12" t="s">
        <v>74</v>
      </c>
      <c r="AY4850" s="254" t="s">
        <v>165</v>
      </c>
    </row>
    <row r="4851" s="13" customFormat="1">
      <c r="B4851" s="255"/>
      <c r="C4851" s="256"/>
      <c r="D4851" s="246" t="s">
        <v>175</v>
      </c>
      <c r="E4851" s="257" t="s">
        <v>1</v>
      </c>
      <c r="F4851" s="258" t="s">
        <v>82</v>
      </c>
      <c r="G4851" s="256"/>
      <c r="H4851" s="259">
        <v>1</v>
      </c>
      <c r="I4851" s="260"/>
      <c r="J4851" s="256"/>
      <c r="K4851" s="256"/>
      <c r="L4851" s="261"/>
      <c r="M4851" s="262"/>
      <c r="N4851" s="263"/>
      <c r="O4851" s="263"/>
      <c r="P4851" s="263"/>
      <c r="Q4851" s="263"/>
      <c r="R4851" s="263"/>
      <c r="S4851" s="263"/>
      <c r="T4851" s="264"/>
      <c r="AT4851" s="265" t="s">
        <v>175</v>
      </c>
      <c r="AU4851" s="265" t="s">
        <v>107</v>
      </c>
      <c r="AV4851" s="13" t="s">
        <v>107</v>
      </c>
      <c r="AW4851" s="13" t="s">
        <v>31</v>
      </c>
      <c r="AX4851" s="13" t="s">
        <v>74</v>
      </c>
      <c r="AY4851" s="265" t="s">
        <v>165</v>
      </c>
    </row>
    <row r="4852" s="12" customFormat="1">
      <c r="B4852" s="244"/>
      <c r="C4852" s="245"/>
      <c r="D4852" s="246" t="s">
        <v>175</v>
      </c>
      <c r="E4852" s="247" t="s">
        <v>1</v>
      </c>
      <c r="F4852" s="248" t="s">
        <v>203</v>
      </c>
      <c r="G4852" s="245"/>
      <c r="H4852" s="247" t="s">
        <v>1</v>
      </c>
      <c r="I4852" s="249"/>
      <c r="J4852" s="245"/>
      <c r="K4852" s="245"/>
      <c r="L4852" s="250"/>
      <c r="M4852" s="251"/>
      <c r="N4852" s="252"/>
      <c r="O4852" s="252"/>
      <c r="P4852" s="252"/>
      <c r="Q4852" s="252"/>
      <c r="R4852" s="252"/>
      <c r="S4852" s="252"/>
      <c r="T4852" s="253"/>
      <c r="AT4852" s="254" t="s">
        <v>175</v>
      </c>
      <c r="AU4852" s="254" t="s">
        <v>107</v>
      </c>
      <c r="AV4852" s="12" t="s">
        <v>82</v>
      </c>
      <c r="AW4852" s="12" t="s">
        <v>31</v>
      </c>
      <c r="AX4852" s="12" t="s">
        <v>74</v>
      </c>
      <c r="AY4852" s="254" t="s">
        <v>165</v>
      </c>
    </row>
    <row r="4853" s="13" customFormat="1">
      <c r="B4853" s="255"/>
      <c r="C4853" s="256"/>
      <c r="D4853" s="246" t="s">
        <v>175</v>
      </c>
      <c r="E4853" s="257" t="s">
        <v>1</v>
      </c>
      <c r="F4853" s="258" t="s">
        <v>1680</v>
      </c>
      <c r="G4853" s="256"/>
      <c r="H4853" s="259">
        <v>1.1499999999999999</v>
      </c>
      <c r="I4853" s="260"/>
      <c r="J4853" s="256"/>
      <c r="K4853" s="256"/>
      <c r="L4853" s="261"/>
      <c r="M4853" s="262"/>
      <c r="N4853" s="263"/>
      <c r="O4853" s="263"/>
      <c r="P4853" s="263"/>
      <c r="Q4853" s="263"/>
      <c r="R4853" s="263"/>
      <c r="S4853" s="263"/>
      <c r="T4853" s="264"/>
      <c r="AT4853" s="265" t="s">
        <v>175</v>
      </c>
      <c r="AU4853" s="265" t="s">
        <v>107</v>
      </c>
      <c r="AV4853" s="13" t="s">
        <v>107</v>
      </c>
      <c r="AW4853" s="13" t="s">
        <v>31</v>
      </c>
      <c r="AX4853" s="13" t="s">
        <v>74</v>
      </c>
      <c r="AY4853" s="265" t="s">
        <v>165</v>
      </c>
    </row>
    <row r="4854" s="12" customFormat="1">
      <c r="B4854" s="244"/>
      <c r="C4854" s="245"/>
      <c r="D4854" s="246" t="s">
        <v>175</v>
      </c>
      <c r="E4854" s="247" t="s">
        <v>1</v>
      </c>
      <c r="F4854" s="248" t="s">
        <v>697</v>
      </c>
      <c r="G4854" s="245"/>
      <c r="H4854" s="247" t="s">
        <v>1</v>
      </c>
      <c r="I4854" s="249"/>
      <c r="J4854" s="245"/>
      <c r="K4854" s="245"/>
      <c r="L4854" s="250"/>
      <c r="M4854" s="251"/>
      <c r="N4854" s="252"/>
      <c r="O4854" s="252"/>
      <c r="P4854" s="252"/>
      <c r="Q4854" s="252"/>
      <c r="R4854" s="252"/>
      <c r="S4854" s="252"/>
      <c r="T4854" s="253"/>
      <c r="AT4854" s="254" t="s">
        <v>175</v>
      </c>
      <c r="AU4854" s="254" t="s">
        <v>107</v>
      </c>
      <c r="AV4854" s="12" t="s">
        <v>82</v>
      </c>
      <c r="AW4854" s="12" t="s">
        <v>31</v>
      </c>
      <c r="AX4854" s="12" t="s">
        <v>74</v>
      </c>
      <c r="AY4854" s="254" t="s">
        <v>165</v>
      </c>
    </row>
    <row r="4855" s="13" customFormat="1">
      <c r="B4855" s="255"/>
      <c r="C4855" s="256"/>
      <c r="D4855" s="246" t="s">
        <v>175</v>
      </c>
      <c r="E4855" s="257" t="s">
        <v>1</v>
      </c>
      <c r="F4855" s="258" t="s">
        <v>1680</v>
      </c>
      <c r="G4855" s="256"/>
      <c r="H4855" s="259">
        <v>1.1499999999999999</v>
      </c>
      <c r="I4855" s="260"/>
      <c r="J4855" s="256"/>
      <c r="K4855" s="256"/>
      <c r="L4855" s="261"/>
      <c r="M4855" s="262"/>
      <c r="N4855" s="263"/>
      <c r="O4855" s="263"/>
      <c r="P4855" s="263"/>
      <c r="Q4855" s="263"/>
      <c r="R4855" s="263"/>
      <c r="S4855" s="263"/>
      <c r="T4855" s="264"/>
      <c r="AT4855" s="265" t="s">
        <v>175</v>
      </c>
      <c r="AU4855" s="265" t="s">
        <v>107</v>
      </c>
      <c r="AV4855" s="13" t="s">
        <v>107</v>
      </c>
      <c r="AW4855" s="13" t="s">
        <v>31</v>
      </c>
      <c r="AX4855" s="13" t="s">
        <v>74</v>
      </c>
      <c r="AY4855" s="265" t="s">
        <v>165</v>
      </c>
    </row>
    <row r="4856" s="12" customFormat="1">
      <c r="B4856" s="244"/>
      <c r="C4856" s="245"/>
      <c r="D4856" s="246" t="s">
        <v>175</v>
      </c>
      <c r="E4856" s="247" t="s">
        <v>1</v>
      </c>
      <c r="F4856" s="248" t="s">
        <v>461</v>
      </c>
      <c r="G4856" s="245"/>
      <c r="H4856" s="247" t="s">
        <v>1</v>
      </c>
      <c r="I4856" s="249"/>
      <c r="J4856" s="245"/>
      <c r="K4856" s="245"/>
      <c r="L4856" s="250"/>
      <c r="M4856" s="251"/>
      <c r="N4856" s="252"/>
      <c r="O4856" s="252"/>
      <c r="P4856" s="252"/>
      <c r="Q4856" s="252"/>
      <c r="R4856" s="252"/>
      <c r="S4856" s="252"/>
      <c r="T4856" s="253"/>
      <c r="AT4856" s="254" t="s">
        <v>175</v>
      </c>
      <c r="AU4856" s="254" t="s">
        <v>107</v>
      </c>
      <c r="AV4856" s="12" t="s">
        <v>82</v>
      </c>
      <c r="AW4856" s="12" t="s">
        <v>31</v>
      </c>
      <c r="AX4856" s="12" t="s">
        <v>74</v>
      </c>
      <c r="AY4856" s="254" t="s">
        <v>165</v>
      </c>
    </row>
    <row r="4857" s="13" customFormat="1">
      <c r="B4857" s="255"/>
      <c r="C4857" s="256"/>
      <c r="D4857" s="246" t="s">
        <v>175</v>
      </c>
      <c r="E4857" s="257" t="s">
        <v>1</v>
      </c>
      <c r="F4857" s="258" t="s">
        <v>1680</v>
      </c>
      <c r="G4857" s="256"/>
      <c r="H4857" s="259">
        <v>1.1499999999999999</v>
      </c>
      <c r="I4857" s="260"/>
      <c r="J4857" s="256"/>
      <c r="K4857" s="256"/>
      <c r="L4857" s="261"/>
      <c r="M4857" s="262"/>
      <c r="N4857" s="263"/>
      <c r="O4857" s="263"/>
      <c r="P4857" s="263"/>
      <c r="Q4857" s="263"/>
      <c r="R4857" s="263"/>
      <c r="S4857" s="263"/>
      <c r="T4857" s="264"/>
      <c r="AT4857" s="265" t="s">
        <v>175</v>
      </c>
      <c r="AU4857" s="265" t="s">
        <v>107</v>
      </c>
      <c r="AV4857" s="13" t="s">
        <v>107</v>
      </c>
      <c r="AW4857" s="13" t="s">
        <v>31</v>
      </c>
      <c r="AX4857" s="13" t="s">
        <v>74</v>
      </c>
      <c r="AY4857" s="265" t="s">
        <v>165</v>
      </c>
    </row>
    <row r="4858" s="12" customFormat="1">
      <c r="B4858" s="244"/>
      <c r="C4858" s="245"/>
      <c r="D4858" s="246" t="s">
        <v>175</v>
      </c>
      <c r="E4858" s="247" t="s">
        <v>1</v>
      </c>
      <c r="F4858" s="248" t="s">
        <v>467</v>
      </c>
      <c r="G4858" s="245"/>
      <c r="H4858" s="247" t="s">
        <v>1</v>
      </c>
      <c r="I4858" s="249"/>
      <c r="J4858" s="245"/>
      <c r="K4858" s="245"/>
      <c r="L4858" s="250"/>
      <c r="M4858" s="251"/>
      <c r="N4858" s="252"/>
      <c r="O4858" s="252"/>
      <c r="P4858" s="252"/>
      <c r="Q4858" s="252"/>
      <c r="R4858" s="252"/>
      <c r="S4858" s="252"/>
      <c r="T4858" s="253"/>
      <c r="AT4858" s="254" t="s">
        <v>175</v>
      </c>
      <c r="AU4858" s="254" t="s">
        <v>107</v>
      </c>
      <c r="AV4858" s="12" t="s">
        <v>82</v>
      </c>
      <c r="AW4858" s="12" t="s">
        <v>31</v>
      </c>
      <c r="AX4858" s="12" t="s">
        <v>74</v>
      </c>
      <c r="AY4858" s="254" t="s">
        <v>165</v>
      </c>
    </row>
    <row r="4859" s="13" customFormat="1">
      <c r="B4859" s="255"/>
      <c r="C4859" s="256"/>
      <c r="D4859" s="246" t="s">
        <v>175</v>
      </c>
      <c r="E4859" s="257" t="s">
        <v>1</v>
      </c>
      <c r="F4859" s="258" t="s">
        <v>1680</v>
      </c>
      <c r="G4859" s="256"/>
      <c r="H4859" s="259">
        <v>1.1499999999999999</v>
      </c>
      <c r="I4859" s="260"/>
      <c r="J4859" s="256"/>
      <c r="K4859" s="256"/>
      <c r="L4859" s="261"/>
      <c r="M4859" s="262"/>
      <c r="N4859" s="263"/>
      <c r="O4859" s="263"/>
      <c r="P4859" s="263"/>
      <c r="Q4859" s="263"/>
      <c r="R4859" s="263"/>
      <c r="S4859" s="263"/>
      <c r="T4859" s="264"/>
      <c r="AT4859" s="265" t="s">
        <v>175</v>
      </c>
      <c r="AU4859" s="265" t="s">
        <v>107</v>
      </c>
      <c r="AV4859" s="13" t="s">
        <v>107</v>
      </c>
      <c r="AW4859" s="13" t="s">
        <v>31</v>
      </c>
      <c r="AX4859" s="13" t="s">
        <v>74</v>
      </c>
      <c r="AY4859" s="265" t="s">
        <v>165</v>
      </c>
    </row>
    <row r="4860" s="12" customFormat="1">
      <c r="B4860" s="244"/>
      <c r="C4860" s="245"/>
      <c r="D4860" s="246" t="s">
        <v>175</v>
      </c>
      <c r="E4860" s="247" t="s">
        <v>1</v>
      </c>
      <c r="F4860" s="248" t="s">
        <v>443</v>
      </c>
      <c r="G4860" s="245"/>
      <c r="H4860" s="247" t="s">
        <v>1</v>
      </c>
      <c r="I4860" s="249"/>
      <c r="J4860" s="245"/>
      <c r="K4860" s="245"/>
      <c r="L4860" s="250"/>
      <c r="M4860" s="251"/>
      <c r="N4860" s="252"/>
      <c r="O4860" s="252"/>
      <c r="P4860" s="252"/>
      <c r="Q4860" s="252"/>
      <c r="R4860" s="252"/>
      <c r="S4860" s="252"/>
      <c r="T4860" s="253"/>
      <c r="AT4860" s="254" t="s">
        <v>175</v>
      </c>
      <c r="AU4860" s="254" t="s">
        <v>107</v>
      </c>
      <c r="AV4860" s="12" t="s">
        <v>82</v>
      </c>
      <c r="AW4860" s="12" t="s">
        <v>31</v>
      </c>
      <c r="AX4860" s="12" t="s">
        <v>74</v>
      </c>
      <c r="AY4860" s="254" t="s">
        <v>165</v>
      </c>
    </row>
    <row r="4861" s="13" customFormat="1">
      <c r="B4861" s="255"/>
      <c r="C4861" s="256"/>
      <c r="D4861" s="246" t="s">
        <v>175</v>
      </c>
      <c r="E4861" s="257" t="s">
        <v>1</v>
      </c>
      <c r="F4861" s="258" t="s">
        <v>1680</v>
      </c>
      <c r="G4861" s="256"/>
      <c r="H4861" s="259">
        <v>1.1499999999999999</v>
      </c>
      <c r="I4861" s="260"/>
      <c r="J4861" s="256"/>
      <c r="K4861" s="256"/>
      <c r="L4861" s="261"/>
      <c r="M4861" s="262"/>
      <c r="N4861" s="263"/>
      <c r="O4861" s="263"/>
      <c r="P4861" s="263"/>
      <c r="Q4861" s="263"/>
      <c r="R4861" s="263"/>
      <c r="S4861" s="263"/>
      <c r="T4861" s="264"/>
      <c r="AT4861" s="265" t="s">
        <v>175</v>
      </c>
      <c r="AU4861" s="265" t="s">
        <v>107</v>
      </c>
      <c r="AV4861" s="13" t="s">
        <v>107</v>
      </c>
      <c r="AW4861" s="13" t="s">
        <v>31</v>
      </c>
      <c r="AX4861" s="13" t="s">
        <v>74</v>
      </c>
      <c r="AY4861" s="265" t="s">
        <v>165</v>
      </c>
    </row>
    <row r="4862" s="12" customFormat="1">
      <c r="B4862" s="244"/>
      <c r="C4862" s="245"/>
      <c r="D4862" s="246" t="s">
        <v>175</v>
      </c>
      <c r="E4862" s="247" t="s">
        <v>1</v>
      </c>
      <c r="F4862" s="248" t="s">
        <v>205</v>
      </c>
      <c r="G4862" s="245"/>
      <c r="H4862" s="247" t="s">
        <v>1</v>
      </c>
      <c r="I4862" s="249"/>
      <c r="J4862" s="245"/>
      <c r="K4862" s="245"/>
      <c r="L4862" s="250"/>
      <c r="M4862" s="251"/>
      <c r="N4862" s="252"/>
      <c r="O4862" s="252"/>
      <c r="P4862" s="252"/>
      <c r="Q4862" s="252"/>
      <c r="R4862" s="252"/>
      <c r="S4862" s="252"/>
      <c r="T4862" s="253"/>
      <c r="AT4862" s="254" t="s">
        <v>175</v>
      </c>
      <c r="AU4862" s="254" t="s">
        <v>107</v>
      </c>
      <c r="AV4862" s="12" t="s">
        <v>82</v>
      </c>
      <c r="AW4862" s="12" t="s">
        <v>31</v>
      </c>
      <c r="AX4862" s="12" t="s">
        <v>74</v>
      </c>
      <c r="AY4862" s="254" t="s">
        <v>165</v>
      </c>
    </row>
    <row r="4863" s="13" customFormat="1">
      <c r="B4863" s="255"/>
      <c r="C4863" s="256"/>
      <c r="D4863" s="246" t="s">
        <v>175</v>
      </c>
      <c r="E4863" s="257" t="s">
        <v>1</v>
      </c>
      <c r="F4863" s="258" t="s">
        <v>1680</v>
      </c>
      <c r="G4863" s="256"/>
      <c r="H4863" s="259">
        <v>1.1499999999999999</v>
      </c>
      <c r="I4863" s="260"/>
      <c r="J4863" s="256"/>
      <c r="K4863" s="256"/>
      <c r="L4863" s="261"/>
      <c r="M4863" s="262"/>
      <c r="N4863" s="263"/>
      <c r="O4863" s="263"/>
      <c r="P4863" s="263"/>
      <c r="Q4863" s="263"/>
      <c r="R4863" s="263"/>
      <c r="S4863" s="263"/>
      <c r="T4863" s="264"/>
      <c r="AT4863" s="265" t="s">
        <v>175</v>
      </c>
      <c r="AU4863" s="265" t="s">
        <v>107</v>
      </c>
      <c r="AV4863" s="13" t="s">
        <v>107</v>
      </c>
      <c r="AW4863" s="13" t="s">
        <v>31</v>
      </c>
      <c r="AX4863" s="13" t="s">
        <v>74</v>
      </c>
      <c r="AY4863" s="265" t="s">
        <v>165</v>
      </c>
    </row>
    <row r="4864" s="14" customFormat="1">
      <c r="B4864" s="266"/>
      <c r="C4864" s="267"/>
      <c r="D4864" s="246" t="s">
        <v>175</v>
      </c>
      <c r="E4864" s="268" t="s">
        <v>1</v>
      </c>
      <c r="F4864" s="269" t="s">
        <v>179</v>
      </c>
      <c r="G4864" s="267"/>
      <c r="H4864" s="270">
        <v>25.649999999999991</v>
      </c>
      <c r="I4864" s="271"/>
      <c r="J4864" s="267"/>
      <c r="K4864" s="267"/>
      <c r="L4864" s="272"/>
      <c r="M4864" s="273"/>
      <c r="N4864" s="274"/>
      <c r="O4864" s="274"/>
      <c r="P4864" s="274"/>
      <c r="Q4864" s="274"/>
      <c r="R4864" s="274"/>
      <c r="S4864" s="274"/>
      <c r="T4864" s="275"/>
      <c r="AT4864" s="276" t="s">
        <v>175</v>
      </c>
      <c r="AU4864" s="276" t="s">
        <v>107</v>
      </c>
      <c r="AV4864" s="14" t="s">
        <v>166</v>
      </c>
      <c r="AW4864" s="14" t="s">
        <v>31</v>
      </c>
      <c r="AX4864" s="14" t="s">
        <v>74</v>
      </c>
      <c r="AY4864" s="276" t="s">
        <v>165</v>
      </c>
    </row>
    <row r="4865" s="15" customFormat="1">
      <c r="B4865" s="277"/>
      <c r="C4865" s="278"/>
      <c r="D4865" s="246" t="s">
        <v>175</v>
      </c>
      <c r="E4865" s="279" t="s">
        <v>1</v>
      </c>
      <c r="F4865" s="280" t="s">
        <v>186</v>
      </c>
      <c r="G4865" s="278"/>
      <c r="H4865" s="281">
        <v>48.899999999999991</v>
      </c>
      <c r="I4865" s="282"/>
      <c r="J4865" s="278"/>
      <c r="K4865" s="278"/>
      <c r="L4865" s="283"/>
      <c r="M4865" s="284"/>
      <c r="N4865" s="285"/>
      <c r="O4865" s="285"/>
      <c r="P4865" s="285"/>
      <c r="Q4865" s="285"/>
      <c r="R4865" s="285"/>
      <c r="S4865" s="285"/>
      <c r="T4865" s="286"/>
      <c r="AT4865" s="287" t="s">
        <v>175</v>
      </c>
      <c r="AU4865" s="287" t="s">
        <v>107</v>
      </c>
      <c r="AV4865" s="15" t="s">
        <v>173</v>
      </c>
      <c r="AW4865" s="15" t="s">
        <v>31</v>
      </c>
      <c r="AX4865" s="15" t="s">
        <v>82</v>
      </c>
      <c r="AY4865" s="287" t="s">
        <v>165</v>
      </c>
    </row>
    <row r="4866" s="11" customFormat="1" ht="22.8" customHeight="1">
      <c r="B4866" s="215"/>
      <c r="C4866" s="216"/>
      <c r="D4866" s="217" t="s">
        <v>73</v>
      </c>
      <c r="E4866" s="229" t="s">
        <v>1686</v>
      </c>
      <c r="F4866" s="229" t="s">
        <v>1687</v>
      </c>
      <c r="G4866" s="216"/>
      <c r="H4866" s="216"/>
      <c r="I4866" s="219"/>
      <c r="J4866" s="230">
        <f>BK4866</f>
        <v>0</v>
      </c>
      <c r="K4866" s="216"/>
      <c r="L4866" s="221"/>
      <c r="M4866" s="222"/>
      <c r="N4866" s="223"/>
      <c r="O4866" s="223"/>
      <c r="P4866" s="224">
        <f>SUM(P4867:P4900)</f>
        <v>0</v>
      </c>
      <c r="Q4866" s="223"/>
      <c r="R4866" s="224">
        <f>SUM(R4867:R4900)</f>
        <v>0.56749259000000007</v>
      </c>
      <c r="S4866" s="223"/>
      <c r="T4866" s="225">
        <f>SUM(T4867:T4900)</f>
        <v>0</v>
      </c>
      <c r="AR4866" s="226" t="s">
        <v>107</v>
      </c>
      <c r="AT4866" s="227" t="s">
        <v>73</v>
      </c>
      <c r="AU4866" s="227" t="s">
        <v>82</v>
      </c>
      <c r="AY4866" s="226" t="s">
        <v>165</v>
      </c>
      <c r="BK4866" s="228">
        <f>SUM(BK4867:BK4900)</f>
        <v>0</v>
      </c>
    </row>
    <row r="4867" s="1" customFormat="1" ht="24" customHeight="1">
      <c r="B4867" s="38"/>
      <c r="C4867" s="231" t="s">
        <v>1688</v>
      </c>
      <c r="D4867" s="231" t="s">
        <v>168</v>
      </c>
      <c r="E4867" s="232" t="s">
        <v>1689</v>
      </c>
      <c r="F4867" s="233" t="s">
        <v>1690</v>
      </c>
      <c r="G4867" s="234" t="s">
        <v>296</v>
      </c>
      <c r="H4867" s="235">
        <v>1956.8710000000001</v>
      </c>
      <c r="I4867" s="236"/>
      <c r="J4867" s="237">
        <f>ROUND(I4867*H4867,2)</f>
        <v>0</v>
      </c>
      <c r="K4867" s="233" t="s">
        <v>286</v>
      </c>
      <c r="L4867" s="43"/>
      <c r="M4867" s="238" t="s">
        <v>1</v>
      </c>
      <c r="N4867" s="239" t="s">
        <v>40</v>
      </c>
      <c r="O4867" s="86"/>
      <c r="P4867" s="240">
        <f>O4867*H4867</f>
        <v>0</v>
      </c>
      <c r="Q4867" s="240">
        <v>0.00029</v>
      </c>
      <c r="R4867" s="240">
        <f>Q4867*H4867</f>
        <v>0.56749259000000007</v>
      </c>
      <c r="S4867" s="240">
        <v>0</v>
      </c>
      <c r="T4867" s="241">
        <f>S4867*H4867</f>
        <v>0</v>
      </c>
      <c r="AR4867" s="242" t="s">
        <v>315</v>
      </c>
      <c r="AT4867" s="242" t="s">
        <v>168</v>
      </c>
      <c r="AU4867" s="242" t="s">
        <v>107</v>
      </c>
      <c r="AY4867" s="17" t="s">
        <v>165</v>
      </c>
      <c r="BE4867" s="243">
        <f>IF(N4867="základní",J4867,0)</f>
        <v>0</v>
      </c>
      <c r="BF4867" s="243">
        <f>IF(N4867="snížená",J4867,0)</f>
        <v>0</v>
      </c>
      <c r="BG4867" s="243">
        <f>IF(N4867="zákl. přenesená",J4867,0)</f>
        <v>0</v>
      </c>
      <c r="BH4867" s="243">
        <f>IF(N4867="sníž. přenesená",J4867,0)</f>
        <v>0</v>
      </c>
      <c r="BI4867" s="243">
        <f>IF(N4867="nulová",J4867,0)</f>
        <v>0</v>
      </c>
      <c r="BJ4867" s="17" t="s">
        <v>107</v>
      </c>
      <c r="BK4867" s="243">
        <f>ROUND(I4867*H4867,2)</f>
        <v>0</v>
      </c>
      <c r="BL4867" s="17" t="s">
        <v>315</v>
      </c>
      <c r="BM4867" s="242" t="s">
        <v>1691</v>
      </c>
    </row>
    <row r="4868" s="12" customFormat="1">
      <c r="B4868" s="244"/>
      <c r="C4868" s="245"/>
      <c r="D4868" s="246" t="s">
        <v>175</v>
      </c>
      <c r="E4868" s="247" t="s">
        <v>1</v>
      </c>
      <c r="F4868" s="248" t="s">
        <v>176</v>
      </c>
      <c r="G4868" s="245"/>
      <c r="H4868" s="247" t="s">
        <v>1</v>
      </c>
      <c r="I4868" s="249"/>
      <c r="J4868" s="245"/>
      <c r="K4868" s="245"/>
      <c r="L4868" s="250"/>
      <c r="M4868" s="251"/>
      <c r="N4868" s="252"/>
      <c r="O4868" s="252"/>
      <c r="P4868" s="252"/>
      <c r="Q4868" s="252"/>
      <c r="R4868" s="252"/>
      <c r="S4868" s="252"/>
      <c r="T4868" s="253"/>
      <c r="AT4868" s="254" t="s">
        <v>175</v>
      </c>
      <c r="AU4868" s="254" t="s">
        <v>107</v>
      </c>
      <c r="AV4868" s="12" t="s">
        <v>82</v>
      </c>
      <c r="AW4868" s="12" t="s">
        <v>31</v>
      </c>
      <c r="AX4868" s="12" t="s">
        <v>74</v>
      </c>
      <c r="AY4868" s="254" t="s">
        <v>165</v>
      </c>
    </row>
    <row r="4869" s="12" customFormat="1">
      <c r="B4869" s="244"/>
      <c r="C4869" s="245"/>
      <c r="D4869" s="246" t="s">
        <v>175</v>
      </c>
      <c r="E4869" s="247" t="s">
        <v>1</v>
      </c>
      <c r="F4869" s="248" t="s">
        <v>1692</v>
      </c>
      <c r="G4869" s="245"/>
      <c r="H4869" s="247" t="s">
        <v>1</v>
      </c>
      <c r="I4869" s="249"/>
      <c r="J4869" s="245"/>
      <c r="K4869" s="245"/>
      <c r="L4869" s="250"/>
      <c r="M4869" s="251"/>
      <c r="N4869" s="252"/>
      <c r="O4869" s="252"/>
      <c r="P4869" s="252"/>
      <c r="Q4869" s="252"/>
      <c r="R4869" s="252"/>
      <c r="S4869" s="252"/>
      <c r="T4869" s="253"/>
      <c r="AT4869" s="254" t="s">
        <v>175</v>
      </c>
      <c r="AU4869" s="254" t="s">
        <v>107</v>
      </c>
      <c r="AV4869" s="12" t="s">
        <v>82</v>
      </c>
      <c r="AW4869" s="12" t="s">
        <v>31</v>
      </c>
      <c r="AX4869" s="12" t="s">
        <v>74</v>
      </c>
      <c r="AY4869" s="254" t="s">
        <v>165</v>
      </c>
    </row>
    <row r="4870" s="13" customFormat="1">
      <c r="B4870" s="255"/>
      <c r="C4870" s="256"/>
      <c r="D4870" s="246" t="s">
        <v>175</v>
      </c>
      <c r="E4870" s="257" t="s">
        <v>1</v>
      </c>
      <c r="F4870" s="258" t="s">
        <v>1693</v>
      </c>
      <c r="G4870" s="256"/>
      <c r="H4870" s="259">
        <v>581.54100000000005</v>
      </c>
      <c r="I4870" s="260"/>
      <c r="J4870" s="256"/>
      <c r="K4870" s="256"/>
      <c r="L4870" s="261"/>
      <c r="M4870" s="262"/>
      <c r="N4870" s="263"/>
      <c r="O4870" s="263"/>
      <c r="P4870" s="263"/>
      <c r="Q4870" s="263"/>
      <c r="R4870" s="263"/>
      <c r="S4870" s="263"/>
      <c r="T4870" s="264"/>
      <c r="AT4870" s="265" t="s">
        <v>175</v>
      </c>
      <c r="AU4870" s="265" t="s">
        <v>107</v>
      </c>
      <c r="AV4870" s="13" t="s">
        <v>107</v>
      </c>
      <c r="AW4870" s="13" t="s">
        <v>31</v>
      </c>
      <c r="AX4870" s="13" t="s">
        <v>74</v>
      </c>
      <c r="AY4870" s="265" t="s">
        <v>165</v>
      </c>
    </row>
    <row r="4871" s="12" customFormat="1">
      <c r="B4871" s="244"/>
      <c r="C4871" s="245"/>
      <c r="D4871" s="246" t="s">
        <v>175</v>
      </c>
      <c r="E4871" s="247" t="s">
        <v>1</v>
      </c>
      <c r="F4871" s="248" t="s">
        <v>1694</v>
      </c>
      <c r="G4871" s="245"/>
      <c r="H4871" s="247" t="s">
        <v>1</v>
      </c>
      <c r="I4871" s="249"/>
      <c r="J4871" s="245"/>
      <c r="K4871" s="245"/>
      <c r="L4871" s="250"/>
      <c r="M4871" s="251"/>
      <c r="N4871" s="252"/>
      <c r="O4871" s="252"/>
      <c r="P4871" s="252"/>
      <c r="Q4871" s="252"/>
      <c r="R4871" s="252"/>
      <c r="S4871" s="252"/>
      <c r="T4871" s="253"/>
      <c r="AT4871" s="254" t="s">
        <v>175</v>
      </c>
      <c r="AU4871" s="254" t="s">
        <v>107</v>
      </c>
      <c r="AV4871" s="12" t="s">
        <v>82</v>
      </c>
      <c r="AW4871" s="12" t="s">
        <v>31</v>
      </c>
      <c r="AX4871" s="12" t="s">
        <v>74</v>
      </c>
      <c r="AY4871" s="254" t="s">
        <v>165</v>
      </c>
    </row>
    <row r="4872" s="13" customFormat="1">
      <c r="B4872" s="255"/>
      <c r="C4872" s="256"/>
      <c r="D4872" s="246" t="s">
        <v>175</v>
      </c>
      <c r="E4872" s="257" t="s">
        <v>1</v>
      </c>
      <c r="F4872" s="258" t="s">
        <v>1695</v>
      </c>
      <c r="G4872" s="256"/>
      <c r="H4872" s="259">
        <v>209.47800000000001</v>
      </c>
      <c r="I4872" s="260"/>
      <c r="J4872" s="256"/>
      <c r="K4872" s="256"/>
      <c r="L4872" s="261"/>
      <c r="M4872" s="262"/>
      <c r="N4872" s="263"/>
      <c r="O4872" s="263"/>
      <c r="P4872" s="263"/>
      <c r="Q4872" s="263"/>
      <c r="R4872" s="263"/>
      <c r="S4872" s="263"/>
      <c r="T4872" s="264"/>
      <c r="AT4872" s="265" t="s">
        <v>175</v>
      </c>
      <c r="AU4872" s="265" t="s">
        <v>107</v>
      </c>
      <c r="AV4872" s="13" t="s">
        <v>107</v>
      </c>
      <c r="AW4872" s="13" t="s">
        <v>31</v>
      </c>
      <c r="AX4872" s="13" t="s">
        <v>74</v>
      </c>
      <c r="AY4872" s="265" t="s">
        <v>165</v>
      </c>
    </row>
    <row r="4873" s="12" customFormat="1">
      <c r="B4873" s="244"/>
      <c r="C4873" s="245"/>
      <c r="D4873" s="246" t="s">
        <v>175</v>
      </c>
      <c r="E4873" s="247" t="s">
        <v>1</v>
      </c>
      <c r="F4873" s="248" t="s">
        <v>586</v>
      </c>
      <c r="G4873" s="245"/>
      <c r="H4873" s="247" t="s">
        <v>1</v>
      </c>
      <c r="I4873" s="249"/>
      <c r="J4873" s="245"/>
      <c r="K4873" s="245"/>
      <c r="L4873" s="250"/>
      <c r="M4873" s="251"/>
      <c r="N4873" s="252"/>
      <c r="O4873" s="252"/>
      <c r="P4873" s="252"/>
      <c r="Q4873" s="252"/>
      <c r="R4873" s="252"/>
      <c r="S4873" s="252"/>
      <c r="T4873" s="253"/>
      <c r="AT4873" s="254" t="s">
        <v>175</v>
      </c>
      <c r="AU4873" s="254" t="s">
        <v>107</v>
      </c>
      <c r="AV4873" s="12" t="s">
        <v>82</v>
      </c>
      <c r="AW4873" s="12" t="s">
        <v>31</v>
      </c>
      <c r="AX4873" s="12" t="s">
        <v>74</v>
      </c>
      <c r="AY4873" s="254" t="s">
        <v>165</v>
      </c>
    </row>
    <row r="4874" s="12" customFormat="1">
      <c r="B4874" s="244"/>
      <c r="C4874" s="245"/>
      <c r="D4874" s="246" t="s">
        <v>175</v>
      </c>
      <c r="E4874" s="247" t="s">
        <v>1</v>
      </c>
      <c r="F4874" s="248" t="s">
        <v>1696</v>
      </c>
      <c r="G4874" s="245"/>
      <c r="H4874" s="247" t="s">
        <v>1</v>
      </c>
      <c r="I4874" s="249"/>
      <c r="J4874" s="245"/>
      <c r="K4874" s="245"/>
      <c r="L4874" s="250"/>
      <c r="M4874" s="251"/>
      <c r="N4874" s="252"/>
      <c r="O4874" s="252"/>
      <c r="P4874" s="252"/>
      <c r="Q4874" s="252"/>
      <c r="R4874" s="252"/>
      <c r="S4874" s="252"/>
      <c r="T4874" s="253"/>
      <c r="AT4874" s="254" t="s">
        <v>175</v>
      </c>
      <c r="AU4874" s="254" t="s">
        <v>107</v>
      </c>
      <c r="AV4874" s="12" t="s">
        <v>82</v>
      </c>
      <c r="AW4874" s="12" t="s">
        <v>31</v>
      </c>
      <c r="AX4874" s="12" t="s">
        <v>74</v>
      </c>
      <c r="AY4874" s="254" t="s">
        <v>165</v>
      </c>
    </row>
    <row r="4875" s="12" customFormat="1">
      <c r="B4875" s="244"/>
      <c r="C4875" s="245"/>
      <c r="D4875" s="246" t="s">
        <v>175</v>
      </c>
      <c r="E4875" s="247" t="s">
        <v>1</v>
      </c>
      <c r="F4875" s="248" t="s">
        <v>396</v>
      </c>
      <c r="G4875" s="245"/>
      <c r="H4875" s="247" t="s">
        <v>1</v>
      </c>
      <c r="I4875" s="249"/>
      <c r="J4875" s="245"/>
      <c r="K4875" s="245"/>
      <c r="L4875" s="250"/>
      <c r="M4875" s="251"/>
      <c r="N4875" s="252"/>
      <c r="O4875" s="252"/>
      <c r="P4875" s="252"/>
      <c r="Q4875" s="252"/>
      <c r="R4875" s="252"/>
      <c r="S4875" s="252"/>
      <c r="T4875" s="253"/>
      <c r="AT4875" s="254" t="s">
        <v>175</v>
      </c>
      <c r="AU4875" s="254" t="s">
        <v>107</v>
      </c>
      <c r="AV4875" s="12" t="s">
        <v>82</v>
      </c>
      <c r="AW4875" s="12" t="s">
        <v>31</v>
      </c>
      <c r="AX4875" s="12" t="s">
        <v>74</v>
      </c>
      <c r="AY4875" s="254" t="s">
        <v>165</v>
      </c>
    </row>
    <row r="4876" s="12" customFormat="1">
      <c r="B4876" s="244"/>
      <c r="C4876" s="245"/>
      <c r="D4876" s="246" t="s">
        <v>175</v>
      </c>
      <c r="E4876" s="247" t="s">
        <v>1</v>
      </c>
      <c r="F4876" s="248" t="s">
        <v>1697</v>
      </c>
      <c r="G4876" s="245"/>
      <c r="H4876" s="247" t="s">
        <v>1</v>
      </c>
      <c r="I4876" s="249"/>
      <c r="J4876" s="245"/>
      <c r="K4876" s="245"/>
      <c r="L4876" s="250"/>
      <c r="M4876" s="251"/>
      <c r="N4876" s="252"/>
      <c r="O4876" s="252"/>
      <c r="P4876" s="252"/>
      <c r="Q4876" s="252"/>
      <c r="R4876" s="252"/>
      <c r="S4876" s="252"/>
      <c r="T4876" s="253"/>
      <c r="AT4876" s="254" t="s">
        <v>175</v>
      </c>
      <c r="AU4876" s="254" t="s">
        <v>107</v>
      </c>
      <c r="AV4876" s="12" t="s">
        <v>82</v>
      </c>
      <c r="AW4876" s="12" t="s">
        <v>31</v>
      </c>
      <c r="AX4876" s="12" t="s">
        <v>74</v>
      </c>
      <c r="AY4876" s="254" t="s">
        <v>165</v>
      </c>
    </row>
    <row r="4877" s="12" customFormat="1">
      <c r="B4877" s="244"/>
      <c r="C4877" s="245"/>
      <c r="D4877" s="246" t="s">
        <v>175</v>
      </c>
      <c r="E4877" s="247" t="s">
        <v>1</v>
      </c>
      <c r="F4877" s="248" t="s">
        <v>416</v>
      </c>
      <c r="G4877" s="245"/>
      <c r="H4877" s="247" t="s">
        <v>1</v>
      </c>
      <c r="I4877" s="249"/>
      <c r="J4877" s="245"/>
      <c r="K4877" s="245"/>
      <c r="L4877" s="250"/>
      <c r="M4877" s="251"/>
      <c r="N4877" s="252"/>
      <c r="O4877" s="252"/>
      <c r="P4877" s="252"/>
      <c r="Q4877" s="252"/>
      <c r="R4877" s="252"/>
      <c r="S4877" s="252"/>
      <c r="T4877" s="253"/>
      <c r="AT4877" s="254" t="s">
        <v>175</v>
      </c>
      <c r="AU4877" s="254" t="s">
        <v>107</v>
      </c>
      <c r="AV4877" s="12" t="s">
        <v>82</v>
      </c>
      <c r="AW4877" s="12" t="s">
        <v>31</v>
      </c>
      <c r="AX4877" s="12" t="s">
        <v>74</v>
      </c>
      <c r="AY4877" s="254" t="s">
        <v>165</v>
      </c>
    </row>
    <row r="4878" s="12" customFormat="1">
      <c r="B4878" s="244"/>
      <c r="C4878" s="245"/>
      <c r="D4878" s="246" t="s">
        <v>175</v>
      </c>
      <c r="E4878" s="247" t="s">
        <v>1</v>
      </c>
      <c r="F4878" s="248" t="s">
        <v>1698</v>
      </c>
      <c r="G4878" s="245"/>
      <c r="H4878" s="247" t="s">
        <v>1</v>
      </c>
      <c r="I4878" s="249"/>
      <c r="J4878" s="245"/>
      <c r="K4878" s="245"/>
      <c r="L4878" s="250"/>
      <c r="M4878" s="251"/>
      <c r="N4878" s="252"/>
      <c r="O4878" s="252"/>
      <c r="P4878" s="252"/>
      <c r="Q4878" s="252"/>
      <c r="R4878" s="252"/>
      <c r="S4878" s="252"/>
      <c r="T4878" s="253"/>
      <c r="AT4878" s="254" t="s">
        <v>175</v>
      </c>
      <c r="AU4878" s="254" t="s">
        <v>107</v>
      </c>
      <c r="AV4878" s="12" t="s">
        <v>82</v>
      </c>
      <c r="AW4878" s="12" t="s">
        <v>31</v>
      </c>
      <c r="AX4878" s="12" t="s">
        <v>74</v>
      </c>
      <c r="AY4878" s="254" t="s">
        <v>165</v>
      </c>
    </row>
    <row r="4879" s="12" customFormat="1">
      <c r="B4879" s="244"/>
      <c r="C4879" s="245"/>
      <c r="D4879" s="246" t="s">
        <v>175</v>
      </c>
      <c r="E4879" s="247" t="s">
        <v>1</v>
      </c>
      <c r="F4879" s="248" t="s">
        <v>414</v>
      </c>
      <c r="G4879" s="245"/>
      <c r="H4879" s="247" t="s">
        <v>1</v>
      </c>
      <c r="I4879" s="249"/>
      <c r="J4879" s="245"/>
      <c r="K4879" s="245"/>
      <c r="L4879" s="250"/>
      <c r="M4879" s="251"/>
      <c r="N4879" s="252"/>
      <c r="O4879" s="252"/>
      <c r="P4879" s="252"/>
      <c r="Q4879" s="252"/>
      <c r="R4879" s="252"/>
      <c r="S4879" s="252"/>
      <c r="T4879" s="253"/>
      <c r="AT4879" s="254" t="s">
        <v>175</v>
      </c>
      <c r="AU4879" s="254" t="s">
        <v>107</v>
      </c>
      <c r="AV4879" s="12" t="s">
        <v>82</v>
      </c>
      <c r="AW4879" s="12" t="s">
        <v>31</v>
      </c>
      <c r="AX4879" s="12" t="s">
        <v>74</v>
      </c>
      <c r="AY4879" s="254" t="s">
        <v>165</v>
      </c>
    </row>
    <row r="4880" s="12" customFormat="1">
      <c r="B4880" s="244"/>
      <c r="C4880" s="245"/>
      <c r="D4880" s="246" t="s">
        <v>175</v>
      </c>
      <c r="E4880" s="247" t="s">
        <v>1</v>
      </c>
      <c r="F4880" s="248" t="s">
        <v>1699</v>
      </c>
      <c r="G4880" s="245"/>
      <c r="H4880" s="247" t="s">
        <v>1</v>
      </c>
      <c r="I4880" s="249"/>
      <c r="J4880" s="245"/>
      <c r="K4880" s="245"/>
      <c r="L4880" s="250"/>
      <c r="M4880" s="251"/>
      <c r="N4880" s="252"/>
      <c r="O4880" s="252"/>
      <c r="P4880" s="252"/>
      <c r="Q4880" s="252"/>
      <c r="R4880" s="252"/>
      <c r="S4880" s="252"/>
      <c r="T4880" s="253"/>
      <c r="AT4880" s="254" t="s">
        <v>175</v>
      </c>
      <c r="AU4880" s="254" t="s">
        <v>107</v>
      </c>
      <c r="AV4880" s="12" t="s">
        <v>82</v>
      </c>
      <c r="AW4880" s="12" t="s">
        <v>31</v>
      </c>
      <c r="AX4880" s="12" t="s">
        <v>74</v>
      </c>
      <c r="AY4880" s="254" t="s">
        <v>165</v>
      </c>
    </row>
    <row r="4881" s="14" customFormat="1">
      <c r="B4881" s="266"/>
      <c r="C4881" s="267"/>
      <c r="D4881" s="246" t="s">
        <v>175</v>
      </c>
      <c r="E4881" s="268" t="s">
        <v>1</v>
      </c>
      <c r="F4881" s="269" t="s">
        <v>179</v>
      </c>
      <c r="G4881" s="267"/>
      <c r="H4881" s="270">
        <v>791.01900000000001</v>
      </c>
      <c r="I4881" s="271"/>
      <c r="J4881" s="267"/>
      <c r="K4881" s="267"/>
      <c r="L4881" s="272"/>
      <c r="M4881" s="273"/>
      <c r="N4881" s="274"/>
      <c r="O4881" s="274"/>
      <c r="P4881" s="274"/>
      <c r="Q4881" s="274"/>
      <c r="R4881" s="274"/>
      <c r="S4881" s="274"/>
      <c r="T4881" s="275"/>
      <c r="AT4881" s="276" t="s">
        <v>175</v>
      </c>
      <c r="AU4881" s="276" t="s">
        <v>107</v>
      </c>
      <c r="AV4881" s="14" t="s">
        <v>166</v>
      </c>
      <c r="AW4881" s="14" t="s">
        <v>31</v>
      </c>
      <c r="AX4881" s="14" t="s">
        <v>74</v>
      </c>
      <c r="AY4881" s="276" t="s">
        <v>165</v>
      </c>
    </row>
    <row r="4882" s="12" customFormat="1">
      <c r="B4882" s="244"/>
      <c r="C4882" s="245"/>
      <c r="D4882" s="246" t="s">
        <v>175</v>
      </c>
      <c r="E4882" s="247" t="s">
        <v>1</v>
      </c>
      <c r="F4882" s="248" t="s">
        <v>180</v>
      </c>
      <c r="G4882" s="245"/>
      <c r="H4882" s="247" t="s">
        <v>1</v>
      </c>
      <c r="I4882" s="249"/>
      <c r="J4882" s="245"/>
      <c r="K4882" s="245"/>
      <c r="L4882" s="250"/>
      <c r="M4882" s="251"/>
      <c r="N4882" s="252"/>
      <c r="O4882" s="252"/>
      <c r="P4882" s="252"/>
      <c r="Q4882" s="252"/>
      <c r="R4882" s="252"/>
      <c r="S4882" s="252"/>
      <c r="T4882" s="253"/>
      <c r="AT4882" s="254" t="s">
        <v>175</v>
      </c>
      <c r="AU4882" s="254" t="s">
        <v>107</v>
      </c>
      <c r="AV4882" s="12" t="s">
        <v>82</v>
      </c>
      <c r="AW4882" s="12" t="s">
        <v>31</v>
      </c>
      <c r="AX4882" s="12" t="s">
        <v>74</v>
      </c>
      <c r="AY4882" s="254" t="s">
        <v>165</v>
      </c>
    </row>
    <row r="4883" s="12" customFormat="1">
      <c r="B4883" s="244"/>
      <c r="C4883" s="245"/>
      <c r="D4883" s="246" t="s">
        <v>175</v>
      </c>
      <c r="E4883" s="247" t="s">
        <v>1</v>
      </c>
      <c r="F4883" s="248" t="s">
        <v>1692</v>
      </c>
      <c r="G4883" s="245"/>
      <c r="H4883" s="247" t="s">
        <v>1</v>
      </c>
      <c r="I4883" s="249"/>
      <c r="J4883" s="245"/>
      <c r="K4883" s="245"/>
      <c r="L4883" s="250"/>
      <c r="M4883" s="251"/>
      <c r="N4883" s="252"/>
      <c r="O4883" s="252"/>
      <c r="P4883" s="252"/>
      <c r="Q4883" s="252"/>
      <c r="R4883" s="252"/>
      <c r="S4883" s="252"/>
      <c r="T4883" s="253"/>
      <c r="AT4883" s="254" t="s">
        <v>175</v>
      </c>
      <c r="AU4883" s="254" t="s">
        <v>107</v>
      </c>
      <c r="AV4883" s="12" t="s">
        <v>82</v>
      </c>
      <c r="AW4883" s="12" t="s">
        <v>31</v>
      </c>
      <c r="AX4883" s="12" t="s">
        <v>74</v>
      </c>
      <c r="AY4883" s="254" t="s">
        <v>165</v>
      </c>
    </row>
    <row r="4884" s="13" customFormat="1">
      <c r="B4884" s="255"/>
      <c r="C4884" s="256"/>
      <c r="D4884" s="246" t="s">
        <v>175</v>
      </c>
      <c r="E4884" s="257" t="s">
        <v>1</v>
      </c>
      <c r="F4884" s="258" t="s">
        <v>1700</v>
      </c>
      <c r="G4884" s="256"/>
      <c r="H4884" s="259">
        <v>533.20799999999997</v>
      </c>
      <c r="I4884" s="260"/>
      <c r="J4884" s="256"/>
      <c r="K4884" s="256"/>
      <c r="L4884" s="261"/>
      <c r="M4884" s="262"/>
      <c r="N4884" s="263"/>
      <c r="O4884" s="263"/>
      <c r="P4884" s="263"/>
      <c r="Q4884" s="263"/>
      <c r="R4884" s="263"/>
      <c r="S4884" s="263"/>
      <c r="T4884" s="264"/>
      <c r="AT4884" s="265" t="s">
        <v>175</v>
      </c>
      <c r="AU4884" s="265" t="s">
        <v>107</v>
      </c>
      <c r="AV4884" s="13" t="s">
        <v>107</v>
      </c>
      <c r="AW4884" s="13" t="s">
        <v>31</v>
      </c>
      <c r="AX4884" s="13" t="s">
        <v>74</v>
      </c>
      <c r="AY4884" s="265" t="s">
        <v>165</v>
      </c>
    </row>
    <row r="4885" s="12" customFormat="1">
      <c r="B4885" s="244"/>
      <c r="C4885" s="245"/>
      <c r="D4885" s="246" t="s">
        <v>175</v>
      </c>
      <c r="E4885" s="247" t="s">
        <v>1</v>
      </c>
      <c r="F4885" s="248" t="s">
        <v>1694</v>
      </c>
      <c r="G4885" s="245"/>
      <c r="H4885" s="247" t="s">
        <v>1</v>
      </c>
      <c r="I4885" s="249"/>
      <c r="J4885" s="245"/>
      <c r="K4885" s="245"/>
      <c r="L4885" s="250"/>
      <c r="M4885" s="251"/>
      <c r="N4885" s="252"/>
      <c r="O4885" s="252"/>
      <c r="P4885" s="252"/>
      <c r="Q4885" s="252"/>
      <c r="R4885" s="252"/>
      <c r="S4885" s="252"/>
      <c r="T4885" s="253"/>
      <c r="AT4885" s="254" t="s">
        <v>175</v>
      </c>
      <c r="AU4885" s="254" t="s">
        <v>107</v>
      </c>
      <c r="AV4885" s="12" t="s">
        <v>82</v>
      </c>
      <c r="AW4885" s="12" t="s">
        <v>31</v>
      </c>
      <c r="AX4885" s="12" t="s">
        <v>74</v>
      </c>
      <c r="AY4885" s="254" t="s">
        <v>165</v>
      </c>
    </row>
    <row r="4886" s="13" customFormat="1">
      <c r="B4886" s="255"/>
      <c r="C4886" s="256"/>
      <c r="D4886" s="246" t="s">
        <v>175</v>
      </c>
      <c r="E4886" s="257" t="s">
        <v>1</v>
      </c>
      <c r="F4886" s="258" t="s">
        <v>1701</v>
      </c>
      <c r="G4886" s="256"/>
      <c r="H4886" s="259">
        <v>204.28</v>
      </c>
      <c r="I4886" s="260"/>
      <c r="J4886" s="256"/>
      <c r="K4886" s="256"/>
      <c r="L4886" s="261"/>
      <c r="M4886" s="262"/>
      <c r="N4886" s="263"/>
      <c r="O4886" s="263"/>
      <c r="P4886" s="263"/>
      <c r="Q4886" s="263"/>
      <c r="R4886" s="263"/>
      <c r="S4886" s="263"/>
      <c r="T4886" s="264"/>
      <c r="AT4886" s="265" t="s">
        <v>175</v>
      </c>
      <c r="AU4886" s="265" t="s">
        <v>107</v>
      </c>
      <c r="AV4886" s="13" t="s">
        <v>107</v>
      </c>
      <c r="AW4886" s="13" t="s">
        <v>31</v>
      </c>
      <c r="AX4886" s="13" t="s">
        <v>74</v>
      </c>
      <c r="AY4886" s="265" t="s">
        <v>165</v>
      </c>
    </row>
    <row r="4887" s="12" customFormat="1">
      <c r="B4887" s="244"/>
      <c r="C4887" s="245"/>
      <c r="D4887" s="246" t="s">
        <v>175</v>
      </c>
      <c r="E4887" s="247" t="s">
        <v>1</v>
      </c>
      <c r="F4887" s="248" t="s">
        <v>446</v>
      </c>
      <c r="G4887" s="245"/>
      <c r="H4887" s="247" t="s">
        <v>1</v>
      </c>
      <c r="I4887" s="249"/>
      <c r="J4887" s="245"/>
      <c r="K4887" s="245"/>
      <c r="L4887" s="250"/>
      <c r="M4887" s="251"/>
      <c r="N4887" s="252"/>
      <c r="O4887" s="252"/>
      <c r="P4887" s="252"/>
      <c r="Q4887" s="252"/>
      <c r="R4887" s="252"/>
      <c r="S4887" s="252"/>
      <c r="T4887" s="253"/>
      <c r="AT4887" s="254" t="s">
        <v>175</v>
      </c>
      <c r="AU4887" s="254" t="s">
        <v>107</v>
      </c>
      <c r="AV4887" s="12" t="s">
        <v>82</v>
      </c>
      <c r="AW4887" s="12" t="s">
        <v>31</v>
      </c>
      <c r="AX4887" s="12" t="s">
        <v>74</v>
      </c>
      <c r="AY4887" s="254" t="s">
        <v>165</v>
      </c>
    </row>
    <row r="4888" s="12" customFormat="1">
      <c r="B4888" s="244"/>
      <c r="C4888" s="245"/>
      <c r="D4888" s="246" t="s">
        <v>175</v>
      </c>
      <c r="E4888" s="247" t="s">
        <v>1</v>
      </c>
      <c r="F4888" s="248" t="s">
        <v>1702</v>
      </c>
      <c r="G4888" s="245"/>
      <c r="H4888" s="247" t="s">
        <v>1</v>
      </c>
      <c r="I4888" s="249"/>
      <c r="J4888" s="245"/>
      <c r="K4888" s="245"/>
      <c r="L4888" s="250"/>
      <c r="M4888" s="251"/>
      <c r="N4888" s="252"/>
      <c r="O4888" s="252"/>
      <c r="P4888" s="252"/>
      <c r="Q4888" s="252"/>
      <c r="R4888" s="252"/>
      <c r="S4888" s="252"/>
      <c r="T4888" s="253"/>
      <c r="AT4888" s="254" t="s">
        <v>175</v>
      </c>
      <c r="AU4888" s="254" t="s">
        <v>107</v>
      </c>
      <c r="AV4888" s="12" t="s">
        <v>82</v>
      </c>
      <c r="AW4888" s="12" t="s">
        <v>31</v>
      </c>
      <c r="AX4888" s="12" t="s">
        <v>74</v>
      </c>
      <c r="AY4888" s="254" t="s">
        <v>165</v>
      </c>
    </row>
    <row r="4889" s="12" customFormat="1">
      <c r="B4889" s="244"/>
      <c r="C4889" s="245"/>
      <c r="D4889" s="246" t="s">
        <v>175</v>
      </c>
      <c r="E4889" s="247" t="s">
        <v>1</v>
      </c>
      <c r="F4889" s="248" t="s">
        <v>262</v>
      </c>
      <c r="G4889" s="245"/>
      <c r="H4889" s="247" t="s">
        <v>1</v>
      </c>
      <c r="I4889" s="249"/>
      <c r="J4889" s="245"/>
      <c r="K4889" s="245"/>
      <c r="L4889" s="250"/>
      <c r="M4889" s="251"/>
      <c r="N4889" s="252"/>
      <c r="O4889" s="252"/>
      <c r="P4889" s="252"/>
      <c r="Q4889" s="252"/>
      <c r="R4889" s="252"/>
      <c r="S4889" s="252"/>
      <c r="T4889" s="253"/>
      <c r="AT4889" s="254" t="s">
        <v>175</v>
      </c>
      <c r="AU4889" s="254" t="s">
        <v>107</v>
      </c>
      <c r="AV4889" s="12" t="s">
        <v>82</v>
      </c>
      <c r="AW4889" s="12" t="s">
        <v>31</v>
      </c>
      <c r="AX4889" s="12" t="s">
        <v>74</v>
      </c>
      <c r="AY4889" s="254" t="s">
        <v>165</v>
      </c>
    </row>
    <row r="4890" s="12" customFormat="1">
      <c r="B4890" s="244"/>
      <c r="C4890" s="245"/>
      <c r="D4890" s="246" t="s">
        <v>175</v>
      </c>
      <c r="E4890" s="247" t="s">
        <v>1</v>
      </c>
      <c r="F4890" s="248" t="s">
        <v>1703</v>
      </c>
      <c r="G4890" s="245"/>
      <c r="H4890" s="247" t="s">
        <v>1</v>
      </c>
      <c r="I4890" s="249"/>
      <c r="J4890" s="245"/>
      <c r="K4890" s="245"/>
      <c r="L4890" s="250"/>
      <c r="M4890" s="251"/>
      <c r="N4890" s="252"/>
      <c r="O4890" s="252"/>
      <c r="P4890" s="252"/>
      <c r="Q4890" s="252"/>
      <c r="R4890" s="252"/>
      <c r="S4890" s="252"/>
      <c r="T4890" s="253"/>
      <c r="AT4890" s="254" t="s">
        <v>175</v>
      </c>
      <c r="AU4890" s="254" t="s">
        <v>107</v>
      </c>
      <c r="AV4890" s="12" t="s">
        <v>82</v>
      </c>
      <c r="AW4890" s="12" t="s">
        <v>31</v>
      </c>
      <c r="AX4890" s="12" t="s">
        <v>74</v>
      </c>
      <c r="AY4890" s="254" t="s">
        <v>165</v>
      </c>
    </row>
    <row r="4891" s="12" customFormat="1">
      <c r="B4891" s="244"/>
      <c r="C4891" s="245"/>
      <c r="D4891" s="246" t="s">
        <v>175</v>
      </c>
      <c r="E4891" s="247" t="s">
        <v>1</v>
      </c>
      <c r="F4891" s="248" t="s">
        <v>456</v>
      </c>
      <c r="G4891" s="245"/>
      <c r="H4891" s="247" t="s">
        <v>1</v>
      </c>
      <c r="I4891" s="249"/>
      <c r="J4891" s="245"/>
      <c r="K4891" s="245"/>
      <c r="L4891" s="250"/>
      <c r="M4891" s="251"/>
      <c r="N4891" s="252"/>
      <c r="O4891" s="252"/>
      <c r="P4891" s="252"/>
      <c r="Q4891" s="252"/>
      <c r="R4891" s="252"/>
      <c r="S4891" s="252"/>
      <c r="T4891" s="253"/>
      <c r="AT4891" s="254" t="s">
        <v>175</v>
      </c>
      <c r="AU4891" s="254" t="s">
        <v>107</v>
      </c>
      <c r="AV4891" s="12" t="s">
        <v>82</v>
      </c>
      <c r="AW4891" s="12" t="s">
        <v>31</v>
      </c>
      <c r="AX4891" s="12" t="s">
        <v>74</v>
      </c>
      <c r="AY4891" s="254" t="s">
        <v>165</v>
      </c>
    </row>
    <row r="4892" s="12" customFormat="1">
      <c r="B4892" s="244"/>
      <c r="C4892" s="245"/>
      <c r="D4892" s="246" t="s">
        <v>175</v>
      </c>
      <c r="E4892" s="247" t="s">
        <v>1</v>
      </c>
      <c r="F4892" s="248" t="s">
        <v>1704</v>
      </c>
      <c r="G4892" s="245"/>
      <c r="H4892" s="247" t="s">
        <v>1</v>
      </c>
      <c r="I4892" s="249"/>
      <c r="J4892" s="245"/>
      <c r="K4892" s="245"/>
      <c r="L4892" s="250"/>
      <c r="M4892" s="251"/>
      <c r="N4892" s="252"/>
      <c r="O4892" s="252"/>
      <c r="P4892" s="252"/>
      <c r="Q4892" s="252"/>
      <c r="R4892" s="252"/>
      <c r="S4892" s="252"/>
      <c r="T4892" s="253"/>
      <c r="AT4892" s="254" t="s">
        <v>175</v>
      </c>
      <c r="AU4892" s="254" t="s">
        <v>107</v>
      </c>
      <c r="AV4892" s="12" t="s">
        <v>82</v>
      </c>
      <c r="AW4892" s="12" t="s">
        <v>31</v>
      </c>
      <c r="AX4892" s="12" t="s">
        <v>74</v>
      </c>
      <c r="AY4892" s="254" t="s">
        <v>165</v>
      </c>
    </row>
    <row r="4893" s="14" customFormat="1">
      <c r="B4893" s="266"/>
      <c r="C4893" s="267"/>
      <c r="D4893" s="246" t="s">
        <v>175</v>
      </c>
      <c r="E4893" s="268" t="s">
        <v>1</v>
      </c>
      <c r="F4893" s="269" t="s">
        <v>179</v>
      </c>
      <c r="G4893" s="267"/>
      <c r="H4893" s="270">
        <v>737.48799999999994</v>
      </c>
      <c r="I4893" s="271"/>
      <c r="J4893" s="267"/>
      <c r="K4893" s="267"/>
      <c r="L4893" s="272"/>
      <c r="M4893" s="273"/>
      <c r="N4893" s="274"/>
      <c r="O4893" s="274"/>
      <c r="P4893" s="274"/>
      <c r="Q4893" s="274"/>
      <c r="R4893" s="274"/>
      <c r="S4893" s="274"/>
      <c r="T4893" s="275"/>
      <c r="AT4893" s="276" t="s">
        <v>175</v>
      </c>
      <c r="AU4893" s="276" t="s">
        <v>107</v>
      </c>
      <c r="AV4893" s="14" t="s">
        <v>166</v>
      </c>
      <c r="AW4893" s="14" t="s">
        <v>31</v>
      </c>
      <c r="AX4893" s="14" t="s">
        <v>74</v>
      </c>
      <c r="AY4893" s="276" t="s">
        <v>165</v>
      </c>
    </row>
    <row r="4894" s="12" customFormat="1">
      <c r="B4894" s="244"/>
      <c r="C4894" s="245"/>
      <c r="D4894" s="246" t="s">
        <v>175</v>
      </c>
      <c r="E4894" s="247" t="s">
        <v>1</v>
      </c>
      <c r="F4894" s="248" t="s">
        <v>207</v>
      </c>
      <c r="G4894" s="245"/>
      <c r="H4894" s="247" t="s">
        <v>1</v>
      </c>
      <c r="I4894" s="249"/>
      <c r="J4894" s="245"/>
      <c r="K4894" s="245"/>
      <c r="L4894" s="250"/>
      <c r="M4894" s="251"/>
      <c r="N4894" s="252"/>
      <c r="O4894" s="252"/>
      <c r="P4894" s="252"/>
      <c r="Q4894" s="252"/>
      <c r="R4894" s="252"/>
      <c r="S4894" s="252"/>
      <c r="T4894" s="253"/>
      <c r="AT4894" s="254" t="s">
        <v>175</v>
      </c>
      <c r="AU4894" s="254" t="s">
        <v>107</v>
      </c>
      <c r="AV4894" s="12" t="s">
        <v>82</v>
      </c>
      <c r="AW4894" s="12" t="s">
        <v>31</v>
      </c>
      <c r="AX4894" s="12" t="s">
        <v>74</v>
      </c>
      <c r="AY4894" s="254" t="s">
        <v>165</v>
      </c>
    </row>
    <row r="4895" s="12" customFormat="1">
      <c r="B4895" s="244"/>
      <c r="C4895" s="245"/>
      <c r="D4895" s="246" t="s">
        <v>175</v>
      </c>
      <c r="E4895" s="247" t="s">
        <v>1</v>
      </c>
      <c r="F4895" s="248" t="s">
        <v>1692</v>
      </c>
      <c r="G4895" s="245"/>
      <c r="H4895" s="247" t="s">
        <v>1</v>
      </c>
      <c r="I4895" s="249"/>
      <c r="J4895" s="245"/>
      <c r="K4895" s="245"/>
      <c r="L4895" s="250"/>
      <c r="M4895" s="251"/>
      <c r="N4895" s="252"/>
      <c r="O4895" s="252"/>
      <c r="P4895" s="252"/>
      <c r="Q4895" s="252"/>
      <c r="R4895" s="252"/>
      <c r="S4895" s="252"/>
      <c r="T4895" s="253"/>
      <c r="AT4895" s="254" t="s">
        <v>175</v>
      </c>
      <c r="AU4895" s="254" t="s">
        <v>107</v>
      </c>
      <c r="AV4895" s="12" t="s">
        <v>82</v>
      </c>
      <c r="AW4895" s="12" t="s">
        <v>31</v>
      </c>
      <c r="AX4895" s="12" t="s">
        <v>74</v>
      </c>
      <c r="AY4895" s="254" t="s">
        <v>165</v>
      </c>
    </row>
    <row r="4896" s="13" customFormat="1">
      <c r="B4896" s="255"/>
      <c r="C4896" s="256"/>
      <c r="D4896" s="246" t="s">
        <v>175</v>
      </c>
      <c r="E4896" s="257" t="s">
        <v>1</v>
      </c>
      <c r="F4896" s="258" t="s">
        <v>1705</v>
      </c>
      <c r="G4896" s="256"/>
      <c r="H4896" s="259">
        <v>319.25400000000002</v>
      </c>
      <c r="I4896" s="260"/>
      <c r="J4896" s="256"/>
      <c r="K4896" s="256"/>
      <c r="L4896" s="261"/>
      <c r="M4896" s="262"/>
      <c r="N4896" s="263"/>
      <c r="O4896" s="263"/>
      <c r="P4896" s="263"/>
      <c r="Q4896" s="263"/>
      <c r="R4896" s="263"/>
      <c r="S4896" s="263"/>
      <c r="T4896" s="264"/>
      <c r="AT4896" s="265" t="s">
        <v>175</v>
      </c>
      <c r="AU4896" s="265" t="s">
        <v>107</v>
      </c>
      <c r="AV4896" s="13" t="s">
        <v>107</v>
      </c>
      <c r="AW4896" s="13" t="s">
        <v>31</v>
      </c>
      <c r="AX4896" s="13" t="s">
        <v>74</v>
      </c>
      <c r="AY4896" s="265" t="s">
        <v>165</v>
      </c>
    </row>
    <row r="4897" s="12" customFormat="1">
      <c r="B4897" s="244"/>
      <c r="C4897" s="245"/>
      <c r="D4897" s="246" t="s">
        <v>175</v>
      </c>
      <c r="E4897" s="247" t="s">
        <v>1</v>
      </c>
      <c r="F4897" s="248" t="s">
        <v>1694</v>
      </c>
      <c r="G4897" s="245"/>
      <c r="H4897" s="247" t="s">
        <v>1</v>
      </c>
      <c r="I4897" s="249"/>
      <c r="J4897" s="245"/>
      <c r="K4897" s="245"/>
      <c r="L4897" s="250"/>
      <c r="M4897" s="251"/>
      <c r="N4897" s="252"/>
      <c r="O4897" s="252"/>
      <c r="P4897" s="252"/>
      <c r="Q4897" s="252"/>
      <c r="R4897" s="252"/>
      <c r="S4897" s="252"/>
      <c r="T4897" s="253"/>
      <c r="AT4897" s="254" t="s">
        <v>175</v>
      </c>
      <c r="AU4897" s="254" t="s">
        <v>107</v>
      </c>
      <c r="AV4897" s="12" t="s">
        <v>82</v>
      </c>
      <c r="AW4897" s="12" t="s">
        <v>31</v>
      </c>
      <c r="AX4897" s="12" t="s">
        <v>74</v>
      </c>
      <c r="AY4897" s="254" t="s">
        <v>165</v>
      </c>
    </row>
    <row r="4898" s="13" customFormat="1">
      <c r="B4898" s="255"/>
      <c r="C4898" s="256"/>
      <c r="D4898" s="246" t="s">
        <v>175</v>
      </c>
      <c r="E4898" s="257" t="s">
        <v>1</v>
      </c>
      <c r="F4898" s="258" t="s">
        <v>1706</v>
      </c>
      <c r="G4898" s="256"/>
      <c r="H4898" s="259">
        <v>109.11</v>
      </c>
      <c r="I4898" s="260"/>
      <c r="J4898" s="256"/>
      <c r="K4898" s="256"/>
      <c r="L4898" s="261"/>
      <c r="M4898" s="262"/>
      <c r="N4898" s="263"/>
      <c r="O4898" s="263"/>
      <c r="P4898" s="263"/>
      <c r="Q4898" s="263"/>
      <c r="R4898" s="263"/>
      <c r="S4898" s="263"/>
      <c r="T4898" s="264"/>
      <c r="AT4898" s="265" t="s">
        <v>175</v>
      </c>
      <c r="AU4898" s="265" t="s">
        <v>107</v>
      </c>
      <c r="AV4898" s="13" t="s">
        <v>107</v>
      </c>
      <c r="AW4898" s="13" t="s">
        <v>31</v>
      </c>
      <c r="AX4898" s="13" t="s">
        <v>74</v>
      </c>
      <c r="AY4898" s="265" t="s">
        <v>165</v>
      </c>
    </row>
    <row r="4899" s="14" customFormat="1">
      <c r="B4899" s="266"/>
      <c r="C4899" s="267"/>
      <c r="D4899" s="246" t="s">
        <v>175</v>
      </c>
      <c r="E4899" s="268" t="s">
        <v>1</v>
      </c>
      <c r="F4899" s="269" t="s">
        <v>179</v>
      </c>
      <c r="G4899" s="267"/>
      <c r="H4899" s="270">
        <v>428.36400000000003</v>
      </c>
      <c r="I4899" s="271"/>
      <c r="J4899" s="267"/>
      <c r="K4899" s="267"/>
      <c r="L4899" s="272"/>
      <c r="M4899" s="273"/>
      <c r="N4899" s="274"/>
      <c r="O4899" s="274"/>
      <c r="P4899" s="274"/>
      <c r="Q4899" s="274"/>
      <c r="R4899" s="274"/>
      <c r="S4899" s="274"/>
      <c r="T4899" s="275"/>
      <c r="AT4899" s="276" t="s">
        <v>175</v>
      </c>
      <c r="AU4899" s="276" t="s">
        <v>107</v>
      </c>
      <c r="AV4899" s="14" t="s">
        <v>166</v>
      </c>
      <c r="AW4899" s="14" t="s">
        <v>31</v>
      </c>
      <c r="AX4899" s="14" t="s">
        <v>74</v>
      </c>
      <c r="AY4899" s="276" t="s">
        <v>165</v>
      </c>
    </row>
    <row r="4900" s="15" customFormat="1">
      <c r="B4900" s="277"/>
      <c r="C4900" s="278"/>
      <c r="D4900" s="246" t="s">
        <v>175</v>
      </c>
      <c r="E4900" s="279" t="s">
        <v>1</v>
      </c>
      <c r="F4900" s="280" t="s">
        <v>186</v>
      </c>
      <c r="G4900" s="278"/>
      <c r="H4900" s="281">
        <v>1956.8709999999999</v>
      </c>
      <c r="I4900" s="282"/>
      <c r="J4900" s="278"/>
      <c r="K4900" s="278"/>
      <c r="L4900" s="283"/>
      <c r="M4900" s="284"/>
      <c r="N4900" s="285"/>
      <c r="O4900" s="285"/>
      <c r="P4900" s="285"/>
      <c r="Q4900" s="285"/>
      <c r="R4900" s="285"/>
      <c r="S4900" s="285"/>
      <c r="T4900" s="286"/>
      <c r="AT4900" s="287" t="s">
        <v>175</v>
      </c>
      <c r="AU4900" s="287" t="s">
        <v>107</v>
      </c>
      <c r="AV4900" s="15" t="s">
        <v>173</v>
      </c>
      <c r="AW4900" s="15" t="s">
        <v>31</v>
      </c>
      <c r="AX4900" s="15" t="s">
        <v>82</v>
      </c>
      <c r="AY4900" s="287" t="s">
        <v>165</v>
      </c>
    </row>
    <row r="4901" s="11" customFormat="1" ht="22.8" customHeight="1">
      <c r="B4901" s="215"/>
      <c r="C4901" s="216"/>
      <c r="D4901" s="217" t="s">
        <v>73</v>
      </c>
      <c r="E4901" s="229" t="s">
        <v>1707</v>
      </c>
      <c r="F4901" s="229" t="s">
        <v>1708</v>
      </c>
      <c r="G4901" s="216"/>
      <c r="H4901" s="216"/>
      <c r="I4901" s="219"/>
      <c r="J4901" s="230">
        <f>BK4901</f>
        <v>0</v>
      </c>
      <c r="K4901" s="216"/>
      <c r="L4901" s="221"/>
      <c r="M4901" s="222"/>
      <c r="N4901" s="223"/>
      <c r="O4901" s="223"/>
      <c r="P4901" s="224">
        <f>SUM(P4902:P4911)</f>
        <v>0</v>
      </c>
      <c r="Q4901" s="223"/>
      <c r="R4901" s="224">
        <f>SUM(R4902:R4911)</f>
        <v>0</v>
      </c>
      <c r="S4901" s="223"/>
      <c r="T4901" s="225">
        <f>SUM(T4902:T4911)</f>
        <v>0</v>
      </c>
      <c r="AR4901" s="226" t="s">
        <v>107</v>
      </c>
      <c r="AT4901" s="227" t="s">
        <v>73</v>
      </c>
      <c r="AU4901" s="227" t="s">
        <v>82</v>
      </c>
      <c r="AY4901" s="226" t="s">
        <v>165</v>
      </c>
      <c r="BK4901" s="228">
        <f>SUM(BK4902:BK4911)</f>
        <v>0</v>
      </c>
    </row>
    <row r="4902" s="1" customFormat="1" ht="16.5" customHeight="1">
      <c r="B4902" s="38"/>
      <c r="C4902" s="231" t="s">
        <v>1709</v>
      </c>
      <c r="D4902" s="231" t="s">
        <v>168</v>
      </c>
      <c r="E4902" s="232" t="s">
        <v>1710</v>
      </c>
      <c r="F4902" s="233" t="s">
        <v>1711</v>
      </c>
      <c r="G4902" s="234" t="s">
        <v>296</v>
      </c>
      <c r="H4902" s="235">
        <v>7.8440000000000003</v>
      </c>
      <c r="I4902" s="236"/>
      <c r="J4902" s="237">
        <f>ROUND(I4902*H4902,2)</f>
        <v>0</v>
      </c>
      <c r="K4902" s="233" t="s">
        <v>1</v>
      </c>
      <c r="L4902" s="43"/>
      <c r="M4902" s="238" t="s">
        <v>1</v>
      </c>
      <c r="N4902" s="239" t="s">
        <v>40</v>
      </c>
      <c r="O4902" s="86"/>
      <c r="P4902" s="240">
        <f>O4902*H4902</f>
        <v>0</v>
      </c>
      <c r="Q4902" s="240">
        <v>0</v>
      </c>
      <c r="R4902" s="240">
        <f>Q4902*H4902</f>
        <v>0</v>
      </c>
      <c r="S4902" s="240">
        <v>0</v>
      </c>
      <c r="T4902" s="241">
        <f>S4902*H4902</f>
        <v>0</v>
      </c>
      <c r="AR4902" s="242" t="s">
        <v>315</v>
      </c>
      <c r="AT4902" s="242" t="s">
        <v>168</v>
      </c>
      <c r="AU4902" s="242" t="s">
        <v>107</v>
      </c>
      <c r="AY4902" s="17" t="s">
        <v>165</v>
      </c>
      <c r="BE4902" s="243">
        <f>IF(N4902="základní",J4902,0)</f>
        <v>0</v>
      </c>
      <c r="BF4902" s="243">
        <f>IF(N4902="snížená",J4902,0)</f>
        <v>0</v>
      </c>
      <c r="BG4902" s="243">
        <f>IF(N4902="zákl. přenesená",J4902,0)</f>
        <v>0</v>
      </c>
      <c r="BH4902" s="243">
        <f>IF(N4902="sníž. přenesená",J4902,0)</f>
        <v>0</v>
      </c>
      <c r="BI4902" s="243">
        <f>IF(N4902="nulová",J4902,0)</f>
        <v>0</v>
      </c>
      <c r="BJ4902" s="17" t="s">
        <v>107</v>
      </c>
      <c r="BK4902" s="243">
        <f>ROUND(I4902*H4902,2)</f>
        <v>0</v>
      </c>
      <c r="BL4902" s="17" t="s">
        <v>315</v>
      </c>
      <c r="BM4902" s="242" t="s">
        <v>1712</v>
      </c>
    </row>
    <row r="4903" s="12" customFormat="1">
      <c r="B4903" s="244"/>
      <c r="C4903" s="245"/>
      <c r="D4903" s="246" t="s">
        <v>175</v>
      </c>
      <c r="E4903" s="247" t="s">
        <v>1</v>
      </c>
      <c r="F4903" s="248" t="s">
        <v>1713</v>
      </c>
      <c r="G4903" s="245"/>
      <c r="H4903" s="247" t="s">
        <v>1</v>
      </c>
      <c r="I4903" s="249"/>
      <c r="J4903" s="245"/>
      <c r="K4903" s="245"/>
      <c r="L4903" s="250"/>
      <c r="M4903" s="251"/>
      <c r="N4903" s="252"/>
      <c r="O4903" s="252"/>
      <c r="P4903" s="252"/>
      <c r="Q4903" s="252"/>
      <c r="R4903" s="252"/>
      <c r="S4903" s="252"/>
      <c r="T4903" s="253"/>
      <c r="AT4903" s="254" t="s">
        <v>175</v>
      </c>
      <c r="AU4903" s="254" t="s">
        <v>107</v>
      </c>
      <c r="AV4903" s="12" t="s">
        <v>82</v>
      </c>
      <c r="AW4903" s="12" t="s">
        <v>31</v>
      </c>
      <c r="AX4903" s="12" t="s">
        <v>74</v>
      </c>
      <c r="AY4903" s="254" t="s">
        <v>165</v>
      </c>
    </row>
    <row r="4904" s="13" customFormat="1">
      <c r="B4904" s="255"/>
      <c r="C4904" s="256"/>
      <c r="D4904" s="246" t="s">
        <v>175</v>
      </c>
      <c r="E4904" s="257" t="s">
        <v>1</v>
      </c>
      <c r="F4904" s="258" t="s">
        <v>1714</v>
      </c>
      <c r="G4904" s="256"/>
      <c r="H4904" s="259">
        <v>4.8600000000000003</v>
      </c>
      <c r="I4904" s="260"/>
      <c r="J4904" s="256"/>
      <c r="K4904" s="256"/>
      <c r="L4904" s="261"/>
      <c r="M4904" s="262"/>
      <c r="N4904" s="263"/>
      <c r="O4904" s="263"/>
      <c r="P4904" s="263"/>
      <c r="Q4904" s="263"/>
      <c r="R4904" s="263"/>
      <c r="S4904" s="263"/>
      <c r="T4904" s="264"/>
      <c r="AT4904" s="265" t="s">
        <v>175</v>
      </c>
      <c r="AU4904" s="265" t="s">
        <v>107</v>
      </c>
      <c r="AV4904" s="13" t="s">
        <v>107</v>
      </c>
      <c r="AW4904" s="13" t="s">
        <v>31</v>
      </c>
      <c r="AX4904" s="13" t="s">
        <v>74</v>
      </c>
      <c r="AY4904" s="265" t="s">
        <v>165</v>
      </c>
    </row>
    <row r="4905" s="12" customFormat="1">
      <c r="B4905" s="244"/>
      <c r="C4905" s="245"/>
      <c r="D4905" s="246" t="s">
        <v>175</v>
      </c>
      <c r="E4905" s="247" t="s">
        <v>1</v>
      </c>
      <c r="F4905" s="248" t="s">
        <v>1715</v>
      </c>
      <c r="G4905" s="245"/>
      <c r="H4905" s="247" t="s">
        <v>1</v>
      </c>
      <c r="I4905" s="249"/>
      <c r="J4905" s="245"/>
      <c r="K4905" s="245"/>
      <c r="L4905" s="250"/>
      <c r="M4905" s="251"/>
      <c r="N4905" s="252"/>
      <c r="O4905" s="252"/>
      <c r="P4905" s="252"/>
      <c r="Q4905" s="252"/>
      <c r="R4905" s="252"/>
      <c r="S4905" s="252"/>
      <c r="T4905" s="253"/>
      <c r="AT4905" s="254" t="s">
        <v>175</v>
      </c>
      <c r="AU4905" s="254" t="s">
        <v>107</v>
      </c>
      <c r="AV4905" s="12" t="s">
        <v>82</v>
      </c>
      <c r="AW4905" s="12" t="s">
        <v>31</v>
      </c>
      <c r="AX4905" s="12" t="s">
        <v>74</v>
      </c>
      <c r="AY4905" s="254" t="s">
        <v>165</v>
      </c>
    </row>
    <row r="4906" s="13" customFormat="1">
      <c r="B4906" s="255"/>
      <c r="C4906" s="256"/>
      <c r="D4906" s="246" t="s">
        <v>175</v>
      </c>
      <c r="E4906" s="257" t="s">
        <v>1</v>
      </c>
      <c r="F4906" s="258" t="s">
        <v>1716</v>
      </c>
      <c r="G4906" s="256"/>
      <c r="H4906" s="259">
        <v>1.1639999999999999</v>
      </c>
      <c r="I4906" s="260"/>
      <c r="J4906" s="256"/>
      <c r="K4906" s="256"/>
      <c r="L4906" s="261"/>
      <c r="M4906" s="262"/>
      <c r="N4906" s="263"/>
      <c r="O4906" s="263"/>
      <c r="P4906" s="263"/>
      <c r="Q4906" s="263"/>
      <c r="R4906" s="263"/>
      <c r="S4906" s="263"/>
      <c r="T4906" s="264"/>
      <c r="AT4906" s="265" t="s">
        <v>175</v>
      </c>
      <c r="AU4906" s="265" t="s">
        <v>107</v>
      </c>
      <c r="AV4906" s="13" t="s">
        <v>107</v>
      </c>
      <c r="AW4906" s="13" t="s">
        <v>31</v>
      </c>
      <c r="AX4906" s="13" t="s">
        <v>74</v>
      </c>
      <c r="AY4906" s="265" t="s">
        <v>165</v>
      </c>
    </row>
    <row r="4907" s="12" customFormat="1">
      <c r="B4907" s="244"/>
      <c r="C4907" s="245"/>
      <c r="D4907" s="246" t="s">
        <v>175</v>
      </c>
      <c r="E4907" s="247" t="s">
        <v>1</v>
      </c>
      <c r="F4907" s="248" t="s">
        <v>1717</v>
      </c>
      <c r="G4907" s="245"/>
      <c r="H4907" s="247" t="s">
        <v>1</v>
      </c>
      <c r="I4907" s="249"/>
      <c r="J4907" s="245"/>
      <c r="K4907" s="245"/>
      <c r="L4907" s="250"/>
      <c r="M4907" s="251"/>
      <c r="N4907" s="252"/>
      <c r="O4907" s="252"/>
      <c r="P4907" s="252"/>
      <c r="Q4907" s="252"/>
      <c r="R4907" s="252"/>
      <c r="S4907" s="252"/>
      <c r="T4907" s="253"/>
      <c r="AT4907" s="254" t="s">
        <v>175</v>
      </c>
      <c r="AU4907" s="254" t="s">
        <v>107</v>
      </c>
      <c r="AV4907" s="12" t="s">
        <v>82</v>
      </c>
      <c r="AW4907" s="12" t="s">
        <v>31</v>
      </c>
      <c r="AX4907" s="12" t="s">
        <v>74</v>
      </c>
      <c r="AY4907" s="254" t="s">
        <v>165</v>
      </c>
    </row>
    <row r="4908" s="13" customFormat="1">
      <c r="B4908" s="255"/>
      <c r="C4908" s="256"/>
      <c r="D4908" s="246" t="s">
        <v>175</v>
      </c>
      <c r="E4908" s="257" t="s">
        <v>1</v>
      </c>
      <c r="F4908" s="258" t="s">
        <v>1718</v>
      </c>
      <c r="G4908" s="256"/>
      <c r="H4908" s="259">
        <v>0.51300000000000001</v>
      </c>
      <c r="I4908" s="260"/>
      <c r="J4908" s="256"/>
      <c r="K4908" s="256"/>
      <c r="L4908" s="261"/>
      <c r="M4908" s="262"/>
      <c r="N4908" s="263"/>
      <c r="O4908" s="263"/>
      <c r="P4908" s="263"/>
      <c r="Q4908" s="263"/>
      <c r="R4908" s="263"/>
      <c r="S4908" s="263"/>
      <c r="T4908" s="264"/>
      <c r="AT4908" s="265" t="s">
        <v>175</v>
      </c>
      <c r="AU4908" s="265" t="s">
        <v>107</v>
      </c>
      <c r="AV4908" s="13" t="s">
        <v>107</v>
      </c>
      <c r="AW4908" s="13" t="s">
        <v>31</v>
      </c>
      <c r="AX4908" s="13" t="s">
        <v>74</v>
      </c>
      <c r="AY4908" s="265" t="s">
        <v>165</v>
      </c>
    </row>
    <row r="4909" s="12" customFormat="1">
      <c r="B4909" s="244"/>
      <c r="C4909" s="245"/>
      <c r="D4909" s="246" t="s">
        <v>175</v>
      </c>
      <c r="E4909" s="247" t="s">
        <v>1</v>
      </c>
      <c r="F4909" s="248" t="s">
        <v>1719</v>
      </c>
      <c r="G4909" s="245"/>
      <c r="H4909" s="247" t="s">
        <v>1</v>
      </c>
      <c r="I4909" s="249"/>
      <c r="J4909" s="245"/>
      <c r="K4909" s="245"/>
      <c r="L4909" s="250"/>
      <c r="M4909" s="251"/>
      <c r="N4909" s="252"/>
      <c r="O4909" s="252"/>
      <c r="P4909" s="252"/>
      <c r="Q4909" s="252"/>
      <c r="R4909" s="252"/>
      <c r="S4909" s="252"/>
      <c r="T4909" s="253"/>
      <c r="AT4909" s="254" t="s">
        <v>175</v>
      </c>
      <c r="AU4909" s="254" t="s">
        <v>107</v>
      </c>
      <c r="AV4909" s="12" t="s">
        <v>82</v>
      </c>
      <c r="AW4909" s="12" t="s">
        <v>31</v>
      </c>
      <c r="AX4909" s="12" t="s">
        <v>74</v>
      </c>
      <c r="AY4909" s="254" t="s">
        <v>165</v>
      </c>
    </row>
    <row r="4910" s="13" customFormat="1">
      <c r="B4910" s="255"/>
      <c r="C4910" s="256"/>
      <c r="D4910" s="246" t="s">
        <v>175</v>
      </c>
      <c r="E4910" s="257" t="s">
        <v>1</v>
      </c>
      <c r="F4910" s="258" t="s">
        <v>1720</v>
      </c>
      <c r="G4910" s="256"/>
      <c r="H4910" s="259">
        <v>1.3069999999999999</v>
      </c>
      <c r="I4910" s="260"/>
      <c r="J4910" s="256"/>
      <c r="K4910" s="256"/>
      <c r="L4910" s="261"/>
      <c r="M4910" s="262"/>
      <c r="N4910" s="263"/>
      <c r="O4910" s="263"/>
      <c r="P4910" s="263"/>
      <c r="Q4910" s="263"/>
      <c r="R4910" s="263"/>
      <c r="S4910" s="263"/>
      <c r="T4910" s="264"/>
      <c r="AT4910" s="265" t="s">
        <v>175</v>
      </c>
      <c r="AU4910" s="265" t="s">
        <v>107</v>
      </c>
      <c r="AV4910" s="13" t="s">
        <v>107</v>
      </c>
      <c r="AW4910" s="13" t="s">
        <v>31</v>
      </c>
      <c r="AX4910" s="13" t="s">
        <v>74</v>
      </c>
      <c r="AY4910" s="265" t="s">
        <v>165</v>
      </c>
    </row>
    <row r="4911" s="15" customFormat="1">
      <c r="B4911" s="277"/>
      <c r="C4911" s="278"/>
      <c r="D4911" s="246" t="s">
        <v>175</v>
      </c>
      <c r="E4911" s="279" t="s">
        <v>1</v>
      </c>
      <c r="F4911" s="280" t="s">
        <v>186</v>
      </c>
      <c r="G4911" s="278"/>
      <c r="H4911" s="281">
        <v>7.8439999999999994</v>
      </c>
      <c r="I4911" s="282"/>
      <c r="J4911" s="278"/>
      <c r="K4911" s="278"/>
      <c r="L4911" s="283"/>
      <c r="M4911" s="299"/>
      <c r="N4911" s="300"/>
      <c r="O4911" s="300"/>
      <c r="P4911" s="300"/>
      <c r="Q4911" s="300"/>
      <c r="R4911" s="300"/>
      <c r="S4911" s="300"/>
      <c r="T4911" s="301"/>
      <c r="AT4911" s="287" t="s">
        <v>175</v>
      </c>
      <c r="AU4911" s="287" t="s">
        <v>107</v>
      </c>
      <c r="AV4911" s="15" t="s">
        <v>173</v>
      </c>
      <c r="AW4911" s="15" t="s">
        <v>31</v>
      </c>
      <c r="AX4911" s="15" t="s">
        <v>82</v>
      </c>
      <c r="AY4911" s="287" t="s">
        <v>165</v>
      </c>
    </row>
    <row r="4912" s="1" customFormat="1" ht="6.96" customHeight="1">
      <c r="B4912" s="61"/>
      <c r="C4912" s="62"/>
      <c r="D4912" s="62"/>
      <c r="E4912" s="62"/>
      <c r="F4912" s="62"/>
      <c r="G4912" s="62"/>
      <c r="H4912" s="62"/>
      <c r="I4912" s="182"/>
      <c r="J4912" s="62"/>
      <c r="K4912" s="62"/>
      <c r="L4912" s="43"/>
    </row>
  </sheetData>
  <sheetProtection sheet="1" autoFilter="0" formatColumns="0" formatRows="0" objects="1" scenarios="1" spinCount="100000" saltValue="qgoPnouakb2YJQiLBFGrjl9J2ntk+fD15gSgOYMqREuvVLXpWlvOwq+apcVSN7XbnV5AXaULf7nNAxzoqI61jw==" hashValue="bjlAnxuLqwtJ3R2H1B60tcD4mtdhNoWPB2iHOuyN0FLhrNLTAZLLY0QQrBqvoG9kcfa41qTsZfaegqQQfWswhQ==" algorithmName="SHA-512" password="CC35"/>
  <autoFilter ref="C136:K4911"/>
  <mergeCells count="9">
    <mergeCell ref="E7:H7"/>
    <mergeCell ref="E9:H9"/>
    <mergeCell ref="E18:H18"/>
    <mergeCell ref="E27:H27"/>
    <mergeCell ref="E85:H85"/>
    <mergeCell ref="E87:H87"/>
    <mergeCell ref="E127:H127"/>
    <mergeCell ref="E129:H12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41"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86</v>
      </c>
    </row>
    <row r="3" ht="6.96" customHeight="1">
      <c r="B3" s="142"/>
      <c r="C3" s="143"/>
      <c r="D3" s="143"/>
      <c r="E3" s="143"/>
      <c r="F3" s="143"/>
      <c r="G3" s="143"/>
      <c r="H3" s="143"/>
      <c r="I3" s="144"/>
      <c r="J3" s="143"/>
      <c r="K3" s="143"/>
      <c r="L3" s="20"/>
      <c r="AT3" s="17" t="s">
        <v>82</v>
      </c>
    </row>
    <row r="4" ht="24.96" customHeight="1">
      <c r="B4" s="20"/>
      <c r="D4" s="145" t="s">
        <v>121</v>
      </c>
      <c r="L4" s="20"/>
      <c r="M4" s="146" t="s">
        <v>10</v>
      </c>
      <c r="AT4" s="17" t="s">
        <v>4</v>
      </c>
    </row>
    <row r="5" ht="6.96" customHeight="1">
      <c r="B5" s="20"/>
      <c r="L5" s="20"/>
    </row>
    <row r="6" ht="12" customHeight="1">
      <c r="B6" s="20"/>
      <c r="D6" s="147" t="s">
        <v>16</v>
      </c>
      <c r="L6" s="20"/>
    </row>
    <row r="7" ht="16.5" customHeight="1">
      <c r="B7" s="20"/>
      <c r="E7" s="148" t="str">
        <f>'Rekapitulace stavby'!K6</f>
        <v>Stavební úpravy a změny užívání domu s pečovatelskou službou na bytový dům p.č. St. 171/1 a 171/2, k.ú. Hanušovice</v>
      </c>
      <c r="F7" s="147"/>
      <c r="G7" s="147"/>
      <c r="H7" s="147"/>
      <c r="L7" s="20"/>
    </row>
    <row r="8" s="1" customFormat="1" ht="12" customHeight="1">
      <c r="B8" s="43"/>
      <c r="D8" s="147" t="s">
        <v>122</v>
      </c>
      <c r="I8" s="149"/>
      <c r="L8" s="43"/>
    </row>
    <row r="9" s="1" customFormat="1" ht="36.96" customHeight="1">
      <c r="B9" s="43"/>
      <c r="E9" s="150" t="s">
        <v>1721</v>
      </c>
      <c r="F9" s="1"/>
      <c r="G9" s="1"/>
      <c r="H9" s="1"/>
      <c r="I9" s="149"/>
      <c r="L9" s="43"/>
    </row>
    <row r="10" s="1" customFormat="1">
      <c r="B10" s="43"/>
      <c r="I10" s="149"/>
      <c r="L10" s="43"/>
    </row>
    <row r="11" s="1" customFormat="1" ht="12" customHeight="1">
      <c r="B11" s="43"/>
      <c r="D11" s="147" t="s">
        <v>18</v>
      </c>
      <c r="F11" s="136" t="s">
        <v>1</v>
      </c>
      <c r="I11" s="151" t="s">
        <v>19</v>
      </c>
      <c r="J11" s="136" t="s">
        <v>1</v>
      </c>
      <c r="L11" s="43"/>
    </row>
    <row r="12" s="1" customFormat="1" ht="12" customHeight="1">
      <c r="B12" s="43"/>
      <c r="D12" s="147" t="s">
        <v>20</v>
      </c>
      <c r="F12" s="136" t="s">
        <v>21</v>
      </c>
      <c r="I12" s="151" t="s">
        <v>22</v>
      </c>
      <c r="J12" s="152" t="str">
        <f>'Rekapitulace stavby'!AN8</f>
        <v>9. 10. 2019</v>
      </c>
      <c r="L12" s="43"/>
    </row>
    <row r="13" s="1" customFormat="1" ht="10.8" customHeight="1">
      <c r="B13" s="43"/>
      <c r="I13" s="149"/>
      <c r="L13" s="43"/>
    </row>
    <row r="14" s="1" customFormat="1" ht="12" customHeight="1">
      <c r="B14" s="43"/>
      <c r="D14" s="147" t="s">
        <v>24</v>
      </c>
      <c r="I14" s="151" t="s">
        <v>25</v>
      </c>
      <c r="J14" s="136" t="str">
        <f>IF('Rekapitulace stavby'!AN10="","",'Rekapitulace stavby'!AN10)</f>
        <v/>
      </c>
      <c r="L14" s="43"/>
    </row>
    <row r="15" s="1" customFormat="1" ht="18" customHeight="1">
      <c r="B15" s="43"/>
      <c r="E15" s="136" t="str">
        <f>IF('Rekapitulace stavby'!E11="","",'Rekapitulace stavby'!E11)</f>
        <v xml:space="preserve"> </v>
      </c>
      <c r="I15" s="151" t="s">
        <v>27</v>
      </c>
      <c r="J15" s="136" t="str">
        <f>IF('Rekapitulace stavby'!AN11="","",'Rekapitulace stavby'!AN11)</f>
        <v/>
      </c>
      <c r="L15" s="43"/>
    </row>
    <row r="16" s="1" customFormat="1" ht="6.96" customHeight="1">
      <c r="B16" s="43"/>
      <c r="I16" s="149"/>
      <c r="L16" s="43"/>
    </row>
    <row r="17" s="1" customFormat="1" ht="12" customHeight="1">
      <c r="B17" s="43"/>
      <c r="D17" s="147" t="s">
        <v>28</v>
      </c>
      <c r="I17" s="151" t="s">
        <v>25</v>
      </c>
      <c r="J17" s="33" t="str">
        <f>'Rekapitulace stavby'!AN13</f>
        <v>Vyplň údaj</v>
      </c>
      <c r="L17" s="43"/>
    </row>
    <row r="18" s="1" customFormat="1" ht="18" customHeight="1">
      <c r="B18" s="43"/>
      <c r="E18" s="33" t="str">
        <f>'Rekapitulace stavby'!E14</f>
        <v>Vyplň údaj</v>
      </c>
      <c r="F18" s="136"/>
      <c r="G18" s="136"/>
      <c r="H18" s="136"/>
      <c r="I18" s="151" t="s">
        <v>27</v>
      </c>
      <c r="J18" s="33" t="str">
        <f>'Rekapitulace stavby'!AN14</f>
        <v>Vyplň údaj</v>
      </c>
      <c r="L18" s="43"/>
    </row>
    <row r="19" s="1" customFormat="1" ht="6.96" customHeight="1">
      <c r="B19" s="43"/>
      <c r="I19" s="149"/>
      <c r="L19" s="43"/>
    </row>
    <row r="20" s="1" customFormat="1" ht="12" customHeight="1">
      <c r="B20" s="43"/>
      <c r="D20" s="147" t="s">
        <v>30</v>
      </c>
      <c r="I20" s="151" t="s">
        <v>25</v>
      </c>
      <c r="J20" s="136" t="str">
        <f>IF('Rekapitulace stavby'!AN16="","",'Rekapitulace stavby'!AN16)</f>
        <v/>
      </c>
      <c r="L20" s="43"/>
    </row>
    <row r="21" s="1" customFormat="1" ht="18" customHeight="1">
      <c r="B21" s="43"/>
      <c r="E21" s="136" t="str">
        <f>IF('Rekapitulace stavby'!E17="","",'Rekapitulace stavby'!E17)</f>
        <v xml:space="preserve"> </v>
      </c>
      <c r="I21" s="151" t="s">
        <v>27</v>
      </c>
      <c r="J21" s="136" t="str">
        <f>IF('Rekapitulace stavby'!AN17="","",'Rekapitulace stavby'!AN17)</f>
        <v/>
      </c>
      <c r="L21" s="43"/>
    </row>
    <row r="22" s="1" customFormat="1" ht="6.96" customHeight="1">
      <c r="B22" s="43"/>
      <c r="I22" s="149"/>
      <c r="L22" s="43"/>
    </row>
    <row r="23" s="1" customFormat="1" ht="12" customHeight="1">
      <c r="B23" s="43"/>
      <c r="D23" s="147" t="s">
        <v>32</v>
      </c>
      <c r="I23" s="151" t="s">
        <v>25</v>
      </c>
      <c r="J23" s="136" t="str">
        <f>IF('Rekapitulace stavby'!AN19="","",'Rekapitulace stavby'!AN19)</f>
        <v/>
      </c>
      <c r="L23" s="43"/>
    </row>
    <row r="24" s="1" customFormat="1" ht="18" customHeight="1">
      <c r="B24" s="43"/>
      <c r="E24" s="136" t="str">
        <f>IF('Rekapitulace stavby'!E20="","",'Rekapitulace stavby'!E20)</f>
        <v xml:space="preserve"> </v>
      </c>
      <c r="I24" s="151" t="s">
        <v>27</v>
      </c>
      <c r="J24" s="136" t="str">
        <f>IF('Rekapitulace stavby'!AN20="","",'Rekapitulace stavby'!AN20)</f>
        <v/>
      </c>
      <c r="L24" s="43"/>
    </row>
    <row r="25" s="1" customFormat="1" ht="6.96" customHeight="1">
      <c r="B25" s="43"/>
      <c r="I25" s="149"/>
      <c r="L25" s="43"/>
    </row>
    <row r="26" s="1" customFormat="1" ht="12" customHeight="1">
      <c r="B26" s="43"/>
      <c r="D26" s="147" t="s">
        <v>33</v>
      </c>
      <c r="I26" s="149"/>
      <c r="L26" s="43"/>
    </row>
    <row r="27" s="7" customFormat="1" ht="16.5" customHeight="1">
      <c r="B27" s="153"/>
      <c r="E27" s="154" t="s">
        <v>1</v>
      </c>
      <c r="F27" s="154"/>
      <c r="G27" s="154"/>
      <c r="H27" s="154"/>
      <c r="I27" s="155"/>
      <c r="L27" s="153"/>
    </row>
    <row r="28" s="1" customFormat="1" ht="6.96" customHeight="1">
      <c r="B28" s="43"/>
      <c r="I28" s="149"/>
      <c r="L28" s="43"/>
    </row>
    <row r="29" s="1" customFormat="1" ht="6.96" customHeight="1">
      <c r="B29" s="43"/>
      <c r="D29" s="78"/>
      <c r="E29" s="78"/>
      <c r="F29" s="78"/>
      <c r="G29" s="78"/>
      <c r="H29" s="78"/>
      <c r="I29" s="156"/>
      <c r="J29" s="78"/>
      <c r="K29" s="78"/>
      <c r="L29" s="43"/>
    </row>
    <row r="30" s="1" customFormat="1" ht="25.44" customHeight="1">
      <c r="B30" s="43"/>
      <c r="D30" s="157" t="s">
        <v>34</v>
      </c>
      <c r="I30" s="149"/>
      <c r="J30" s="158">
        <f>ROUND(J132, 2)</f>
        <v>0</v>
      </c>
      <c r="L30" s="43"/>
    </row>
    <row r="31" s="1" customFormat="1" ht="6.96" customHeight="1">
      <c r="B31" s="43"/>
      <c r="D31" s="78"/>
      <c r="E31" s="78"/>
      <c r="F31" s="78"/>
      <c r="G31" s="78"/>
      <c r="H31" s="78"/>
      <c r="I31" s="156"/>
      <c r="J31" s="78"/>
      <c r="K31" s="78"/>
      <c r="L31" s="43"/>
    </row>
    <row r="32" s="1" customFormat="1" ht="14.4" customHeight="1">
      <c r="B32" s="43"/>
      <c r="F32" s="159" t="s">
        <v>36</v>
      </c>
      <c r="I32" s="160" t="s">
        <v>35</v>
      </c>
      <c r="J32" s="159" t="s">
        <v>37</v>
      </c>
      <c r="L32" s="43"/>
    </row>
    <row r="33" s="1" customFormat="1" ht="14.4" customHeight="1">
      <c r="B33" s="43"/>
      <c r="D33" s="161" t="s">
        <v>38</v>
      </c>
      <c r="E33" s="147" t="s">
        <v>39</v>
      </c>
      <c r="F33" s="162">
        <f>ROUND((SUM(BE132:BE1536)),  2)</f>
        <v>0</v>
      </c>
      <c r="I33" s="163">
        <v>0.20999999999999999</v>
      </c>
      <c r="J33" s="162">
        <f>ROUND(((SUM(BE132:BE1536))*I33),  2)</f>
        <v>0</v>
      </c>
      <c r="L33" s="43"/>
    </row>
    <row r="34" s="1" customFormat="1" ht="14.4" customHeight="1">
      <c r="B34" s="43"/>
      <c r="E34" s="147" t="s">
        <v>40</v>
      </c>
      <c r="F34" s="162">
        <f>ROUND((SUM(BF132:BF1536)),  2)</f>
        <v>0</v>
      </c>
      <c r="I34" s="163">
        <v>0.14999999999999999</v>
      </c>
      <c r="J34" s="162">
        <f>ROUND(((SUM(BF132:BF1536))*I34),  2)</f>
        <v>0</v>
      </c>
      <c r="L34" s="43"/>
    </row>
    <row r="35" hidden="1" s="1" customFormat="1" ht="14.4" customHeight="1">
      <c r="B35" s="43"/>
      <c r="E35" s="147" t="s">
        <v>41</v>
      </c>
      <c r="F35" s="162">
        <f>ROUND((SUM(BG132:BG1536)),  2)</f>
        <v>0</v>
      </c>
      <c r="I35" s="163">
        <v>0.20999999999999999</v>
      </c>
      <c r="J35" s="162">
        <f>0</f>
        <v>0</v>
      </c>
      <c r="L35" s="43"/>
    </row>
    <row r="36" hidden="1" s="1" customFormat="1" ht="14.4" customHeight="1">
      <c r="B36" s="43"/>
      <c r="E36" s="147" t="s">
        <v>42</v>
      </c>
      <c r="F36" s="162">
        <f>ROUND((SUM(BH132:BH1536)),  2)</f>
        <v>0</v>
      </c>
      <c r="I36" s="163">
        <v>0.14999999999999999</v>
      </c>
      <c r="J36" s="162">
        <f>0</f>
        <v>0</v>
      </c>
      <c r="L36" s="43"/>
    </row>
    <row r="37" hidden="1" s="1" customFormat="1" ht="14.4" customHeight="1">
      <c r="B37" s="43"/>
      <c r="E37" s="147" t="s">
        <v>43</v>
      </c>
      <c r="F37" s="162">
        <f>ROUND((SUM(BI132:BI1536)),  2)</f>
        <v>0</v>
      </c>
      <c r="I37" s="163">
        <v>0</v>
      </c>
      <c r="J37" s="162">
        <f>0</f>
        <v>0</v>
      </c>
      <c r="L37" s="43"/>
    </row>
    <row r="38" s="1" customFormat="1" ht="6.96" customHeight="1">
      <c r="B38" s="43"/>
      <c r="I38" s="149"/>
      <c r="L38" s="43"/>
    </row>
    <row r="39" s="1" customFormat="1" ht="25.44" customHeight="1">
      <c r="B39" s="43"/>
      <c r="C39" s="164"/>
      <c r="D39" s="165" t="s">
        <v>44</v>
      </c>
      <c r="E39" s="166"/>
      <c r="F39" s="166"/>
      <c r="G39" s="167" t="s">
        <v>45</v>
      </c>
      <c r="H39" s="168" t="s">
        <v>46</v>
      </c>
      <c r="I39" s="169"/>
      <c r="J39" s="170">
        <f>SUM(J30:J37)</f>
        <v>0</v>
      </c>
      <c r="K39" s="171"/>
      <c r="L39" s="43"/>
    </row>
    <row r="40" s="1" customFormat="1" ht="14.4" customHeight="1">
      <c r="B40" s="43"/>
      <c r="I40" s="149"/>
      <c r="L40" s="43"/>
    </row>
    <row r="41" ht="14.4" customHeight="1">
      <c r="B41" s="20"/>
      <c r="L41" s="20"/>
    </row>
    <row r="42" ht="14.4" customHeight="1">
      <c r="B42" s="20"/>
      <c r="L42" s="20"/>
    </row>
    <row r="43" ht="14.4" customHeight="1">
      <c r="B43" s="20"/>
      <c r="L43" s="20"/>
    </row>
    <row r="44" ht="14.4" customHeight="1">
      <c r="B44" s="20"/>
      <c r="L44" s="20"/>
    </row>
    <row r="45" ht="14.4" customHeight="1">
      <c r="B45" s="20"/>
      <c r="L45" s="20"/>
    </row>
    <row r="46" ht="14.4" customHeight="1">
      <c r="B46" s="20"/>
      <c r="L46" s="20"/>
    </row>
    <row r="47" ht="14.4" customHeight="1">
      <c r="B47" s="20"/>
      <c r="L47" s="20"/>
    </row>
    <row r="48" ht="14.4" customHeight="1">
      <c r="B48" s="20"/>
      <c r="L48" s="20"/>
    </row>
    <row r="49" ht="14.4" customHeight="1">
      <c r="B49" s="20"/>
      <c r="L49" s="20"/>
    </row>
    <row r="50" s="1" customFormat="1" ht="14.4" customHeight="1">
      <c r="B50" s="43"/>
      <c r="D50" s="172" t="s">
        <v>47</v>
      </c>
      <c r="E50" s="173"/>
      <c r="F50" s="173"/>
      <c r="G50" s="172" t="s">
        <v>48</v>
      </c>
      <c r="H50" s="173"/>
      <c r="I50" s="174"/>
      <c r="J50" s="173"/>
      <c r="K50" s="173"/>
      <c r="L50" s="4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1" customFormat="1">
      <c r="B61" s="43"/>
      <c r="D61" s="175" t="s">
        <v>49</v>
      </c>
      <c r="E61" s="176"/>
      <c r="F61" s="177" t="s">
        <v>50</v>
      </c>
      <c r="G61" s="175" t="s">
        <v>49</v>
      </c>
      <c r="H61" s="176"/>
      <c r="I61" s="178"/>
      <c r="J61" s="179" t="s">
        <v>50</v>
      </c>
      <c r="K61" s="176"/>
      <c r="L61" s="43"/>
    </row>
    <row r="62">
      <c r="B62" s="20"/>
      <c r="L62" s="20"/>
    </row>
    <row r="63">
      <c r="B63" s="20"/>
      <c r="L63" s="20"/>
    </row>
    <row r="64">
      <c r="B64" s="20"/>
      <c r="L64" s="20"/>
    </row>
    <row r="65" s="1" customFormat="1">
      <c r="B65" s="43"/>
      <c r="D65" s="172" t="s">
        <v>51</v>
      </c>
      <c r="E65" s="173"/>
      <c r="F65" s="173"/>
      <c r="G65" s="172" t="s">
        <v>52</v>
      </c>
      <c r="H65" s="173"/>
      <c r="I65" s="174"/>
      <c r="J65" s="173"/>
      <c r="K65" s="173"/>
      <c r="L65" s="43"/>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1" customFormat="1">
      <c r="B76" s="43"/>
      <c r="D76" s="175" t="s">
        <v>49</v>
      </c>
      <c r="E76" s="176"/>
      <c r="F76" s="177" t="s">
        <v>50</v>
      </c>
      <c r="G76" s="175" t="s">
        <v>49</v>
      </c>
      <c r="H76" s="176"/>
      <c r="I76" s="178"/>
      <c r="J76" s="179" t="s">
        <v>50</v>
      </c>
      <c r="K76" s="176"/>
      <c r="L76" s="43"/>
    </row>
    <row r="77" s="1" customFormat="1" ht="14.4" customHeight="1">
      <c r="B77" s="180"/>
      <c r="C77" s="181"/>
      <c r="D77" s="181"/>
      <c r="E77" s="181"/>
      <c r="F77" s="181"/>
      <c r="G77" s="181"/>
      <c r="H77" s="181"/>
      <c r="I77" s="182"/>
      <c r="J77" s="181"/>
      <c r="K77" s="181"/>
      <c r="L77" s="43"/>
    </row>
    <row r="81" s="1" customFormat="1" ht="6.96" customHeight="1">
      <c r="B81" s="183"/>
      <c r="C81" s="184"/>
      <c r="D81" s="184"/>
      <c r="E81" s="184"/>
      <c r="F81" s="184"/>
      <c r="G81" s="184"/>
      <c r="H81" s="184"/>
      <c r="I81" s="185"/>
      <c r="J81" s="184"/>
      <c r="K81" s="184"/>
      <c r="L81" s="43"/>
    </row>
    <row r="82" s="1" customFormat="1" ht="24.96" customHeight="1">
      <c r="B82" s="38"/>
      <c r="C82" s="23" t="s">
        <v>124</v>
      </c>
      <c r="D82" s="39"/>
      <c r="E82" s="39"/>
      <c r="F82" s="39"/>
      <c r="G82" s="39"/>
      <c r="H82" s="39"/>
      <c r="I82" s="149"/>
      <c r="J82" s="39"/>
      <c r="K82" s="39"/>
      <c r="L82" s="43"/>
    </row>
    <row r="83" s="1" customFormat="1" ht="6.96" customHeight="1">
      <c r="B83" s="38"/>
      <c r="C83" s="39"/>
      <c r="D83" s="39"/>
      <c r="E83" s="39"/>
      <c r="F83" s="39"/>
      <c r="G83" s="39"/>
      <c r="H83" s="39"/>
      <c r="I83" s="149"/>
      <c r="J83" s="39"/>
      <c r="K83" s="39"/>
      <c r="L83" s="43"/>
    </row>
    <row r="84" s="1" customFormat="1" ht="12" customHeight="1">
      <c r="B84" s="38"/>
      <c r="C84" s="32" t="s">
        <v>16</v>
      </c>
      <c r="D84" s="39"/>
      <c r="E84" s="39"/>
      <c r="F84" s="39"/>
      <c r="G84" s="39"/>
      <c r="H84" s="39"/>
      <c r="I84" s="149"/>
      <c r="J84" s="39"/>
      <c r="K84" s="39"/>
      <c r="L84" s="43"/>
    </row>
    <row r="85" s="1" customFormat="1" ht="16.5" customHeight="1">
      <c r="B85" s="38"/>
      <c r="C85" s="39"/>
      <c r="D85" s="39"/>
      <c r="E85" s="186" t="str">
        <f>E7</f>
        <v>Stavební úpravy a změny užívání domu s pečovatelskou službou na bytový dům p.č. St. 171/1 a 171/2, k.ú. Hanušovice</v>
      </c>
      <c r="F85" s="32"/>
      <c r="G85" s="32"/>
      <c r="H85" s="32"/>
      <c r="I85" s="149"/>
      <c r="J85" s="39"/>
      <c r="K85" s="39"/>
      <c r="L85" s="43"/>
    </row>
    <row r="86" s="1" customFormat="1" ht="12" customHeight="1">
      <c r="B86" s="38"/>
      <c r="C86" s="32" t="s">
        <v>122</v>
      </c>
      <c r="D86" s="39"/>
      <c r="E86" s="39"/>
      <c r="F86" s="39"/>
      <c r="G86" s="39"/>
      <c r="H86" s="39"/>
      <c r="I86" s="149"/>
      <c r="J86" s="39"/>
      <c r="K86" s="39"/>
      <c r="L86" s="43"/>
    </row>
    <row r="87" s="1" customFormat="1" ht="16.5" customHeight="1">
      <c r="B87" s="38"/>
      <c r="C87" s="39"/>
      <c r="D87" s="39"/>
      <c r="E87" s="71" t="str">
        <f>E9</f>
        <v>02 - Zlepšení tepelně technických podmínek zateplení bytového domu</v>
      </c>
      <c r="F87" s="39"/>
      <c r="G87" s="39"/>
      <c r="H87" s="39"/>
      <c r="I87" s="149"/>
      <c r="J87" s="39"/>
      <c r="K87" s="39"/>
      <c r="L87" s="43"/>
    </row>
    <row r="88" s="1" customFormat="1" ht="6.96" customHeight="1">
      <c r="B88" s="38"/>
      <c r="C88" s="39"/>
      <c r="D88" s="39"/>
      <c r="E88" s="39"/>
      <c r="F88" s="39"/>
      <c r="G88" s="39"/>
      <c r="H88" s="39"/>
      <c r="I88" s="149"/>
      <c r="J88" s="39"/>
      <c r="K88" s="39"/>
      <c r="L88" s="43"/>
    </row>
    <row r="89" s="1" customFormat="1" ht="12" customHeight="1">
      <c r="B89" s="38"/>
      <c r="C89" s="32" t="s">
        <v>20</v>
      </c>
      <c r="D89" s="39"/>
      <c r="E89" s="39"/>
      <c r="F89" s="27" t="str">
        <f>F12</f>
        <v>Hanušovice</v>
      </c>
      <c r="G89" s="39"/>
      <c r="H89" s="39"/>
      <c r="I89" s="151" t="s">
        <v>22</v>
      </c>
      <c r="J89" s="74" t="str">
        <f>IF(J12="","",J12)</f>
        <v>9. 10. 2019</v>
      </c>
      <c r="K89" s="39"/>
      <c r="L89" s="43"/>
    </row>
    <row r="90" s="1" customFormat="1" ht="6.96" customHeight="1">
      <c r="B90" s="38"/>
      <c r="C90" s="39"/>
      <c r="D90" s="39"/>
      <c r="E90" s="39"/>
      <c r="F90" s="39"/>
      <c r="G90" s="39"/>
      <c r="H90" s="39"/>
      <c r="I90" s="149"/>
      <c r="J90" s="39"/>
      <c r="K90" s="39"/>
      <c r="L90" s="43"/>
    </row>
    <row r="91" s="1" customFormat="1" ht="15.15" customHeight="1">
      <c r="B91" s="38"/>
      <c r="C91" s="32" t="s">
        <v>24</v>
      </c>
      <c r="D91" s="39"/>
      <c r="E91" s="39"/>
      <c r="F91" s="27" t="str">
        <f>E15</f>
        <v xml:space="preserve"> </v>
      </c>
      <c r="G91" s="39"/>
      <c r="H91" s="39"/>
      <c r="I91" s="151" t="s">
        <v>30</v>
      </c>
      <c r="J91" s="36" t="str">
        <f>E21</f>
        <v xml:space="preserve"> </v>
      </c>
      <c r="K91" s="39"/>
      <c r="L91" s="43"/>
    </row>
    <row r="92" s="1" customFormat="1" ht="15.15" customHeight="1">
      <c r="B92" s="38"/>
      <c r="C92" s="32" t="s">
        <v>28</v>
      </c>
      <c r="D92" s="39"/>
      <c r="E92" s="39"/>
      <c r="F92" s="27" t="str">
        <f>IF(E18="","",E18)</f>
        <v>Vyplň údaj</v>
      </c>
      <c r="G92" s="39"/>
      <c r="H92" s="39"/>
      <c r="I92" s="151" t="s">
        <v>32</v>
      </c>
      <c r="J92" s="36" t="str">
        <f>E24</f>
        <v xml:space="preserve"> </v>
      </c>
      <c r="K92" s="39"/>
      <c r="L92" s="43"/>
    </row>
    <row r="93" s="1" customFormat="1" ht="10.32" customHeight="1">
      <c r="B93" s="38"/>
      <c r="C93" s="39"/>
      <c r="D93" s="39"/>
      <c r="E93" s="39"/>
      <c r="F93" s="39"/>
      <c r="G93" s="39"/>
      <c r="H93" s="39"/>
      <c r="I93" s="149"/>
      <c r="J93" s="39"/>
      <c r="K93" s="39"/>
      <c r="L93" s="43"/>
    </row>
    <row r="94" s="1" customFormat="1" ht="29.28" customHeight="1">
      <c r="B94" s="38"/>
      <c r="C94" s="187" t="s">
        <v>125</v>
      </c>
      <c r="D94" s="188"/>
      <c r="E94" s="188"/>
      <c r="F94" s="188"/>
      <c r="G94" s="188"/>
      <c r="H94" s="188"/>
      <c r="I94" s="189"/>
      <c r="J94" s="190" t="s">
        <v>126</v>
      </c>
      <c r="K94" s="188"/>
      <c r="L94" s="43"/>
    </row>
    <row r="95" s="1" customFormat="1" ht="10.32" customHeight="1">
      <c r="B95" s="38"/>
      <c r="C95" s="39"/>
      <c r="D95" s="39"/>
      <c r="E95" s="39"/>
      <c r="F95" s="39"/>
      <c r="G95" s="39"/>
      <c r="H95" s="39"/>
      <c r="I95" s="149"/>
      <c r="J95" s="39"/>
      <c r="K95" s="39"/>
      <c r="L95" s="43"/>
    </row>
    <row r="96" s="1" customFormat="1" ht="22.8" customHeight="1">
      <c r="B96" s="38"/>
      <c r="C96" s="191" t="s">
        <v>127</v>
      </c>
      <c r="D96" s="39"/>
      <c r="E96" s="39"/>
      <c r="F96" s="39"/>
      <c r="G96" s="39"/>
      <c r="H96" s="39"/>
      <c r="I96" s="149"/>
      <c r="J96" s="105">
        <f>J132</f>
        <v>0</v>
      </c>
      <c r="K96" s="39"/>
      <c r="L96" s="43"/>
      <c r="AU96" s="17" t="s">
        <v>128</v>
      </c>
    </row>
    <row r="97" s="8" customFormat="1" ht="24.96" customHeight="1">
      <c r="B97" s="192"/>
      <c r="C97" s="193"/>
      <c r="D97" s="194" t="s">
        <v>1722</v>
      </c>
      <c r="E97" s="195"/>
      <c r="F97" s="195"/>
      <c r="G97" s="195"/>
      <c r="H97" s="195"/>
      <c r="I97" s="196"/>
      <c r="J97" s="197">
        <f>J133</f>
        <v>0</v>
      </c>
      <c r="K97" s="193"/>
      <c r="L97" s="198"/>
    </row>
    <row r="98" s="9" customFormat="1" ht="19.92" customHeight="1">
      <c r="B98" s="199"/>
      <c r="C98" s="128"/>
      <c r="D98" s="200" t="s">
        <v>1723</v>
      </c>
      <c r="E98" s="201"/>
      <c r="F98" s="201"/>
      <c r="G98" s="201"/>
      <c r="H98" s="201"/>
      <c r="I98" s="202"/>
      <c r="J98" s="203">
        <f>J134</f>
        <v>0</v>
      </c>
      <c r="K98" s="128"/>
      <c r="L98" s="204"/>
    </row>
    <row r="99" s="9" customFormat="1" ht="19.92" customHeight="1">
      <c r="B99" s="199"/>
      <c r="C99" s="128"/>
      <c r="D99" s="200" t="s">
        <v>1724</v>
      </c>
      <c r="E99" s="201"/>
      <c r="F99" s="201"/>
      <c r="G99" s="201"/>
      <c r="H99" s="201"/>
      <c r="I99" s="202"/>
      <c r="J99" s="203">
        <f>J217</f>
        <v>0</v>
      </c>
      <c r="K99" s="128"/>
      <c r="L99" s="204"/>
    </row>
    <row r="100" s="9" customFormat="1" ht="19.92" customHeight="1">
      <c r="B100" s="199"/>
      <c r="C100" s="128"/>
      <c r="D100" s="200" t="s">
        <v>1725</v>
      </c>
      <c r="E100" s="201"/>
      <c r="F100" s="201"/>
      <c r="G100" s="201"/>
      <c r="H100" s="201"/>
      <c r="I100" s="202"/>
      <c r="J100" s="203">
        <f>J222</f>
        <v>0</v>
      </c>
      <c r="K100" s="128"/>
      <c r="L100" s="204"/>
    </row>
    <row r="101" s="9" customFormat="1" ht="19.92" customHeight="1">
      <c r="B101" s="199"/>
      <c r="C101" s="128"/>
      <c r="D101" s="200" t="s">
        <v>132</v>
      </c>
      <c r="E101" s="201"/>
      <c r="F101" s="201"/>
      <c r="G101" s="201"/>
      <c r="H101" s="201"/>
      <c r="I101" s="202"/>
      <c r="J101" s="203">
        <f>J241</f>
        <v>0</v>
      </c>
      <c r="K101" s="128"/>
      <c r="L101" s="204"/>
    </row>
    <row r="102" s="9" customFormat="1" ht="19.92" customHeight="1">
      <c r="B102" s="199"/>
      <c r="C102" s="128"/>
      <c r="D102" s="200" t="s">
        <v>1726</v>
      </c>
      <c r="E102" s="201"/>
      <c r="F102" s="201"/>
      <c r="G102" s="201"/>
      <c r="H102" s="201"/>
      <c r="I102" s="202"/>
      <c r="J102" s="203">
        <f>J1200</f>
        <v>0</v>
      </c>
      <c r="K102" s="128"/>
      <c r="L102" s="204"/>
    </row>
    <row r="103" s="9" customFormat="1" ht="19.92" customHeight="1">
      <c r="B103" s="199"/>
      <c r="C103" s="128"/>
      <c r="D103" s="200" t="s">
        <v>1727</v>
      </c>
      <c r="E103" s="201"/>
      <c r="F103" s="201"/>
      <c r="G103" s="201"/>
      <c r="H103" s="201"/>
      <c r="I103" s="202"/>
      <c r="J103" s="203">
        <f>J1385</f>
        <v>0</v>
      </c>
      <c r="K103" s="128"/>
      <c r="L103" s="204"/>
    </row>
    <row r="104" s="9" customFormat="1" ht="19.92" customHeight="1">
      <c r="B104" s="199"/>
      <c r="C104" s="128"/>
      <c r="D104" s="200" t="s">
        <v>1728</v>
      </c>
      <c r="E104" s="201"/>
      <c r="F104" s="201"/>
      <c r="G104" s="201"/>
      <c r="H104" s="201"/>
      <c r="I104" s="202"/>
      <c r="J104" s="203">
        <f>J1391</f>
        <v>0</v>
      </c>
      <c r="K104" s="128"/>
      <c r="L104" s="204"/>
    </row>
    <row r="105" s="8" customFormat="1" ht="24.96" customHeight="1">
      <c r="B105" s="192"/>
      <c r="C105" s="193"/>
      <c r="D105" s="194" t="s">
        <v>1729</v>
      </c>
      <c r="E105" s="195"/>
      <c r="F105" s="195"/>
      <c r="G105" s="195"/>
      <c r="H105" s="195"/>
      <c r="I105" s="196"/>
      <c r="J105" s="197">
        <f>J1393</f>
        <v>0</v>
      </c>
      <c r="K105" s="193"/>
      <c r="L105" s="198"/>
    </row>
    <row r="106" s="9" customFormat="1" ht="19.92" customHeight="1">
      <c r="B106" s="199"/>
      <c r="C106" s="128"/>
      <c r="D106" s="200" t="s">
        <v>137</v>
      </c>
      <c r="E106" s="201"/>
      <c r="F106" s="201"/>
      <c r="G106" s="201"/>
      <c r="H106" s="201"/>
      <c r="I106" s="202"/>
      <c r="J106" s="203">
        <f>J1394</f>
        <v>0</v>
      </c>
      <c r="K106" s="128"/>
      <c r="L106" s="204"/>
    </row>
    <row r="107" s="9" customFormat="1" ht="19.92" customHeight="1">
      <c r="B107" s="199"/>
      <c r="C107" s="128"/>
      <c r="D107" s="200" t="s">
        <v>138</v>
      </c>
      <c r="E107" s="201"/>
      <c r="F107" s="201"/>
      <c r="G107" s="201"/>
      <c r="H107" s="201"/>
      <c r="I107" s="202"/>
      <c r="J107" s="203">
        <f>J1442</f>
        <v>0</v>
      </c>
      <c r="K107" s="128"/>
      <c r="L107" s="204"/>
    </row>
    <row r="108" s="9" customFormat="1" ht="19.92" customHeight="1">
      <c r="B108" s="199"/>
      <c r="C108" s="128"/>
      <c r="D108" s="200" t="s">
        <v>1730</v>
      </c>
      <c r="E108" s="201"/>
      <c r="F108" s="201"/>
      <c r="G108" s="201"/>
      <c r="H108" s="201"/>
      <c r="I108" s="202"/>
      <c r="J108" s="203">
        <f>J1472</f>
        <v>0</v>
      </c>
      <c r="K108" s="128"/>
      <c r="L108" s="204"/>
    </row>
    <row r="109" s="9" customFormat="1" ht="19.92" customHeight="1">
      <c r="B109" s="199"/>
      <c r="C109" s="128"/>
      <c r="D109" s="200" t="s">
        <v>142</v>
      </c>
      <c r="E109" s="201"/>
      <c r="F109" s="201"/>
      <c r="G109" s="201"/>
      <c r="H109" s="201"/>
      <c r="I109" s="202"/>
      <c r="J109" s="203">
        <f>J1516</f>
        <v>0</v>
      </c>
      <c r="K109" s="128"/>
      <c r="L109" s="204"/>
    </row>
    <row r="110" s="9" customFormat="1" ht="19.92" customHeight="1">
      <c r="B110" s="199"/>
      <c r="C110" s="128"/>
      <c r="D110" s="200" t="s">
        <v>147</v>
      </c>
      <c r="E110" s="201"/>
      <c r="F110" s="201"/>
      <c r="G110" s="201"/>
      <c r="H110" s="201"/>
      <c r="I110" s="202"/>
      <c r="J110" s="203">
        <f>J1518</f>
        <v>0</v>
      </c>
      <c r="K110" s="128"/>
      <c r="L110" s="204"/>
    </row>
    <row r="111" s="8" customFormat="1" ht="24.96" customHeight="1">
      <c r="B111" s="192"/>
      <c r="C111" s="193"/>
      <c r="D111" s="194" t="s">
        <v>1731</v>
      </c>
      <c r="E111" s="195"/>
      <c r="F111" s="195"/>
      <c r="G111" s="195"/>
      <c r="H111" s="195"/>
      <c r="I111" s="196"/>
      <c r="J111" s="197">
        <f>J1532</f>
        <v>0</v>
      </c>
      <c r="K111" s="193"/>
      <c r="L111" s="198"/>
    </row>
    <row r="112" s="9" customFormat="1" ht="19.92" customHeight="1">
      <c r="B112" s="199"/>
      <c r="C112" s="128"/>
      <c r="D112" s="200" t="s">
        <v>1732</v>
      </c>
      <c r="E112" s="201"/>
      <c r="F112" s="201"/>
      <c r="G112" s="201"/>
      <c r="H112" s="201"/>
      <c r="I112" s="202"/>
      <c r="J112" s="203">
        <f>J1533</f>
        <v>0</v>
      </c>
      <c r="K112" s="128"/>
      <c r="L112" s="204"/>
    </row>
    <row r="113" s="1" customFormat="1" ht="21.84" customHeight="1">
      <c r="B113" s="38"/>
      <c r="C113" s="39"/>
      <c r="D113" s="39"/>
      <c r="E113" s="39"/>
      <c r="F113" s="39"/>
      <c r="G113" s="39"/>
      <c r="H113" s="39"/>
      <c r="I113" s="149"/>
      <c r="J113" s="39"/>
      <c r="K113" s="39"/>
      <c r="L113" s="43"/>
    </row>
    <row r="114" s="1" customFormat="1" ht="6.96" customHeight="1">
      <c r="B114" s="61"/>
      <c r="C114" s="62"/>
      <c r="D114" s="62"/>
      <c r="E114" s="62"/>
      <c r="F114" s="62"/>
      <c r="G114" s="62"/>
      <c r="H114" s="62"/>
      <c r="I114" s="182"/>
      <c r="J114" s="62"/>
      <c r="K114" s="62"/>
      <c r="L114" s="43"/>
    </row>
    <row r="118" s="1" customFormat="1" ht="6.96" customHeight="1">
      <c r="B118" s="63"/>
      <c r="C118" s="64"/>
      <c r="D118" s="64"/>
      <c r="E118" s="64"/>
      <c r="F118" s="64"/>
      <c r="G118" s="64"/>
      <c r="H118" s="64"/>
      <c r="I118" s="185"/>
      <c r="J118" s="64"/>
      <c r="K118" s="64"/>
      <c r="L118" s="43"/>
    </row>
    <row r="119" s="1" customFormat="1" ht="24.96" customHeight="1">
      <c r="B119" s="38"/>
      <c r="C119" s="23" t="s">
        <v>150</v>
      </c>
      <c r="D119" s="39"/>
      <c r="E119" s="39"/>
      <c r="F119" s="39"/>
      <c r="G119" s="39"/>
      <c r="H119" s="39"/>
      <c r="I119" s="149"/>
      <c r="J119" s="39"/>
      <c r="K119" s="39"/>
      <c r="L119" s="43"/>
    </row>
    <row r="120" s="1" customFormat="1" ht="6.96" customHeight="1">
      <c r="B120" s="38"/>
      <c r="C120" s="39"/>
      <c r="D120" s="39"/>
      <c r="E120" s="39"/>
      <c r="F120" s="39"/>
      <c r="G120" s="39"/>
      <c r="H120" s="39"/>
      <c r="I120" s="149"/>
      <c r="J120" s="39"/>
      <c r="K120" s="39"/>
      <c r="L120" s="43"/>
    </row>
    <row r="121" s="1" customFormat="1" ht="12" customHeight="1">
      <c r="B121" s="38"/>
      <c r="C121" s="32" t="s">
        <v>16</v>
      </c>
      <c r="D121" s="39"/>
      <c r="E121" s="39"/>
      <c r="F121" s="39"/>
      <c r="G121" s="39"/>
      <c r="H121" s="39"/>
      <c r="I121" s="149"/>
      <c r="J121" s="39"/>
      <c r="K121" s="39"/>
      <c r="L121" s="43"/>
    </row>
    <row r="122" s="1" customFormat="1" ht="16.5" customHeight="1">
      <c r="B122" s="38"/>
      <c r="C122" s="39"/>
      <c r="D122" s="39"/>
      <c r="E122" s="186" t="str">
        <f>E7</f>
        <v>Stavební úpravy a změny užívání domu s pečovatelskou službou na bytový dům p.č. St. 171/1 a 171/2, k.ú. Hanušovice</v>
      </c>
      <c r="F122" s="32"/>
      <c r="G122" s="32"/>
      <c r="H122" s="32"/>
      <c r="I122" s="149"/>
      <c r="J122" s="39"/>
      <c r="K122" s="39"/>
      <c r="L122" s="43"/>
    </row>
    <row r="123" s="1" customFormat="1" ht="12" customHeight="1">
      <c r="B123" s="38"/>
      <c r="C123" s="32" t="s">
        <v>122</v>
      </c>
      <c r="D123" s="39"/>
      <c r="E123" s="39"/>
      <c r="F123" s="39"/>
      <c r="G123" s="39"/>
      <c r="H123" s="39"/>
      <c r="I123" s="149"/>
      <c r="J123" s="39"/>
      <c r="K123" s="39"/>
      <c r="L123" s="43"/>
    </row>
    <row r="124" s="1" customFormat="1" ht="16.5" customHeight="1">
      <c r="B124" s="38"/>
      <c r="C124" s="39"/>
      <c r="D124" s="39"/>
      <c r="E124" s="71" t="str">
        <f>E9</f>
        <v>02 - Zlepšení tepelně technických podmínek zateplení bytového domu</v>
      </c>
      <c r="F124" s="39"/>
      <c r="G124" s="39"/>
      <c r="H124" s="39"/>
      <c r="I124" s="149"/>
      <c r="J124" s="39"/>
      <c r="K124" s="39"/>
      <c r="L124" s="43"/>
    </row>
    <row r="125" s="1" customFormat="1" ht="6.96" customHeight="1">
      <c r="B125" s="38"/>
      <c r="C125" s="39"/>
      <c r="D125" s="39"/>
      <c r="E125" s="39"/>
      <c r="F125" s="39"/>
      <c r="G125" s="39"/>
      <c r="H125" s="39"/>
      <c r="I125" s="149"/>
      <c r="J125" s="39"/>
      <c r="K125" s="39"/>
      <c r="L125" s="43"/>
    </row>
    <row r="126" s="1" customFormat="1" ht="12" customHeight="1">
      <c r="B126" s="38"/>
      <c r="C126" s="32" t="s">
        <v>20</v>
      </c>
      <c r="D126" s="39"/>
      <c r="E126" s="39"/>
      <c r="F126" s="27" t="str">
        <f>F12</f>
        <v>Hanušovice</v>
      </c>
      <c r="G126" s="39"/>
      <c r="H126" s="39"/>
      <c r="I126" s="151" t="s">
        <v>22</v>
      </c>
      <c r="J126" s="74" t="str">
        <f>IF(J12="","",J12)</f>
        <v>9. 10. 2019</v>
      </c>
      <c r="K126" s="39"/>
      <c r="L126" s="43"/>
    </row>
    <row r="127" s="1" customFormat="1" ht="6.96" customHeight="1">
      <c r="B127" s="38"/>
      <c r="C127" s="39"/>
      <c r="D127" s="39"/>
      <c r="E127" s="39"/>
      <c r="F127" s="39"/>
      <c r="G127" s="39"/>
      <c r="H127" s="39"/>
      <c r="I127" s="149"/>
      <c r="J127" s="39"/>
      <c r="K127" s="39"/>
      <c r="L127" s="43"/>
    </row>
    <row r="128" s="1" customFormat="1" ht="15.15" customHeight="1">
      <c r="B128" s="38"/>
      <c r="C128" s="32" t="s">
        <v>24</v>
      </c>
      <c r="D128" s="39"/>
      <c r="E128" s="39"/>
      <c r="F128" s="27" t="str">
        <f>E15</f>
        <v xml:space="preserve"> </v>
      </c>
      <c r="G128" s="39"/>
      <c r="H128" s="39"/>
      <c r="I128" s="151" t="s">
        <v>30</v>
      </c>
      <c r="J128" s="36" t="str">
        <f>E21</f>
        <v xml:space="preserve"> </v>
      </c>
      <c r="K128" s="39"/>
      <c r="L128" s="43"/>
    </row>
    <row r="129" s="1" customFormat="1" ht="15.15" customHeight="1">
      <c r="B129" s="38"/>
      <c r="C129" s="32" t="s">
        <v>28</v>
      </c>
      <c r="D129" s="39"/>
      <c r="E129" s="39"/>
      <c r="F129" s="27" t="str">
        <f>IF(E18="","",E18)</f>
        <v>Vyplň údaj</v>
      </c>
      <c r="G129" s="39"/>
      <c r="H129" s="39"/>
      <c r="I129" s="151" t="s">
        <v>32</v>
      </c>
      <c r="J129" s="36" t="str">
        <f>E24</f>
        <v xml:space="preserve"> </v>
      </c>
      <c r="K129" s="39"/>
      <c r="L129" s="43"/>
    </row>
    <row r="130" s="1" customFormat="1" ht="10.32" customHeight="1">
      <c r="B130" s="38"/>
      <c r="C130" s="39"/>
      <c r="D130" s="39"/>
      <c r="E130" s="39"/>
      <c r="F130" s="39"/>
      <c r="G130" s="39"/>
      <c r="H130" s="39"/>
      <c r="I130" s="149"/>
      <c r="J130" s="39"/>
      <c r="K130" s="39"/>
      <c r="L130" s="43"/>
    </row>
    <row r="131" s="10" customFormat="1" ht="29.28" customHeight="1">
      <c r="B131" s="205"/>
      <c r="C131" s="206" t="s">
        <v>151</v>
      </c>
      <c r="D131" s="207" t="s">
        <v>59</v>
      </c>
      <c r="E131" s="207" t="s">
        <v>55</v>
      </c>
      <c r="F131" s="207" t="s">
        <v>56</v>
      </c>
      <c r="G131" s="207" t="s">
        <v>152</v>
      </c>
      <c r="H131" s="207" t="s">
        <v>153</v>
      </c>
      <c r="I131" s="208" t="s">
        <v>154</v>
      </c>
      <c r="J131" s="207" t="s">
        <v>126</v>
      </c>
      <c r="K131" s="209" t="s">
        <v>155</v>
      </c>
      <c r="L131" s="210"/>
      <c r="M131" s="95" t="s">
        <v>1</v>
      </c>
      <c r="N131" s="96" t="s">
        <v>38</v>
      </c>
      <c r="O131" s="96" t="s">
        <v>156</v>
      </c>
      <c r="P131" s="96" t="s">
        <v>157</v>
      </c>
      <c r="Q131" s="96" t="s">
        <v>158</v>
      </c>
      <c r="R131" s="96" t="s">
        <v>159</v>
      </c>
      <c r="S131" s="96" t="s">
        <v>160</v>
      </c>
      <c r="T131" s="97" t="s">
        <v>161</v>
      </c>
    </row>
    <row r="132" s="1" customFormat="1" ht="22.8" customHeight="1">
      <c r="B132" s="38"/>
      <c r="C132" s="102" t="s">
        <v>162</v>
      </c>
      <c r="D132" s="39"/>
      <c r="E132" s="39"/>
      <c r="F132" s="39"/>
      <c r="G132" s="39"/>
      <c r="H132" s="39"/>
      <c r="I132" s="149"/>
      <c r="J132" s="211">
        <f>BK132</f>
        <v>0</v>
      </c>
      <c r="K132" s="39"/>
      <c r="L132" s="43"/>
      <c r="M132" s="98"/>
      <c r="N132" s="99"/>
      <c r="O132" s="99"/>
      <c r="P132" s="212">
        <f>P133+P1393+P1532</f>
        <v>0</v>
      </c>
      <c r="Q132" s="99"/>
      <c r="R132" s="212">
        <f>R133+R1393+R1532</f>
        <v>42.859357140000007</v>
      </c>
      <c r="S132" s="99"/>
      <c r="T132" s="213">
        <f>T133+T1393+T1532</f>
        <v>15.674160460000001</v>
      </c>
      <c r="AT132" s="17" t="s">
        <v>73</v>
      </c>
      <c r="AU132" s="17" t="s">
        <v>128</v>
      </c>
      <c r="BK132" s="214">
        <f>BK133+BK1393+BK1532</f>
        <v>0</v>
      </c>
    </row>
    <row r="133" s="11" customFormat="1" ht="25.92" customHeight="1">
      <c r="B133" s="215"/>
      <c r="C133" s="216"/>
      <c r="D133" s="217" t="s">
        <v>73</v>
      </c>
      <c r="E133" s="218" t="s">
        <v>163</v>
      </c>
      <c r="F133" s="218" t="s">
        <v>1733</v>
      </c>
      <c r="G133" s="216"/>
      <c r="H133" s="216"/>
      <c r="I133" s="219"/>
      <c r="J133" s="220">
        <f>BK133</f>
        <v>0</v>
      </c>
      <c r="K133" s="216"/>
      <c r="L133" s="221"/>
      <c r="M133" s="222"/>
      <c r="N133" s="223"/>
      <c r="O133" s="223"/>
      <c r="P133" s="224">
        <f>P134+P217+P222+P241+P1200+P1385+P1391</f>
        <v>0</v>
      </c>
      <c r="Q133" s="223"/>
      <c r="R133" s="224">
        <f>R134+R217+R222+R241+R1200+R1385+R1391</f>
        <v>42.019021050000006</v>
      </c>
      <c r="S133" s="223"/>
      <c r="T133" s="225">
        <f>T134+T217+T222+T241+T1200+T1385+T1391</f>
        <v>15.577353900000002</v>
      </c>
      <c r="AR133" s="226" t="s">
        <v>82</v>
      </c>
      <c r="AT133" s="227" t="s">
        <v>73</v>
      </c>
      <c r="AU133" s="227" t="s">
        <v>74</v>
      </c>
      <c r="AY133" s="226" t="s">
        <v>165</v>
      </c>
      <c r="BK133" s="228">
        <f>BK134+BK217+BK222+BK241+BK1200+BK1385+BK1391</f>
        <v>0</v>
      </c>
    </row>
    <row r="134" s="11" customFormat="1" ht="22.8" customHeight="1">
      <c r="B134" s="215"/>
      <c r="C134" s="216"/>
      <c r="D134" s="217" t="s">
        <v>73</v>
      </c>
      <c r="E134" s="229" t="s">
        <v>82</v>
      </c>
      <c r="F134" s="229" t="s">
        <v>1734</v>
      </c>
      <c r="G134" s="216"/>
      <c r="H134" s="216"/>
      <c r="I134" s="219"/>
      <c r="J134" s="230">
        <f>BK134</f>
        <v>0</v>
      </c>
      <c r="K134" s="216"/>
      <c r="L134" s="221"/>
      <c r="M134" s="222"/>
      <c r="N134" s="223"/>
      <c r="O134" s="223"/>
      <c r="P134" s="224">
        <f>SUM(P135:P216)</f>
        <v>0</v>
      </c>
      <c r="Q134" s="223"/>
      <c r="R134" s="224">
        <f>SUM(R135:R216)</f>
        <v>0</v>
      </c>
      <c r="S134" s="223"/>
      <c r="T134" s="225">
        <f>SUM(T135:T216)</f>
        <v>2.5704000000000002</v>
      </c>
      <c r="AR134" s="226" t="s">
        <v>82</v>
      </c>
      <c r="AT134" s="227" t="s">
        <v>73</v>
      </c>
      <c r="AU134" s="227" t="s">
        <v>82</v>
      </c>
      <c r="AY134" s="226" t="s">
        <v>165</v>
      </c>
      <c r="BK134" s="228">
        <f>SUM(BK135:BK216)</f>
        <v>0</v>
      </c>
    </row>
    <row r="135" s="1" customFormat="1" ht="24" customHeight="1">
      <c r="B135" s="38"/>
      <c r="C135" s="231" t="s">
        <v>82</v>
      </c>
      <c r="D135" s="231" t="s">
        <v>168</v>
      </c>
      <c r="E135" s="232" t="s">
        <v>1735</v>
      </c>
      <c r="F135" s="233" t="s">
        <v>1736</v>
      </c>
      <c r="G135" s="234" t="s">
        <v>296</v>
      </c>
      <c r="H135" s="235">
        <v>10.08</v>
      </c>
      <c r="I135" s="236"/>
      <c r="J135" s="237">
        <f>ROUND(I135*H135,2)</f>
        <v>0</v>
      </c>
      <c r="K135" s="233" t="s">
        <v>172</v>
      </c>
      <c r="L135" s="43"/>
      <c r="M135" s="238" t="s">
        <v>1</v>
      </c>
      <c r="N135" s="239" t="s">
        <v>40</v>
      </c>
      <c r="O135" s="86"/>
      <c r="P135" s="240">
        <f>O135*H135</f>
        <v>0</v>
      </c>
      <c r="Q135" s="240">
        <v>0</v>
      </c>
      <c r="R135" s="240">
        <f>Q135*H135</f>
        <v>0</v>
      </c>
      <c r="S135" s="240">
        <v>0.255</v>
      </c>
      <c r="T135" s="241">
        <f>S135*H135</f>
        <v>2.5704000000000002</v>
      </c>
      <c r="AR135" s="242" t="s">
        <v>173</v>
      </c>
      <c r="AT135" s="242" t="s">
        <v>168</v>
      </c>
      <c r="AU135" s="242" t="s">
        <v>107</v>
      </c>
      <c r="AY135" s="17" t="s">
        <v>165</v>
      </c>
      <c r="BE135" s="243">
        <f>IF(N135="základní",J135,0)</f>
        <v>0</v>
      </c>
      <c r="BF135" s="243">
        <f>IF(N135="snížená",J135,0)</f>
        <v>0</v>
      </c>
      <c r="BG135" s="243">
        <f>IF(N135="zákl. přenesená",J135,0)</f>
        <v>0</v>
      </c>
      <c r="BH135" s="243">
        <f>IF(N135="sníž. přenesená",J135,0)</f>
        <v>0</v>
      </c>
      <c r="BI135" s="243">
        <f>IF(N135="nulová",J135,0)</f>
        <v>0</v>
      </c>
      <c r="BJ135" s="17" t="s">
        <v>107</v>
      </c>
      <c r="BK135" s="243">
        <f>ROUND(I135*H135,2)</f>
        <v>0</v>
      </c>
      <c r="BL135" s="17" t="s">
        <v>173</v>
      </c>
      <c r="BM135" s="242" t="s">
        <v>1737</v>
      </c>
    </row>
    <row r="136" s="12" customFormat="1">
      <c r="B136" s="244"/>
      <c r="C136" s="245"/>
      <c r="D136" s="246" t="s">
        <v>175</v>
      </c>
      <c r="E136" s="247" t="s">
        <v>1</v>
      </c>
      <c r="F136" s="248" t="s">
        <v>1738</v>
      </c>
      <c r="G136" s="245"/>
      <c r="H136" s="247" t="s">
        <v>1</v>
      </c>
      <c r="I136" s="249"/>
      <c r="J136" s="245"/>
      <c r="K136" s="245"/>
      <c r="L136" s="250"/>
      <c r="M136" s="251"/>
      <c r="N136" s="252"/>
      <c r="O136" s="252"/>
      <c r="P136" s="252"/>
      <c r="Q136" s="252"/>
      <c r="R136" s="252"/>
      <c r="S136" s="252"/>
      <c r="T136" s="253"/>
      <c r="AT136" s="254" t="s">
        <v>175</v>
      </c>
      <c r="AU136" s="254" t="s">
        <v>107</v>
      </c>
      <c r="AV136" s="12" t="s">
        <v>82</v>
      </c>
      <c r="AW136" s="12" t="s">
        <v>31</v>
      </c>
      <c r="AX136" s="12" t="s">
        <v>74</v>
      </c>
      <c r="AY136" s="254" t="s">
        <v>165</v>
      </c>
    </row>
    <row r="137" s="13" customFormat="1">
      <c r="B137" s="255"/>
      <c r="C137" s="256"/>
      <c r="D137" s="246" t="s">
        <v>175</v>
      </c>
      <c r="E137" s="257" t="s">
        <v>1</v>
      </c>
      <c r="F137" s="258" t="s">
        <v>1739</v>
      </c>
      <c r="G137" s="256"/>
      <c r="H137" s="259">
        <v>10.08</v>
      </c>
      <c r="I137" s="260"/>
      <c r="J137" s="256"/>
      <c r="K137" s="256"/>
      <c r="L137" s="261"/>
      <c r="M137" s="262"/>
      <c r="N137" s="263"/>
      <c r="O137" s="263"/>
      <c r="P137" s="263"/>
      <c r="Q137" s="263"/>
      <c r="R137" s="263"/>
      <c r="S137" s="263"/>
      <c r="T137" s="264"/>
      <c r="AT137" s="265" t="s">
        <v>175</v>
      </c>
      <c r="AU137" s="265" t="s">
        <v>107</v>
      </c>
      <c r="AV137" s="13" t="s">
        <v>107</v>
      </c>
      <c r="AW137" s="13" t="s">
        <v>31</v>
      </c>
      <c r="AX137" s="13" t="s">
        <v>74</v>
      </c>
      <c r="AY137" s="265" t="s">
        <v>165</v>
      </c>
    </row>
    <row r="138" s="15" customFormat="1">
      <c r="B138" s="277"/>
      <c r="C138" s="278"/>
      <c r="D138" s="246" t="s">
        <v>175</v>
      </c>
      <c r="E138" s="279" t="s">
        <v>1</v>
      </c>
      <c r="F138" s="280" t="s">
        <v>186</v>
      </c>
      <c r="G138" s="278"/>
      <c r="H138" s="281">
        <v>10.08</v>
      </c>
      <c r="I138" s="282"/>
      <c r="J138" s="278"/>
      <c r="K138" s="278"/>
      <c r="L138" s="283"/>
      <c r="M138" s="284"/>
      <c r="N138" s="285"/>
      <c r="O138" s="285"/>
      <c r="P138" s="285"/>
      <c r="Q138" s="285"/>
      <c r="R138" s="285"/>
      <c r="S138" s="285"/>
      <c r="T138" s="286"/>
      <c r="AT138" s="287" t="s">
        <v>175</v>
      </c>
      <c r="AU138" s="287" t="s">
        <v>107</v>
      </c>
      <c r="AV138" s="15" t="s">
        <v>173</v>
      </c>
      <c r="AW138" s="15" t="s">
        <v>31</v>
      </c>
      <c r="AX138" s="15" t="s">
        <v>82</v>
      </c>
      <c r="AY138" s="287" t="s">
        <v>165</v>
      </c>
    </row>
    <row r="139" s="1" customFormat="1" ht="24" customHeight="1">
      <c r="B139" s="38"/>
      <c r="C139" s="231" t="s">
        <v>107</v>
      </c>
      <c r="D139" s="231" t="s">
        <v>168</v>
      </c>
      <c r="E139" s="232" t="s">
        <v>1740</v>
      </c>
      <c r="F139" s="233" t="s">
        <v>1741</v>
      </c>
      <c r="G139" s="234" t="s">
        <v>171</v>
      </c>
      <c r="H139" s="235">
        <v>31.524999999999999</v>
      </c>
      <c r="I139" s="236"/>
      <c r="J139" s="237">
        <f>ROUND(I139*H139,2)</f>
        <v>0</v>
      </c>
      <c r="K139" s="233" t="s">
        <v>286</v>
      </c>
      <c r="L139" s="43"/>
      <c r="M139" s="238" t="s">
        <v>1</v>
      </c>
      <c r="N139" s="239" t="s">
        <v>40</v>
      </c>
      <c r="O139" s="86"/>
      <c r="P139" s="240">
        <f>O139*H139</f>
        <v>0</v>
      </c>
      <c r="Q139" s="240">
        <v>0</v>
      </c>
      <c r="R139" s="240">
        <f>Q139*H139</f>
        <v>0</v>
      </c>
      <c r="S139" s="240">
        <v>0</v>
      </c>
      <c r="T139" s="241">
        <f>S139*H139</f>
        <v>0</v>
      </c>
      <c r="AR139" s="242" t="s">
        <v>173</v>
      </c>
      <c r="AT139" s="242" t="s">
        <v>168</v>
      </c>
      <c r="AU139" s="242" t="s">
        <v>107</v>
      </c>
      <c r="AY139" s="17" t="s">
        <v>165</v>
      </c>
      <c r="BE139" s="243">
        <f>IF(N139="základní",J139,0)</f>
        <v>0</v>
      </c>
      <c r="BF139" s="243">
        <f>IF(N139="snížená",J139,0)</f>
        <v>0</v>
      </c>
      <c r="BG139" s="243">
        <f>IF(N139="zákl. přenesená",J139,0)</f>
        <v>0</v>
      </c>
      <c r="BH139" s="243">
        <f>IF(N139="sníž. přenesená",J139,0)</f>
        <v>0</v>
      </c>
      <c r="BI139" s="243">
        <f>IF(N139="nulová",J139,0)</f>
        <v>0</v>
      </c>
      <c r="BJ139" s="17" t="s">
        <v>107</v>
      </c>
      <c r="BK139" s="243">
        <f>ROUND(I139*H139,2)</f>
        <v>0</v>
      </c>
      <c r="BL139" s="17" t="s">
        <v>173</v>
      </c>
      <c r="BM139" s="242" t="s">
        <v>1742</v>
      </c>
    </row>
    <row r="140" s="12" customFormat="1">
      <c r="B140" s="244"/>
      <c r="C140" s="245"/>
      <c r="D140" s="246" t="s">
        <v>175</v>
      </c>
      <c r="E140" s="247" t="s">
        <v>1</v>
      </c>
      <c r="F140" s="248" t="s">
        <v>1743</v>
      </c>
      <c r="G140" s="245"/>
      <c r="H140" s="247" t="s">
        <v>1</v>
      </c>
      <c r="I140" s="249"/>
      <c r="J140" s="245"/>
      <c r="K140" s="245"/>
      <c r="L140" s="250"/>
      <c r="M140" s="251"/>
      <c r="N140" s="252"/>
      <c r="O140" s="252"/>
      <c r="P140" s="252"/>
      <c r="Q140" s="252"/>
      <c r="R140" s="252"/>
      <c r="S140" s="252"/>
      <c r="T140" s="253"/>
      <c r="AT140" s="254" t="s">
        <v>175</v>
      </c>
      <c r="AU140" s="254" t="s">
        <v>107</v>
      </c>
      <c r="AV140" s="12" t="s">
        <v>82</v>
      </c>
      <c r="AW140" s="12" t="s">
        <v>31</v>
      </c>
      <c r="AX140" s="12" t="s">
        <v>74</v>
      </c>
      <c r="AY140" s="254" t="s">
        <v>165</v>
      </c>
    </row>
    <row r="141" s="12" customFormat="1">
      <c r="B141" s="244"/>
      <c r="C141" s="245"/>
      <c r="D141" s="246" t="s">
        <v>175</v>
      </c>
      <c r="E141" s="247" t="s">
        <v>1</v>
      </c>
      <c r="F141" s="248" t="s">
        <v>1744</v>
      </c>
      <c r="G141" s="245"/>
      <c r="H141" s="247" t="s">
        <v>1</v>
      </c>
      <c r="I141" s="249"/>
      <c r="J141" s="245"/>
      <c r="K141" s="245"/>
      <c r="L141" s="250"/>
      <c r="M141" s="251"/>
      <c r="N141" s="252"/>
      <c r="O141" s="252"/>
      <c r="P141" s="252"/>
      <c r="Q141" s="252"/>
      <c r="R141" s="252"/>
      <c r="S141" s="252"/>
      <c r="T141" s="253"/>
      <c r="AT141" s="254" t="s">
        <v>175</v>
      </c>
      <c r="AU141" s="254" t="s">
        <v>107</v>
      </c>
      <c r="AV141" s="12" t="s">
        <v>82</v>
      </c>
      <c r="AW141" s="12" t="s">
        <v>31</v>
      </c>
      <c r="AX141" s="12" t="s">
        <v>74</v>
      </c>
      <c r="AY141" s="254" t="s">
        <v>165</v>
      </c>
    </row>
    <row r="142" s="12" customFormat="1">
      <c r="B142" s="244"/>
      <c r="C142" s="245"/>
      <c r="D142" s="246" t="s">
        <v>175</v>
      </c>
      <c r="E142" s="247" t="s">
        <v>1</v>
      </c>
      <c r="F142" s="248" t="s">
        <v>1175</v>
      </c>
      <c r="G142" s="245"/>
      <c r="H142" s="247" t="s">
        <v>1</v>
      </c>
      <c r="I142" s="249"/>
      <c r="J142" s="245"/>
      <c r="K142" s="245"/>
      <c r="L142" s="250"/>
      <c r="M142" s="251"/>
      <c r="N142" s="252"/>
      <c r="O142" s="252"/>
      <c r="P142" s="252"/>
      <c r="Q142" s="252"/>
      <c r="R142" s="252"/>
      <c r="S142" s="252"/>
      <c r="T142" s="253"/>
      <c r="AT142" s="254" t="s">
        <v>175</v>
      </c>
      <c r="AU142" s="254" t="s">
        <v>107</v>
      </c>
      <c r="AV142" s="12" t="s">
        <v>82</v>
      </c>
      <c r="AW142" s="12" t="s">
        <v>31</v>
      </c>
      <c r="AX142" s="12" t="s">
        <v>74</v>
      </c>
      <c r="AY142" s="254" t="s">
        <v>165</v>
      </c>
    </row>
    <row r="143" s="12" customFormat="1">
      <c r="B143" s="244"/>
      <c r="C143" s="245"/>
      <c r="D143" s="246" t="s">
        <v>175</v>
      </c>
      <c r="E143" s="247" t="s">
        <v>1</v>
      </c>
      <c r="F143" s="248" t="s">
        <v>1452</v>
      </c>
      <c r="G143" s="245"/>
      <c r="H143" s="247" t="s">
        <v>1</v>
      </c>
      <c r="I143" s="249"/>
      <c r="J143" s="245"/>
      <c r="K143" s="245"/>
      <c r="L143" s="250"/>
      <c r="M143" s="251"/>
      <c r="N143" s="252"/>
      <c r="O143" s="252"/>
      <c r="P143" s="252"/>
      <c r="Q143" s="252"/>
      <c r="R143" s="252"/>
      <c r="S143" s="252"/>
      <c r="T143" s="253"/>
      <c r="AT143" s="254" t="s">
        <v>175</v>
      </c>
      <c r="AU143" s="254" t="s">
        <v>107</v>
      </c>
      <c r="AV143" s="12" t="s">
        <v>82</v>
      </c>
      <c r="AW143" s="12" t="s">
        <v>31</v>
      </c>
      <c r="AX143" s="12" t="s">
        <v>74</v>
      </c>
      <c r="AY143" s="254" t="s">
        <v>165</v>
      </c>
    </row>
    <row r="144" s="13" customFormat="1">
      <c r="B144" s="255"/>
      <c r="C144" s="256"/>
      <c r="D144" s="246" t="s">
        <v>175</v>
      </c>
      <c r="E144" s="257" t="s">
        <v>1</v>
      </c>
      <c r="F144" s="258" t="s">
        <v>1745</v>
      </c>
      <c r="G144" s="256"/>
      <c r="H144" s="259">
        <v>8.8729999999999993</v>
      </c>
      <c r="I144" s="260"/>
      <c r="J144" s="256"/>
      <c r="K144" s="256"/>
      <c r="L144" s="261"/>
      <c r="M144" s="262"/>
      <c r="N144" s="263"/>
      <c r="O144" s="263"/>
      <c r="P144" s="263"/>
      <c r="Q144" s="263"/>
      <c r="R144" s="263"/>
      <c r="S144" s="263"/>
      <c r="T144" s="264"/>
      <c r="AT144" s="265" t="s">
        <v>175</v>
      </c>
      <c r="AU144" s="265" t="s">
        <v>107</v>
      </c>
      <c r="AV144" s="13" t="s">
        <v>107</v>
      </c>
      <c r="AW144" s="13" t="s">
        <v>31</v>
      </c>
      <c r="AX144" s="13" t="s">
        <v>74</v>
      </c>
      <c r="AY144" s="265" t="s">
        <v>165</v>
      </c>
    </row>
    <row r="145" s="13" customFormat="1">
      <c r="B145" s="255"/>
      <c r="C145" s="256"/>
      <c r="D145" s="246" t="s">
        <v>175</v>
      </c>
      <c r="E145" s="257" t="s">
        <v>1</v>
      </c>
      <c r="F145" s="258" t="s">
        <v>1746</v>
      </c>
      <c r="G145" s="256"/>
      <c r="H145" s="259">
        <v>-0.79200000000000004</v>
      </c>
      <c r="I145" s="260"/>
      <c r="J145" s="256"/>
      <c r="K145" s="256"/>
      <c r="L145" s="261"/>
      <c r="M145" s="262"/>
      <c r="N145" s="263"/>
      <c r="O145" s="263"/>
      <c r="P145" s="263"/>
      <c r="Q145" s="263"/>
      <c r="R145" s="263"/>
      <c r="S145" s="263"/>
      <c r="T145" s="264"/>
      <c r="AT145" s="265" t="s">
        <v>175</v>
      </c>
      <c r="AU145" s="265" t="s">
        <v>107</v>
      </c>
      <c r="AV145" s="13" t="s">
        <v>107</v>
      </c>
      <c r="AW145" s="13" t="s">
        <v>31</v>
      </c>
      <c r="AX145" s="13" t="s">
        <v>74</v>
      </c>
      <c r="AY145" s="265" t="s">
        <v>165</v>
      </c>
    </row>
    <row r="146" s="13" customFormat="1">
      <c r="B146" s="255"/>
      <c r="C146" s="256"/>
      <c r="D146" s="246" t="s">
        <v>175</v>
      </c>
      <c r="E146" s="257" t="s">
        <v>1</v>
      </c>
      <c r="F146" s="258" t="s">
        <v>1747</v>
      </c>
      <c r="G146" s="256"/>
      <c r="H146" s="259">
        <v>1.98</v>
      </c>
      <c r="I146" s="260"/>
      <c r="J146" s="256"/>
      <c r="K146" s="256"/>
      <c r="L146" s="261"/>
      <c r="M146" s="262"/>
      <c r="N146" s="263"/>
      <c r="O146" s="263"/>
      <c r="P146" s="263"/>
      <c r="Q146" s="263"/>
      <c r="R146" s="263"/>
      <c r="S146" s="263"/>
      <c r="T146" s="264"/>
      <c r="AT146" s="265" t="s">
        <v>175</v>
      </c>
      <c r="AU146" s="265" t="s">
        <v>107</v>
      </c>
      <c r="AV146" s="13" t="s">
        <v>107</v>
      </c>
      <c r="AW146" s="13" t="s">
        <v>31</v>
      </c>
      <c r="AX146" s="13" t="s">
        <v>74</v>
      </c>
      <c r="AY146" s="265" t="s">
        <v>165</v>
      </c>
    </row>
    <row r="147" s="14" customFormat="1">
      <c r="B147" s="266"/>
      <c r="C147" s="267"/>
      <c r="D147" s="246" t="s">
        <v>175</v>
      </c>
      <c r="E147" s="268" t="s">
        <v>1</v>
      </c>
      <c r="F147" s="269" t="s">
        <v>179</v>
      </c>
      <c r="G147" s="267"/>
      <c r="H147" s="270">
        <v>10.061</v>
      </c>
      <c r="I147" s="271"/>
      <c r="J147" s="267"/>
      <c r="K147" s="267"/>
      <c r="L147" s="272"/>
      <c r="M147" s="273"/>
      <c r="N147" s="274"/>
      <c r="O147" s="274"/>
      <c r="P147" s="274"/>
      <c r="Q147" s="274"/>
      <c r="R147" s="274"/>
      <c r="S147" s="274"/>
      <c r="T147" s="275"/>
      <c r="AT147" s="276" t="s">
        <v>175</v>
      </c>
      <c r="AU147" s="276" t="s">
        <v>107</v>
      </c>
      <c r="AV147" s="14" t="s">
        <v>166</v>
      </c>
      <c r="AW147" s="14" t="s">
        <v>31</v>
      </c>
      <c r="AX147" s="14" t="s">
        <v>74</v>
      </c>
      <c r="AY147" s="276" t="s">
        <v>165</v>
      </c>
    </row>
    <row r="148" s="12" customFormat="1">
      <c r="B148" s="244"/>
      <c r="C148" s="245"/>
      <c r="D148" s="246" t="s">
        <v>175</v>
      </c>
      <c r="E148" s="247" t="s">
        <v>1</v>
      </c>
      <c r="F148" s="248" t="s">
        <v>794</v>
      </c>
      <c r="G148" s="245"/>
      <c r="H148" s="247" t="s">
        <v>1</v>
      </c>
      <c r="I148" s="249"/>
      <c r="J148" s="245"/>
      <c r="K148" s="245"/>
      <c r="L148" s="250"/>
      <c r="M148" s="251"/>
      <c r="N148" s="252"/>
      <c r="O148" s="252"/>
      <c r="P148" s="252"/>
      <c r="Q148" s="252"/>
      <c r="R148" s="252"/>
      <c r="S148" s="252"/>
      <c r="T148" s="253"/>
      <c r="AT148" s="254" t="s">
        <v>175</v>
      </c>
      <c r="AU148" s="254" t="s">
        <v>107</v>
      </c>
      <c r="AV148" s="12" t="s">
        <v>82</v>
      </c>
      <c r="AW148" s="12" t="s">
        <v>31</v>
      </c>
      <c r="AX148" s="12" t="s">
        <v>74</v>
      </c>
      <c r="AY148" s="254" t="s">
        <v>165</v>
      </c>
    </row>
    <row r="149" s="12" customFormat="1">
      <c r="B149" s="244"/>
      <c r="C149" s="245"/>
      <c r="D149" s="246" t="s">
        <v>175</v>
      </c>
      <c r="E149" s="247" t="s">
        <v>1</v>
      </c>
      <c r="F149" s="248" t="s">
        <v>1452</v>
      </c>
      <c r="G149" s="245"/>
      <c r="H149" s="247" t="s">
        <v>1</v>
      </c>
      <c r="I149" s="249"/>
      <c r="J149" s="245"/>
      <c r="K149" s="245"/>
      <c r="L149" s="250"/>
      <c r="M149" s="251"/>
      <c r="N149" s="252"/>
      <c r="O149" s="252"/>
      <c r="P149" s="252"/>
      <c r="Q149" s="252"/>
      <c r="R149" s="252"/>
      <c r="S149" s="252"/>
      <c r="T149" s="253"/>
      <c r="AT149" s="254" t="s">
        <v>175</v>
      </c>
      <c r="AU149" s="254" t="s">
        <v>107</v>
      </c>
      <c r="AV149" s="12" t="s">
        <v>82</v>
      </c>
      <c r="AW149" s="12" t="s">
        <v>31</v>
      </c>
      <c r="AX149" s="12" t="s">
        <v>74</v>
      </c>
      <c r="AY149" s="254" t="s">
        <v>165</v>
      </c>
    </row>
    <row r="150" s="13" customFormat="1">
      <c r="B150" s="255"/>
      <c r="C150" s="256"/>
      <c r="D150" s="246" t="s">
        <v>175</v>
      </c>
      <c r="E150" s="257" t="s">
        <v>1</v>
      </c>
      <c r="F150" s="258" t="s">
        <v>1748</v>
      </c>
      <c r="G150" s="256"/>
      <c r="H150" s="259">
        <v>3.4420000000000002</v>
      </c>
      <c r="I150" s="260"/>
      <c r="J150" s="256"/>
      <c r="K150" s="256"/>
      <c r="L150" s="261"/>
      <c r="M150" s="262"/>
      <c r="N150" s="263"/>
      <c r="O150" s="263"/>
      <c r="P150" s="263"/>
      <c r="Q150" s="263"/>
      <c r="R150" s="263"/>
      <c r="S150" s="263"/>
      <c r="T150" s="264"/>
      <c r="AT150" s="265" t="s">
        <v>175</v>
      </c>
      <c r="AU150" s="265" t="s">
        <v>107</v>
      </c>
      <c r="AV150" s="13" t="s">
        <v>107</v>
      </c>
      <c r="AW150" s="13" t="s">
        <v>31</v>
      </c>
      <c r="AX150" s="13" t="s">
        <v>74</v>
      </c>
      <c r="AY150" s="265" t="s">
        <v>165</v>
      </c>
    </row>
    <row r="151" s="13" customFormat="1">
      <c r="B151" s="255"/>
      <c r="C151" s="256"/>
      <c r="D151" s="246" t="s">
        <v>175</v>
      </c>
      <c r="E151" s="257" t="s">
        <v>1</v>
      </c>
      <c r="F151" s="258" t="s">
        <v>1749</v>
      </c>
      <c r="G151" s="256"/>
      <c r="H151" s="259">
        <v>2.2320000000000002</v>
      </c>
      <c r="I151" s="260"/>
      <c r="J151" s="256"/>
      <c r="K151" s="256"/>
      <c r="L151" s="261"/>
      <c r="M151" s="262"/>
      <c r="N151" s="263"/>
      <c r="O151" s="263"/>
      <c r="P151" s="263"/>
      <c r="Q151" s="263"/>
      <c r="R151" s="263"/>
      <c r="S151" s="263"/>
      <c r="T151" s="264"/>
      <c r="AT151" s="265" t="s">
        <v>175</v>
      </c>
      <c r="AU151" s="265" t="s">
        <v>107</v>
      </c>
      <c r="AV151" s="13" t="s">
        <v>107</v>
      </c>
      <c r="AW151" s="13" t="s">
        <v>31</v>
      </c>
      <c r="AX151" s="13" t="s">
        <v>74</v>
      </c>
      <c r="AY151" s="265" t="s">
        <v>165</v>
      </c>
    </row>
    <row r="152" s="14" customFormat="1">
      <c r="B152" s="266"/>
      <c r="C152" s="267"/>
      <c r="D152" s="246" t="s">
        <v>175</v>
      </c>
      <c r="E152" s="268" t="s">
        <v>1</v>
      </c>
      <c r="F152" s="269" t="s">
        <v>179</v>
      </c>
      <c r="G152" s="267"/>
      <c r="H152" s="270">
        <v>5.6740000000000004</v>
      </c>
      <c r="I152" s="271"/>
      <c r="J152" s="267"/>
      <c r="K152" s="267"/>
      <c r="L152" s="272"/>
      <c r="M152" s="273"/>
      <c r="N152" s="274"/>
      <c r="O152" s="274"/>
      <c r="P152" s="274"/>
      <c r="Q152" s="274"/>
      <c r="R152" s="274"/>
      <c r="S152" s="274"/>
      <c r="T152" s="275"/>
      <c r="AT152" s="276" t="s">
        <v>175</v>
      </c>
      <c r="AU152" s="276" t="s">
        <v>107</v>
      </c>
      <c r="AV152" s="14" t="s">
        <v>166</v>
      </c>
      <c r="AW152" s="14" t="s">
        <v>31</v>
      </c>
      <c r="AX152" s="14" t="s">
        <v>74</v>
      </c>
      <c r="AY152" s="276" t="s">
        <v>165</v>
      </c>
    </row>
    <row r="153" s="12" customFormat="1">
      <c r="B153" s="244"/>
      <c r="C153" s="245"/>
      <c r="D153" s="246" t="s">
        <v>175</v>
      </c>
      <c r="E153" s="247" t="s">
        <v>1</v>
      </c>
      <c r="F153" s="248" t="s">
        <v>1750</v>
      </c>
      <c r="G153" s="245"/>
      <c r="H153" s="247" t="s">
        <v>1</v>
      </c>
      <c r="I153" s="249"/>
      <c r="J153" s="245"/>
      <c r="K153" s="245"/>
      <c r="L153" s="250"/>
      <c r="M153" s="251"/>
      <c r="N153" s="252"/>
      <c r="O153" s="252"/>
      <c r="P153" s="252"/>
      <c r="Q153" s="252"/>
      <c r="R153" s="252"/>
      <c r="S153" s="252"/>
      <c r="T153" s="253"/>
      <c r="AT153" s="254" t="s">
        <v>175</v>
      </c>
      <c r="AU153" s="254" t="s">
        <v>107</v>
      </c>
      <c r="AV153" s="12" t="s">
        <v>82</v>
      </c>
      <c r="AW153" s="12" t="s">
        <v>31</v>
      </c>
      <c r="AX153" s="12" t="s">
        <v>74</v>
      </c>
      <c r="AY153" s="254" t="s">
        <v>165</v>
      </c>
    </row>
    <row r="154" s="12" customFormat="1">
      <c r="B154" s="244"/>
      <c r="C154" s="245"/>
      <c r="D154" s="246" t="s">
        <v>175</v>
      </c>
      <c r="E154" s="247" t="s">
        <v>1</v>
      </c>
      <c r="F154" s="248" t="s">
        <v>1452</v>
      </c>
      <c r="G154" s="245"/>
      <c r="H154" s="247" t="s">
        <v>1</v>
      </c>
      <c r="I154" s="249"/>
      <c r="J154" s="245"/>
      <c r="K154" s="245"/>
      <c r="L154" s="250"/>
      <c r="M154" s="251"/>
      <c r="N154" s="252"/>
      <c r="O154" s="252"/>
      <c r="P154" s="252"/>
      <c r="Q154" s="252"/>
      <c r="R154" s="252"/>
      <c r="S154" s="252"/>
      <c r="T154" s="253"/>
      <c r="AT154" s="254" t="s">
        <v>175</v>
      </c>
      <c r="AU154" s="254" t="s">
        <v>107</v>
      </c>
      <c r="AV154" s="12" t="s">
        <v>82</v>
      </c>
      <c r="AW154" s="12" t="s">
        <v>31</v>
      </c>
      <c r="AX154" s="12" t="s">
        <v>74</v>
      </c>
      <c r="AY154" s="254" t="s">
        <v>165</v>
      </c>
    </row>
    <row r="155" s="13" customFormat="1">
      <c r="B155" s="255"/>
      <c r="C155" s="256"/>
      <c r="D155" s="246" t="s">
        <v>175</v>
      </c>
      <c r="E155" s="257" t="s">
        <v>1</v>
      </c>
      <c r="F155" s="258" t="s">
        <v>1751</v>
      </c>
      <c r="G155" s="256"/>
      <c r="H155" s="259">
        <v>11.624000000000001</v>
      </c>
      <c r="I155" s="260"/>
      <c r="J155" s="256"/>
      <c r="K155" s="256"/>
      <c r="L155" s="261"/>
      <c r="M155" s="262"/>
      <c r="N155" s="263"/>
      <c r="O155" s="263"/>
      <c r="P155" s="263"/>
      <c r="Q155" s="263"/>
      <c r="R155" s="263"/>
      <c r="S155" s="263"/>
      <c r="T155" s="264"/>
      <c r="AT155" s="265" t="s">
        <v>175</v>
      </c>
      <c r="AU155" s="265" t="s">
        <v>107</v>
      </c>
      <c r="AV155" s="13" t="s">
        <v>107</v>
      </c>
      <c r="AW155" s="13" t="s">
        <v>31</v>
      </c>
      <c r="AX155" s="13" t="s">
        <v>74</v>
      </c>
      <c r="AY155" s="265" t="s">
        <v>165</v>
      </c>
    </row>
    <row r="156" s="14" customFormat="1">
      <c r="B156" s="266"/>
      <c r="C156" s="267"/>
      <c r="D156" s="246" t="s">
        <v>175</v>
      </c>
      <c r="E156" s="268" t="s">
        <v>1</v>
      </c>
      <c r="F156" s="269" t="s">
        <v>179</v>
      </c>
      <c r="G156" s="267"/>
      <c r="H156" s="270">
        <v>11.624000000000001</v>
      </c>
      <c r="I156" s="271"/>
      <c r="J156" s="267"/>
      <c r="K156" s="267"/>
      <c r="L156" s="272"/>
      <c r="M156" s="273"/>
      <c r="N156" s="274"/>
      <c r="O156" s="274"/>
      <c r="P156" s="274"/>
      <c r="Q156" s="274"/>
      <c r="R156" s="274"/>
      <c r="S156" s="274"/>
      <c r="T156" s="275"/>
      <c r="AT156" s="276" t="s">
        <v>175</v>
      </c>
      <c r="AU156" s="276" t="s">
        <v>107</v>
      </c>
      <c r="AV156" s="14" t="s">
        <v>166</v>
      </c>
      <c r="AW156" s="14" t="s">
        <v>31</v>
      </c>
      <c r="AX156" s="14" t="s">
        <v>74</v>
      </c>
      <c r="AY156" s="276" t="s">
        <v>165</v>
      </c>
    </row>
    <row r="157" s="12" customFormat="1">
      <c r="B157" s="244"/>
      <c r="C157" s="245"/>
      <c r="D157" s="246" t="s">
        <v>175</v>
      </c>
      <c r="E157" s="247" t="s">
        <v>1</v>
      </c>
      <c r="F157" s="248" t="s">
        <v>1752</v>
      </c>
      <c r="G157" s="245"/>
      <c r="H157" s="247" t="s">
        <v>1</v>
      </c>
      <c r="I157" s="249"/>
      <c r="J157" s="245"/>
      <c r="K157" s="245"/>
      <c r="L157" s="250"/>
      <c r="M157" s="251"/>
      <c r="N157" s="252"/>
      <c r="O157" s="252"/>
      <c r="P157" s="252"/>
      <c r="Q157" s="252"/>
      <c r="R157" s="252"/>
      <c r="S157" s="252"/>
      <c r="T157" s="253"/>
      <c r="AT157" s="254" t="s">
        <v>175</v>
      </c>
      <c r="AU157" s="254" t="s">
        <v>107</v>
      </c>
      <c r="AV157" s="12" t="s">
        <v>82</v>
      </c>
      <c r="AW157" s="12" t="s">
        <v>31</v>
      </c>
      <c r="AX157" s="12" t="s">
        <v>74</v>
      </c>
      <c r="AY157" s="254" t="s">
        <v>165</v>
      </c>
    </row>
    <row r="158" s="12" customFormat="1">
      <c r="B158" s="244"/>
      <c r="C158" s="245"/>
      <c r="D158" s="246" t="s">
        <v>175</v>
      </c>
      <c r="E158" s="247" t="s">
        <v>1</v>
      </c>
      <c r="F158" s="248" t="s">
        <v>1452</v>
      </c>
      <c r="G158" s="245"/>
      <c r="H158" s="247" t="s">
        <v>1</v>
      </c>
      <c r="I158" s="249"/>
      <c r="J158" s="245"/>
      <c r="K158" s="245"/>
      <c r="L158" s="250"/>
      <c r="M158" s="251"/>
      <c r="N158" s="252"/>
      <c r="O158" s="252"/>
      <c r="P158" s="252"/>
      <c r="Q158" s="252"/>
      <c r="R158" s="252"/>
      <c r="S158" s="252"/>
      <c r="T158" s="253"/>
      <c r="AT158" s="254" t="s">
        <v>175</v>
      </c>
      <c r="AU158" s="254" t="s">
        <v>107</v>
      </c>
      <c r="AV158" s="12" t="s">
        <v>82</v>
      </c>
      <c r="AW158" s="12" t="s">
        <v>31</v>
      </c>
      <c r="AX158" s="12" t="s">
        <v>74</v>
      </c>
      <c r="AY158" s="254" t="s">
        <v>165</v>
      </c>
    </row>
    <row r="159" s="13" customFormat="1">
      <c r="B159" s="255"/>
      <c r="C159" s="256"/>
      <c r="D159" s="246" t="s">
        <v>175</v>
      </c>
      <c r="E159" s="257" t="s">
        <v>1</v>
      </c>
      <c r="F159" s="258" t="s">
        <v>1753</v>
      </c>
      <c r="G159" s="256"/>
      <c r="H159" s="259">
        <v>4.1660000000000004</v>
      </c>
      <c r="I159" s="260"/>
      <c r="J159" s="256"/>
      <c r="K159" s="256"/>
      <c r="L159" s="261"/>
      <c r="M159" s="262"/>
      <c r="N159" s="263"/>
      <c r="O159" s="263"/>
      <c r="P159" s="263"/>
      <c r="Q159" s="263"/>
      <c r="R159" s="263"/>
      <c r="S159" s="263"/>
      <c r="T159" s="264"/>
      <c r="AT159" s="265" t="s">
        <v>175</v>
      </c>
      <c r="AU159" s="265" t="s">
        <v>107</v>
      </c>
      <c r="AV159" s="13" t="s">
        <v>107</v>
      </c>
      <c r="AW159" s="13" t="s">
        <v>31</v>
      </c>
      <c r="AX159" s="13" t="s">
        <v>74</v>
      </c>
      <c r="AY159" s="265" t="s">
        <v>165</v>
      </c>
    </row>
    <row r="160" s="14" customFormat="1">
      <c r="B160" s="266"/>
      <c r="C160" s="267"/>
      <c r="D160" s="246" t="s">
        <v>175</v>
      </c>
      <c r="E160" s="268" t="s">
        <v>1</v>
      </c>
      <c r="F160" s="269" t="s">
        <v>179</v>
      </c>
      <c r="G160" s="267"/>
      <c r="H160" s="270">
        <v>4.1660000000000004</v>
      </c>
      <c r="I160" s="271"/>
      <c r="J160" s="267"/>
      <c r="K160" s="267"/>
      <c r="L160" s="272"/>
      <c r="M160" s="273"/>
      <c r="N160" s="274"/>
      <c r="O160" s="274"/>
      <c r="P160" s="274"/>
      <c r="Q160" s="274"/>
      <c r="R160" s="274"/>
      <c r="S160" s="274"/>
      <c r="T160" s="275"/>
      <c r="AT160" s="276" t="s">
        <v>175</v>
      </c>
      <c r="AU160" s="276" t="s">
        <v>107</v>
      </c>
      <c r="AV160" s="14" t="s">
        <v>166</v>
      </c>
      <c r="AW160" s="14" t="s">
        <v>31</v>
      </c>
      <c r="AX160" s="14" t="s">
        <v>74</v>
      </c>
      <c r="AY160" s="276" t="s">
        <v>165</v>
      </c>
    </row>
    <row r="161" s="15" customFormat="1">
      <c r="B161" s="277"/>
      <c r="C161" s="278"/>
      <c r="D161" s="246" t="s">
        <v>175</v>
      </c>
      <c r="E161" s="279" t="s">
        <v>1</v>
      </c>
      <c r="F161" s="280" t="s">
        <v>186</v>
      </c>
      <c r="G161" s="278"/>
      <c r="H161" s="281">
        <v>31.525000000000002</v>
      </c>
      <c r="I161" s="282"/>
      <c r="J161" s="278"/>
      <c r="K161" s="278"/>
      <c r="L161" s="283"/>
      <c r="M161" s="284"/>
      <c r="N161" s="285"/>
      <c r="O161" s="285"/>
      <c r="P161" s="285"/>
      <c r="Q161" s="285"/>
      <c r="R161" s="285"/>
      <c r="S161" s="285"/>
      <c r="T161" s="286"/>
      <c r="AT161" s="287" t="s">
        <v>175</v>
      </c>
      <c r="AU161" s="287" t="s">
        <v>107</v>
      </c>
      <c r="AV161" s="15" t="s">
        <v>173</v>
      </c>
      <c r="AW161" s="15" t="s">
        <v>31</v>
      </c>
      <c r="AX161" s="15" t="s">
        <v>82</v>
      </c>
      <c r="AY161" s="287" t="s">
        <v>165</v>
      </c>
    </row>
    <row r="162" s="1" customFormat="1" ht="24" customHeight="1">
      <c r="B162" s="38"/>
      <c r="C162" s="231" t="s">
        <v>166</v>
      </c>
      <c r="D162" s="231" t="s">
        <v>168</v>
      </c>
      <c r="E162" s="232" t="s">
        <v>1754</v>
      </c>
      <c r="F162" s="233" t="s">
        <v>1755</v>
      </c>
      <c r="G162" s="234" t="s">
        <v>171</v>
      </c>
      <c r="H162" s="235">
        <v>15.763</v>
      </c>
      <c r="I162" s="236"/>
      <c r="J162" s="237">
        <f>ROUND(I162*H162,2)</f>
        <v>0</v>
      </c>
      <c r="K162" s="233" t="s">
        <v>172</v>
      </c>
      <c r="L162" s="43"/>
      <c r="M162" s="238" t="s">
        <v>1</v>
      </c>
      <c r="N162" s="239" t="s">
        <v>40</v>
      </c>
      <c r="O162" s="86"/>
      <c r="P162" s="240">
        <f>O162*H162</f>
        <v>0</v>
      </c>
      <c r="Q162" s="240">
        <v>0</v>
      </c>
      <c r="R162" s="240">
        <f>Q162*H162</f>
        <v>0</v>
      </c>
      <c r="S162" s="240">
        <v>0</v>
      </c>
      <c r="T162" s="241">
        <f>S162*H162</f>
        <v>0</v>
      </c>
      <c r="AR162" s="242" t="s">
        <v>173</v>
      </c>
      <c r="AT162" s="242" t="s">
        <v>168</v>
      </c>
      <c r="AU162" s="242" t="s">
        <v>107</v>
      </c>
      <c r="AY162" s="17" t="s">
        <v>165</v>
      </c>
      <c r="BE162" s="243">
        <f>IF(N162="základní",J162,0)</f>
        <v>0</v>
      </c>
      <c r="BF162" s="243">
        <f>IF(N162="snížená",J162,0)</f>
        <v>0</v>
      </c>
      <c r="BG162" s="243">
        <f>IF(N162="zákl. přenesená",J162,0)</f>
        <v>0</v>
      </c>
      <c r="BH162" s="243">
        <f>IF(N162="sníž. přenesená",J162,0)</f>
        <v>0</v>
      </c>
      <c r="BI162" s="243">
        <f>IF(N162="nulová",J162,0)</f>
        <v>0</v>
      </c>
      <c r="BJ162" s="17" t="s">
        <v>107</v>
      </c>
      <c r="BK162" s="243">
        <f>ROUND(I162*H162,2)</f>
        <v>0</v>
      </c>
      <c r="BL162" s="17" t="s">
        <v>173</v>
      </c>
      <c r="BM162" s="242" t="s">
        <v>1756</v>
      </c>
    </row>
    <row r="163" s="13" customFormat="1">
      <c r="B163" s="255"/>
      <c r="C163" s="256"/>
      <c r="D163" s="246" t="s">
        <v>175</v>
      </c>
      <c r="E163" s="257" t="s">
        <v>1</v>
      </c>
      <c r="F163" s="258" t="s">
        <v>1757</v>
      </c>
      <c r="G163" s="256"/>
      <c r="H163" s="259">
        <v>15.763</v>
      </c>
      <c r="I163" s="260"/>
      <c r="J163" s="256"/>
      <c r="K163" s="256"/>
      <c r="L163" s="261"/>
      <c r="M163" s="262"/>
      <c r="N163" s="263"/>
      <c r="O163" s="263"/>
      <c r="P163" s="263"/>
      <c r="Q163" s="263"/>
      <c r="R163" s="263"/>
      <c r="S163" s="263"/>
      <c r="T163" s="264"/>
      <c r="AT163" s="265" t="s">
        <v>175</v>
      </c>
      <c r="AU163" s="265" t="s">
        <v>107</v>
      </c>
      <c r="AV163" s="13" t="s">
        <v>107</v>
      </c>
      <c r="AW163" s="13" t="s">
        <v>31</v>
      </c>
      <c r="AX163" s="13" t="s">
        <v>74</v>
      </c>
      <c r="AY163" s="265" t="s">
        <v>165</v>
      </c>
    </row>
    <row r="164" s="15" customFormat="1">
      <c r="B164" s="277"/>
      <c r="C164" s="278"/>
      <c r="D164" s="246" t="s">
        <v>175</v>
      </c>
      <c r="E164" s="279" t="s">
        <v>1</v>
      </c>
      <c r="F164" s="280" t="s">
        <v>186</v>
      </c>
      <c r="G164" s="278"/>
      <c r="H164" s="281">
        <v>15.763</v>
      </c>
      <c r="I164" s="282"/>
      <c r="J164" s="278"/>
      <c r="K164" s="278"/>
      <c r="L164" s="283"/>
      <c r="M164" s="284"/>
      <c r="N164" s="285"/>
      <c r="O164" s="285"/>
      <c r="P164" s="285"/>
      <c r="Q164" s="285"/>
      <c r="R164" s="285"/>
      <c r="S164" s="285"/>
      <c r="T164" s="286"/>
      <c r="AT164" s="287" t="s">
        <v>175</v>
      </c>
      <c r="AU164" s="287" t="s">
        <v>107</v>
      </c>
      <c r="AV164" s="15" t="s">
        <v>173</v>
      </c>
      <c r="AW164" s="15" t="s">
        <v>31</v>
      </c>
      <c r="AX164" s="15" t="s">
        <v>82</v>
      </c>
      <c r="AY164" s="287" t="s">
        <v>165</v>
      </c>
    </row>
    <row r="165" s="1" customFormat="1" ht="24" customHeight="1">
      <c r="B165" s="38"/>
      <c r="C165" s="231" t="s">
        <v>173</v>
      </c>
      <c r="D165" s="231" t="s">
        <v>168</v>
      </c>
      <c r="E165" s="232" t="s">
        <v>1758</v>
      </c>
      <c r="F165" s="233" t="s">
        <v>1759</v>
      </c>
      <c r="G165" s="234" t="s">
        <v>171</v>
      </c>
      <c r="H165" s="235">
        <v>19.039000000000001</v>
      </c>
      <c r="I165" s="236"/>
      <c r="J165" s="237">
        <f>ROUND(I165*H165,2)</f>
        <v>0</v>
      </c>
      <c r="K165" s="233" t="s">
        <v>286</v>
      </c>
      <c r="L165" s="43"/>
      <c r="M165" s="238" t="s">
        <v>1</v>
      </c>
      <c r="N165" s="239" t="s">
        <v>40</v>
      </c>
      <c r="O165" s="86"/>
      <c r="P165" s="240">
        <f>O165*H165</f>
        <v>0</v>
      </c>
      <c r="Q165" s="240">
        <v>0</v>
      </c>
      <c r="R165" s="240">
        <f>Q165*H165</f>
        <v>0</v>
      </c>
      <c r="S165" s="240">
        <v>0</v>
      </c>
      <c r="T165" s="241">
        <f>S165*H165</f>
        <v>0</v>
      </c>
      <c r="AR165" s="242" t="s">
        <v>173</v>
      </c>
      <c r="AT165" s="242" t="s">
        <v>168</v>
      </c>
      <c r="AU165" s="242" t="s">
        <v>107</v>
      </c>
      <c r="AY165" s="17" t="s">
        <v>165</v>
      </c>
      <c r="BE165" s="243">
        <f>IF(N165="základní",J165,0)</f>
        <v>0</v>
      </c>
      <c r="BF165" s="243">
        <f>IF(N165="snížená",J165,0)</f>
        <v>0</v>
      </c>
      <c r="BG165" s="243">
        <f>IF(N165="zákl. přenesená",J165,0)</f>
        <v>0</v>
      </c>
      <c r="BH165" s="243">
        <f>IF(N165="sníž. přenesená",J165,0)</f>
        <v>0</v>
      </c>
      <c r="BI165" s="243">
        <f>IF(N165="nulová",J165,0)</f>
        <v>0</v>
      </c>
      <c r="BJ165" s="17" t="s">
        <v>107</v>
      </c>
      <c r="BK165" s="243">
        <f>ROUND(I165*H165,2)</f>
        <v>0</v>
      </c>
      <c r="BL165" s="17" t="s">
        <v>173</v>
      </c>
      <c r="BM165" s="242" t="s">
        <v>1760</v>
      </c>
    </row>
    <row r="166" s="12" customFormat="1">
      <c r="B166" s="244"/>
      <c r="C166" s="245"/>
      <c r="D166" s="246" t="s">
        <v>175</v>
      </c>
      <c r="E166" s="247" t="s">
        <v>1</v>
      </c>
      <c r="F166" s="248" t="s">
        <v>1761</v>
      </c>
      <c r="G166" s="245"/>
      <c r="H166" s="247" t="s">
        <v>1</v>
      </c>
      <c r="I166" s="249"/>
      <c r="J166" s="245"/>
      <c r="K166" s="245"/>
      <c r="L166" s="250"/>
      <c r="M166" s="251"/>
      <c r="N166" s="252"/>
      <c r="O166" s="252"/>
      <c r="P166" s="252"/>
      <c r="Q166" s="252"/>
      <c r="R166" s="252"/>
      <c r="S166" s="252"/>
      <c r="T166" s="253"/>
      <c r="AT166" s="254" t="s">
        <v>175</v>
      </c>
      <c r="AU166" s="254" t="s">
        <v>107</v>
      </c>
      <c r="AV166" s="12" t="s">
        <v>82</v>
      </c>
      <c r="AW166" s="12" t="s">
        <v>31</v>
      </c>
      <c r="AX166" s="12" t="s">
        <v>74</v>
      </c>
      <c r="AY166" s="254" t="s">
        <v>165</v>
      </c>
    </row>
    <row r="167" s="13" customFormat="1">
      <c r="B167" s="255"/>
      <c r="C167" s="256"/>
      <c r="D167" s="246" t="s">
        <v>175</v>
      </c>
      <c r="E167" s="257" t="s">
        <v>1</v>
      </c>
      <c r="F167" s="258" t="s">
        <v>1762</v>
      </c>
      <c r="G167" s="256"/>
      <c r="H167" s="259">
        <v>19.039000000000001</v>
      </c>
      <c r="I167" s="260"/>
      <c r="J167" s="256"/>
      <c r="K167" s="256"/>
      <c r="L167" s="261"/>
      <c r="M167" s="262"/>
      <c r="N167" s="263"/>
      <c r="O167" s="263"/>
      <c r="P167" s="263"/>
      <c r="Q167" s="263"/>
      <c r="R167" s="263"/>
      <c r="S167" s="263"/>
      <c r="T167" s="264"/>
      <c r="AT167" s="265" t="s">
        <v>175</v>
      </c>
      <c r="AU167" s="265" t="s">
        <v>107</v>
      </c>
      <c r="AV167" s="13" t="s">
        <v>107</v>
      </c>
      <c r="AW167" s="13" t="s">
        <v>31</v>
      </c>
      <c r="AX167" s="13" t="s">
        <v>74</v>
      </c>
      <c r="AY167" s="265" t="s">
        <v>165</v>
      </c>
    </row>
    <row r="168" s="15" customFormat="1">
      <c r="B168" s="277"/>
      <c r="C168" s="278"/>
      <c r="D168" s="246" t="s">
        <v>175</v>
      </c>
      <c r="E168" s="279" t="s">
        <v>1</v>
      </c>
      <c r="F168" s="280" t="s">
        <v>186</v>
      </c>
      <c r="G168" s="278"/>
      <c r="H168" s="281">
        <v>19.039000000000001</v>
      </c>
      <c r="I168" s="282"/>
      <c r="J168" s="278"/>
      <c r="K168" s="278"/>
      <c r="L168" s="283"/>
      <c r="M168" s="284"/>
      <c r="N168" s="285"/>
      <c r="O168" s="285"/>
      <c r="P168" s="285"/>
      <c r="Q168" s="285"/>
      <c r="R168" s="285"/>
      <c r="S168" s="285"/>
      <c r="T168" s="286"/>
      <c r="AT168" s="287" t="s">
        <v>175</v>
      </c>
      <c r="AU168" s="287" t="s">
        <v>107</v>
      </c>
      <c r="AV168" s="15" t="s">
        <v>173</v>
      </c>
      <c r="AW168" s="15" t="s">
        <v>31</v>
      </c>
      <c r="AX168" s="15" t="s">
        <v>82</v>
      </c>
      <c r="AY168" s="287" t="s">
        <v>165</v>
      </c>
    </row>
    <row r="169" s="1" customFormat="1" ht="24" customHeight="1">
      <c r="B169" s="38"/>
      <c r="C169" s="231" t="s">
        <v>229</v>
      </c>
      <c r="D169" s="231" t="s">
        <v>168</v>
      </c>
      <c r="E169" s="232" t="s">
        <v>1763</v>
      </c>
      <c r="F169" s="233" t="s">
        <v>1764</v>
      </c>
      <c r="G169" s="234" t="s">
        <v>171</v>
      </c>
      <c r="H169" s="235">
        <v>114.234</v>
      </c>
      <c r="I169" s="236"/>
      <c r="J169" s="237">
        <f>ROUND(I169*H169,2)</f>
        <v>0</v>
      </c>
      <c r="K169" s="233" t="s">
        <v>172</v>
      </c>
      <c r="L169" s="43"/>
      <c r="M169" s="238" t="s">
        <v>1</v>
      </c>
      <c r="N169" s="239" t="s">
        <v>40</v>
      </c>
      <c r="O169" s="86"/>
      <c r="P169" s="240">
        <f>O169*H169</f>
        <v>0</v>
      </c>
      <c r="Q169" s="240">
        <v>0</v>
      </c>
      <c r="R169" s="240">
        <f>Q169*H169</f>
        <v>0</v>
      </c>
      <c r="S169" s="240">
        <v>0</v>
      </c>
      <c r="T169" s="241">
        <f>S169*H169</f>
        <v>0</v>
      </c>
      <c r="AR169" s="242" t="s">
        <v>173</v>
      </c>
      <c r="AT169" s="242" t="s">
        <v>168</v>
      </c>
      <c r="AU169" s="242" t="s">
        <v>107</v>
      </c>
      <c r="AY169" s="17" t="s">
        <v>165</v>
      </c>
      <c r="BE169" s="243">
        <f>IF(N169="základní",J169,0)</f>
        <v>0</v>
      </c>
      <c r="BF169" s="243">
        <f>IF(N169="snížená",J169,0)</f>
        <v>0</v>
      </c>
      <c r="BG169" s="243">
        <f>IF(N169="zákl. přenesená",J169,0)</f>
        <v>0</v>
      </c>
      <c r="BH169" s="243">
        <f>IF(N169="sníž. přenesená",J169,0)</f>
        <v>0</v>
      </c>
      <c r="BI169" s="243">
        <f>IF(N169="nulová",J169,0)</f>
        <v>0</v>
      </c>
      <c r="BJ169" s="17" t="s">
        <v>107</v>
      </c>
      <c r="BK169" s="243">
        <f>ROUND(I169*H169,2)</f>
        <v>0</v>
      </c>
      <c r="BL169" s="17" t="s">
        <v>173</v>
      </c>
      <c r="BM169" s="242" t="s">
        <v>1765</v>
      </c>
    </row>
    <row r="170" s="12" customFormat="1">
      <c r="B170" s="244"/>
      <c r="C170" s="245"/>
      <c r="D170" s="246" t="s">
        <v>175</v>
      </c>
      <c r="E170" s="247" t="s">
        <v>1</v>
      </c>
      <c r="F170" s="248" t="s">
        <v>1761</v>
      </c>
      <c r="G170" s="245"/>
      <c r="H170" s="247" t="s">
        <v>1</v>
      </c>
      <c r="I170" s="249"/>
      <c r="J170" s="245"/>
      <c r="K170" s="245"/>
      <c r="L170" s="250"/>
      <c r="M170" s="251"/>
      <c r="N170" s="252"/>
      <c r="O170" s="252"/>
      <c r="P170" s="252"/>
      <c r="Q170" s="252"/>
      <c r="R170" s="252"/>
      <c r="S170" s="252"/>
      <c r="T170" s="253"/>
      <c r="AT170" s="254" t="s">
        <v>175</v>
      </c>
      <c r="AU170" s="254" t="s">
        <v>107</v>
      </c>
      <c r="AV170" s="12" t="s">
        <v>82</v>
      </c>
      <c r="AW170" s="12" t="s">
        <v>31</v>
      </c>
      <c r="AX170" s="12" t="s">
        <v>74</v>
      </c>
      <c r="AY170" s="254" t="s">
        <v>165</v>
      </c>
    </row>
    <row r="171" s="13" customFormat="1">
      <c r="B171" s="255"/>
      <c r="C171" s="256"/>
      <c r="D171" s="246" t="s">
        <v>175</v>
      </c>
      <c r="E171" s="257" t="s">
        <v>1</v>
      </c>
      <c r="F171" s="258" t="s">
        <v>1766</v>
      </c>
      <c r="G171" s="256"/>
      <c r="H171" s="259">
        <v>114.234</v>
      </c>
      <c r="I171" s="260"/>
      <c r="J171" s="256"/>
      <c r="K171" s="256"/>
      <c r="L171" s="261"/>
      <c r="M171" s="262"/>
      <c r="N171" s="263"/>
      <c r="O171" s="263"/>
      <c r="P171" s="263"/>
      <c r="Q171" s="263"/>
      <c r="R171" s="263"/>
      <c r="S171" s="263"/>
      <c r="T171" s="264"/>
      <c r="AT171" s="265" t="s">
        <v>175</v>
      </c>
      <c r="AU171" s="265" t="s">
        <v>107</v>
      </c>
      <c r="AV171" s="13" t="s">
        <v>107</v>
      </c>
      <c r="AW171" s="13" t="s">
        <v>31</v>
      </c>
      <c r="AX171" s="13" t="s">
        <v>74</v>
      </c>
      <c r="AY171" s="265" t="s">
        <v>165</v>
      </c>
    </row>
    <row r="172" s="15" customFormat="1">
      <c r="B172" s="277"/>
      <c r="C172" s="278"/>
      <c r="D172" s="246" t="s">
        <v>175</v>
      </c>
      <c r="E172" s="279" t="s">
        <v>1</v>
      </c>
      <c r="F172" s="280" t="s">
        <v>186</v>
      </c>
      <c r="G172" s="278"/>
      <c r="H172" s="281">
        <v>114.234</v>
      </c>
      <c r="I172" s="282"/>
      <c r="J172" s="278"/>
      <c r="K172" s="278"/>
      <c r="L172" s="283"/>
      <c r="M172" s="284"/>
      <c r="N172" s="285"/>
      <c r="O172" s="285"/>
      <c r="P172" s="285"/>
      <c r="Q172" s="285"/>
      <c r="R172" s="285"/>
      <c r="S172" s="285"/>
      <c r="T172" s="286"/>
      <c r="AT172" s="287" t="s">
        <v>175</v>
      </c>
      <c r="AU172" s="287" t="s">
        <v>107</v>
      </c>
      <c r="AV172" s="15" t="s">
        <v>173</v>
      </c>
      <c r="AW172" s="15" t="s">
        <v>31</v>
      </c>
      <c r="AX172" s="15" t="s">
        <v>82</v>
      </c>
      <c r="AY172" s="287" t="s">
        <v>165</v>
      </c>
    </row>
    <row r="173" s="1" customFormat="1" ht="16.5" customHeight="1">
      <c r="B173" s="38"/>
      <c r="C173" s="231" t="s">
        <v>233</v>
      </c>
      <c r="D173" s="231" t="s">
        <v>168</v>
      </c>
      <c r="E173" s="232" t="s">
        <v>1767</v>
      </c>
      <c r="F173" s="233" t="s">
        <v>1768</v>
      </c>
      <c r="G173" s="234" t="s">
        <v>171</v>
      </c>
      <c r="H173" s="235">
        <v>19.039000000000001</v>
      </c>
      <c r="I173" s="236"/>
      <c r="J173" s="237">
        <f>ROUND(I173*H173,2)</f>
        <v>0</v>
      </c>
      <c r="K173" s="233" t="s">
        <v>286</v>
      </c>
      <c r="L173" s="43"/>
      <c r="M173" s="238" t="s">
        <v>1</v>
      </c>
      <c r="N173" s="239" t="s">
        <v>40</v>
      </c>
      <c r="O173" s="86"/>
      <c r="P173" s="240">
        <f>O173*H173</f>
        <v>0</v>
      </c>
      <c r="Q173" s="240">
        <v>0</v>
      </c>
      <c r="R173" s="240">
        <f>Q173*H173</f>
        <v>0</v>
      </c>
      <c r="S173" s="240">
        <v>0</v>
      </c>
      <c r="T173" s="241">
        <f>S173*H173</f>
        <v>0</v>
      </c>
      <c r="AR173" s="242" t="s">
        <v>173</v>
      </c>
      <c r="AT173" s="242" t="s">
        <v>168</v>
      </c>
      <c r="AU173" s="242" t="s">
        <v>107</v>
      </c>
      <c r="AY173" s="17" t="s">
        <v>165</v>
      </c>
      <c r="BE173" s="243">
        <f>IF(N173="základní",J173,0)</f>
        <v>0</v>
      </c>
      <c r="BF173" s="243">
        <f>IF(N173="snížená",J173,0)</f>
        <v>0</v>
      </c>
      <c r="BG173" s="243">
        <f>IF(N173="zákl. přenesená",J173,0)</f>
        <v>0</v>
      </c>
      <c r="BH173" s="243">
        <f>IF(N173="sníž. přenesená",J173,0)</f>
        <v>0</v>
      </c>
      <c r="BI173" s="243">
        <f>IF(N173="nulová",J173,0)</f>
        <v>0</v>
      </c>
      <c r="BJ173" s="17" t="s">
        <v>107</v>
      </c>
      <c r="BK173" s="243">
        <f>ROUND(I173*H173,2)</f>
        <v>0</v>
      </c>
      <c r="BL173" s="17" t="s">
        <v>173</v>
      </c>
      <c r="BM173" s="242" t="s">
        <v>1769</v>
      </c>
    </row>
    <row r="174" s="12" customFormat="1">
      <c r="B174" s="244"/>
      <c r="C174" s="245"/>
      <c r="D174" s="246" t="s">
        <v>175</v>
      </c>
      <c r="E174" s="247" t="s">
        <v>1</v>
      </c>
      <c r="F174" s="248" t="s">
        <v>1761</v>
      </c>
      <c r="G174" s="245"/>
      <c r="H174" s="247" t="s">
        <v>1</v>
      </c>
      <c r="I174" s="249"/>
      <c r="J174" s="245"/>
      <c r="K174" s="245"/>
      <c r="L174" s="250"/>
      <c r="M174" s="251"/>
      <c r="N174" s="252"/>
      <c r="O174" s="252"/>
      <c r="P174" s="252"/>
      <c r="Q174" s="252"/>
      <c r="R174" s="252"/>
      <c r="S174" s="252"/>
      <c r="T174" s="253"/>
      <c r="AT174" s="254" t="s">
        <v>175</v>
      </c>
      <c r="AU174" s="254" t="s">
        <v>107</v>
      </c>
      <c r="AV174" s="12" t="s">
        <v>82</v>
      </c>
      <c r="AW174" s="12" t="s">
        <v>31</v>
      </c>
      <c r="AX174" s="12" t="s">
        <v>74</v>
      </c>
      <c r="AY174" s="254" t="s">
        <v>165</v>
      </c>
    </row>
    <row r="175" s="13" customFormat="1">
      <c r="B175" s="255"/>
      <c r="C175" s="256"/>
      <c r="D175" s="246" t="s">
        <v>175</v>
      </c>
      <c r="E175" s="257" t="s">
        <v>1</v>
      </c>
      <c r="F175" s="258" t="s">
        <v>1762</v>
      </c>
      <c r="G175" s="256"/>
      <c r="H175" s="259">
        <v>19.039000000000001</v>
      </c>
      <c r="I175" s="260"/>
      <c r="J175" s="256"/>
      <c r="K175" s="256"/>
      <c r="L175" s="261"/>
      <c r="M175" s="262"/>
      <c r="N175" s="263"/>
      <c r="O175" s="263"/>
      <c r="P175" s="263"/>
      <c r="Q175" s="263"/>
      <c r="R175" s="263"/>
      <c r="S175" s="263"/>
      <c r="T175" s="264"/>
      <c r="AT175" s="265" t="s">
        <v>175</v>
      </c>
      <c r="AU175" s="265" t="s">
        <v>107</v>
      </c>
      <c r="AV175" s="13" t="s">
        <v>107</v>
      </c>
      <c r="AW175" s="13" t="s">
        <v>31</v>
      </c>
      <c r="AX175" s="13" t="s">
        <v>74</v>
      </c>
      <c r="AY175" s="265" t="s">
        <v>165</v>
      </c>
    </row>
    <row r="176" s="15" customFormat="1">
      <c r="B176" s="277"/>
      <c r="C176" s="278"/>
      <c r="D176" s="246" t="s">
        <v>175</v>
      </c>
      <c r="E176" s="279" t="s">
        <v>1</v>
      </c>
      <c r="F176" s="280" t="s">
        <v>186</v>
      </c>
      <c r="G176" s="278"/>
      <c r="H176" s="281">
        <v>19.039000000000001</v>
      </c>
      <c r="I176" s="282"/>
      <c r="J176" s="278"/>
      <c r="K176" s="278"/>
      <c r="L176" s="283"/>
      <c r="M176" s="284"/>
      <c r="N176" s="285"/>
      <c r="O176" s="285"/>
      <c r="P176" s="285"/>
      <c r="Q176" s="285"/>
      <c r="R176" s="285"/>
      <c r="S176" s="285"/>
      <c r="T176" s="286"/>
      <c r="AT176" s="287" t="s">
        <v>175</v>
      </c>
      <c r="AU176" s="287" t="s">
        <v>107</v>
      </c>
      <c r="AV176" s="15" t="s">
        <v>173</v>
      </c>
      <c r="AW176" s="15" t="s">
        <v>31</v>
      </c>
      <c r="AX176" s="15" t="s">
        <v>82</v>
      </c>
      <c r="AY176" s="287" t="s">
        <v>165</v>
      </c>
    </row>
    <row r="177" s="1" customFormat="1" ht="24" customHeight="1">
      <c r="B177" s="38"/>
      <c r="C177" s="231" t="s">
        <v>238</v>
      </c>
      <c r="D177" s="231" t="s">
        <v>168</v>
      </c>
      <c r="E177" s="232" t="s">
        <v>1770</v>
      </c>
      <c r="F177" s="233" t="s">
        <v>1771</v>
      </c>
      <c r="G177" s="234" t="s">
        <v>285</v>
      </c>
      <c r="H177" s="235">
        <v>34.270000000000003</v>
      </c>
      <c r="I177" s="236"/>
      <c r="J177" s="237">
        <f>ROUND(I177*H177,2)</f>
        <v>0</v>
      </c>
      <c r="K177" s="233" t="s">
        <v>286</v>
      </c>
      <c r="L177" s="43"/>
      <c r="M177" s="238" t="s">
        <v>1</v>
      </c>
      <c r="N177" s="239" t="s">
        <v>40</v>
      </c>
      <c r="O177" s="86"/>
      <c r="P177" s="240">
        <f>O177*H177</f>
        <v>0</v>
      </c>
      <c r="Q177" s="240">
        <v>0</v>
      </c>
      <c r="R177" s="240">
        <f>Q177*H177</f>
        <v>0</v>
      </c>
      <c r="S177" s="240">
        <v>0</v>
      </c>
      <c r="T177" s="241">
        <f>S177*H177</f>
        <v>0</v>
      </c>
      <c r="AR177" s="242" t="s">
        <v>173</v>
      </c>
      <c r="AT177" s="242" t="s">
        <v>168</v>
      </c>
      <c r="AU177" s="242" t="s">
        <v>107</v>
      </c>
      <c r="AY177" s="17" t="s">
        <v>165</v>
      </c>
      <c r="BE177" s="243">
        <f>IF(N177="základní",J177,0)</f>
        <v>0</v>
      </c>
      <c r="BF177" s="243">
        <f>IF(N177="snížená",J177,0)</f>
        <v>0</v>
      </c>
      <c r="BG177" s="243">
        <f>IF(N177="zákl. přenesená",J177,0)</f>
        <v>0</v>
      </c>
      <c r="BH177" s="243">
        <f>IF(N177="sníž. přenesená",J177,0)</f>
        <v>0</v>
      </c>
      <c r="BI177" s="243">
        <f>IF(N177="nulová",J177,0)</f>
        <v>0</v>
      </c>
      <c r="BJ177" s="17" t="s">
        <v>107</v>
      </c>
      <c r="BK177" s="243">
        <f>ROUND(I177*H177,2)</f>
        <v>0</v>
      </c>
      <c r="BL177" s="17" t="s">
        <v>173</v>
      </c>
      <c r="BM177" s="242" t="s">
        <v>1772</v>
      </c>
    </row>
    <row r="178" s="12" customFormat="1">
      <c r="B178" s="244"/>
      <c r="C178" s="245"/>
      <c r="D178" s="246" t="s">
        <v>175</v>
      </c>
      <c r="E178" s="247" t="s">
        <v>1</v>
      </c>
      <c r="F178" s="248" t="s">
        <v>1761</v>
      </c>
      <c r="G178" s="245"/>
      <c r="H178" s="247" t="s">
        <v>1</v>
      </c>
      <c r="I178" s="249"/>
      <c r="J178" s="245"/>
      <c r="K178" s="245"/>
      <c r="L178" s="250"/>
      <c r="M178" s="251"/>
      <c r="N178" s="252"/>
      <c r="O178" s="252"/>
      <c r="P178" s="252"/>
      <c r="Q178" s="252"/>
      <c r="R178" s="252"/>
      <c r="S178" s="252"/>
      <c r="T178" s="253"/>
      <c r="AT178" s="254" t="s">
        <v>175</v>
      </c>
      <c r="AU178" s="254" t="s">
        <v>107</v>
      </c>
      <c r="AV178" s="12" t="s">
        <v>82</v>
      </c>
      <c r="AW178" s="12" t="s">
        <v>31</v>
      </c>
      <c r="AX178" s="12" t="s">
        <v>74</v>
      </c>
      <c r="AY178" s="254" t="s">
        <v>165</v>
      </c>
    </row>
    <row r="179" s="13" customFormat="1">
      <c r="B179" s="255"/>
      <c r="C179" s="256"/>
      <c r="D179" s="246" t="s">
        <v>175</v>
      </c>
      <c r="E179" s="257" t="s">
        <v>1</v>
      </c>
      <c r="F179" s="258" t="s">
        <v>1773</v>
      </c>
      <c r="G179" s="256"/>
      <c r="H179" s="259">
        <v>34.270000000000003</v>
      </c>
      <c r="I179" s="260"/>
      <c r="J179" s="256"/>
      <c r="K179" s="256"/>
      <c r="L179" s="261"/>
      <c r="M179" s="262"/>
      <c r="N179" s="263"/>
      <c r="O179" s="263"/>
      <c r="P179" s="263"/>
      <c r="Q179" s="263"/>
      <c r="R179" s="263"/>
      <c r="S179" s="263"/>
      <c r="T179" s="264"/>
      <c r="AT179" s="265" t="s">
        <v>175</v>
      </c>
      <c r="AU179" s="265" t="s">
        <v>107</v>
      </c>
      <c r="AV179" s="13" t="s">
        <v>107</v>
      </c>
      <c r="AW179" s="13" t="s">
        <v>31</v>
      </c>
      <c r="AX179" s="13" t="s">
        <v>74</v>
      </c>
      <c r="AY179" s="265" t="s">
        <v>165</v>
      </c>
    </row>
    <row r="180" s="15" customFormat="1">
      <c r="B180" s="277"/>
      <c r="C180" s="278"/>
      <c r="D180" s="246" t="s">
        <v>175</v>
      </c>
      <c r="E180" s="279" t="s">
        <v>1</v>
      </c>
      <c r="F180" s="280" t="s">
        <v>186</v>
      </c>
      <c r="G180" s="278"/>
      <c r="H180" s="281">
        <v>34.270000000000003</v>
      </c>
      <c r="I180" s="282"/>
      <c r="J180" s="278"/>
      <c r="K180" s="278"/>
      <c r="L180" s="283"/>
      <c r="M180" s="284"/>
      <c r="N180" s="285"/>
      <c r="O180" s="285"/>
      <c r="P180" s="285"/>
      <c r="Q180" s="285"/>
      <c r="R180" s="285"/>
      <c r="S180" s="285"/>
      <c r="T180" s="286"/>
      <c r="AT180" s="287" t="s">
        <v>175</v>
      </c>
      <c r="AU180" s="287" t="s">
        <v>107</v>
      </c>
      <c r="AV180" s="15" t="s">
        <v>173</v>
      </c>
      <c r="AW180" s="15" t="s">
        <v>31</v>
      </c>
      <c r="AX180" s="15" t="s">
        <v>82</v>
      </c>
      <c r="AY180" s="287" t="s">
        <v>165</v>
      </c>
    </row>
    <row r="181" s="1" customFormat="1" ht="24" customHeight="1">
      <c r="B181" s="38"/>
      <c r="C181" s="231" t="s">
        <v>226</v>
      </c>
      <c r="D181" s="231" t="s">
        <v>168</v>
      </c>
      <c r="E181" s="232" t="s">
        <v>1774</v>
      </c>
      <c r="F181" s="233" t="s">
        <v>1775</v>
      </c>
      <c r="G181" s="234" t="s">
        <v>171</v>
      </c>
      <c r="H181" s="235">
        <v>23.722000000000001</v>
      </c>
      <c r="I181" s="236"/>
      <c r="J181" s="237">
        <f>ROUND(I181*H181,2)</f>
        <v>0</v>
      </c>
      <c r="K181" s="233" t="s">
        <v>286</v>
      </c>
      <c r="L181" s="43"/>
      <c r="M181" s="238" t="s">
        <v>1</v>
      </c>
      <c r="N181" s="239" t="s">
        <v>40</v>
      </c>
      <c r="O181" s="86"/>
      <c r="P181" s="240">
        <f>O181*H181</f>
        <v>0</v>
      </c>
      <c r="Q181" s="240">
        <v>0</v>
      </c>
      <c r="R181" s="240">
        <f>Q181*H181</f>
        <v>0</v>
      </c>
      <c r="S181" s="240">
        <v>0</v>
      </c>
      <c r="T181" s="241">
        <f>S181*H181</f>
        <v>0</v>
      </c>
      <c r="AR181" s="242" t="s">
        <v>173</v>
      </c>
      <c r="AT181" s="242" t="s">
        <v>168</v>
      </c>
      <c r="AU181" s="242" t="s">
        <v>107</v>
      </c>
      <c r="AY181" s="17" t="s">
        <v>165</v>
      </c>
      <c r="BE181" s="243">
        <f>IF(N181="základní",J181,0)</f>
        <v>0</v>
      </c>
      <c r="BF181" s="243">
        <f>IF(N181="snížená",J181,0)</f>
        <v>0</v>
      </c>
      <c r="BG181" s="243">
        <f>IF(N181="zákl. přenesená",J181,0)</f>
        <v>0</v>
      </c>
      <c r="BH181" s="243">
        <f>IF(N181="sníž. přenesená",J181,0)</f>
        <v>0</v>
      </c>
      <c r="BI181" s="243">
        <f>IF(N181="nulová",J181,0)</f>
        <v>0</v>
      </c>
      <c r="BJ181" s="17" t="s">
        <v>107</v>
      </c>
      <c r="BK181" s="243">
        <f>ROUND(I181*H181,2)</f>
        <v>0</v>
      </c>
      <c r="BL181" s="17" t="s">
        <v>173</v>
      </c>
      <c r="BM181" s="242" t="s">
        <v>1776</v>
      </c>
    </row>
    <row r="182" s="12" customFormat="1">
      <c r="B182" s="244"/>
      <c r="C182" s="245"/>
      <c r="D182" s="246" t="s">
        <v>175</v>
      </c>
      <c r="E182" s="247" t="s">
        <v>1</v>
      </c>
      <c r="F182" s="248" t="s">
        <v>1777</v>
      </c>
      <c r="G182" s="245"/>
      <c r="H182" s="247" t="s">
        <v>1</v>
      </c>
      <c r="I182" s="249"/>
      <c r="J182" s="245"/>
      <c r="K182" s="245"/>
      <c r="L182" s="250"/>
      <c r="M182" s="251"/>
      <c r="N182" s="252"/>
      <c r="O182" s="252"/>
      <c r="P182" s="252"/>
      <c r="Q182" s="252"/>
      <c r="R182" s="252"/>
      <c r="S182" s="252"/>
      <c r="T182" s="253"/>
      <c r="AT182" s="254" t="s">
        <v>175</v>
      </c>
      <c r="AU182" s="254" t="s">
        <v>107</v>
      </c>
      <c r="AV182" s="12" t="s">
        <v>82</v>
      </c>
      <c r="AW182" s="12" t="s">
        <v>31</v>
      </c>
      <c r="AX182" s="12" t="s">
        <v>74</v>
      </c>
      <c r="AY182" s="254" t="s">
        <v>165</v>
      </c>
    </row>
    <row r="183" s="12" customFormat="1">
      <c r="B183" s="244"/>
      <c r="C183" s="245"/>
      <c r="D183" s="246" t="s">
        <v>175</v>
      </c>
      <c r="E183" s="247" t="s">
        <v>1</v>
      </c>
      <c r="F183" s="248" t="s">
        <v>1175</v>
      </c>
      <c r="G183" s="245"/>
      <c r="H183" s="247" t="s">
        <v>1</v>
      </c>
      <c r="I183" s="249"/>
      <c r="J183" s="245"/>
      <c r="K183" s="245"/>
      <c r="L183" s="250"/>
      <c r="M183" s="251"/>
      <c r="N183" s="252"/>
      <c r="O183" s="252"/>
      <c r="P183" s="252"/>
      <c r="Q183" s="252"/>
      <c r="R183" s="252"/>
      <c r="S183" s="252"/>
      <c r="T183" s="253"/>
      <c r="AT183" s="254" t="s">
        <v>175</v>
      </c>
      <c r="AU183" s="254" t="s">
        <v>107</v>
      </c>
      <c r="AV183" s="12" t="s">
        <v>82</v>
      </c>
      <c r="AW183" s="12" t="s">
        <v>31</v>
      </c>
      <c r="AX183" s="12" t="s">
        <v>74</v>
      </c>
      <c r="AY183" s="254" t="s">
        <v>165</v>
      </c>
    </row>
    <row r="184" s="12" customFormat="1">
      <c r="B184" s="244"/>
      <c r="C184" s="245"/>
      <c r="D184" s="246" t="s">
        <v>175</v>
      </c>
      <c r="E184" s="247" t="s">
        <v>1</v>
      </c>
      <c r="F184" s="248" t="s">
        <v>1452</v>
      </c>
      <c r="G184" s="245"/>
      <c r="H184" s="247" t="s">
        <v>1</v>
      </c>
      <c r="I184" s="249"/>
      <c r="J184" s="245"/>
      <c r="K184" s="245"/>
      <c r="L184" s="250"/>
      <c r="M184" s="251"/>
      <c r="N184" s="252"/>
      <c r="O184" s="252"/>
      <c r="P184" s="252"/>
      <c r="Q184" s="252"/>
      <c r="R184" s="252"/>
      <c r="S184" s="252"/>
      <c r="T184" s="253"/>
      <c r="AT184" s="254" t="s">
        <v>175</v>
      </c>
      <c r="AU184" s="254" t="s">
        <v>107</v>
      </c>
      <c r="AV184" s="12" t="s">
        <v>82</v>
      </c>
      <c r="AW184" s="12" t="s">
        <v>31</v>
      </c>
      <c r="AX184" s="12" t="s">
        <v>74</v>
      </c>
      <c r="AY184" s="254" t="s">
        <v>165</v>
      </c>
    </row>
    <row r="185" s="13" customFormat="1">
      <c r="B185" s="255"/>
      <c r="C185" s="256"/>
      <c r="D185" s="246" t="s">
        <v>175</v>
      </c>
      <c r="E185" s="257" t="s">
        <v>1</v>
      </c>
      <c r="F185" s="258" t="s">
        <v>1778</v>
      </c>
      <c r="G185" s="256"/>
      <c r="H185" s="259">
        <v>3.4660000000000002</v>
      </c>
      <c r="I185" s="260"/>
      <c r="J185" s="256"/>
      <c r="K185" s="256"/>
      <c r="L185" s="261"/>
      <c r="M185" s="262"/>
      <c r="N185" s="263"/>
      <c r="O185" s="263"/>
      <c r="P185" s="263"/>
      <c r="Q185" s="263"/>
      <c r="R185" s="263"/>
      <c r="S185" s="263"/>
      <c r="T185" s="264"/>
      <c r="AT185" s="265" t="s">
        <v>175</v>
      </c>
      <c r="AU185" s="265" t="s">
        <v>107</v>
      </c>
      <c r="AV185" s="13" t="s">
        <v>107</v>
      </c>
      <c r="AW185" s="13" t="s">
        <v>31</v>
      </c>
      <c r="AX185" s="13" t="s">
        <v>74</v>
      </c>
      <c r="AY185" s="265" t="s">
        <v>165</v>
      </c>
    </row>
    <row r="186" s="13" customFormat="1">
      <c r="B186" s="255"/>
      <c r="C186" s="256"/>
      <c r="D186" s="246" t="s">
        <v>175</v>
      </c>
      <c r="E186" s="257" t="s">
        <v>1</v>
      </c>
      <c r="F186" s="258" t="s">
        <v>1779</v>
      </c>
      <c r="G186" s="256"/>
      <c r="H186" s="259">
        <v>-0.248</v>
      </c>
      <c r="I186" s="260"/>
      <c r="J186" s="256"/>
      <c r="K186" s="256"/>
      <c r="L186" s="261"/>
      <c r="M186" s="262"/>
      <c r="N186" s="263"/>
      <c r="O186" s="263"/>
      <c r="P186" s="263"/>
      <c r="Q186" s="263"/>
      <c r="R186" s="263"/>
      <c r="S186" s="263"/>
      <c r="T186" s="264"/>
      <c r="AT186" s="265" t="s">
        <v>175</v>
      </c>
      <c r="AU186" s="265" t="s">
        <v>107</v>
      </c>
      <c r="AV186" s="13" t="s">
        <v>107</v>
      </c>
      <c r="AW186" s="13" t="s">
        <v>31</v>
      </c>
      <c r="AX186" s="13" t="s">
        <v>74</v>
      </c>
      <c r="AY186" s="265" t="s">
        <v>165</v>
      </c>
    </row>
    <row r="187" s="13" customFormat="1">
      <c r="B187" s="255"/>
      <c r="C187" s="256"/>
      <c r="D187" s="246" t="s">
        <v>175</v>
      </c>
      <c r="E187" s="257" t="s">
        <v>1</v>
      </c>
      <c r="F187" s="258" t="s">
        <v>1780</v>
      </c>
      <c r="G187" s="256"/>
      <c r="H187" s="259">
        <v>0.56799999999999995</v>
      </c>
      <c r="I187" s="260"/>
      <c r="J187" s="256"/>
      <c r="K187" s="256"/>
      <c r="L187" s="261"/>
      <c r="M187" s="262"/>
      <c r="N187" s="263"/>
      <c r="O187" s="263"/>
      <c r="P187" s="263"/>
      <c r="Q187" s="263"/>
      <c r="R187" s="263"/>
      <c r="S187" s="263"/>
      <c r="T187" s="264"/>
      <c r="AT187" s="265" t="s">
        <v>175</v>
      </c>
      <c r="AU187" s="265" t="s">
        <v>107</v>
      </c>
      <c r="AV187" s="13" t="s">
        <v>107</v>
      </c>
      <c r="AW187" s="13" t="s">
        <v>31</v>
      </c>
      <c r="AX187" s="13" t="s">
        <v>74</v>
      </c>
      <c r="AY187" s="265" t="s">
        <v>165</v>
      </c>
    </row>
    <row r="188" s="12" customFormat="1">
      <c r="B188" s="244"/>
      <c r="C188" s="245"/>
      <c r="D188" s="246" t="s">
        <v>175</v>
      </c>
      <c r="E188" s="247" t="s">
        <v>1</v>
      </c>
      <c r="F188" s="248" t="s">
        <v>794</v>
      </c>
      <c r="G188" s="245"/>
      <c r="H188" s="247" t="s">
        <v>1</v>
      </c>
      <c r="I188" s="249"/>
      <c r="J188" s="245"/>
      <c r="K188" s="245"/>
      <c r="L188" s="250"/>
      <c r="M188" s="251"/>
      <c r="N188" s="252"/>
      <c r="O188" s="252"/>
      <c r="P188" s="252"/>
      <c r="Q188" s="252"/>
      <c r="R188" s="252"/>
      <c r="S188" s="252"/>
      <c r="T188" s="253"/>
      <c r="AT188" s="254" t="s">
        <v>175</v>
      </c>
      <c r="AU188" s="254" t="s">
        <v>107</v>
      </c>
      <c r="AV188" s="12" t="s">
        <v>82</v>
      </c>
      <c r="AW188" s="12" t="s">
        <v>31</v>
      </c>
      <c r="AX188" s="12" t="s">
        <v>74</v>
      </c>
      <c r="AY188" s="254" t="s">
        <v>165</v>
      </c>
    </row>
    <row r="189" s="12" customFormat="1">
      <c r="B189" s="244"/>
      <c r="C189" s="245"/>
      <c r="D189" s="246" t="s">
        <v>175</v>
      </c>
      <c r="E189" s="247" t="s">
        <v>1</v>
      </c>
      <c r="F189" s="248" t="s">
        <v>1452</v>
      </c>
      <c r="G189" s="245"/>
      <c r="H189" s="247" t="s">
        <v>1</v>
      </c>
      <c r="I189" s="249"/>
      <c r="J189" s="245"/>
      <c r="K189" s="245"/>
      <c r="L189" s="250"/>
      <c r="M189" s="251"/>
      <c r="N189" s="252"/>
      <c r="O189" s="252"/>
      <c r="P189" s="252"/>
      <c r="Q189" s="252"/>
      <c r="R189" s="252"/>
      <c r="S189" s="252"/>
      <c r="T189" s="253"/>
      <c r="AT189" s="254" t="s">
        <v>175</v>
      </c>
      <c r="AU189" s="254" t="s">
        <v>107</v>
      </c>
      <c r="AV189" s="12" t="s">
        <v>82</v>
      </c>
      <c r="AW189" s="12" t="s">
        <v>31</v>
      </c>
      <c r="AX189" s="12" t="s">
        <v>74</v>
      </c>
      <c r="AY189" s="254" t="s">
        <v>165</v>
      </c>
    </row>
    <row r="190" s="13" customFormat="1">
      <c r="B190" s="255"/>
      <c r="C190" s="256"/>
      <c r="D190" s="246" t="s">
        <v>175</v>
      </c>
      <c r="E190" s="257" t="s">
        <v>1</v>
      </c>
      <c r="F190" s="258" t="s">
        <v>1781</v>
      </c>
      <c r="G190" s="256"/>
      <c r="H190" s="259">
        <v>1.0760000000000001</v>
      </c>
      <c r="I190" s="260"/>
      <c r="J190" s="256"/>
      <c r="K190" s="256"/>
      <c r="L190" s="261"/>
      <c r="M190" s="262"/>
      <c r="N190" s="263"/>
      <c r="O190" s="263"/>
      <c r="P190" s="263"/>
      <c r="Q190" s="263"/>
      <c r="R190" s="263"/>
      <c r="S190" s="263"/>
      <c r="T190" s="264"/>
      <c r="AT190" s="265" t="s">
        <v>175</v>
      </c>
      <c r="AU190" s="265" t="s">
        <v>107</v>
      </c>
      <c r="AV190" s="13" t="s">
        <v>107</v>
      </c>
      <c r="AW190" s="13" t="s">
        <v>31</v>
      </c>
      <c r="AX190" s="13" t="s">
        <v>74</v>
      </c>
      <c r="AY190" s="265" t="s">
        <v>165</v>
      </c>
    </row>
    <row r="191" s="13" customFormat="1">
      <c r="B191" s="255"/>
      <c r="C191" s="256"/>
      <c r="D191" s="246" t="s">
        <v>175</v>
      </c>
      <c r="E191" s="257" t="s">
        <v>1</v>
      </c>
      <c r="F191" s="258" t="s">
        <v>1782</v>
      </c>
      <c r="G191" s="256"/>
      <c r="H191" s="259">
        <v>0.69799999999999995</v>
      </c>
      <c r="I191" s="260"/>
      <c r="J191" s="256"/>
      <c r="K191" s="256"/>
      <c r="L191" s="261"/>
      <c r="M191" s="262"/>
      <c r="N191" s="263"/>
      <c r="O191" s="263"/>
      <c r="P191" s="263"/>
      <c r="Q191" s="263"/>
      <c r="R191" s="263"/>
      <c r="S191" s="263"/>
      <c r="T191" s="264"/>
      <c r="AT191" s="265" t="s">
        <v>175</v>
      </c>
      <c r="AU191" s="265" t="s">
        <v>107</v>
      </c>
      <c r="AV191" s="13" t="s">
        <v>107</v>
      </c>
      <c r="AW191" s="13" t="s">
        <v>31</v>
      </c>
      <c r="AX191" s="13" t="s">
        <v>74</v>
      </c>
      <c r="AY191" s="265" t="s">
        <v>165</v>
      </c>
    </row>
    <row r="192" s="12" customFormat="1">
      <c r="B192" s="244"/>
      <c r="C192" s="245"/>
      <c r="D192" s="246" t="s">
        <v>175</v>
      </c>
      <c r="E192" s="247" t="s">
        <v>1</v>
      </c>
      <c r="F192" s="248" t="s">
        <v>1750</v>
      </c>
      <c r="G192" s="245"/>
      <c r="H192" s="247" t="s">
        <v>1</v>
      </c>
      <c r="I192" s="249"/>
      <c r="J192" s="245"/>
      <c r="K192" s="245"/>
      <c r="L192" s="250"/>
      <c r="M192" s="251"/>
      <c r="N192" s="252"/>
      <c r="O192" s="252"/>
      <c r="P192" s="252"/>
      <c r="Q192" s="252"/>
      <c r="R192" s="252"/>
      <c r="S192" s="252"/>
      <c r="T192" s="253"/>
      <c r="AT192" s="254" t="s">
        <v>175</v>
      </c>
      <c r="AU192" s="254" t="s">
        <v>107</v>
      </c>
      <c r="AV192" s="12" t="s">
        <v>82</v>
      </c>
      <c r="AW192" s="12" t="s">
        <v>31</v>
      </c>
      <c r="AX192" s="12" t="s">
        <v>74</v>
      </c>
      <c r="AY192" s="254" t="s">
        <v>165</v>
      </c>
    </row>
    <row r="193" s="12" customFormat="1">
      <c r="B193" s="244"/>
      <c r="C193" s="245"/>
      <c r="D193" s="246" t="s">
        <v>175</v>
      </c>
      <c r="E193" s="247" t="s">
        <v>1</v>
      </c>
      <c r="F193" s="248" t="s">
        <v>1452</v>
      </c>
      <c r="G193" s="245"/>
      <c r="H193" s="247" t="s">
        <v>1</v>
      </c>
      <c r="I193" s="249"/>
      <c r="J193" s="245"/>
      <c r="K193" s="245"/>
      <c r="L193" s="250"/>
      <c r="M193" s="251"/>
      <c r="N193" s="252"/>
      <c r="O193" s="252"/>
      <c r="P193" s="252"/>
      <c r="Q193" s="252"/>
      <c r="R193" s="252"/>
      <c r="S193" s="252"/>
      <c r="T193" s="253"/>
      <c r="AT193" s="254" t="s">
        <v>175</v>
      </c>
      <c r="AU193" s="254" t="s">
        <v>107</v>
      </c>
      <c r="AV193" s="12" t="s">
        <v>82</v>
      </c>
      <c r="AW193" s="12" t="s">
        <v>31</v>
      </c>
      <c r="AX193" s="12" t="s">
        <v>74</v>
      </c>
      <c r="AY193" s="254" t="s">
        <v>165</v>
      </c>
    </row>
    <row r="194" s="13" customFormat="1">
      <c r="B194" s="255"/>
      <c r="C194" s="256"/>
      <c r="D194" s="246" t="s">
        <v>175</v>
      </c>
      <c r="E194" s="257" t="s">
        <v>1</v>
      </c>
      <c r="F194" s="258" t="s">
        <v>1783</v>
      </c>
      <c r="G194" s="256"/>
      <c r="H194" s="259">
        <v>3.633</v>
      </c>
      <c r="I194" s="260"/>
      <c r="J194" s="256"/>
      <c r="K194" s="256"/>
      <c r="L194" s="261"/>
      <c r="M194" s="262"/>
      <c r="N194" s="263"/>
      <c r="O194" s="263"/>
      <c r="P194" s="263"/>
      <c r="Q194" s="263"/>
      <c r="R194" s="263"/>
      <c r="S194" s="263"/>
      <c r="T194" s="264"/>
      <c r="AT194" s="265" t="s">
        <v>175</v>
      </c>
      <c r="AU194" s="265" t="s">
        <v>107</v>
      </c>
      <c r="AV194" s="13" t="s">
        <v>107</v>
      </c>
      <c r="AW194" s="13" t="s">
        <v>31</v>
      </c>
      <c r="AX194" s="13" t="s">
        <v>74</v>
      </c>
      <c r="AY194" s="265" t="s">
        <v>165</v>
      </c>
    </row>
    <row r="195" s="12" customFormat="1">
      <c r="B195" s="244"/>
      <c r="C195" s="245"/>
      <c r="D195" s="246" t="s">
        <v>175</v>
      </c>
      <c r="E195" s="247" t="s">
        <v>1</v>
      </c>
      <c r="F195" s="248" t="s">
        <v>1752</v>
      </c>
      <c r="G195" s="245"/>
      <c r="H195" s="247" t="s">
        <v>1</v>
      </c>
      <c r="I195" s="249"/>
      <c r="J195" s="245"/>
      <c r="K195" s="245"/>
      <c r="L195" s="250"/>
      <c r="M195" s="251"/>
      <c r="N195" s="252"/>
      <c r="O195" s="252"/>
      <c r="P195" s="252"/>
      <c r="Q195" s="252"/>
      <c r="R195" s="252"/>
      <c r="S195" s="252"/>
      <c r="T195" s="253"/>
      <c r="AT195" s="254" t="s">
        <v>175</v>
      </c>
      <c r="AU195" s="254" t="s">
        <v>107</v>
      </c>
      <c r="AV195" s="12" t="s">
        <v>82</v>
      </c>
      <c r="AW195" s="12" t="s">
        <v>31</v>
      </c>
      <c r="AX195" s="12" t="s">
        <v>74</v>
      </c>
      <c r="AY195" s="254" t="s">
        <v>165</v>
      </c>
    </row>
    <row r="196" s="12" customFormat="1">
      <c r="B196" s="244"/>
      <c r="C196" s="245"/>
      <c r="D196" s="246" t="s">
        <v>175</v>
      </c>
      <c r="E196" s="247" t="s">
        <v>1</v>
      </c>
      <c r="F196" s="248" t="s">
        <v>1452</v>
      </c>
      <c r="G196" s="245"/>
      <c r="H196" s="247" t="s">
        <v>1</v>
      </c>
      <c r="I196" s="249"/>
      <c r="J196" s="245"/>
      <c r="K196" s="245"/>
      <c r="L196" s="250"/>
      <c r="M196" s="251"/>
      <c r="N196" s="252"/>
      <c r="O196" s="252"/>
      <c r="P196" s="252"/>
      <c r="Q196" s="252"/>
      <c r="R196" s="252"/>
      <c r="S196" s="252"/>
      <c r="T196" s="253"/>
      <c r="AT196" s="254" t="s">
        <v>175</v>
      </c>
      <c r="AU196" s="254" t="s">
        <v>107</v>
      </c>
      <c r="AV196" s="12" t="s">
        <v>82</v>
      </c>
      <c r="AW196" s="12" t="s">
        <v>31</v>
      </c>
      <c r="AX196" s="12" t="s">
        <v>74</v>
      </c>
      <c r="AY196" s="254" t="s">
        <v>165</v>
      </c>
    </row>
    <row r="197" s="13" customFormat="1">
      <c r="B197" s="255"/>
      <c r="C197" s="256"/>
      <c r="D197" s="246" t="s">
        <v>175</v>
      </c>
      <c r="E197" s="257" t="s">
        <v>1</v>
      </c>
      <c r="F197" s="258" t="s">
        <v>1784</v>
      </c>
      <c r="G197" s="256"/>
      <c r="H197" s="259">
        <v>2.0430000000000001</v>
      </c>
      <c r="I197" s="260"/>
      <c r="J197" s="256"/>
      <c r="K197" s="256"/>
      <c r="L197" s="261"/>
      <c r="M197" s="262"/>
      <c r="N197" s="263"/>
      <c r="O197" s="263"/>
      <c r="P197" s="263"/>
      <c r="Q197" s="263"/>
      <c r="R197" s="263"/>
      <c r="S197" s="263"/>
      <c r="T197" s="264"/>
      <c r="AT197" s="265" t="s">
        <v>175</v>
      </c>
      <c r="AU197" s="265" t="s">
        <v>107</v>
      </c>
      <c r="AV197" s="13" t="s">
        <v>107</v>
      </c>
      <c r="AW197" s="13" t="s">
        <v>31</v>
      </c>
      <c r="AX197" s="13" t="s">
        <v>74</v>
      </c>
      <c r="AY197" s="265" t="s">
        <v>165</v>
      </c>
    </row>
    <row r="198" s="14" customFormat="1">
      <c r="B198" s="266"/>
      <c r="C198" s="267"/>
      <c r="D198" s="246" t="s">
        <v>175</v>
      </c>
      <c r="E198" s="268" t="s">
        <v>1</v>
      </c>
      <c r="F198" s="269" t="s">
        <v>179</v>
      </c>
      <c r="G198" s="267"/>
      <c r="H198" s="270">
        <v>11.236000000000001</v>
      </c>
      <c r="I198" s="271"/>
      <c r="J198" s="267"/>
      <c r="K198" s="267"/>
      <c r="L198" s="272"/>
      <c r="M198" s="273"/>
      <c r="N198" s="274"/>
      <c r="O198" s="274"/>
      <c r="P198" s="274"/>
      <c r="Q198" s="274"/>
      <c r="R198" s="274"/>
      <c r="S198" s="274"/>
      <c r="T198" s="275"/>
      <c r="AT198" s="276" t="s">
        <v>175</v>
      </c>
      <c r="AU198" s="276" t="s">
        <v>107</v>
      </c>
      <c r="AV198" s="14" t="s">
        <v>166</v>
      </c>
      <c r="AW198" s="14" t="s">
        <v>31</v>
      </c>
      <c r="AX198" s="14" t="s">
        <v>74</v>
      </c>
      <c r="AY198" s="276" t="s">
        <v>165</v>
      </c>
    </row>
    <row r="199" s="12" customFormat="1">
      <c r="B199" s="244"/>
      <c r="C199" s="245"/>
      <c r="D199" s="246" t="s">
        <v>175</v>
      </c>
      <c r="E199" s="247" t="s">
        <v>1</v>
      </c>
      <c r="F199" s="248" t="s">
        <v>1785</v>
      </c>
      <c r="G199" s="245"/>
      <c r="H199" s="247" t="s">
        <v>1</v>
      </c>
      <c r="I199" s="249"/>
      <c r="J199" s="245"/>
      <c r="K199" s="245"/>
      <c r="L199" s="250"/>
      <c r="M199" s="251"/>
      <c r="N199" s="252"/>
      <c r="O199" s="252"/>
      <c r="P199" s="252"/>
      <c r="Q199" s="252"/>
      <c r="R199" s="252"/>
      <c r="S199" s="252"/>
      <c r="T199" s="253"/>
      <c r="AT199" s="254" t="s">
        <v>175</v>
      </c>
      <c r="AU199" s="254" t="s">
        <v>107</v>
      </c>
      <c r="AV199" s="12" t="s">
        <v>82</v>
      </c>
      <c r="AW199" s="12" t="s">
        <v>31</v>
      </c>
      <c r="AX199" s="12" t="s">
        <v>74</v>
      </c>
      <c r="AY199" s="254" t="s">
        <v>165</v>
      </c>
    </row>
    <row r="200" s="12" customFormat="1">
      <c r="B200" s="244"/>
      <c r="C200" s="245"/>
      <c r="D200" s="246" t="s">
        <v>175</v>
      </c>
      <c r="E200" s="247" t="s">
        <v>1</v>
      </c>
      <c r="F200" s="248" t="s">
        <v>1175</v>
      </c>
      <c r="G200" s="245"/>
      <c r="H200" s="247" t="s">
        <v>1</v>
      </c>
      <c r="I200" s="249"/>
      <c r="J200" s="245"/>
      <c r="K200" s="245"/>
      <c r="L200" s="250"/>
      <c r="M200" s="251"/>
      <c r="N200" s="252"/>
      <c r="O200" s="252"/>
      <c r="P200" s="252"/>
      <c r="Q200" s="252"/>
      <c r="R200" s="252"/>
      <c r="S200" s="252"/>
      <c r="T200" s="253"/>
      <c r="AT200" s="254" t="s">
        <v>175</v>
      </c>
      <c r="AU200" s="254" t="s">
        <v>107</v>
      </c>
      <c r="AV200" s="12" t="s">
        <v>82</v>
      </c>
      <c r="AW200" s="12" t="s">
        <v>31</v>
      </c>
      <c r="AX200" s="12" t="s">
        <v>74</v>
      </c>
      <c r="AY200" s="254" t="s">
        <v>165</v>
      </c>
    </row>
    <row r="201" s="12" customFormat="1">
      <c r="B201" s="244"/>
      <c r="C201" s="245"/>
      <c r="D201" s="246" t="s">
        <v>175</v>
      </c>
      <c r="E201" s="247" t="s">
        <v>1</v>
      </c>
      <c r="F201" s="248" t="s">
        <v>1452</v>
      </c>
      <c r="G201" s="245"/>
      <c r="H201" s="247" t="s">
        <v>1</v>
      </c>
      <c r="I201" s="249"/>
      <c r="J201" s="245"/>
      <c r="K201" s="245"/>
      <c r="L201" s="250"/>
      <c r="M201" s="251"/>
      <c r="N201" s="252"/>
      <c r="O201" s="252"/>
      <c r="P201" s="252"/>
      <c r="Q201" s="252"/>
      <c r="R201" s="252"/>
      <c r="S201" s="252"/>
      <c r="T201" s="253"/>
      <c r="AT201" s="254" t="s">
        <v>175</v>
      </c>
      <c r="AU201" s="254" t="s">
        <v>107</v>
      </c>
      <c r="AV201" s="12" t="s">
        <v>82</v>
      </c>
      <c r="AW201" s="12" t="s">
        <v>31</v>
      </c>
      <c r="AX201" s="12" t="s">
        <v>74</v>
      </c>
      <c r="AY201" s="254" t="s">
        <v>165</v>
      </c>
    </row>
    <row r="202" s="13" customFormat="1">
      <c r="B202" s="255"/>
      <c r="C202" s="256"/>
      <c r="D202" s="246" t="s">
        <v>175</v>
      </c>
      <c r="E202" s="257" t="s">
        <v>1</v>
      </c>
      <c r="F202" s="258" t="s">
        <v>1786</v>
      </c>
      <c r="G202" s="256"/>
      <c r="H202" s="259">
        <v>3.1890000000000001</v>
      </c>
      <c r="I202" s="260"/>
      <c r="J202" s="256"/>
      <c r="K202" s="256"/>
      <c r="L202" s="261"/>
      <c r="M202" s="262"/>
      <c r="N202" s="263"/>
      <c r="O202" s="263"/>
      <c r="P202" s="263"/>
      <c r="Q202" s="263"/>
      <c r="R202" s="263"/>
      <c r="S202" s="263"/>
      <c r="T202" s="264"/>
      <c r="AT202" s="265" t="s">
        <v>175</v>
      </c>
      <c r="AU202" s="265" t="s">
        <v>107</v>
      </c>
      <c r="AV202" s="13" t="s">
        <v>107</v>
      </c>
      <c r="AW202" s="13" t="s">
        <v>31</v>
      </c>
      <c r="AX202" s="13" t="s">
        <v>74</v>
      </c>
      <c r="AY202" s="265" t="s">
        <v>165</v>
      </c>
    </row>
    <row r="203" s="13" customFormat="1">
      <c r="B203" s="255"/>
      <c r="C203" s="256"/>
      <c r="D203" s="246" t="s">
        <v>175</v>
      </c>
      <c r="E203" s="257" t="s">
        <v>1</v>
      </c>
      <c r="F203" s="258" t="s">
        <v>1787</v>
      </c>
      <c r="G203" s="256"/>
      <c r="H203" s="259">
        <v>-0.14899999999999999</v>
      </c>
      <c r="I203" s="260"/>
      <c r="J203" s="256"/>
      <c r="K203" s="256"/>
      <c r="L203" s="261"/>
      <c r="M203" s="262"/>
      <c r="N203" s="263"/>
      <c r="O203" s="263"/>
      <c r="P203" s="263"/>
      <c r="Q203" s="263"/>
      <c r="R203" s="263"/>
      <c r="S203" s="263"/>
      <c r="T203" s="264"/>
      <c r="AT203" s="265" t="s">
        <v>175</v>
      </c>
      <c r="AU203" s="265" t="s">
        <v>107</v>
      </c>
      <c r="AV203" s="13" t="s">
        <v>107</v>
      </c>
      <c r="AW203" s="13" t="s">
        <v>31</v>
      </c>
      <c r="AX203" s="13" t="s">
        <v>74</v>
      </c>
      <c r="AY203" s="265" t="s">
        <v>165</v>
      </c>
    </row>
    <row r="204" s="13" customFormat="1">
      <c r="B204" s="255"/>
      <c r="C204" s="256"/>
      <c r="D204" s="246" t="s">
        <v>175</v>
      </c>
      <c r="E204" s="257" t="s">
        <v>1</v>
      </c>
      <c r="F204" s="258" t="s">
        <v>1788</v>
      </c>
      <c r="G204" s="256"/>
      <c r="H204" s="259">
        <v>0.79500000000000004</v>
      </c>
      <c r="I204" s="260"/>
      <c r="J204" s="256"/>
      <c r="K204" s="256"/>
      <c r="L204" s="261"/>
      <c r="M204" s="262"/>
      <c r="N204" s="263"/>
      <c r="O204" s="263"/>
      <c r="P204" s="263"/>
      <c r="Q204" s="263"/>
      <c r="R204" s="263"/>
      <c r="S204" s="263"/>
      <c r="T204" s="264"/>
      <c r="AT204" s="265" t="s">
        <v>175</v>
      </c>
      <c r="AU204" s="265" t="s">
        <v>107</v>
      </c>
      <c r="AV204" s="13" t="s">
        <v>107</v>
      </c>
      <c r="AW204" s="13" t="s">
        <v>31</v>
      </c>
      <c r="AX204" s="13" t="s">
        <v>74</v>
      </c>
      <c r="AY204" s="265" t="s">
        <v>165</v>
      </c>
    </row>
    <row r="205" s="12" customFormat="1">
      <c r="B205" s="244"/>
      <c r="C205" s="245"/>
      <c r="D205" s="246" t="s">
        <v>175</v>
      </c>
      <c r="E205" s="247" t="s">
        <v>1</v>
      </c>
      <c r="F205" s="248" t="s">
        <v>794</v>
      </c>
      <c r="G205" s="245"/>
      <c r="H205" s="247" t="s">
        <v>1</v>
      </c>
      <c r="I205" s="249"/>
      <c r="J205" s="245"/>
      <c r="K205" s="245"/>
      <c r="L205" s="250"/>
      <c r="M205" s="251"/>
      <c r="N205" s="252"/>
      <c r="O205" s="252"/>
      <c r="P205" s="252"/>
      <c r="Q205" s="252"/>
      <c r="R205" s="252"/>
      <c r="S205" s="252"/>
      <c r="T205" s="253"/>
      <c r="AT205" s="254" t="s">
        <v>175</v>
      </c>
      <c r="AU205" s="254" t="s">
        <v>107</v>
      </c>
      <c r="AV205" s="12" t="s">
        <v>82</v>
      </c>
      <c r="AW205" s="12" t="s">
        <v>31</v>
      </c>
      <c r="AX205" s="12" t="s">
        <v>74</v>
      </c>
      <c r="AY205" s="254" t="s">
        <v>165</v>
      </c>
    </row>
    <row r="206" s="12" customFormat="1">
      <c r="B206" s="244"/>
      <c r="C206" s="245"/>
      <c r="D206" s="246" t="s">
        <v>175</v>
      </c>
      <c r="E206" s="247" t="s">
        <v>1</v>
      </c>
      <c r="F206" s="248" t="s">
        <v>1452</v>
      </c>
      <c r="G206" s="245"/>
      <c r="H206" s="247" t="s">
        <v>1</v>
      </c>
      <c r="I206" s="249"/>
      <c r="J206" s="245"/>
      <c r="K206" s="245"/>
      <c r="L206" s="250"/>
      <c r="M206" s="251"/>
      <c r="N206" s="252"/>
      <c r="O206" s="252"/>
      <c r="P206" s="252"/>
      <c r="Q206" s="252"/>
      <c r="R206" s="252"/>
      <c r="S206" s="252"/>
      <c r="T206" s="253"/>
      <c r="AT206" s="254" t="s">
        <v>175</v>
      </c>
      <c r="AU206" s="254" t="s">
        <v>107</v>
      </c>
      <c r="AV206" s="12" t="s">
        <v>82</v>
      </c>
      <c r="AW206" s="12" t="s">
        <v>31</v>
      </c>
      <c r="AX206" s="12" t="s">
        <v>74</v>
      </c>
      <c r="AY206" s="254" t="s">
        <v>165</v>
      </c>
    </row>
    <row r="207" s="13" customFormat="1">
      <c r="B207" s="255"/>
      <c r="C207" s="256"/>
      <c r="D207" s="246" t="s">
        <v>175</v>
      </c>
      <c r="E207" s="257" t="s">
        <v>1</v>
      </c>
      <c r="F207" s="258" t="s">
        <v>1789</v>
      </c>
      <c r="G207" s="256"/>
      <c r="H207" s="259">
        <v>1.506</v>
      </c>
      <c r="I207" s="260"/>
      <c r="J207" s="256"/>
      <c r="K207" s="256"/>
      <c r="L207" s="261"/>
      <c r="M207" s="262"/>
      <c r="N207" s="263"/>
      <c r="O207" s="263"/>
      <c r="P207" s="263"/>
      <c r="Q207" s="263"/>
      <c r="R207" s="263"/>
      <c r="S207" s="263"/>
      <c r="T207" s="264"/>
      <c r="AT207" s="265" t="s">
        <v>175</v>
      </c>
      <c r="AU207" s="265" t="s">
        <v>107</v>
      </c>
      <c r="AV207" s="13" t="s">
        <v>107</v>
      </c>
      <c r="AW207" s="13" t="s">
        <v>31</v>
      </c>
      <c r="AX207" s="13" t="s">
        <v>74</v>
      </c>
      <c r="AY207" s="265" t="s">
        <v>165</v>
      </c>
    </row>
    <row r="208" s="13" customFormat="1">
      <c r="B208" s="255"/>
      <c r="C208" s="256"/>
      <c r="D208" s="246" t="s">
        <v>175</v>
      </c>
      <c r="E208" s="257" t="s">
        <v>1</v>
      </c>
      <c r="F208" s="258" t="s">
        <v>1790</v>
      </c>
      <c r="G208" s="256"/>
      <c r="H208" s="259">
        <v>0.97699999999999998</v>
      </c>
      <c r="I208" s="260"/>
      <c r="J208" s="256"/>
      <c r="K208" s="256"/>
      <c r="L208" s="261"/>
      <c r="M208" s="262"/>
      <c r="N208" s="263"/>
      <c r="O208" s="263"/>
      <c r="P208" s="263"/>
      <c r="Q208" s="263"/>
      <c r="R208" s="263"/>
      <c r="S208" s="263"/>
      <c r="T208" s="264"/>
      <c r="AT208" s="265" t="s">
        <v>175</v>
      </c>
      <c r="AU208" s="265" t="s">
        <v>107</v>
      </c>
      <c r="AV208" s="13" t="s">
        <v>107</v>
      </c>
      <c r="AW208" s="13" t="s">
        <v>31</v>
      </c>
      <c r="AX208" s="13" t="s">
        <v>74</v>
      </c>
      <c r="AY208" s="265" t="s">
        <v>165</v>
      </c>
    </row>
    <row r="209" s="12" customFormat="1">
      <c r="B209" s="244"/>
      <c r="C209" s="245"/>
      <c r="D209" s="246" t="s">
        <v>175</v>
      </c>
      <c r="E209" s="247" t="s">
        <v>1</v>
      </c>
      <c r="F209" s="248" t="s">
        <v>1750</v>
      </c>
      <c r="G209" s="245"/>
      <c r="H209" s="247" t="s">
        <v>1</v>
      </c>
      <c r="I209" s="249"/>
      <c r="J209" s="245"/>
      <c r="K209" s="245"/>
      <c r="L209" s="250"/>
      <c r="M209" s="251"/>
      <c r="N209" s="252"/>
      <c r="O209" s="252"/>
      <c r="P209" s="252"/>
      <c r="Q209" s="252"/>
      <c r="R209" s="252"/>
      <c r="S209" s="252"/>
      <c r="T209" s="253"/>
      <c r="AT209" s="254" t="s">
        <v>175</v>
      </c>
      <c r="AU209" s="254" t="s">
        <v>107</v>
      </c>
      <c r="AV209" s="12" t="s">
        <v>82</v>
      </c>
      <c r="AW209" s="12" t="s">
        <v>31</v>
      </c>
      <c r="AX209" s="12" t="s">
        <v>74</v>
      </c>
      <c r="AY209" s="254" t="s">
        <v>165</v>
      </c>
    </row>
    <row r="210" s="12" customFormat="1">
      <c r="B210" s="244"/>
      <c r="C210" s="245"/>
      <c r="D210" s="246" t="s">
        <v>175</v>
      </c>
      <c r="E210" s="247" t="s">
        <v>1</v>
      </c>
      <c r="F210" s="248" t="s">
        <v>1452</v>
      </c>
      <c r="G210" s="245"/>
      <c r="H210" s="247" t="s">
        <v>1</v>
      </c>
      <c r="I210" s="249"/>
      <c r="J210" s="245"/>
      <c r="K210" s="245"/>
      <c r="L210" s="250"/>
      <c r="M210" s="251"/>
      <c r="N210" s="252"/>
      <c r="O210" s="252"/>
      <c r="P210" s="252"/>
      <c r="Q210" s="252"/>
      <c r="R210" s="252"/>
      <c r="S210" s="252"/>
      <c r="T210" s="253"/>
      <c r="AT210" s="254" t="s">
        <v>175</v>
      </c>
      <c r="AU210" s="254" t="s">
        <v>107</v>
      </c>
      <c r="AV210" s="12" t="s">
        <v>82</v>
      </c>
      <c r="AW210" s="12" t="s">
        <v>31</v>
      </c>
      <c r="AX210" s="12" t="s">
        <v>74</v>
      </c>
      <c r="AY210" s="254" t="s">
        <v>165</v>
      </c>
    </row>
    <row r="211" s="13" customFormat="1">
      <c r="B211" s="255"/>
      <c r="C211" s="256"/>
      <c r="D211" s="246" t="s">
        <v>175</v>
      </c>
      <c r="E211" s="257" t="s">
        <v>1</v>
      </c>
      <c r="F211" s="258" t="s">
        <v>1791</v>
      </c>
      <c r="G211" s="256"/>
      <c r="H211" s="259">
        <v>5.0860000000000003</v>
      </c>
      <c r="I211" s="260"/>
      <c r="J211" s="256"/>
      <c r="K211" s="256"/>
      <c r="L211" s="261"/>
      <c r="M211" s="262"/>
      <c r="N211" s="263"/>
      <c r="O211" s="263"/>
      <c r="P211" s="263"/>
      <c r="Q211" s="263"/>
      <c r="R211" s="263"/>
      <c r="S211" s="263"/>
      <c r="T211" s="264"/>
      <c r="AT211" s="265" t="s">
        <v>175</v>
      </c>
      <c r="AU211" s="265" t="s">
        <v>107</v>
      </c>
      <c r="AV211" s="13" t="s">
        <v>107</v>
      </c>
      <c r="AW211" s="13" t="s">
        <v>31</v>
      </c>
      <c r="AX211" s="13" t="s">
        <v>74</v>
      </c>
      <c r="AY211" s="265" t="s">
        <v>165</v>
      </c>
    </row>
    <row r="212" s="12" customFormat="1">
      <c r="B212" s="244"/>
      <c r="C212" s="245"/>
      <c r="D212" s="246" t="s">
        <v>175</v>
      </c>
      <c r="E212" s="247" t="s">
        <v>1</v>
      </c>
      <c r="F212" s="248" t="s">
        <v>1752</v>
      </c>
      <c r="G212" s="245"/>
      <c r="H212" s="247" t="s">
        <v>1</v>
      </c>
      <c r="I212" s="249"/>
      <c r="J212" s="245"/>
      <c r="K212" s="245"/>
      <c r="L212" s="250"/>
      <c r="M212" s="251"/>
      <c r="N212" s="252"/>
      <c r="O212" s="252"/>
      <c r="P212" s="252"/>
      <c r="Q212" s="252"/>
      <c r="R212" s="252"/>
      <c r="S212" s="252"/>
      <c r="T212" s="253"/>
      <c r="AT212" s="254" t="s">
        <v>175</v>
      </c>
      <c r="AU212" s="254" t="s">
        <v>107</v>
      </c>
      <c r="AV212" s="12" t="s">
        <v>82</v>
      </c>
      <c r="AW212" s="12" t="s">
        <v>31</v>
      </c>
      <c r="AX212" s="12" t="s">
        <v>74</v>
      </c>
      <c r="AY212" s="254" t="s">
        <v>165</v>
      </c>
    </row>
    <row r="213" s="12" customFormat="1">
      <c r="B213" s="244"/>
      <c r="C213" s="245"/>
      <c r="D213" s="246" t="s">
        <v>175</v>
      </c>
      <c r="E213" s="247" t="s">
        <v>1</v>
      </c>
      <c r="F213" s="248" t="s">
        <v>1452</v>
      </c>
      <c r="G213" s="245"/>
      <c r="H213" s="247" t="s">
        <v>1</v>
      </c>
      <c r="I213" s="249"/>
      <c r="J213" s="245"/>
      <c r="K213" s="245"/>
      <c r="L213" s="250"/>
      <c r="M213" s="251"/>
      <c r="N213" s="252"/>
      <c r="O213" s="252"/>
      <c r="P213" s="252"/>
      <c r="Q213" s="252"/>
      <c r="R213" s="252"/>
      <c r="S213" s="252"/>
      <c r="T213" s="253"/>
      <c r="AT213" s="254" t="s">
        <v>175</v>
      </c>
      <c r="AU213" s="254" t="s">
        <v>107</v>
      </c>
      <c r="AV213" s="12" t="s">
        <v>82</v>
      </c>
      <c r="AW213" s="12" t="s">
        <v>31</v>
      </c>
      <c r="AX213" s="12" t="s">
        <v>74</v>
      </c>
      <c r="AY213" s="254" t="s">
        <v>165</v>
      </c>
    </row>
    <row r="214" s="13" customFormat="1">
      <c r="B214" s="255"/>
      <c r="C214" s="256"/>
      <c r="D214" s="246" t="s">
        <v>175</v>
      </c>
      <c r="E214" s="257" t="s">
        <v>1</v>
      </c>
      <c r="F214" s="258" t="s">
        <v>1792</v>
      </c>
      <c r="G214" s="256"/>
      <c r="H214" s="259">
        <v>1.0820000000000001</v>
      </c>
      <c r="I214" s="260"/>
      <c r="J214" s="256"/>
      <c r="K214" s="256"/>
      <c r="L214" s="261"/>
      <c r="M214" s="262"/>
      <c r="N214" s="263"/>
      <c r="O214" s="263"/>
      <c r="P214" s="263"/>
      <c r="Q214" s="263"/>
      <c r="R214" s="263"/>
      <c r="S214" s="263"/>
      <c r="T214" s="264"/>
      <c r="AT214" s="265" t="s">
        <v>175</v>
      </c>
      <c r="AU214" s="265" t="s">
        <v>107</v>
      </c>
      <c r="AV214" s="13" t="s">
        <v>107</v>
      </c>
      <c r="AW214" s="13" t="s">
        <v>31</v>
      </c>
      <c r="AX214" s="13" t="s">
        <v>74</v>
      </c>
      <c r="AY214" s="265" t="s">
        <v>165</v>
      </c>
    </row>
    <row r="215" s="14" customFormat="1">
      <c r="B215" s="266"/>
      <c r="C215" s="267"/>
      <c r="D215" s="246" t="s">
        <v>175</v>
      </c>
      <c r="E215" s="268" t="s">
        <v>1</v>
      </c>
      <c r="F215" s="269" t="s">
        <v>179</v>
      </c>
      <c r="G215" s="267"/>
      <c r="H215" s="270">
        <v>12.486000000000001</v>
      </c>
      <c r="I215" s="271"/>
      <c r="J215" s="267"/>
      <c r="K215" s="267"/>
      <c r="L215" s="272"/>
      <c r="M215" s="273"/>
      <c r="N215" s="274"/>
      <c r="O215" s="274"/>
      <c r="P215" s="274"/>
      <c r="Q215" s="274"/>
      <c r="R215" s="274"/>
      <c r="S215" s="274"/>
      <c r="T215" s="275"/>
      <c r="AT215" s="276" t="s">
        <v>175</v>
      </c>
      <c r="AU215" s="276" t="s">
        <v>107</v>
      </c>
      <c r="AV215" s="14" t="s">
        <v>166</v>
      </c>
      <c r="AW215" s="14" t="s">
        <v>31</v>
      </c>
      <c r="AX215" s="14" t="s">
        <v>74</v>
      </c>
      <c r="AY215" s="276" t="s">
        <v>165</v>
      </c>
    </row>
    <row r="216" s="15" customFormat="1">
      <c r="B216" s="277"/>
      <c r="C216" s="278"/>
      <c r="D216" s="246" t="s">
        <v>175</v>
      </c>
      <c r="E216" s="279" t="s">
        <v>1</v>
      </c>
      <c r="F216" s="280" t="s">
        <v>186</v>
      </c>
      <c r="G216" s="278"/>
      <c r="H216" s="281">
        <v>23.722000000000001</v>
      </c>
      <c r="I216" s="282"/>
      <c r="J216" s="278"/>
      <c r="K216" s="278"/>
      <c r="L216" s="283"/>
      <c r="M216" s="284"/>
      <c r="N216" s="285"/>
      <c r="O216" s="285"/>
      <c r="P216" s="285"/>
      <c r="Q216" s="285"/>
      <c r="R216" s="285"/>
      <c r="S216" s="285"/>
      <c r="T216" s="286"/>
      <c r="AT216" s="287" t="s">
        <v>175</v>
      </c>
      <c r="AU216" s="287" t="s">
        <v>107</v>
      </c>
      <c r="AV216" s="15" t="s">
        <v>173</v>
      </c>
      <c r="AW216" s="15" t="s">
        <v>31</v>
      </c>
      <c r="AX216" s="15" t="s">
        <v>82</v>
      </c>
      <c r="AY216" s="287" t="s">
        <v>165</v>
      </c>
    </row>
    <row r="217" s="11" customFormat="1" ht="22.8" customHeight="1">
      <c r="B217" s="215"/>
      <c r="C217" s="216"/>
      <c r="D217" s="217" t="s">
        <v>73</v>
      </c>
      <c r="E217" s="229" t="s">
        <v>107</v>
      </c>
      <c r="F217" s="229" t="s">
        <v>1793</v>
      </c>
      <c r="G217" s="216"/>
      <c r="H217" s="216"/>
      <c r="I217" s="219"/>
      <c r="J217" s="230">
        <f>BK217</f>
        <v>0</v>
      </c>
      <c r="K217" s="216"/>
      <c r="L217" s="221"/>
      <c r="M217" s="222"/>
      <c r="N217" s="223"/>
      <c r="O217" s="223"/>
      <c r="P217" s="224">
        <f>SUM(P218:P221)</f>
        <v>0</v>
      </c>
      <c r="Q217" s="223"/>
      <c r="R217" s="224">
        <f>SUM(R218:R221)</f>
        <v>0</v>
      </c>
      <c r="S217" s="223"/>
      <c r="T217" s="225">
        <f>SUM(T218:T221)</f>
        <v>0</v>
      </c>
      <c r="AR217" s="226" t="s">
        <v>82</v>
      </c>
      <c r="AT217" s="227" t="s">
        <v>73</v>
      </c>
      <c r="AU217" s="227" t="s">
        <v>82</v>
      </c>
      <c r="AY217" s="226" t="s">
        <v>165</v>
      </c>
      <c r="BK217" s="228">
        <f>SUM(BK218:BK221)</f>
        <v>0</v>
      </c>
    </row>
    <row r="218" s="1" customFormat="1" ht="24" customHeight="1">
      <c r="B218" s="38"/>
      <c r="C218" s="231" t="s">
        <v>251</v>
      </c>
      <c r="D218" s="231" t="s">
        <v>168</v>
      </c>
      <c r="E218" s="232" t="s">
        <v>1794</v>
      </c>
      <c r="F218" s="233" t="s">
        <v>1795</v>
      </c>
      <c r="G218" s="234" t="s">
        <v>296</v>
      </c>
      <c r="H218" s="235">
        <v>44.939999999999998</v>
      </c>
      <c r="I218" s="236"/>
      <c r="J218" s="237">
        <f>ROUND(I218*H218,2)</f>
        <v>0</v>
      </c>
      <c r="K218" s="233" t="s">
        <v>172</v>
      </c>
      <c r="L218" s="43"/>
      <c r="M218" s="238" t="s">
        <v>1</v>
      </c>
      <c r="N218" s="239" t="s">
        <v>40</v>
      </c>
      <c r="O218" s="86"/>
      <c r="P218" s="240">
        <f>O218*H218</f>
        <v>0</v>
      </c>
      <c r="Q218" s="240">
        <v>0</v>
      </c>
      <c r="R218" s="240">
        <f>Q218*H218</f>
        <v>0</v>
      </c>
      <c r="S218" s="240">
        <v>0</v>
      </c>
      <c r="T218" s="241">
        <f>S218*H218</f>
        <v>0</v>
      </c>
      <c r="AR218" s="242" t="s">
        <v>173</v>
      </c>
      <c r="AT218" s="242" t="s">
        <v>168</v>
      </c>
      <c r="AU218" s="242" t="s">
        <v>107</v>
      </c>
      <c r="AY218" s="17" t="s">
        <v>165</v>
      </c>
      <c r="BE218" s="243">
        <f>IF(N218="základní",J218,0)</f>
        <v>0</v>
      </c>
      <c r="BF218" s="243">
        <f>IF(N218="snížená",J218,0)</f>
        <v>0</v>
      </c>
      <c r="BG218" s="243">
        <f>IF(N218="zákl. přenesená",J218,0)</f>
        <v>0</v>
      </c>
      <c r="BH218" s="243">
        <f>IF(N218="sníž. přenesená",J218,0)</f>
        <v>0</v>
      </c>
      <c r="BI218" s="243">
        <f>IF(N218="nulová",J218,0)</f>
        <v>0</v>
      </c>
      <c r="BJ218" s="17" t="s">
        <v>107</v>
      </c>
      <c r="BK218" s="243">
        <f>ROUND(I218*H218,2)</f>
        <v>0</v>
      </c>
      <c r="BL218" s="17" t="s">
        <v>173</v>
      </c>
      <c r="BM218" s="242" t="s">
        <v>1796</v>
      </c>
    </row>
    <row r="219" s="12" customFormat="1">
      <c r="B219" s="244"/>
      <c r="C219" s="245"/>
      <c r="D219" s="246" t="s">
        <v>175</v>
      </c>
      <c r="E219" s="247" t="s">
        <v>1</v>
      </c>
      <c r="F219" s="248" t="s">
        <v>1797</v>
      </c>
      <c r="G219" s="245"/>
      <c r="H219" s="247" t="s">
        <v>1</v>
      </c>
      <c r="I219" s="249"/>
      <c r="J219" s="245"/>
      <c r="K219" s="245"/>
      <c r="L219" s="250"/>
      <c r="M219" s="251"/>
      <c r="N219" s="252"/>
      <c r="O219" s="252"/>
      <c r="P219" s="252"/>
      <c r="Q219" s="252"/>
      <c r="R219" s="252"/>
      <c r="S219" s="252"/>
      <c r="T219" s="253"/>
      <c r="AT219" s="254" t="s">
        <v>175</v>
      </c>
      <c r="AU219" s="254" t="s">
        <v>107</v>
      </c>
      <c r="AV219" s="12" t="s">
        <v>82</v>
      </c>
      <c r="AW219" s="12" t="s">
        <v>31</v>
      </c>
      <c r="AX219" s="12" t="s">
        <v>74</v>
      </c>
      <c r="AY219" s="254" t="s">
        <v>165</v>
      </c>
    </row>
    <row r="220" s="13" customFormat="1">
      <c r="B220" s="255"/>
      <c r="C220" s="256"/>
      <c r="D220" s="246" t="s">
        <v>175</v>
      </c>
      <c r="E220" s="257" t="s">
        <v>1</v>
      </c>
      <c r="F220" s="258" t="s">
        <v>1798</v>
      </c>
      <c r="G220" s="256"/>
      <c r="H220" s="259">
        <v>44.939999999999998</v>
      </c>
      <c r="I220" s="260"/>
      <c r="J220" s="256"/>
      <c r="K220" s="256"/>
      <c r="L220" s="261"/>
      <c r="M220" s="262"/>
      <c r="N220" s="263"/>
      <c r="O220" s="263"/>
      <c r="P220" s="263"/>
      <c r="Q220" s="263"/>
      <c r="R220" s="263"/>
      <c r="S220" s="263"/>
      <c r="T220" s="264"/>
      <c r="AT220" s="265" t="s">
        <v>175</v>
      </c>
      <c r="AU220" s="265" t="s">
        <v>107</v>
      </c>
      <c r="AV220" s="13" t="s">
        <v>107</v>
      </c>
      <c r="AW220" s="13" t="s">
        <v>31</v>
      </c>
      <c r="AX220" s="13" t="s">
        <v>74</v>
      </c>
      <c r="AY220" s="265" t="s">
        <v>165</v>
      </c>
    </row>
    <row r="221" s="15" customFormat="1">
      <c r="B221" s="277"/>
      <c r="C221" s="278"/>
      <c r="D221" s="246" t="s">
        <v>175</v>
      </c>
      <c r="E221" s="279" t="s">
        <v>1</v>
      </c>
      <c r="F221" s="280" t="s">
        <v>186</v>
      </c>
      <c r="G221" s="278"/>
      <c r="H221" s="281">
        <v>44.939999999999998</v>
      </c>
      <c r="I221" s="282"/>
      <c r="J221" s="278"/>
      <c r="K221" s="278"/>
      <c r="L221" s="283"/>
      <c r="M221" s="284"/>
      <c r="N221" s="285"/>
      <c r="O221" s="285"/>
      <c r="P221" s="285"/>
      <c r="Q221" s="285"/>
      <c r="R221" s="285"/>
      <c r="S221" s="285"/>
      <c r="T221" s="286"/>
      <c r="AT221" s="287" t="s">
        <v>175</v>
      </c>
      <c r="AU221" s="287" t="s">
        <v>107</v>
      </c>
      <c r="AV221" s="15" t="s">
        <v>173</v>
      </c>
      <c r="AW221" s="15" t="s">
        <v>31</v>
      </c>
      <c r="AX221" s="15" t="s">
        <v>82</v>
      </c>
      <c r="AY221" s="287" t="s">
        <v>165</v>
      </c>
    </row>
    <row r="222" s="11" customFormat="1" ht="22.8" customHeight="1">
      <c r="B222" s="215"/>
      <c r="C222" s="216"/>
      <c r="D222" s="217" t="s">
        <v>73</v>
      </c>
      <c r="E222" s="229" t="s">
        <v>229</v>
      </c>
      <c r="F222" s="229" t="s">
        <v>1799</v>
      </c>
      <c r="G222" s="216"/>
      <c r="H222" s="216"/>
      <c r="I222" s="219"/>
      <c r="J222" s="230">
        <f>BK222</f>
        <v>0</v>
      </c>
      <c r="K222" s="216"/>
      <c r="L222" s="221"/>
      <c r="M222" s="222"/>
      <c r="N222" s="223"/>
      <c r="O222" s="223"/>
      <c r="P222" s="224">
        <f>SUM(P223:P240)</f>
        <v>0</v>
      </c>
      <c r="Q222" s="223"/>
      <c r="R222" s="224">
        <f>SUM(R223:R240)</f>
        <v>0</v>
      </c>
      <c r="S222" s="223"/>
      <c r="T222" s="225">
        <f>SUM(T223:T240)</f>
        <v>0</v>
      </c>
      <c r="AR222" s="226" t="s">
        <v>82</v>
      </c>
      <c r="AT222" s="227" t="s">
        <v>73</v>
      </c>
      <c r="AU222" s="227" t="s">
        <v>82</v>
      </c>
      <c r="AY222" s="226" t="s">
        <v>165</v>
      </c>
      <c r="BK222" s="228">
        <f>SUM(BK223:BK240)</f>
        <v>0</v>
      </c>
    </row>
    <row r="223" s="1" customFormat="1" ht="16.5" customHeight="1">
      <c r="B223" s="38"/>
      <c r="C223" s="231" t="s">
        <v>256</v>
      </c>
      <c r="D223" s="231" t="s">
        <v>168</v>
      </c>
      <c r="E223" s="232" t="s">
        <v>1800</v>
      </c>
      <c r="F223" s="233" t="s">
        <v>1801</v>
      </c>
      <c r="G223" s="234" t="s">
        <v>296</v>
      </c>
      <c r="H223" s="235">
        <v>44.942999999999998</v>
      </c>
      <c r="I223" s="236"/>
      <c r="J223" s="237">
        <f>ROUND(I223*H223,2)</f>
        <v>0</v>
      </c>
      <c r="K223" s="233" t="s">
        <v>172</v>
      </c>
      <c r="L223" s="43"/>
      <c r="M223" s="238" t="s">
        <v>1</v>
      </c>
      <c r="N223" s="239" t="s">
        <v>40</v>
      </c>
      <c r="O223" s="86"/>
      <c r="P223" s="240">
        <f>O223*H223</f>
        <v>0</v>
      </c>
      <c r="Q223" s="240">
        <v>0</v>
      </c>
      <c r="R223" s="240">
        <f>Q223*H223</f>
        <v>0</v>
      </c>
      <c r="S223" s="240">
        <v>0</v>
      </c>
      <c r="T223" s="241">
        <f>S223*H223</f>
        <v>0</v>
      </c>
      <c r="AR223" s="242" t="s">
        <v>173</v>
      </c>
      <c r="AT223" s="242" t="s">
        <v>168</v>
      </c>
      <c r="AU223" s="242" t="s">
        <v>107</v>
      </c>
      <c r="AY223" s="17" t="s">
        <v>165</v>
      </c>
      <c r="BE223" s="243">
        <f>IF(N223="základní",J223,0)</f>
        <v>0</v>
      </c>
      <c r="BF223" s="243">
        <f>IF(N223="snížená",J223,0)</f>
        <v>0</v>
      </c>
      <c r="BG223" s="243">
        <f>IF(N223="zákl. přenesená",J223,0)</f>
        <v>0</v>
      </c>
      <c r="BH223" s="243">
        <f>IF(N223="sníž. přenesená",J223,0)</f>
        <v>0</v>
      </c>
      <c r="BI223" s="243">
        <f>IF(N223="nulová",J223,0)</f>
        <v>0</v>
      </c>
      <c r="BJ223" s="17" t="s">
        <v>107</v>
      </c>
      <c r="BK223" s="243">
        <f>ROUND(I223*H223,2)</f>
        <v>0</v>
      </c>
      <c r="BL223" s="17" t="s">
        <v>173</v>
      </c>
      <c r="BM223" s="242" t="s">
        <v>1802</v>
      </c>
    </row>
    <row r="224" s="12" customFormat="1">
      <c r="B224" s="244"/>
      <c r="C224" s="245"/>
      <c r="D224" s="246" t="s">
        <v>175</v>
      </c>
      <c r="E224" s="247" t="s">
        <v>1</v>
      </c>
      <c r="F224" s="248" t="s">
        <v>1803</v>
      </c>
      <c r="G224" s="245"/>
      <c r="H224" s="247" t="s">
        <v>1</v>
      </c>
      <c r="I224" s="249"/>
      <c r="J224" s="245"/>
      <c r="K224" s="245"/>
      <c r="L224" s="250"/>
      <c r="M224" s="251"/>
      <c r="N224" s="252"/>
      <c r="O224" s="252"/>
      <c r="P224" s="252"/>
      <c r="Q224" s="252"/>
      <c r="R224" s="252"/>
      <c r="S224" s="252"/>
      <c r="T224" s="253"/>
      <c r="AT224" s="254" t="s">
        <v>175</v>
      </c>
      <c r="AU224" s="254" t="s">
        <v>107</v>
      </c>
      <c r="AV224" s="12" t="s">
        <v>82</v>
      </c>
      <c r="AW224" s="12" t="s">
        <v>31</v>
      </c>
      <c r="AX224" s="12" t="s">
        <v>74</v>
      </c>
      <c r="AY224" s="254" t="s">
        <v>165</v>
      </c>
    </row>
    <row r="225" s="12" customFormat="1">
      <c r="B225" s="244"/>
      <c r="C225" s="245"/>
      <c r="D225" s="246" t="s">
        <v>175</v>
      </c>
      <c r="E225" s="247" t="s">
        <v>1</v>
      </c>
      <c r="F225" s="248" t="s">
        <v>1175</v>
      </c>
      <c r="G225" s="245"/>
      <c r="H225" s="247" t="s">
        <v>1</v>
      </c>
      <c r="I225" s="249"/>
      <c r="J225" s="245"/>
      <c r="K225" s="245"/>
      <c r="L225" s="250"/>
      <c r="M225" s="251"/>
      <c r="N225" s="252"/>
      <c r="O225" s="252"/>
      <c r="P225" s="252"/>
      <c r="Q225" s="252"/>
      <c r="R225" s="252"/>
      <c r="S225" s="252"/>
      <c r="T225" s="253"/>
      <c r="AT225" s="254" t="s">
        <v>175</v>
      </c>
      <c r="AU225" s="254" t="s">
        <v>107</v>
      </c>
      <c r="AV225" s="12" t="s">
        <v>82</v>
      </c>
      <c r="AW225" s="12" t="s">
        <v>31</v>
      </c>
      <c r="AX225" s="12" t="s">
        <v>74</v>
      </c>
      <c r="AY225" s="254" t="s">
        <v>165</v>
      </c>
    </row>
    <row r="226" s="12" customFormat="1">
      <c r="B226" s="244"/>
      <c r="C226" s="245"/>
      <c r="D226" s="246" t="s">
        <v>175</v>
      </c>
      <c r="E226" s="247" t="s">
        <v>1</v>
      </c>
      <c r="F226" s="248" t="s">
        <v>1452</v>
      </c>
      <c r="G226" s="245"/>
      <c r="H226" s="247" t="s">
        <v>1</v>
      </c>
      <c r="I226" s="249"/>
      <c r="J226" s="245"/>
      <c r="K226" s="245"/>
      <c r="L226" s="250"/>
      <c r="M226" s="251"/>
      <c r="N226" s="252"/>
      <c r="O226" s="252"/>
      <c r="P226" s="252"/>
      <c r="Q226" s="252"/>
      <c r="R226" s="252"/>
      <c r="S226" s="252"/>
      <c r="T226" s="253"/>
      <c r="AT226" s="254" t="s">
        <v>175</v>
      </c>
      <c r="AU226" s="254" t="s">
        <v>107</v>
      </c>
      <c r="AV226" s="12" t="s">
        <v>82</v>
      </c>
      <c r="AW226" s="12" t="s">
        <v>31</v>
      </c>
      <c r="AX226" s="12" t="s">
        <v>74</v>
      </c>
      <c r="AY226" s="254" t="s">
        <v>165</v>
      </c>
    </row>
    <row r="227" s="13" customFormat="1">
      <c r="B227" s="255"/>
      <c r="C227" s="256"/>
      <c r="D227" s="246" t="s">
        <v>175</v>
      </c>
      <c r="E227" s="257" t="s">
        <v>1</v>
      </c>
      <c r="F227" s="258" t="s">
        <v>1804</v>
      </c>
      <c r="G227" s="256"/>
      <c r="H227" s="259">
        <v>13.865</v>
      </c>
      <c r="I227" s="260"/>
      <c r="J227" s="256"/>
      <c r="K227" s="256"/>
      <c r="L227" s="261"/>
      <c r="M227" s="262"/>
      <c r="N227" s="263"/>
      <c r="O227" s="263"/>
      <c r="P227" s="263"/>
      <c r="Q227" s="263"/>
      <c r="R227" s="263"/>
      <c r="S227" s="263"/>
      <c r="T227" s="264"/>
      <c r="AT227" s="265" t="s">
        <v>175</v>
      </c>
      <c r="AU227" s="265" t="s">
        <v>107</v>
      </c>
      <c r="AV227" s="13" t="s">
        <v>107</v>
      </c>
      <c r="AW227" s="13" t="s">
        <v>31</v>
      </c>
      <c r="AX227" s="13" t="s">
        <v>74</v>
      </c>
      <c r="AY227" s="265" t="s">
        <v>165</v>
      </c>
    </row>
    <row r="228" s="13" customFormat="1">
      <c r="B228" s="255"/>
      <c r="C228" s="256"/>
      <c r="D228" s="246" t="s">
        <v>175</v>
      </c>
      <c r="E228" s="257" t="s">
        <v>1</v>
      </c>
      <c r="F228" s="258" t="s">
        <v>1805</v>
      </c>
      <c r="G228" s="256"/>
      <c r="H228" s="259">
        <v>-0.98999999999999999</v>
      </c>
      <c r="I228" s="260"/>
      <c r="J228" s="256"/>
      <c r="K228" s="256"/>
      <c r="L228" s="261"/>
      <c r="M228" s="262"/>
      <c r="N228" s="263"/>
      <c r="O228" s="263"/>
      <c r="P228" s="263"/>
      <c r="Q228" s="263"/>
      <c r="R228" s="263"/>
      <c r="S228" s="263"/>
      <c r="T228" s="264"/>
      <c r="AT228" s="265" t="s">
        <v>175</v>
      </c>
      <c r="AU228" s="265" t="s">
        <v>107</v>
      </c>
      <c r="AV228" s="13" t="s">
        <v>107</v>
      </c>
      <c r="AW228" s="13" t="s">
        <v>31</v>
      </c>
      <c r="AX228" s="13" t="s">
        <v>74</v>
      </c>
      <c r="AY228" s="265" t="s">
        <v>165</v>
      </c>
    </row>
    <row r="229" s="13" customFormat="1">
      <c r="B229" s="255"/>
      <c r="C229" s="256"/>
      <c r="D229" s="246" t="s">
        <v>175</v>
      </c>
      <c r="E229" s="257" t="s">
        <v>1</v>
      </c>
      <c r="F229" s="258" t="s">
        <v>1806</v>
      </c>
      <c r="G229" s="256"/>
      <c r="H229" s="259">
        <v>2.2730000000000001</v>
      </c>
      <c r="I229" s="260"/>
      <c r="J229" s="256"/>
      <c r="K229" s="256"/>
      <c r="L229" s="261"/>
      <c r="M229" s="262"/>
      <c r="N229" s="263"/>
      <c r="O229" s="263"/>
      <c r="P229" s="263"/>
      <c r="Q229" s="263"/>
      <c r="R229" s="263"/>
      <c r="S229" s="263"/>
      <c r="T229" s="264"/>
      <c r="AT229" s="265" t="s">
        <v>175</v>
      </c>
      <c r="AU229" s="265" t="s">
        <v>107</v>
      </c>
      <c r="AV229" s="13" t="s">
        <v>107</v>
      </c>
      <c r="AW229" s="13" t="s">
        <v>31</v>
      </c>
      <c r="AX229" s="13" t="s">
        <v>74</v>
      </c>
      <c r="AY229" s="265" t="s">
        <v>165</v>
      </c>
    </row>
    <row r="230" s="12" customFormat="1">
      <c r="B230" s="244"/>
      <c r="C230" s="245"/>
      <c r="D230" s="246" t="s">
        <v>175</v>
      </c>
      <c r="E230" s="247" t="s">
        <v>1</v>
      </c>
      <c r="F230" s="248" t="s">
        <v>794</v>
      </c>
      <c r="G230" s="245"/>
      <c r="H230" s="247" t="s">
        <v>1</v>
      </c>
      <c r="I230" s="249"/>
      <c r="J230" s="245"/>
      <c r="K230" s="245"/>
      <c r="L230" s="250"/>
      <c r="M230" s="251"/>
      <c r="N230" s="252"/>
      <c r="O230" s="252"/>
      <c r="P230" s="252"/>
      <c r="Q230" s="252"/>
      <c r="R230" s="252"/>
      <c r="S230" s="252"/>
      <c r="T230" s="253"/>
      <c r="AT230" s="254" t="s">
        <v>175</v>
      </c>
      <c r="AU230" s="254" t="s">
        <v>107</v>
      </c>
      <c r="AV230" s="12" t="s">
        <v>82</v>
      </c>
      <c r="AW230" s="12" t="s">
        <v>31</v>
      </c>
      <c r="AX230" s="12" t="s">
        <v>74</v>
      </c>
      <c r="AY230" s="254" t="s">
        <v>165</v>
      </c>
    </row>
    <row r="231" s="12" customFormat="1">
      <c r="B231" s="244"/>
      <c r="C231" s="245"/>
      <c r="D231" s="246" t="s">
        <v>175</v>
      </c>
      <c r="E231" s="247" t="s">
        <v>1</v>
      </c>
      <c r="F231" s="248" t="s">
        <v>1452</v>
      </c>
      <c r="G231" s="245"/>
      <c r="H231" s="247" t="s">
        <v>1</v>
      </c>
      <c r="I231" s="249"/>
      <c r="J231" s="245"/>
      <c r="K231" s="245"/>
      <c r="L231" s="250"/>
      <c r="M231" s="251"/>
      <c r="N231" s="252"/>
      <c r="O231" s="252"/>
      <c r="P231" s="252"/>
      <c r="Q231" s="252"/>
      <c r="R231" s="252"/>
      <c r="S231" s="252"/>
      <c r="T231" s="253"/>
      <c r="AT231" s="254" t="s">
        <v>175</v>
      </c>
      <c r="AU231" s="254" t="s">
        <v>107</v>
      </c>
      <c r="AV231" s="12" t="s">
        <v>82</v>
      </c>
      <c r="AW231" s="12" t="s">
        <v>31</v>
      </c>
      <c r="AX231" s="12" t="s">
        <v>74</v>
      </c>
      <c r="AY231" s="254" t="s">
        <v>165</v>
      </c>
    </row>
    <row r="232" s="13" customFormat="1">
      <c r="B232" s="255"/>
      <c r="C232" s="256"/>
      <c r="D232" s="246" t="s">
        <v>175</v>
      </c>
      <c r="E232" s="257" t="s">
        <v>1</v>
      </c>
      <c r="F232" s="258" t="s">
        <v>1807</v>
      </c>
      <c r="G232" s="256"/>
      <c r="H232" s="259">
        <v>4.3019999999999996</v>
      </c>
      <c r="I232" s="260"/>
      <c r="J232" s="256"/>
      <c r="K232" s="256"/>
      <c r="L232" s="261"/>
      <c r="M232" s="262"/>
      <c r="N232" s="263"/>
      <c r="O232" s="263"/>
      <c r="P232" s="263"/>
      <c r="Q232" s="263"/>
      <c r="R232" s="263"/>
      <c r="S232" s="263"/>
      <c r="T232" s="264"/>
      <c r="AT232" s="265" t="s">
        <v>175</v>
      </c>
      <c r="AU232" s="265" t="s">
        <v>107</v>
      </c>
      <c r="AV232" s="13" t="s">
        <v>107</v>
      </c>
      <c r="AW232" s="13" t="s">
        <v>31</v>
      </c>
      <c r="AX232" s="13" t="s">
        <v>74</v>
      </c>
      <c r="AY232" s="265" t="s">
        <v>165</v>
      </c>
    </row>
    <row r="233" s="13" customFormat="1">
      <c r="B233" s="255"/>
      <c r="C233" s="256"/>
      <c r="D233" s="246" t="s">
        <v>175</v>
      </c>
      <c r="E233" s="257" t="s">
        <v>1</v>
      </c>
      <c r="F233" s="258" t="s">
        <v>1808</v>
      </c>
      <c r="G233" s="256"/>
      <c r="H233" s="259">
        <v>2.79</v>
      </c>
      <c r="I233" s="260"/>
      <c r="J233" s="256"/>
      <c r="K233" s="256"/>
      <c r="L233" s="261"/>
      <c r="M233" s="262"/>
      <c r="N233" s="263"/>
      <c r="O233" s="263"/>
      <c r="P233" s="263"/>
      <c r="Q233" s="263"/>
      <c r="R233" s="263"/>
      <c r="S233" s="263"/>
      <c r="T233" s="264"/>
      <c r="AT233" s="265" t="s">
        <v>175</v>
      </c>
      <c r="AU233" s="265" t="s">
        <v>107</v>
      </c>
      <c r="AV233" s="13" t="s">
        <v>107</v>
      </c>
      <c r="AW233" s="13" t="s">
        <v>31</v>
      </c>
      <c r="AX233" s="13" t="s">
        <v>74</v>
      </c>
      <c r="AY233" s="265" t="s">
        <v>165</v>
      </c>
    </row>
    <row r="234" s="12" customFormat="1">
      <c r="B234" s="244"/>
      <c r="C234" s="245"/>
      <c r="D234" s="246" t="s">
        <v>175</v>
      </c>
      <c r="E234" s="247" t="s">
        <v>1</v>
      </c>
      <c r="F234" s="248" t="s">
        <v>1750</v>
      </c>
      <c r="G234" s="245"/>
      <c r="H234" s="247" t="s">
        <v>1</v>
      </c>
      <c r="I234" s="249"/>
      <c r="J234" s="245"/>
      <c r="K234" s="245"/>
      <c r="L234" s="250"/>
      <c r="M234" s="251"/>
      <c r="N234" s="252"/>
      <c r="O234" s="252"/>
      <c r="P234" s="252"/>
      <c r="Q234" s="252"/>
      <c r="R234" s="252"/>
      <c r="S234" s="252"/>
      <c r="T234" s="253"/>
      <c r="AT234" s="254" t="s">
        <v>175</v>
      </c>
      <c r="AU234" s="254" t="s">
        <v>107</v>
      </c>
      <c r="AV234" s="12" t="s">
        <v>82</v>
      </c>
      <c r="AW234" s="12" t="s">
        <v>31</v>
      </c>
      <c r="AX234" s="12" t="s">
        <v>74</v>
      </c>
      <c r="AY234" s="254" t="s">
        <v>165</v>
      </c>
    </row>
    <row r="235" s="12" customFormat="1">
      <c r="B235" s="244"/>
      <c r="C235" s="245"/>
      <c r="D235" s="246" t="s">
        <v>175</v>
      </c>
      <c r="E235" s="247" t="s">
        <v>1</v>
      </c>
      <c r="F235" s="248" t="s">
        <v>1452</v>
      </c>
      <c r="G235" s="245"/>
      <c r="H235" s="247" t="s">
        <v>1</v>
      </c>
      <c r="I235" s="249"/>
      <c r="J235" s="245"/>
      <c r="K235" s="245"/>
      <c r="L235" s="250"/>
      <c r="M235" s="251"/>
      <c r="N235" s="252"/>
      <c r="O235" s="252"/>
      <c r="P235" s="252"/>
      <c r="Q235" s="252"/>
      <c r="R235" s="252"/>
      <c r="S235" s="252"/>
      <c r="T235" s="253"/>
      <c r="AT235" s="254" t="s">
        <v>175</v>
      </c>
      <c r="AU235" s="254" t="s">
        <v>107</v>
      </c>
      <c r="AV235" s="12" t="s">
        <v>82</v>
      </c>
      <c r="AW235" s="12" t="s">
        <v>31</v>
      </c>
      <c r="AX235" s="12" t="s">
        <v>74</v>
      </c>
      <c r="AY235" s="254" t="s">
        <v>165</v>
      </c>
    </row>
    <row r="236" s="13" customFormat="1">
      <c r="B236" s="255"/>
      <c r="C236" s="256"/>
      <c r="D236" s="246" t="s">
        <v>175</v>
      </c>
      <c r="E236" s="257" t="s">
        <v>1</v>
      </c>
      <c r="F236" s="258" t="s">
        <v>1809</v>
      </c>
      <c r="G236" s="256"/>
      <c r="H236" s="259">
        <v>14.531000000000001</v>
      </c>
      <c r="I236" s="260"/>
      <c r="J236" s="256"/>
      <c r="K236" s="256"/>
      <c r="L236" s="261"/>
      <c r="M236" s="262"/>
      <c r="N236" s="263"/>
      <c r="O236" s="263"/>
      <c r="P236" s="263"/>
      <c r="Q236" s="263"/>
      <c r="R236" s="263"/>
      <c r="S236" s="263"/>
      <c r="T236" s="264"/>
      <c r="AT236" s="265" t="s">
        <v>175</v>
      </c>
      <c r="AU236" s="265" t="s">
        <v>107</v>
      </c>
      <c r="AV236" s="13" t="s">
        <v>107</v>
      </c>
      <c r="AW236" s="13" t="s">
        <v>31</v>
      </c>
      <c r="AX236" s="13" t="s">
        <v>74</v>
      </c>
      <c r="AY236" s="265" t="s">
        <v>165</v>
      </c>
    </row>
    <row r="237" s="12" customFormat="1">
      <c r="B237" s="244"/>
      <c r="C237" s="245"/>
      <c r="D237" s="246" t="s">
        <v>175</v>
      </c>
      <c r="E237" s="247" t="s">
        <v>1</v>
      </c>
      <c r="F237" s="248" t="s">
        <v>1752</v>
      </c>
      <c r="G237" s="245"/>
      <c r="H237" s="247" t="s">
        <v>1</v>
      </c>
      <c r="I237" s="249"/>
      <c r="J237" s="245"/>
      <c r="K237" s="245"/>
      <c r="L237" s="250"/>
      <c r="M237" s="251"/>
      <c r="N237" s="252"/>
      <c r="O237" s="252"/>
      <c r="P237" s="252"/>
      <c r="Q237" s="252"/>
      <c r="R237" s="252"/>
      <c r="S237" s="252"/>
      <c r="T237" s="253"/>
      <c r="AT237" s="254" t="s">
        <v>175</v>
      </c>
      <c r="AU237" s="254" t="s">
        <v>107</v>
      </c>
      <c r="AV237" s="12" t="s">
        <v>82</v>
      </c>
      <c r="AW237" s="12" t="s">
        <v>31</v>
      </c>
      <c r="AX237" s="12" t="s">
        <v>74</v>
      </c>
      <c r="AY237" s="254" t="s">
        <v>165</v>
      </c>
    </row>
    <row r="238" s="12" customFormat="1">
      <c r="B238" s="244"/>
      <c r="C238" s="245"/>
      <c r="D238" s="246" t="s">
        <v>175</v>
      </c>
      <c r="E238" s="247" t="s">
        <v>1</v>
      </c>
      <c r="F238" s="248" t="s">
        <v>1452</v>
      </c>
      <c r="G238" s="245"/>
      <c r="H238" s="247" t="s">
        <v>1</v>
      </c>
      <c r="I238" s="249"/>
      <c r="J238" s="245"/>
      <c r="K238" s="245"/>
      <c r="L238" s="250"/>
      <c r="M238" s="251"/>
      <c r="N238" s="252"/>
      <c r="O238" s="252"/>
      <c r="P238" s="252"/>
      <c r="Q238" s="252"/>
      <c r="R238" s="252"/>
      <c r="S238" s="252"/>
      <c r="T238" s="253"/>
      <c r="AT238" s="254" t="s">
        <v>175</v>
      </c>
      <c r="AU238" s="254" t="s">
        <v>107</v>
      </c>
      <c r="AV238" s="12" t="s">
        <v>82</v>
      </c>
      <c r="AW238" s="12" t="s">
        <v>31</v>
      </c>
      <c r="AX238" s="12" t="s">
        <v>74</v>
      </c>
      <c r="AY238" s="254" t="s">
        <v>165</v>
      </c>
    </row>
    <row r="239" s="13" customFormat="1">
      <c r="B239" s="255"/>
      <c r="C239" s="256"/>
      <c r="D239" s="246" t="s">
        <v>175</v>
      </c>
      <c r="E239" s="257" t="s">
        <v>1</v>
      </c>
      <c r="F239" s="258" t="s">
        <v>1810</v>
      </c>
      <c r="G239" s="256"/>
      <c r="H239" s="259">
        <v>8.1720000000000006</v>
      </c>
      <c r="I239" s="260"/>
      <c r="J239" s="256"/>
      <c r="K239" s="256"/>
      <c r="L239" s="261"/>
      <c r="M239" s="262"/>
      <c r="N239" s="263"/>
      <c r="O239" s="263"/>
      <c r="P239" s="263"/>
      <c r="Q239" s="263"/>
      <c r="R239" s="263"/>
      <c r="S239" s="263"/>
      <c r="T239" s="264"/>
      <c r="AT239" s="265" t="s">
        <v>175</v>
      </c>
      <c r="AU239" s="265" t="s">
        <v>107</v>
      </c>
      <c r="AV239" s="13" t="s">
        <v>107</v>
      </c>
      <c r="AW239" s="13" t="s">
        <v>31</v>
      </c>
      <c r="AX239" s="13" t="s">
        <v>74</v>
      </c>
      <c r="AY239" s="265" t="s">
        <v>165</v>
      </c>
    </row>
    <row r="240" s="15" customFormat="1">
      <c r="B240" s="277"/>
      <c r="C240" s="278"/>
      <c r="D240" s="246" t="s">
        <v>175</v>
      </c>
      <c r="E240" s="279" t="s">
        <v>1</v>
      </c>
      <c r="F240" s="280" t="s">
        <v>186</v>
      </c>
      <c r="G240" s="278"/>
      <c r="H240" s="281">
        <v>44.942999999999998</v>
      </c>
      <c r="I240" s="282"/>
      <c r="J240" s="278"/>
      <c r="K240" s="278"/>
      <c r="L240" s="283"/>
      <c r="M240" s="284"/>
      <c r="N240" s="285"/>
      <c r="O240" s="285"/>
      <c r="P240" s="285"/>
      <c r="Q240" s="285"/>
      <c r="R240" s="285"/>
      <c r="S240" s="285"/>
      <c r="T240" s="286"/>
      <c r="AT240" s="287" t="s">
        <v>175</v>
      </c>
      <c r="AU240" s="287" t="s">
        <v>107</v>
      </c>
      <c r="AV240" s="15" t="s">
        <v>173</v>
      </c>
      <c r="AW240" s="15" t="s">
        <v>31</v>
      </c>
      <c r="AX240" s="15" t="s">
        <v>82</v>
      </c>
      <c r="AY240" s="287" t="s">
        <v>165</v>
      </c>
    </row>
    <row r="241" s="11" customFormat="1" ht="22.8" customHeight="1">
      <c r="B241" s="215"/>
      <c r="C241" s="216"/>
      <c r="D241" s="217" t="s">
        <v>73</v>
      </c>
      <c r="E241" s="229" t="s">
        <v>233</v>
      </c>
      <c r="F241" s="229" t="s">
        <v>374</v>
      </c>
      <c r="G241" s="216"/>
      <c r="H241" s="216"/>
      <c r="I241" s="219"/>
      <c r="J241" s="230">
        <f>BK241</f>
        <v>0</v>
      </c>
      <c r="K241" s="216"/>
      <c r="L241" s="221"/>
      <c r="M241" s="222"/>
      <c r="N241" s="223"/>
      <c r="O241" s="223"/>
      <c r="P241" s="224">
        <f>SUM(P242:P1199)</f>
        <v>0</v>
      </c>
      <c r="Q241" s="223"/>
      <c r="R241" s="224">
        <f>SUM(R242:R1199)</f>
        <v>42.019021050000006</v>
      </c>
      <c r="S241" s="223"/>
      <c r="T241" s="225">
        <f>SUM(T242:T1199)</f>
        <v>0</v>
      </c>
      <c r="AR241" s="226" t="s">
        <v>82</v>
      </c>
      <c r="AT241" s="227" t="s">
        <v>73</v>
      </c>
      <c r="AU241" s="227" t="s">
        <v>82</v>
      </c>
      <c r="AY241" s="226" t="s">
        <v>165</v>
      </c>
      <c r="BK241" s="228">
        <f>SUM(BK242:BK1199)</f>
        <v>0</v>
      </c>
    </row>
    <row r="242" s="1" customFormat="1" ht="24" customHeight="1">
      <c r="B242" s="38"/>
      <c r="C242" s="231" t="s">
        <v>263</v>
      </c>
      <c r="D242" s="231" t="s">
        <v>168</v>
      </c>
      <c r="E242" s="232" t="s">
        <v>1811</v>
      </c>
      <c r="F242" s="233" t="s">
        <v>1812</v>
      </c>
      <c r="G242" s="234" t="s">
        <v>296</v>
      </c>
      <c r="H242" s="235">
        <v>243.50700000000001</v>
      </c>
      <c r="I242" s="236"/>
      <c r="J242" s="237">
        <f>ROUND(I242*H242,2)</f>
        <v>0</v>
      </c>
      <c r="K242" s="233" t="s">
        <v>172</v>
      </c>
      <c r="L242" s="43"/>
      <c r="M242" s="238" t="s">
        <v>1</v>
      </c>
      <c r="N242" s="239" t="s">
        <v>40</v>
      </c>
      <c r="O242" s="86"/>
      <c r="P242" s="240">
        <f>O242*H242</f>
        <v>0</v>
      </c>
      <c r="Q242" s="240">
        <v>0.0073499999999999998</v>
      </c>
      <c r="R242" s="240">
        <f>Q242*H242</f>
        <v>1.78977645</v>
      </c>
      <c r="S242" s="240">
        <v>0</v>
      </c>
      <c r="T242" s="241">
        <f>S242*H242</f>
        <v>0</v>
      </c>
      <c r="AR242" s="242" t="s">
        <v>173</v>
      </c>
      <c r="AT242" s="242" t="s">
        <v>168</v>
      </c>
      <c r="AU242" s="242" t="s">
        <v>107</v>
      </c>
      <c r="AY242" s="17" t="s">
        <v>165</v>
      </c>
      <c r="BE242" s="243">
        <f>IF(N242="základní",J242,0)</f>
        <v>0</v>
      </c>
      <c r="BF242" s="243">
        <f>IF(N242="snížená",J242,0)</f>
        <v>0</v>
      </c>
      <c r="BG242" s="243">
        <f>IF(N242="zákl. přenesená",J242,0)</f>
        <v>0</v>
      </c>
      <c r="BH242" s="243">
        <f>IF(N242="sníž. přenesená",J242,0)</f>
        <v>0</v>
      </c>
      <c r="BI242" s="243">
        <f>IF(N242="nulová",J242,0)</f>
        <v>0</v>
      </c>
      <c r="BJ242" s="17" t="s">
        <v>107</v>
      </c>
      <c r="BK242" s="243">
        <f>ROUND(I242*H242,2)</f>
        <v>0</v>
      </c>
      <c r="BL242" s="17" t="s">
        <v>173</v>
      </c>
      <c r="BM242" s="242" t="s">
        <v>1813</v>
      </c>
    </row>
    <row r="243" s="12" customFormat="1">
      <c r="B243" s="244"/>
      <c r="C243" s="245"/>
      <c r="D243" s="246" t="s">
        <v>175</v>
      </c>
      <c r="E243" s="247" t="s">
        <v>1</v>
      </c>
      <c r="F243" s="248" t="s">
        <v>1814</v>
      </c>
      <c r="G243" s="245"/>
      <c r="H243" s="247" t="s">
        <v>1</v>
      </c>
      <c r="I243" s="249"/>
      <c r="J243" s="245"/>
      <c r="K243" s="245"/>
      <c r="L243" s="250"/>
      <c r="M243" s="251"/>
      <c r="N243" s="252"/>
      <c r="O243" s="252"/>
      <c r="P243" s="252"/>
      <c r="Q243" s="252"/>
      <c r="R243" s="252"/>
      <c r="S243" s="252"/>
      <c r="T243" s="253"/>
      <c r="AT243" s="254" t="s">
        <v>175</v>
      </c>
      <c r="AU243" s="254" t="s">
        <v>107</v>
      </c>
      <c r="AV243" s="12" t="s">
        <v>82</v>
      </c>
      <c r="AW243" s="12" t="s">
        <v>31</v>
      </c>
      <c r="AX243" s="12" t="s">
        <v>74</v>
      </c>
      <c r="AY243" s="254" t="s">
        <v>165</v>
      </c>
    </row>
    <row r="244" s="13" customFormat="1">
      <c r="B244" s="255"/>
      <c r="C244" s="256"/>
      <c r="D244" s="246" t="s">
        <v>175</v>
      </c>
      <c r="E244" s="257" t="s">
        <v>1</v>
      </c>
      <c r="F244" s="258" t="s">
        <v>1815</v>
      </c>
      <c r="G244" s="256"/>
      <c r="H244" s="259">
        <v>243.50700000000001</v>
      </c>
      <c r="I244" s="260"/>
      <c r="J244" s="256"/>
      <c r="K244" s="256"/>
      <c r="L244" s="261"/>
      <c r="M244" s="262"/>
      <c r="N244" s="263"/>
      <c r="O244" s="263"/>
      <c r="P244" s="263"/>
      <c r="Q244" s="263"/>
      <c r="R244" s="263"/>
      <c r="S244" s="263"/>
      <c r="T244" s="264"/>
      <c r="AT244" s="265" t="s">
        <v>175</v>
      </c>
      <c r="AU244" s="265" t="s">
        <v>107</v>
      </c>
      <c r="AV244" s="13" t="s">
        <v>107</v>
      </c>
      <c r="AW244" s="13" t="s">
        <v>31</v>
      </c>
      <c r="AX244" s="13" t="s">
        <v>74</v>
      </c>
      <c r="AY244" s="265" t="s">
        <v>165</v>
      </c>
    </row>
    <row r="245" s="15" customFormat="1">
      <c r="B245" s="277"/>
      <c r="C245" s="278"/>
      <c r="D245" s="246" t="s">
        <v>175</v>
      </c>
      <c r="E245" s="279" t="s">
        <v>1</v>
      </c>
      <c r="F245" s="280" t="s">
        <v>186</v>
      </c>
      <c r="G245" s="278"/>
      <c r="H245" s="281">
        <v>243.50700000000001</v>
      </c>
      <c r="I245" s="282"/>
      <c r="J245" s="278"/>
      <c r="K245" s="278"/>
      <c r="L245" s="283"/>
      <c r="M245" s="284"/>
      <c r="N245" s="285"/>
      <c r="O245" s="285"/>
      <c r="P245" s="285"/>
      <c r="Q245" s="285"/>
      <c r="R245" s="285"/>
      <c r="S245" s="285"/>
      <c r="T245" s="286"/>
      <c r="AT245" s="287" t="s">
        <v>175</v>
      </c>
      <c r="AU245" s="287" t="s">
        <v>107</v>
      </c>
      <c r="AV245" s="15" t="s">
        <v>173</v>
      </c>
      <c r="AW245" s="15" t="s">
        <v>31</v>
      </c>
      <c r="AX245" s="15" t="s">
        <v>82</v>
      </c>
      <c r="AY245" s="287" t="s">
        <v>165</v>
      </c>
    </row>
    <row r="246" s="1" customFormat="1" ht="16.5" customHeight="1">
      <c r="B246" s="38"/>
      <c r="C246" s="231" t="s">
        <v>282</v>
      </c>
      <c r="D246" s="231" t="s">
        <v>168</v>
      </c>
      <c r="E246" s="232" t="s">
        <v>1816</v>
      </c>
      <c r="F246" s="233" t="s">
        <v>1817</v>
      </c>
      <c r="G246" s="234" t="s">
        <v>296</v>
      </c>
      <c r="H246" s="235">
        <v>814.44899999999996</v>
      </c>
      <c r="I246" s="236"/>
      <c r="J246" s="237">
        <f>ROUND(I246*H246,2)</f>
        <v>0</v>
      </c>
      <c r="K246" s="233" t="s">
        <v>1</v>
      </c>
      <c r="L246" s="43"/>
      <c r="M246" s="238" t="s">
        <v>1</v>
      </c>
      <c r="N246" s="239" t="s">
        <v>40</v>
      </c>
      <c r="O246" s="86"/>
      <c r="P246" s="240">
        <f>O246*H246</f>
        <v>0</v>
      </c>
      <c r="Q246" s="240">
        <v>0.00046999999999999999</v>
      </c>
      <c r="R246" s="240">
        <f>Q246*H246</f>
        <v>0.38279102999999998</v>
      </c>
      <c r="S246" s="240">
        <v>0</v>
      </c>
      <c r="T246" s="241">
        <f>S246*H246</f>
        <v>0</v>
      </c>
      <c r="AR246" s="242" t="s">
        <v>173</v>
      </c>
      <c r="AT246" s="242" t="s">
        <v>168</v>
      </c>
      <c r="AU246" s="242" t="s">
        <v>107</v>
      </c>
      <c r="AY246" s="17" t="s">
        <v>165</v>
      </c>
      <c r="BE246" s="243">
        <f>IF(N246="základní",J246,0)</f>
        <v>0</v>
      </c>
      <c r="BF246" s="243">
        <f>IF(N246="snížená",J246,0)</f>
        <v>0</v>
      </c>
      <c r="BG246" s="243">
        <f>IF(N246="zákl. přenesená",J246,0)</f>
        <v>0</v>
      </c>
      <c r="BH246" s="243">
        <f>IF(N246="sníž. přenesená",J246,0)</f>
        <v>0</v>
      </c>
      <c r="BI246" s="243">
        <f>IF(N246="nulová",J246,0)</f>
        <v>0</v>
      </c>
      <c r="BJ246" s="17" t="s">
        <v>107</v>
      </c>
      <c r="BK246" s="243">
        <f>ROUND(I246*H246,2)</f>
        <v>0</v>
      </c>
      <c r="BL246" s="17" t="s">
        <v>173</v>
      </c>
      <c r="BM246" s="242" t="s">
        <v>1818</v>
      </c>
    </row>
    <row r="247" s="12" customFormat="1">
      <c r="B247" s="244"/>
      <c r="C247" s="245"/>
      <c r="D247" s="246" t="s">
        <v>175</v>
      </c>
      <c r="E247" s="247" t="s">
        <v>1</v>
      </c>
      <c r="F247" s="248" t="s">
        <v>1175</v>
      </c>
      <c r="G247" s="245"/>
      <c r="H247" s="247" t="s">
        <v>1</v>
      </c>
      <c r="I247" s="249"/>
      <c r="J247" s="245"/>
      <c r="K247" s="245"/>
      <c r="L247" s="250"/>
      <c r="M247" s="251"/>
      <c r="N247" s="252"/>
      <c r="O247" s="252"/>
      <c r="P247" s="252"/>
      <c r="Q247" s="252"/>
      <c r="R247" s="252"/>
      <c r="S247" s="252"/>
      <c r="T247" s="253"/>
      <c r="AT247" s="254" t="s">
        <v>175</v>
      </c>
      <c r="AU247" s="254" t="s">
        <v>107</v>
      </c>
      <c r="AV247" s="12" t="s">
        <v>82</v>
      </c>
      <c r="AW247" s="12" t="s">
        <v>31</v>
      </c>
      <c r="AX247" s="12" t="s">
        <v>74</v>
      </c>
      <c r="AY247" s="254" t="s">
        <v>165</v>
      </c>
    </row>
    <row r="248" s="12" customFormat="1">
      <c r="B248" s="244"/>
      <c r="C248" s="245"/>
      <c r="D248" s="246" t="s">
        <v>175</v>
      </c>
      <c r="E248" s="247" t="s">
        <v>1</v>
      </c>
      <c r="F248" s="248" t="s">
        <v>1819</v>
      </c>
      <c r="G248" s="245"/>
      <c r="H248" s="247" t="s">
        <v>1</v>
      </c>
      <c r="I248" s="249"/>
      <c r="J248" s="245"/>
      <c r="K248" s="245"/>
      <c r="L248" s="250"/>
      <c r="M248" s="251"/>
      <c r="N248" s="252"/>
      <c r="O248" s="252"/>
      <c r="P248" s="252"/>
      <c r="Q248" s="252"/>
      <c r="R248" s="252"/>
      <c r="S248" s="252"/>
      <c r="T248" s="253"/>
      <c r="AT248" s="254" t="s">
        <v>175</v>
      </c>
      <c r="AU248" s="254" t="s">
        <v>107</v>
      </c>
      <c r="AV248" s="12" t="s">
        <v>82</v>
      </c>
      <c r="AW248" s="12" t="s">
        <v>31</v>
      </c>
      <c r="AX248" s="12" t="s">
        <v>74</v>
      </c>
      <c r="AY248" s="254" t="s">
        <v>165</v>
      </c>
    </row>
    <row r="249" s="13" customFormat="1">
      <c r="B249" s="255"/>
      <c r="C249" s="256"/>
      <c r="D249" s="246" t="s">
        <v>175</v>
      </c>
      <c r="E249" s="257" t="s">
        <v>1</v>
      </c>
      <c r="F249" s="258" t="s">
        <v>1820</v>
      </c>
      <c r="G249" s="256"/>
      <c r="H249" s="259">
        <v>244.44200000000001</v>
      </c>
      <c r="I249" s="260"/>
      <c r="J249" s="256"/>
      <c r="K249" s="256"/>
      <c r="L249" s="261"/>
      <c r="M249" s="262"/>
      <c r="N249" s="263"/>
      <c r="O249" s="263"/>
      <c r="P249" s="263"/>
      <c r="Q249" s="263"/>
      <c r="R249" s="263"/>
      <c r="S249" s="263"/>
      <c r="T249" s="264"/>
      <c r="AT249" s="265" t="s">
        <v>175</v>
      </c>
      <c r="AU249" s="265" t="s">
        <v>107</v>
      </c>
      <c r="AV249" s="13" t="s">
        <v>107</v>
      </c>
      <c r="AW249" s="13" t="s">
        <v>31</v>
      </c>
      <c r="AX249" s="13" t="s">
        <v>74</v>
      </c>
      <c r="AY249" s="265" t="s">
        <v>165</v>
      </c>
    </row>
    <row r="250" s="13" customFormat="1">
      <c r="B250" s="255"/>
      <c r="C250" s="256"/>
      <c r="D250" s="246" t="s">
        <v>175</v>
      </c>
      <c r="E250" s="257" t="s">
        <v>1</v>
      </c>
      <c r="F250" s="258" t="s">
        <v>1821</v>
      </c>
      <c r="G250" s="256"/>
      <c r="H250" s="259">
        <v>20.02</v>
      </c>
      <c r="I250" s="260"/>
      <c r="J250" s="256"/>
      <c r="K250" s="256"/>
      <c r="L250" s="261"/>
      <c r="M250" s="262"/>
      <c r="N250" s="263"/>
      <c r="O250" s="263"/>
      <c r="P250" s="263"/>
      <c r="Q250" s="263"/>
      <c r="R250" s="263"/>
      <c r="S250" s="263"/>
      <c r="T250" s="264"/>
      <c r="AT250" s="265" t="s">
        <v>175</v>
      </c>
      <c r="AU250" s="265" t="s">
        <v>107</v>
      </c>
      <c r="AV250" s="13" t="s">
        <v>107</v>
      </c>
      <c r="AW250" s="13" t="s">
        <v>31</v>
      </c>
      <c r="AX250" s="13" t="s">
        <v>74</v>
      </c>
      <c r="AY250" s="265" t="s">
        <v>165</v>
      </c>
    </row>
    <row r="251" s="12" customFormat="1">
      <c r="B251" s="244"/>
      <c r="C251" s="245"/>
      <c r="D251" s="246" t="s">
        <v>175</v>
      </c>
      <c r="E251" s="247" t="s">
        <v>1</v>
      </c>
      <c r="F251" s="248" t="s">
        <v>1822</v>
      </c>
      <c r="G251" s="245"/>
      <c r="H251" s="247" t="s">
        <v>1</v>
      </c>
      <c r="I251" s="249"/>
      <c r="J251" s="245"/>
      <c r="K251" s="245"/>
      <c r="L251" s="250"/>
      <c r="M251" s="251"/>
      <c r="N251" s="252"/>
      <c r="O251" s="252"/>
      <c r="P251" s="252"/>
      <c r="Q251" s="252"/>
      <c r="R251" s="252"/>
      <c r="S251" s="252"/>
      <c r="T251" s="253"/>
      <c r="AT251" s="254" t="s">
        <v>175</v>
      </c>
      <c r="AU251" s="254" t="s">
        <v>107</v>
      </c>
      <c r="AV251" s="12" t="s">
        <v>82</v>
      </c>
      <c r="AW251" s="12" t="s">
        <v>31</v>
      </c>
      <c r="AX251" s="12" t="s">
        <v>74</v>
      </c>
      <c r="AY251" s="254" t="s">
        <v>165</v>
      </c>
    </row>
    <row r="252" s="13" customFormat="1">
      <c r="B252" s="255"/>
      <c r="C252" s="256"/>
      <c r="D252" s="246" t="s">
        <v>175</v>
      </c>
      <c r="E252" s="257" t="s">
        <v>1</v>
      </c>
      <c r="F252" s="258" t="s">
        <v>1823</v>
      </c>
      <c r="G252" s="256"/>
      <c r="H252" s="259">
        <v>2.7599999999999998</v>
      </c>
      <c r="I252" s="260"/>
      <c r="J252" s="256"/>
      <c r="K252" s="256"/>
      <c r="L252" s="261"/>
      <c r="M252" s="262"/>
      <c r="N252" s="263"/>
      <c r="O252" s="263"/>
      <c r="P252" s="263"/>
      <c r="Q252" s="263"/>
      <c r="R252" s="263"/>
      <c r="S252" s="263"/>
      <c r="T252" s="264"/>
      <c r="AT252" s="265" t="s">
        <v>175</v>
      </c>
      <c r="AU252" s="265" t="s">
        <v>107</v>
      </c>
      <c r="AV252" s="13" t="s">
        <v>107</v>
      </c>
      <c r="AW252" s="13" t="s">
        <v>31</v>
      </c>
      <c r="AX252" s="13" t="s">
        <v>74</v>
      </c>
      <c r="AY252" s="265" t="s">
        <v>165</v>
      </c>
    </row>
    <row r="253" s="13" customFormat="1">
      <c r="B253" s="255"/>
      <c r="C253" s="256"/>
      <c r="D253" s="246" t="s">
        <v>175</v>
      </c>
      <c r="E253" s="257" t="s">
        <v>1</v>
      </c>
      <c r="F253" s="258" t="s">
        <v>1824</v>
      </c>
      <c r="G253" s="256"/>
      <c r="H253" s="259">
        <v>-12.893000000000001</v>
      </c>
      <c r="I253" s="260"/>
      <c r="J253" s="256"/>
      <c r="K253" s="256"/>
      <c r="L253" s="261"/>
      <c r="M253" s="262"/>
      <c r="N253" s="263"/>
      <c r="O253" s="263"/>
      <c r="P253" s="263"/>
      <c r="Q253" s="263"/>
      <c r="R253" s="263"/>
      <c r="S253" s="263"/>
      <c r="T253" s="264"/>
      <c r="AT253" s="265" t="s">
        <v>175</v>
      </c>
      <c r="AU253" s="265" t="s">
        <v>107</v>
      </c>
      <c r="AV253" s="13" t="s">
        <v>107</v>
      </c>
      <c r="AW253" s="13" t="s">
        <v>31</v>
      </c>
      <c r="AX253" s="13" t="s">
        <v>74</v>
      </c>
      <c r="AY253" s="265" t="s">
        <v>165</v>
      </c>
    </row>
    <row r="254" s="13" customFormat="1">
      <c r="B254" s="255"/>
      <c r="C254" s="256"/>
      <c r="D254" s="246" t="s">
        <v>175</v>
      </c>
      <c r="E254" s="257" t="s">
        <v>1</v>
      </c>
      <c r="F254" s="258" t="s">
        <v>408</v>
      </c>
      <c r="G254" s="256"/>
      <c r="H254" s="259">
        <v>-3.6739999999999999</v>
      </c>
      <c r="I254" s="260"/>
      <c r="J254" s="256"/>
      <c r="K254" s="256"/>
      <c r="L254" s="261"/>
      <c r="M254" s="262"/>
      <c r="N254" s="263"/>
      <c r="O254" s="263"/>
      <c r="P254" s="263"/>
      <c r="Q254" s="263"/>
      <c r="R254" s="263"/>
      <c r="S254" s="263"/>
      <c r="T254" s="264"/>
      <c r="AT254" s="265" t="s">
        <v>175</v>
      </c>
      <c r="AU254" s="265" t="s">
        <v>107</v>
      </c>
      <c r="AV254" s="13" t="s">
        <v>107</v>
      </c>
      <c r="AW254" s="13" t="s">
        <v>31</v>
      </c>
      <c r="AX254" s="13" t="s">
        <v>74</v>
      </c>
      <c r="AY254" s="265" t="s">
        <v>165</v>
      </c>
    </row>
    <row r="255" s="13" customFormat="1">
      <c r="B255" s="255"/>
      <c r="C255" s="256"/>
      <c r="D255" s="246" t="s">
        <v>175</v>
      </c>
      <c r="E255" s="257" t="s">
        <v>1</v>
      </c>
      <c r="F255" s="258" t="s">
        <v>1825</v>
      </c>
      <c r="G255" s="256"/>
      <c r="H255" s="259">
        <v>-15.471</v>
      </c>
      <c r="I255" s="260"/>
      <c r="J255" s="256"/>
      <c r="K255" s="256"/>
      <c r="L255" s="261"/>
      <c r="M255" s="262"/>
      <c r="N255" s="263"/>
      <c r="O255" s="263"/>
      <c r="P255" s="263"/>
      <c r="Q255" s="263"/>
      <c r="R255" s="263"/>
      <c r="S255" s="263"/>
      <c r="T255" s="264"/>
      <c r="AT255" s="265" t="s">
        <v>175</v>
      </c>
      <c r="AU255" s="265" t="s">
        <v>107</v>
      </c>
      <c r="AV255" s="13" t="s">
        <v>107</v>
      </c>
      <c r="AW255" s="13" t="s">
        <v>31</v>
      </c>
      <c r="AX255" s="13" t="s">
        <v>74</v>
      </c>
      <c r="AY255" s="265" t="s">
        <v>165</v>
      </c>
    </row>
    <row r="256" s="13" customFormat="1">
      <c r="B256" s="255"/>
      <c r="C256" s="256"/>
      <c r="D256" s="246" t="s">
        <v>175</v>
      </c>
      <c r="E256" s="257" t="s">
        <v>1</v>
      </c>
      <c r="F256" s="258" t="s">
        <v>1826</v>
      </c>
      <c r="G256" s="256"/>
      <c r="H256" s="259">
        <v>-5.1299999999999999</v>
      </c>
      <c r="I256" s="260"/>
      <c r="J256" s="256"/>
      <c r="K256" s="256"/>
      <c r="L256" s="261"/>
      <c r="M256" s="262"/>
      <c r="N256" s="263"/>
      <c r="O256" s="263"/>
      <c r="P256" s="263"/>
      <c r="Q256" s="263"/>
      <c r="R256" s="263"/>
      <c r="S256" s="263"/>
      <c r="T256" s="264"/>
      <c r="AT256" s="265" t="s">
        <v>175</v>
      </c>
      <c r="AU256" s="265" t="s">
        <v>107</v>
      </c>
      <c r="AV256" s="13" t="s">
        <v>107</v>
      </c>
      <c r="AW256" s="13" t="s">
        <v>31</v>
      </c>
      <c r="AX256" s="13" t="s">
        <v>74</v>
      </c>
      <c r="AY256" s="265" t="s">
        <v>165</v>
      </c>
    </row>
    <row r="257" s="13" customFormat="1">
      <c r="B257" s="255"/>
      <c r="C257" s="256"/>
      <c r="D257" s="246" t="s">
        <v>175</v>
      </c>
      <c r="E257" s="257" t="s">
        <v>1</v>
      </c>
      <c r="F257" s="258" t="s">
        <v>1827</v>
      </c>
      <c r="G257" s="256"/>
      <c r="H257" s="259">
        <v>-0.56499999999999995</v>
      </c>
      <c r="I257" s="260"/>
      <c r="J257" s="256"/>
      <c r="K257" s="256"/>
      <c r="L257" s="261"/>
      <c r="M257" s="262"/>
      <c r="N257" s="263"/>
      <c r="O257" s="263"/>
      <c r="P257" s="263"/>
      <c r="Q257" s="263"/>
      <c r="R257" s="263"/>
      <c r="S257" s="263"/>
      <c r="T257" s="264"/>
      <c r="AT257" s="265" t="s">
        <v>175</v>
      </c>
      <c r="AU257" s="265" t="s">
        <v>107</v>
      </c>
      <c r="AV257" s="13" t="s">
        <v>107</v>
      </c>
      <c r="AW257" s="13" t="s">
        <v>31</v>
      </c>
      <c r="AX257" s="13" t="s">
        <v>74</v>
      </c>
      <c r="AY257" s="265" t="s">
        <v>165</v>
      </c>
    </row>
    <row r="258" s="13" customFormat="1">
      <c r="B258" s="255"/>
      <c r="C258" s="256"/>
      <c r="D258" s="246" t="s">
        <v>175</v>
      </c>
      <c r="E258" s="257" t="s">
        <v>1</v>
      </c>
      <c r="F258" s="258" t="s">
        <v>1828</v>
      </c>
      <c r="G258" s="256"/>
      <c r="H258" s="259">
        <v>36.899999999999999</v>
      </c>
      <c r="I258" s="260"/>
      <c r="J258" s="256"/>
      <c r="K258" s="256"/>
      <c r="L258" s="261"/>
      <c r="M258" s="262"/>
      <c r="N258" s="263"/>
      <c r="O258" s="263"/>
      <c r="P258" s="263"/>
      <c r="Q258" s="263"/>
      <c r="R258" s="263"/>
      <c r="S258" s="263"/>
      <c r="T258" s="264"/>
      <c r="AT258" s="265" t="s">
        <v>175</v>
      </c>
      <c r="AU258" s="265" t="s">
        <v>107</v>
      </c>
      <c r="AV258" s="13" t="s">
        <v>107</v>
      </c>
      <c r="AW258" s="13" t="s">
        <v>31</v>
      </c>
      <c r="AX258" s="13" t="s">
        <v>74</v>
      </c>
      <c r="AY258" s="265" t="s">
        <v>165</v>
      </c>
    </row>
    <row r="259" s="13" customFormat="1">
      <c r="B259" s="255"/>
      <c r="C259" s="256"/>
      <c r="D259" s="246" t="s">
        <v>175</v>
      </c>
      <c r="E259" s="257" t="s">
        <v>1</v>
      </c>
      <c r="F259" s="258" t="s">
        <v>1829</v>
      </c>
      <c r="G259" s="256"/>
      <c r="H259" s="259">
        <v>-0.72499999999999998</v>
      </c>
      <c r="I259" s="260"/>
      <c r="J259" s="256"/>
      <c r="K259" s="256"/>
      <c r="L259" s="261"/>
      <c r="M259" s="262"/>
      <c r="N259" s="263"/>
      <c r="O259" s="263"/>
      <c r="P259" s="263"/>
      <c r="Q259" s="263"/>
      <c r="R259" s="263"/>
      <c r="S259" s="263"/>
      <c r="T259" s="264"/>
      <c r="AT259" s="265" t="s">
        <v>175</v>
      </c>
      <c r="AU259" s="265" t="s">
        <v>107</v>
      </c>
      <c r="AV259" s="13" t="s">
        <v>107</v>
      </c>
      <c r="AW259" s="13" t="s">
        <v>31</v>
      </c>
      <c r="AX259" s="13" t="s">
        <v>74</v>
      </c>
      <c r="AY259" s="265" t="s">
        <v>165</v>
      </c>
    </row>
    <row r="260" s="13" customFormat="1">
      <c r="B260" s="255"/>
      <c r="C260" s="256"/>
      <c r="D260" s="246" t="s">
        <v>175</v>
      </c>
      <c r="E260" s="257" t="s">
        <v>1</v>
      </c>
      <c r="F260" s="258" t="s">
        <v>1830</v>
      </c>
      <c r="G260" s="256"/>
      <c r="H260" s="259">
        <v>-1.1499999999999999</v>
      </c>
      <c r="I260" s="260"/>
      <c r="J260" s="256"/>
      <c r="K260" s="256"/>
      <c r="L260" s="261"/>
      <c r="M260" s="262"/>
      <c r="N260" s="263"/>
      <c r="O260" s="263"/>
      <c r="P260" s="263"/>
      <c r="Q260" s="263"/>
      <c r="R260" s="263"/>
      <c r="S260" s="263"/>
      <c r="T260" s="264"/>
      <c r="AT260" s="265" t="s">
        <v>175</v>
      </c>
      <c r="AU260" s="265" t="s">
        <v>107</v>
      </c>
      <c r="AV260" s="13" t="s">
        <v>107</v>
      </c>
      <c r="AW260" s="13" t="s">
        <v>31</v>
      </c>
      <c r="AX260" s="13" t="s">
        <v>74</v>
      </c>
      <c r="AY260" s="265" t="s">
        <v>165</v>
      </c>
    </row>
    <row r="261" s="13" customFormat="1">
      <c r="B261" s="255"/>
      <c r="C261" s="256"/>
      <c r="D261" s="246" t="s">
        <v>175</v>
      </c>
      <c r="E261" s="257" t="s">
        <v>1</v>
      </c>
      <c r="F261" s="258" t="s">
        <v>1831</v>
      </c>
      <c r="G261" s="256"/>
      <c r="H261" s="259">
        <v>-0.64400000000000002</v>
      </c>
      <c r="I261" s="260"/>
      <c r="J261" s="256"/>
      <c r="K261" s="256"/>
      <c r="L261" s="261"/>
      <c r="M261" s="262"/>
      <c r="N261" s="263"/>
      <c r="O261" s="263"/>
      <c r="P261" s="263"/>
      <c r="Q261" s="263"/>
      <c r="R261" s="263"/>
      <c r="S261" s="263"/>
      <c r="T261" s="264"/>
      <c r="AT261" s="265" t="s">
        <v>175</v>
      </c>
      <c r="AU261" s="265" t="s">
        <v>107</v>
      </c>
      <c r="AV261" s="13" t="s">
        <v>107</v>
      </c>
      <c r="AW261" s="13" t="s">
        <v>31</v>
      </c>
      <c r="AX261" s="13" t="s">
        <v>74</v>
      </c>
      <c r="AY261" s="265" t="s">
        <v>165</v>
      </c>
    </row>
    <row r="262" s="13" customFormat="1">
      <c r="B262" s="255"/>
      <c r="C262" s="256"/>
      <c r="D262" s="246" t="s">
        <v>175</v>
      </c>
      <c r="E262" s="257" t="s">
        <v>1</v>
      </c>
      <c r="F262" s="258" t="s">
        <v>1832</v>
      </c>
      <c r="G262" s="256"/>
      <c r="H262" s="259">
        <v>3.4580000000000002</v>
      </c>
      <c r="I262" s="260"/>
      <c r="J262" s="256"/>
      <c r="K262" s="256"/>
      <c r="L262" s="261"/>
      <c r="M262" s="262"/>
      <c r="N262" s="263"/>
      <c r="O262" s="263"/>
      <c r="P262" s="263"/>
      <c r="Q262" s="263"/>
      <c r="R262" s="263"/>
      <c r="S262" s="263"/>
      <c r="T262" s="264"/>
      <c r="AT262" s="265" t="s">
        <v>175</v>
      </c>
      <c r="AU262" s="265" t="s">
        <v>107</v>
      </c>
      <c r="AV262" s="13" t="s">
        <v>107</v>
      </c>
      <c r="AW262" s="13" t="s">
        <v>31</v>
      </c>
      <c r="AX262" s="13" t="s">
        <v>74</v>
      </c>
      <c r="AY262" s="265" t="s">
        <v>165</v>
      </c>
    </row>
    <row r="263" s="13" customFormat="1">
      <c r="B263" s="255"/>
      <c r="C263" s="256"/>
      <c r="D263" s="246" t="s">
        <v>175</v>
      </c>
      <c r="E263" s="257" t="s">
        <v>1</v>
      </c>
      <c r="F263" s="258" t="s">
        <v>1833</v>
      </c>
      <c r="G263" s="256"/>
      <c r="H263" s="259">
        <v>0.94399999999999995</v>
      </c>
      <c r="I263" s="260"/>
      <c r="J263" s="256"/>
      <c r="K263" s="256"/>
      <c r="L263" s="261"/>
      <c r="M263" s="262"/>
      <c r="N263" s="263"/>
      <c r="O263" s="263"/>
      <c r="P263" s="263"/>
      <c r="Q263" s="263"/>
      <c r="R263" s="263"/>
      <c r="S263" s="263"/>
      <c r="T263" s="264"/>
      <c r="AT263" s="265" t="s">
        <v>175</v>
      </c>
      <c r="AU263" s="265" t="s">
        <v>107</v>
      </c>
      <c r="AV263" s="13" t="s">
        <v>107</v>
      </c>
      <c r="AW263" s="13" t="s">
        <v>31</v>
      </c>
      <c r="AX263" s="13" t="s">
        <v>74</v>
      </c>
      <c r="AY263" s="265" t="s">
        <v>165</v>
      </c>
    </row>
    <row r="264" s="13" customFormat="1">
      <c r="B264" s="255"/>
      <c r="C264" s="256"/>
      <c r="D264" s="246" t="s">
        <v>175</v>
      </c>
      <c r="E264" s="257" t="s">
        <v>1</v>
      </c>
      <c r="F264" s="258" t="s">
        <v>1834</v>
      </c>
      <c r="G264" s="256"/>
      <c r="H264" s="259">
        <v>4.149</v>
      </c>
      <c r="I264" s="260"/>
      <c r="J264" s="256"/>
      <c r="K264" s="256"/>
      <c r="L264" s="261"/>
      <c r="M264" s="262"/>
      <c r="N264" s="263"/>
      <c r="O264" s="263"/>
      <c r="P264" s="263"/>
      <c r="Q264" s="263"/>
      <c r="R264" s="263"/>
      <c r="S264" s="263"/>
      <c r="T264" s="264"/>
      <c r="AT264" s="265" t="s">
        <v>175</v>
      </c>
      <c r="AU264" s="265" t="s">
        <v>107</v>
      </c>
      <c r="AV264" s="13" t="s">
        <v>107</v>
      </c>
      <c r="AW264" s="13" t="s">
        <v>31</v>
      </c>
      <c r="AX264" s="13" t="s">
        <v>74</v>
      </c>
      <c r="AY264" s="265" t="s">
        <v>165</v>
      </c>
    </row>
    <row r="265" s="13" customFormat="1">
      <c r="B265" s="255"/>
      <c r="C265" s="256"/>
      <c r="D265" s="246" t="s">
        <v>175</v>
      </c>
      <c r="E265" s="257" t="s">
        <v>1</v>
      </c>
      <c r="F265" s="258" t="s">
        <v>1835</v>
      </c>
      <c r="G265" s="256"/>
      <c r="H265" s="259">
        <v>1.3799999999999999</v>
      </c>
      <c r="I265" s="260"/>
      <c r="J265" s="256"/>
      <c r="K265" s="256"/>
      <c r="L265" s="261"/>
      <c r="M265" s="262"/>
      <c r="N265" s="263"/>
      <c r="O265" s="263"/>
      <c r="P265" s="263"/>
      <c r="Q265" s="263"/>
      <c r="R265" s="263"/>
      <c r="S265" s="263"/>
      <c r="T265" s="264"/>
      <c r="AT265" s="265" t="s">
        <v>175</v>
      </c>
      <c r="AU265" s="265" t="s">
        <v>107</v>
      </c>
      <c r="AV265" s="13" t="s">
        <v>107</v>
      </c>
      <c r="AW265" s="13" t="s">
        <v>31</v>
      </c>
      <c r="AX265" s="13" t="s">
        <v>74</v>
      </c>
      <c r="AY265" s="265" t="s">
        <v>165</v>
      </c>
    </row>
    <row r="266" s="13" customFormat="1">
      <c r="B266" s="255"/>
      <c r="C266" s="256"/>
      <c r="D266" s="246" t="s">
        <v>175</v>
      </c>
      <c r="E266" s="257" t="s">
        <v>1</v>
      </c>
      <c r="F266" s="258" t="s">
        <v>1836</v>
      </c>
      <c r="G266" s="256"/>
      <c r="H266" s="259">
        <v>0.56499999999999995</v>
      </c>
      <c r="I266" s="260"/>
      <c r="J266" s="256"/>
      <c r="K266" s="256"/>
      <c r="L266" s="261"/>
      <c r="M266" s="262"/>
      <c r="N266" s="263"/>
      <c r="O266" s="263"/>
      <c r="P266" s="263"/>
      <c r="Q266" s="263"/>
      <c r="R266" s="263"/>
      <c r="S266" s="263"/>
      <c r="T266" s="264"/>
      <c r="AT266" s="265" t="s">
        <v>175</v>
      </c>
      <c r="AU266" s="265" t="s">
        <v>107</v>
      </c>
      <c r="AV266" s="13" t="s">
        <v>107</v>
      </c>
      <c r="AW266" s="13" t="s">
        <v>31</v>
      </c>
      <c r="AX266" s="13" t="s">
        <v>74</v>
      </c>
      <c r="AY266" s="265" t="s">
        <v>165</v>
      </c>
    </row>
    <row r="267" s="13" customFormat="1">
      <c r="B267" s="255"/>
      <c r="C267" s="256"/>
      <c r="D267" s="246" t="s">
        <v>175</v>
      </c>
      <c r="E267" s="257" t="s">
        <v>1</v>
      </c>
      <c r="F267" s="258" t="s">
        <v>1837</v>
      </c>
      <c r="G267" s="256"/>
      <c r="H267" s="259">
        <v>0.46200000000000002</v>
      </c>
      <c r="I267" s="260"/>
      <c r="J267" s="256"/>
      <c r="K267" s="256"/>
      <c r="L267" s="261"/>
      <c r="M267" s="262"/>
      <c r="N267" s="263"/>
      <c r="O267" s="263"/>
      <c r="P267" s="263"/>
      <c r="Q267" s="263"/>
      <c r="R267" s="263"/>
      <c r="S267" s="263"/>
      <c r="T267" s="264"/>
      <c r="AT267" s="265" t="s">
        <v>175</v>
      </c>
      <c r="AU267" s="265" t="s">
        <v>107</v>
      </c>
      <c r="AV267" s="13" t="s">
        <v>107</v>
      </c>
      <c r="AW267" s="13" t="s">
        <v>31</v>
      </c>
      <c r="AX267" s="13" t="s">
        <v>74</v>
      </c>
      <c r="AY267" s="265" t="s">
        <v>165</v>
      </c>
    </row>
    <row r="268" s="13" customFormat="1">
      <c r="B268" s="255"/>
      <c r="C268" s="256"/>
      <c r="D268" s="246" t="s">
        <v>175</v>
      </c>
      <c r="E268" s="257" t="s">
        <v>1</v>
      </c>
      <c r="F268" s="258" t="s">
        <v>1838</v>
      </c>
      <c r="G268" s="256"/>
      <c r="H268" s="259">
        <v>0.51300000000000001</v>
      </c>
      <c r="I268" s="260"/>
      <c r="J268" s="256"/>
      <c r="K268" s="256"/>
      <c r="L268" s="261"/>
      <c r="M268" s="262"/>
      <c r="N268" s="263"/>
      <c r="O268" s="263"/>
      <c r="P268" s="263"/>
      <c r="Q268" s="263"/>
      <c r="R268" s="263"/>
      <c r="S268" s="263"/>
      <c r="T268" s="264"/>
      <c r="AT268" s="265" t="s">
        <v>175</v>
      </c>
      <c r="AU268" s="265" t="s">
        <v>107</v>
      </c>
      <c r="AV268" s="13" t="s">
        <v>107</v>
      </c>
      <c r="AW268" s="13" t="s">
        <v>31</v>
      </c>
      <c r="AX268" s="13" t="s">
        <v>74</v>
      </c>
      <c r="AY268" s="265" t="s">
        <v>165</v>
      </c>
    </row>
    <row r="269" s="13" customFormat="1">
      <c r="B269" s="255"/>
      <c r="C269" s="256"/>
      <c r="D269" s="246" t="s">
        <v>175</v>
      </c>
      <c r="E269" s="257" t="s">
        <v>1</v>
      </c>
      <c r="F269" s="258" t="s">
        <v>1839</v>
      </c>
      <c r="G269" s="256"/>
      <c r="H269" s="259">
        <v>0.34799999999999998</v>
      </c>
      <c r="I269" s="260"/>
      <c r="J269" s="256"/>
      <c r="K269" s="256"/>
      <c r="L269" s="261"/>
      <c r="M269" s="262"/>
      <c r="N269" s="263"/>
      <c r="O269" s="263"/>
      <c r="P269" s="263"/>
      <c r="Q269" s="263"/>
      <c r="R269" s="263"/>
      <c r="S269" s="263"/>
      <c r="T269" s="264"/>
      <c r="AT269" s="265" t="s">
        <v>175</v>
      </c>
      <c r="AU269" s="265" t="s">
        <v>107</v>
      </c>
      <c r="AV269" s="13" t="s">
        <v>107</v>
      </c>
      <c r="AW269" s="13" t="s">
        <v>31</v>
      </c>
      <c r="AX269" s="13" t="s">
        <v>74</v>
      </c>
      <c r="AY269" s="265" t="s">
        <v>165</v>
      </c>
    </row>
    <row r="270" s="12" customFormat="1">
      <c r="B270" s="244"/>
      <c r="C270" s="245"/>
      <c r="D270" s="246" t="s">
        <v>175</v>
      </c>
      <c r="E270" s="247" t="s">
        <v>1</v>
      </c>
      <c r="F270" s="248" t="s">
        <v>1452</v>
      </c>
      <c r="G270" s="245"/>
      <c r="H270" s="247" t="s">
        <v>1</v>
      </c>
      <c r="I270" s="249"/>
      <c r="J270" s="245"/>
      <c r="K270" s="245"/>
      <c r="L270" s="250"/>
      <c r="M270" s="251"/>
      <c r="N270" s="252"/>
      <c r="O270" s="252"/>
      <c r="P270" s="252"/>
      <c r="Q270" s="252"/>
      <c r="R270" s="252"/>
      <c r="S270" s="252"/>
      <c r="T270" s="253"/>
      <c r="AT270" s="254" t="s">
        <v>175</v>
      </c>
      <c r="AU270" s="254" t="s">
        <v>107</v>
      </c>
      <c r="AV270" s="12" t="s">
        <v>82</v>
      </c>
      <c r="AW270" s="12" t="s">
        <v>31</v>
      </c>
      <c r="AX270" s="12" t="s">
        <v>74</v>
      </c>
      <c r="AY270" s="254" t="s">
        <v>165</v>
      </c>
    </row>
    <row r="271" s="13" customFormat="1">
      <c r="B271" s="255"/>
      <c r="C271" s="256"/>
      <c r="D271" s="246" t="s">
        <v>175</v>
      </c>
      <c r="E271" s="257" t="s">
        <v>1</v>
      </c>
      <c r="F271" s="258" t="s">
        <v>1840</v>
      </c>
      <c r="G271" s="256"/>
      <c r="H271" s="259">
        <v>17.289999999999999</v>
      </c>
      <c r="I271" s="260"/>
      <c r="J271" s="256"/>
      <c r="K271" s="256"/>
      <c r="L271" s="261"/>
      <c r="M271" s="262"/>
      <c r="N271" s="263"/>
      <c r="O271" s="263"/>
      <c r="P271" s="263"/>
      <c r="Q271" s="263"/>
      <c r="R271" s="263"/>
      <c r="S271" s="263"/>
      <c r="T271" s="264"/>
      <c r="AT271" s="265" t="s">
        <v>175</v>
      </c>
      <c r="AU271" s="265" t="s">
        <v>107</v>
      </c>
      <c r="AV271" s="13" t="s">
        <v>107</v>
      </c>
      <c r="AW271" s="13" t="s">
        <v>31</v>
      </c>
      <c r="AX271" s="13" t="s">
        <v>74</v>
      </c>
      <c r="AY271" s="265" t="s">
        <v>165</v>
      </c>
    </row>
    <row r="272" s="13" customFormat="1">
      <c r="B272" s="255"/>
      <c r="C272" s="256"/>
      <c r="D272" s="246" t="s">
        <v>175</v>
      </c>
      <c r="E272" s="257" t="s">
        <v>1</v>
      </c>
      <c r="F272" s="258" t="s">
        <v>1841</v>
      </c>
      <c r="G272" s="256"/>
      <c r="H272" s="259">
        <v>-0.88</v>
      </c>
      <c r="I272" s="260"/>
      <c r="J272" s="256"/>
      <c r="K272" s="256"/>
      <c r="L272" s="261"/>
      <c r="M272" s="262"/>
      <c r="N272" s="263"/>
      <c r="O272" s="263"/>
      <c r="P272" s="263"/>
      <c r="Q272" s="263"/>
      <c r="R272" s="263"/>
      <c r="S272" s="263"/>
      <c r="T272" s="264"/>
      <c r="AT272" s="265" t="s">
        <v>175</v>
      </c>
      <c r="AU272" s="265" t="s">
        <v>107</v>
      </c>
      <c r="AV272" s="13" t="s">
        <v>107</v>
      </c>
      <c r="AW272" s="13" t="s">
        <v>31</v>
      </c>
      <c r="AX272" s="13" t="s">
        <v>74</v>
      </c>
      <c r="AY272" s="265" t="s">
        <v>165</v>
      </c>
    </row>
    <row r="273" s="13" customFormat="1">
      <c r="B273" s="255"/>
      <c r="C273" s="256"/>
      <c r="D273" s="246" t="s">
        <v>175</v>
      </c>
      <c r="E273" s="257" t="s">
        <v>1</v>
      </c>
      <c r="F273" s="258" t="s">
        <v>1842</v>
      </c>
      <c r="G273" s="256"/>
      <c r="H273" s="259">
        <v>1.8</v>
      </c>
      <c r="I273" s="260"/>
      <c r="J273" s="256"/>
      <c r="K273" s="256"/>
      <c r="L273" s="261"/>
      <c r="M273" s="262"/>
      <c r="N273" s="263"/>
      <c r="O273" s="263"/>
      <c r="P273" s="263"/>
      <c r="Q273" s="263"/>
      <c r="R273" s="263"/>
      <c r="S273" s="263"/>
      <c r="T273" s="264"/>
      <c r="AT273" s="265" t="s">
        <v>175</v>
      </c>
      <c r="AU273" s="265" t="s">
        <v>107</v>
      </c>
      <c r="AV273" s="13" t="s">
        <v>107</v>
      </c>
      <c r="AW273" s="13" t="s">
        <v>31</v>
      </c>
      <c r="AX273" s="13" t="s">
        <v>74</v>
      </c>
      <c r="AY273" s="265" t="s">
        <v>165</v>
      </c>
    </row>
    <row r="274" s="14" customFormat="1">
      <c r="B274" s="266"/>
      <c r="C274" s="267"/>
      <c r="D274" s="246" t="s">
        <v>175</v>
      </c>
      <c r="E274" s="268" t="s">
        <v>1</v>
      </c>
      <c r="F274" s="269" t="s">
        <v>179</v>
      </c>
      <c r="G274" s="267"/>
      <c r="H274" s="270">
        <v>293.899</v>
      </c>
      <c r="I274" s="271"/>
      <c r="J274" s="267"/>
      <c r="K274" s="267"/>
      <c r="L274" s="272"/>
      <c r="M274" s="273"/>
      <c r="N274" s="274"/>
      <c r="O274" s="274"/>
      <c r="P274" s="274"/>
      <c r="Q274" s="274"/>
      <c r="R274" s="274"/>
      <c r="S274" s="274"/>
      <c r="T274" s="275"/>
      <c r="AT274" s="276" t="s">
        <v>175</v>
      </c>
      <c r="AU274" s="276" t="s">
        <v>107</v>
      </c>
      <c r="AV274" s="14" t="s">
        <v>166</v>
      </c>
      <c r="AW274" s="14" t="s">
        <v>31</v>
      </c>
      <c r="AX274" s="14" t="s">
        <v>74</v>
      </c>
      <c r="AY274" s="276" t="s">
        <v>165</v>
      </c>
    </row>
    <row r="275" s="12" customFormat="1">
      <c r="B275" s="244"/>
      <c r="C275" s="245"/>
      <c r="D275" s="246" t="s">
        <v>175</v>
      </c>
      <c r="E275" s="247" t="s">
        <v>1</v>
      </c>
      <c r="F275" s="248" t="s">
        <v>794</v>
      </c>
      <c r="G275" s="245"/>
      <c r="H275" s="247" t="s">
        <v>1</v>
      </c>
      <c r="I275" s="249"/>
      <c r="J275" s="245"/>
      <c r="K275" s="245"/>
      <c r="L275" s="250"/>
      <c r="M275" s="251"/>
      <c r="N275" s="252"/>
      <c r="O275" s="252"/>
      <c r="P275" s="252"/>
      <c r="Q275" s="252"/>
      <c r="R275" s="252"/>
      <c r="S275" s="252"/>
      <c r="T275" s="253"/>
      <c r="AT275" s="254" t="s">
        <v>175</v>
      </c>
      <c r="AU275" s="254" t="s">
        <v>107</v>
      </c>
      <c r="AV275" s="12" t="s">
        <v>82</v>
      </c>
      <c r="AW275" s="12" t="s">
        <v>31</v>
      </c>
      <c r="AX275" s="12" t="s">
        <v>74</v>
      </c>
      <c r="AY275" s="254" t="s">
        <v>165</v>
      </c>
    </row>
    <row r="276" s="12" customFormat="1">
      <c r="B276" s="244"/>
      <c r="C276" s="245"/>
      <c r="D276" s="246" t="s">
        <v>175</v>
      </c>
      <c r="E276" s="247" t="s">
        <v>1</v>
      </c>
      <c r="F276" s="248" t="s">
        <v>1819</v>
      </c>
      <c r="G276" s="245"/>
      <c r="H276" s="247" t="s">
        <v>1</v>
      </c>
      <c r="I276" s="249"/>
      <c r="J276" s="245"/>
      <c r="K276" s="245"/>
      <c r="L276" s="250"/>
      <c r="M276" s="251"/>
      <c r="N276" s="252"/>
      <c r="O276" s="252"/>
      <c r="P276" s="252"/>
      <c r="Q276" s="252"/>
      <c r="R276" s="252"/>
      <c r="S276" s="252"/>
      <c r="T276" s="253"/>
      <c r="AT276" s="254" t="s">
        <v>175</v>
      </c>
      <c r="AU276" s="254" t="s">
        <v>107</v>
      </c>
      <c r="AV276" s="12" t="s">
        <v>82</v>
      </c>
      <c r="AW276" s="12" t="s">
        <v>31</v>
      </c>
      <c r="AX276" s="12" t="s">
        <v>74</v>
      </c>
      <c r="AY276" s="254" t="s">
        <v>165</v>
      </c>
    </row>
    <row r="277" s="13" customFormat="1">
      <c r="B277" s="255"/>
      <c r="C277" s="256"/>
      <c r="D277" s="246" t="s">
        <v>175</v>
      </c>
      <c r="E277" s="257" t="s">
        <v>1</v>
      </c>
      <c r="F277" s="258" t="s">
        <v>1843</v>
      </c>
      <c r="G277" s="256"/>
      <c r="H277" s="259">
        <v>92.731999999999999</v>
      </c>
      <c r="I277" s="260"/>
      <c r="J277" s="256"/>
      <c r="K277" s="256"/>
      <c r="L277" s="261"/>
      <c r="M277" s="262"/>
      <c r="N277" s="263"/>
      <c r="O277" s="263"/>
      <c r="P277" s="263"/>
      <c r="Q277" s="263"/>
      <c r="R277" s="263"/>
      <c r="S277" s="263"/>
      <c r="T277" s="264"/>
      <c r="AT277" s="265" t="s">
        <v>175</v>
      </c>
      <c r="AU277" s="265" t="s">
        <v>107</v>
      </c>
      <c r="AV277" s="13" t="s">
        <v>107</v>
      </c>
      <c r="AW277" s="13" t="s">
        <v>31</v>
      </c>
      <c r="AX277" s="13" t="s">
        <v>74</v>
      </c>
      <c r="AY277" s="265" t="s">
        <v>165</v>
      </c>
    </row>
    <row r="278" s="13" customFormat="1">
      <c r="B278" s="255"/>
      <c r="C278" s="256"/>
      <c r="D278" s="246" t="s">
        <v>175</v>
      </c>
      <c r="E278" s="257" t="s">
        <v>1</v>
      </c>
      <c r="F278" s="258" t="s">
        <v>381</v>
      </c>
      <c r="G278" s="256"/>
      <c r="H278" s="259">
        <v>-2.4300000000000002</v>
      </c>
      <c r="I278" s="260"/>
      <c r="J278" s="256"/>
      <c r="K278" s="256"/>
      <c r="L278" s="261"/>
      <c r="M278" s="262"/>
      <c r="N278" s="263"/>
      <c r="O278" s="263"/>
      <c r="P278" s="263"/>
      <c r="Q278" s="263"/>
      <c r="R278" s="263"/>
      <c r="S278" s="263"/>
      <c r="T278" s="264"/>
      <c r="AT278" s="265" t="s">
        <v>175</v>
      </c>
      <c r="AU278" s="265" t="s">
        <v>107</v>
      </c>
      <c r="AV278" s="13" t="s">
        <v>107</v>
      </c>
      <c r="AW278" s="13" t="s">
        <v>31</v>
      </c>
      <c r="AX278" s="13" t="s">
        <v>74</v>
      </c>
      <c r="AY278" s="265" t="s">
        <v>165</v>
      </c>
    </row>
    <row r="279" s="13" customFormat="1">
      <c r="B279" s="255"/>
      <c r="C279" s="256"/>
      <c r="D279" s="246" t="s">
        <v>175</v>
      </c>
      <c r="E279" s="257" t="s">
        <v>1</v>
      </c>
      <c r="F279" s="258" t="s">
        <v>1844</v>
      </c>
      <c r="G279" s="256"/>
      <c r="H279" s="259">
        <v>0.67500000000000004</v>
      </c>
      <c r="I279" s="260"/>
      <c r="J279" s="256"/>
      <c r="K279" s="256"/>
      <c r="L279" s="261"/>
      <c r="M279" s="262"/>
      <c r="N279" s="263"/>
      <c r="O279" s="263"/>
      <c r="P279" s="263"/>
      <c r="Q279" s="263"/>
      <c r="R279" s="263"/>
      <c r="S279" s="263"/>
      <c r="T279" s="264"/>
      <c r="AT279" s="265" t="s">
        <v>175</v>
      </c>
      <c r="AU279" s="265" t="s">
        <v>107</v>
      </c>
      <c r="AV279" s="13" t="s">
        <v>107</v>
      </c>
      <c r="AW279" s="13" t="s">
        <v>31</v>
      </c>
      <c r="AX279" s="13" t="s">
        <v>74</v>
      </c>
      <c r="AY279" s="265" t="s">
        <v>165</v>
      </c>
    </row>
    <row r="280" s="13" customFormat="1">
      <c r="B280" s="255"/>
      <c r="C280" s="256"/>
      <c r="D280" s="246" t="s">
        <v>175</v>
      </c>
      <c r="E280" s="257" t="s">
        <v>1</v>
      </c>
      <c r="F280" s="258" t="s">
        <v>1845</v>
      </c>
      <c r="G280" s="256"/>
      <c r="H280" s="259">
        <v>9.4239999999999995</v>
      </c>
      <c r="I280" s="260"/>
      <c r="J280" s="256"/>
      <c r="K280" s="256"/>
      <c r="L280" s="261"/>
      <c r="M280" s="262"/>
      <c r="N280" s="263"/>
      <c r="O280" s="263"/>
      <c r="P280" s="263"/>
      <c r="Q280" s="263"/>
      <c r="R280" s="263"/>
      <c r="S280" s="263"/>
      <c r="T280" s="264"/>
      <c r="AT280" s="265" t="s">
        <v>175</v>
      </c>
      <c r="AU280" s="265" t="s">
        <v>107</v>
      </c>
      <c r="AV280" s="13" t="s">
        <v>107</v>
      </c>
      <c r="AW280" s="13" t="s">
        <v>31</v>
      </c>
      <c r="AX280" s="13" t="s">
        <v>74</v>
      </c>
      <c r="AY280" s="265" t="s">
        <v>165</v>
      </c>
    </row>
    <row r="281" s="13" customFormat="1">
      <c r="B281" s="255"/>
      <c r="C281" s="256"/>
      <c r="D281" s="246" t="s">
        <v>175</v>
      </c>
      <c r="E281" s="257" t="s">
        <v>1</v>
      </c>
      <c r="F281" s="258" t="s">
        <v>1846</v>
      </c>
      <c r="G281" s="256"/>
      <c r="H281" s="259">
        <v>17.039999999999999</v>
      </c>
      <c r="I281" s="260"/>
      <c r="J281" s="256"/>
      <c r="K281" s="256"/>
      <c r="L281" s="261"/>
      <c r="M281" s="262"/>
      <c r="N281" s="263"/>
      <c r="O281" s="263"/>
      <c r="P281" s="263"/>
      <c r="Q281" s="263"/>
      <c r="R281" s="263"/>
      <c r="S281" s="263"/>
      <c r="T281" s="264"/>
      <c r="AT281" s="265" t="s">
        <v>175</v>
      </c>
      <c r="AU281" s="265" t="s">
        <v>107</v>
      </c>
      <c r="AV281" s="13" t="s">
        <v>107</v>
      </c>
      <c r="AW281" s="13" t="s">
        <v>31</v>
      </c>
      <c r="AX281" s="13" t="s">
        <v>74</v>
      </c>
      <c r="AY281" s="265" t="s">
        <v>165</v>
      </c>
    </row>
    <row r="282" s="13" customFormat="1">
      <c r="B282" s="255"/>
      <c r="C282" s="256"/>
      <c r="D282" s="246" t="s">
        <v>175</v>
      </c>
      <c r="E282" s="257" t="s">
        <v>1</v>
      </c>
      <c r="F282" s="258" t="s">
        <v>310</v>
      </c>
      <c r="G282" s="256"/>
      <c r="H282" s="259">
        <v>-1.6000000000000001</v>
      </c>
      <c r="I282" s="260"/>
      <c r="J282" s="256"/>
      <c r="K282" s="256"/>
      <c r="L282" s="261"/>
      <c r="M282" s="262"/>
      <c r="N282" s="263"/>
      <c r="O282" s="263"/>
      <c r="P282" s="263"/>
      <c r="Q282" s="263"/>
      <c r="R282" s="263"/>
      <c r="S282" s="263"/>
      <c r="T282" s="264"/>
      <c r="AT282" s="265" t="s">
        <v>175</v>
      </c>
      <c r="AU282" s="265" t="s">
        <v>107</v>
      </c>
      <c r="AV282" s="13" t="s">
        <v>107</v>
      </c>
      <c r="AW282" s="13" t="s">
        <v>31</v>
      </c>
      <c r="AX282" s="13" t="s">
        <v>74</v>
      </c>
      <c r="AY282" s="265" t="s">
        <v>165</v>
      </c>
    </row>
    <row r="283" s="13" customFormat="1">
      <c r="B283" s="255"/>
      <c r="C283" s="256"/>
      <c r="D283" s="246" t="s">
        <v>175</v>
      </c>
      <c r="E283" s="257" t="s">
        <v>1</v>
      </c>
      <c r="F283" s="258" t="s">
        <v>1844</v>
      </c>
      <c r="G283" s="256"/>
      <c r="H283" s="259">
        <v>0.67500000000000004</v>
      </c>
      <c r="I283" s="260"/>
      <c r="J283" s="256"/>
      <c r="K283" s="256"/>
      <c r="L283" s="261"/>
      <c r="M283" s="262"/>
      <c r="N283" s="263"/>
      <c r="O283" s="263"/>
      <c r="P283" s="263"/>
      <c r="Q283" s="263"/>
      <c r="R283" s="263"/>
      <c r="S283" s="263"/>
      <c r="T283" s="264"/>
      <c r="AT283" s="265" t="s">
        <v>175</v>
      </c>
      <c r="AU283" s="265" t="s">
        <v>107</v>
      </c>
      <c r="AV283" s="13" t="s">
        <v>107</v>
      </c>
      <c r="AW283" s="13" t="s">
        <v>31</v>
      </c>
      <c r="AX283" s="13" t="s">
        <v>74</v>
      </c>
      <c r="AY283" s="265" t="s">
        <v>165</v>
      </c>
    </row>
    <row r="284" s="13" customFormat="1">
      <c r="B284" s="255"/>
      <c r="C284" s="256"/>
      <c r="D284" s="246" t="s">
        <v>175</v>
      </c>
      <c r="E284" s="257" t="s">
        <v>1</v>
      </c>
      <c r="F284" s="258" t="s">
        <v>1847</v>
      </c>
      <c r="G284" s="256"/>
      <c r="H284" s="259">
        <v>0.71999999999999997</v>
      </c>
      <c r="I284" s="260"/>
      <c r="J284" s="256"/>
      <c r="K284" s="256"/>
      <c r="L284" s="261"/>
      <c r="M284" s="262"/>
      <c r="N284" s="263"/>
      <c r="O284" s="263"/>
      <c r="P284" s="263"/>
      <c r="Q284" s="263"/>
      <c r="R284" s="263"/>
      <c r="S284" s="263"/>
      <c r="T284" s="264"/>
      <c r="AT284" s="265" t="s">
        <v>175</v>
      </c>
      <c r="AU284" s="265" t="s">
        <v>107</v>
      </c>
      <c r="AV284" s="13" t="s">
        <v>107</v>
      </c>
      <c r="AW284" s="13" t="s">
        <v>31</v>
      </c>
      <c r="AX284" s="13" t="s">
        <v>74</v>
      </c>
      <c r="AY284" s="265" t="s">
        <v>165</v>
      </c>
    </row>
    <row r="285" s="12" customFormat="1">
      <c r="B285" s="244"/>
      <c r="C285" s="245"/>
      <c r="D285" s="246" t="s">
        <v>175</v>
      </c>
      <c r="E285" s="247" t="s">
        <v>1</v>
      </c>
      <c r="F285" s="248" t="s">
        <v>1452</v>
      </c>
      <c r="G285" s="245"/>
      <c r="H285" s="247" t="s">
        <v>1</v>
      </c>
      <c r="I285" s="249"/>
      <c r="J285" s="245"/>
      <c r="K285" s="245"/>
      <c r="L285" s="250"/>
      <c r="M285" s="251"/>
      <c r="N285" s="252"/>
      <c r="O285" s="252"/>
      <c r="P285" s="252"/>
      <c r="Q285" s="252"/>
      <c r="R285" s="252"/>
      <c r="S285" s="252"/>
      <c r="T285" s="253"/>
      <c r="AT285" s="254" t="s">
        <v>175</v>
      </c>
      <c r="AU285" s="254" t="s">
        <v>107</v>
      </c>
      <c r="AV285" s="12" t="s">
        <v>82</v>
      </c>
      <c r="AW285" s="12" t="s">
        <v>31</v>
      </c>
      <c r="AX285" s="12" t="s">
        <v>74</v>
      </c>
      <c r="AY285" s="254" t="s">
        <v>165</v>
      </c>
    </row>
    <row r="286" s="13" customFormat="1">
      <c r="B286" s="255"/>
      <c r="C286" s="256"/>
      <c r="D286" s="246" t="s">
        <v>175</v>
      </c>
      <c r="E286" s="257" t="s">
        <v>1</v>
      </c>
      <c r="F286" s="258" t="s">
        <v>1848</v>
      </c>
      <c r="G286" s="256"/>
      <c r="H286" s="259">
        <v>3.8239999999999998</v>
      </c>
      <c r="I286" s="260"/>
      <c r="J286" s="256"/>
      <c r="K286" s="256"/>
      <c r="L286" s="261"/>
      <c r="M286" s="262"/>
      <c r="N286" s="263"/>
      <c r="O286" s="263"/>
      <c r="P286" s="263"/>
      <c r="Q286" s="263"/>
      <c r="R286" s="263"/>
      <c r="S286" s="263"/>
      <c r="T286" s="264"/>
      <c r="AT286" s="265" t="s">
        <v>175</v>
      </c>
      <c r="AU286" s="265" t="s">
        <v>107</v>
      </c>
      <c r="AV286" s="13" t="s">
        <v>107</v>
      </c>
      <c r="AW286" s="13" t="s">
        <v>31</v>
      </c>
      <c r="AX286" s="13" t="s">
        <v>74</v>
      </c>
      <c r="AY286" s="265" t="s">
        <v>165</v>
      </c>
    </row>
    <row r="287" s="13" customFormat="1">
      <c r="B287" s="255"/>
      <c r="C287" s="256"/>
      <c r="D287" s="246" t="s">
        <v>175</v>
      </c>
      <c r="E287" s="257" t="s">
        <v>1</v>
      </c>
      <c r="F287" s="258" t="s">
        <v>1849</v>
      </c>
      <c r="G287" s="256"/>
      <c r="H287" s="259">
        <v>2.48</v>
      </c>
      <c r="I287" s="260"/>
      <c r="J287" s="256"/>
      <c r="K287" s="256"/>
      <c r="L287" s="261"/>
      <c r="M287" s="262"/>
      <c r="N287" s="263"/>
      <c r="O287" s="263"/>
      <c r="P287" s="263"/>
      <c r="Q287" s="263"/>
      <c r="R287" s="263"/>
      <c r="S287" s="263"/>
      <c r="T287" s="264"/>
      <c r="AT287" s="265" t="s">
        <v>175</v>
      </c>
      <c r="AU287" s="265" t="s">
        <v>107</v>
      </c>
      <c r="AV287" s="13" t="s">
        <v>107</v>
      </c>
      <c r="AW287" s="13" t="s">
        <v>31</v>
      </c>
      <c r="AX287" s="13" t="s">
        <v>74</v>
      </c>
      <c r="AY287" s="265" t="s">
        <v>165</v>
      </c>
    </row>
    <row r="288" s="13" customFormat="1">
      <c r="B288" s="255"/>
      <c r="C288" s="256"/>
      <c r="D288" s="246" t="s">
        <v>175</v>
      </c>
      <c r="E288" s="257" t="s">
        <v>1</v>
      </c>
      <c r="F288" s="258" t="s">
        <v>1850</v>
      </c>
      <c r="G288" s="256"/>
      <c r="H288" s="259">
        <v>-0.32000000000000001</v>
      </c>
      <c r="I288" s="260"/>
      <c r="J288" s="256"/>
      <c r="K288" s="256"/>
      <c r="L288" s="261"/>
      <c r="M288" s="262"/>
      <c r="N288" s="263"/>
      <c r="O288" s="263"/>
      <c r="P288" s="263"/>
      <c r="Q288" s="263"/>
      <c r="R288" s="263"/>
      <c r="S288" s="263"/>
      <c r="T288" s="264"/>
      <c r="AT288" s="265" t="s">
        <v>175</v>
      </c>
      <c r="AU288" s="265" t="s">
        <v>107</v>
      </c>
      <c r="AV288" s="13" t="s">
        <v>107</v>
      </c>
      <c r="AW288" s="13" t="s">
        <v>31</v>
      </c>
      <c r="AX288" s="13" t="s">
        <v>74</v>
      </c>
      <c r="AY288" s="265" t="s">
        <v>165</v>
      </c>
    </row>
    <row r="289" s="13" customFormat="1">
      <c r="B289" s="255"/>
      <c r="C289" s="256"/>
      <c r="D289" s="246" t="s">
        <v>175</v>
      </c>
      <c r="E289" s="257" t="s">
        <v>1</v>
      </c>
      <c r="F289" s="258" t="s">
        <v>1851</v>
      </c>
      <c r="G289" s="256"/>
      <c r="H289" s="259">
        <v>0.64000000000000001</v>
      </c>
      <c r="I289" s="260"/>
      <c r="J289" s="256"/>
      <c r="K289" s="256"/>
      <c r="L289" s="261"/>
      <c r="M289" s="262"/>
      <c r="N289" s="263"/>
      <c r="O289" s="263"/>
      <c r="P289" s="263"/>
      <c r="Q289" s="263"/>
      <c r="R289" s="263"/>
      <c r="S289" s="263"/>
      <c r="T289" s="264"/>
      <c r="AT289" s="265" t="s">
        <v>175</v>
      </c>
      <c r="AU289" s="265" t="s">
        <v>107</v>
      </c>
      <c r="AV289" s="13" t="s">
        <v>107</v>
      </c>
      <c r="AW289" s="13" t="s">
        <v>31</v>
      </c>
      <c r="AX289" s="13" t="s">
        <v>74</v>
      </c>
      <c r="AY289" s="265" t="s">
        <v>165</v>
      </c>
    </row>
    <row r="290" s="14" customFormat="1">
      <c r="B290" s="266"/>
      <c r="C290" s="267"/>
      <c r="D290" s="246" t="s">
        <v>175</v>
      </c>
      <c r="E290" s="268" t="s">
        <v>1</v>
      </c>
      <c r="F290" s="269" t="s">
        <v>179</v>
      </c>
      <c r="G290" s="267"/>
      <c r="H290" s="270">
        <v>123.85999999999999</v>
      </c>
      <c r="I290" s="271"/>
      <c r="J290" s="267"/>
      <c r="K290" s="267"/>
      <c r="L290" s="272"/>
      <c r="M290" s="273"/>
      <c r="N290" s="274"/>
      <c r="O290" s="274"/>
      <c r="P290" s="274"/>
      <c r="Q290" s="274"/>
      <c r="R290" s="274"/>
      <c r="S290" s="274"/>
      <c r="T290" s="275"/>
      <c r="AT290" s="276" t="s">
        <v>175</v>
      </c>
      <c r="AU290" s="276" t="s">
        <v>107</v>
      </c>
      <c r="AV290" s="14" t="s">
        <v>166</v>
      </c>
      <c r="AW290" s="14" t="s">
        <v>31</v>
      </c>
      <c r="AX290" s="14" t="s">
        <v>74</v>
      </c>
      <c r="AY290" s="276" t="s">
        <v>165</v>
      </c>
    </row>
    <row r="291" s="12" customFormat="1">
      <c r="B291" s="244"/>
      <c r="C291" s="245"/>
      <c r="D291" s="246" t="s">
        <v>175</v>
      </c>
      <c r="E291" s="247" t="s">
        <v>1</v>
      </c>
      <c r="F291" s="248" t="s">
        <v>1750</v>
      </c>
      <c r="G291" s="245"/>
      <c r="H291" s="247" t="s">
        <v>1</v>
      </c>
      <c r="I291" s="249"/>
      <c r="J291" s="245"/>
      <c r="K291" s="245"/>
      <c r="L291" s="250"/>
      <c r="M291" s="251"/>
      <c r="N291" s="252"/>
      <c r="O291" s="252"/>
      <c r="P291" s="252"/>
      <c r="Q291" s="252"/>
      <c r="R291" s="252"/>
      <c r="S291" s="252"/>
      <c r="T291" s="253"/>
      <c r="AT291" s="254" t="s">
        <v>175</v>
      </c>
      <c r="AU291" s="254" t="s">
        <v>107</v>
      </c>
      <c r="AV291" s="12" t="s">
        <v>82</v>
      </c>
      <c r="AW291" s="12" t="s">
        <v>31</v>
      </c>
      <c r="AX291" s="12" t="s">
        <v>74</v>
      </c>
      <c r="AY291" s="254" t="s">
        <v>165</v>
      </c>
    </row>
    <row r="292" s="12" customFormat="1">
      <c r="B292" s="244"/>
      <c r="C292" s="245"/>
      <c r="D292" s="246" t="s">
        <v>175</v>
      </c>
      <c r="E292" s="247" t="s">
        <v>1</v>
      </c>
      <c r="F292" s="248" t="s">
        <v>1819</v>
      </c>
      <c r="G292" s="245"/>
      <c r="H292" s="247" t="s">
        <v>1</v>
      </c>
      <c r="I292" s="249"/>
      <c r="J292" s="245"/>
      <c r="K292" s="245"/>
      <c r="L292" s="250"/>
      <c r="M292" s="251"/>
      <c r="N292" s="252"/>
      <c r="O292" s="252"/>
      <c r="P292" s="252"/>
      <c r="Q292" s="252"/>
      <c r="R292" s="252"/>
      <c r="S292" s="252"/>
      <c r="T292" s="253"/>
      <c r="AT292" s="254" t="s">
        <v>175</v>
      </c>
      <c r="AU292" s="254" t="s">
        <v>107</v>
      </c>
      <c r="AV292" s="12" t="s">
        <v>82</v>
      </c>
      <c r="AW292" s="12" t="s">
        <v>31</v>
      </c>
      <c r="AX292" s="12" t="s">
        <v>74</v>
      </c>
      <c r="AY292" s="254" t="s">
        <v>165</v>
      </c>
    </row>
    <row r="293" s="13" customFormat="1">
      <c r="B293" s="255"/>
      <c r="C293" s="256"/>
      <c r="D293" s="246" t="s">
        <v>175</v>
      </c>
      <c r="E293" s="257" t="s">
        <v>1</v>
      </c>
      <c r="F293" s="258" t="s">
        <v>1852</v>
      </c>
      <c r="G293" s="256"/>
      <c r="H293" s="259">
        <v>31.100000000000001</v>
      </c>
      <c r="I293" s="260"/>
      <c r="J293" s="256"/>
      <c r="K293" s="256"/>
      <c r="L293" s="261"/>
      <c r="M293" s="262"/>
      <c r="N293" s="263"/>
      <c r="O293" s="263"/>
      <c r="P293" s="263"/>
      <c r="Q293" s="263"/>
      <c r="R293" s="263"/>
      <c r="S293" s="263"/>
      <c r="T293" s="264"/>
      <c r="AT293" s="265" t="s">
        <v>175</v>
      </c>
      <c r="AU293" s="265" t="s">
        <v>107</v>
      </c>
      <c r="AV293" s="13" t="s">
        <v>107</v>
      </c>
      <c r="AW293" s="13" t="s">
        <v>31</v>
      </c>
      <c r="AX293" s="13" t="s">
        <v>74</v>
      </c>
      <c r="AY293" s="265" t="s">
        <v>165</v>
      </c>
    </row>
    <row r="294" s="13" customFormat="1">
      <c r="B294" s="255"/>
      <c r="C294" s="256"/>
      <c r="D294" s="246" t="s">
        <v>175</v>
      </c>
      <c r="E294" s="257" t="s">
        <v>1</v>
      </c>
      <c r="F294" s="258" t="s">
        <v>1853</v>
      </c>
      <c r="G294" s="256"/>
      <c r="H294" s="259">
        <v>-0.16</v>
      </c>
      <c r="I294" s="260"/>
      <c r="J294" s="256"/>
      <c r="K294" s="256"/>
      <c r="L294" s="261"/>
      <c r="M294" s="262"/>
      <c r="N294" s="263"/>
      <c r="O294" s="263"/>
      <c r="P294" s="263"/>
      <c r="Q294" s="263"/>
      <c r="R294" s="263"/>
      <c r="S294" s="263"/>
      <c r="T294" s="264"/>
      <c r="AT294" s="265" t="s">
        <v>175</v>
      </c>
      <c r="AU294" s="265" t="s">
        <v>107</v>
      </c>
      <c r="AV294" s="13" t="s">
        <v>107</v>
      </c>
      <c r="AW294" s="13" t="s">
        <v>31</v>
      </c>
      <c r="AX294" s="13" t="s">
        <v>74</v>
      </c>
      <c r="AY294" s="265" t="s">
        <v>165</v>
      </c>
    </row>
    <row r="295" s="13" customFormat="1">
      <c r="B295" s="255"/>
      <c r="C295" s="256"/>
      <c r="D295" s="246" t="s">
        <v>175</v>
      </c>
      <c r="E295" s="257" t="s">
        <v>1</v>
      </c>
      <c r="F295" s="258" t="s">
        <v>1854</v>
      </c>
      <c r="G295" s="256"/>
      <c r="H295" s="259">
        <v>-1.6499999999999999</v>
      </c>
      <c r="I295" s="260"/>
      <c r="J295" s="256"/>
      <c r="K295" s="256"/>
      <c r="L295" s="261"/>
      <c r="M295" s="262"/>
      <c r="N295" s="263"/>
      <c r="O295" s="263"/>
      <c r="P295" s="263"/>
      <c r="Q295" s="263"/>
      <c r="R295" s="263"/>
      <c r="S295" s="263"/>
      <c r="T295" s="264"/>
      <c r="AT295" s="265" t="s">
        <v>175</v>
      </c>
      <c r="AU295" s="265" t="s">
        <v>107</v>
      </c>
      <c r="AV295" s="13" t="s">
        <v>107</v>
      </c>
      <c r="AW295" s="13" t="s">
        <v>31</v>
      </c>
      <c r="AX295" s="13" t="s">
        <v>74</v>
      </c>
      <c r="AY295" s="265" t="s">
        <v>165</v>
      </c>
    </row>
    <row r="296" s="13" customFormat="1">
      <c r="B296" s="255"/>
      <c r="C296" s="256"/>
      <c r="D296" s="246" t="s">
        <v>175</v>
      </c>
      <c r="E296" s="257" t="s">
        <v>1</v>
      </c>
      <c r="F296" s="258" t="s">
        <v>1855</v>
      </c>
      <c r="G296" s="256"/>
      <c r="H296" s="259">
        <v>-2</v>
      </c>
      <c r="I296" s="260"/>
      <c r="J296" s="256"/>
      <c r="K296" s="256"/>
      <c r="L296" s="261"/>
      <c r="M296" s="262"/>
      <c r="N296" s="263"/>
      <c r="O296" s="263"/>
      <c r="P296" s="263"/>
      <c r="Q296" s="263"/>
      <c r="R296" s="263"/>
      <c r="S296" s="263"/>
      <c r="T296" s="264"/>
      <c r="AT296" s="265" t="s">
        <v>175</v>
      </c>
      <c r="AU296" s="265" t="s">
        <v>107</v>
      </c>
      <c r="AV296" s="13" t="s">
        <v>107</v>
      </c>
      <c r="AW296" s="13" t="s">
        <v>31</v>
      </c>
      <c r="AX296" s="13" t="s">
        <v>74</v>
      </c>
      <c r="AY296" s="265" t="s">
        <v>165</v>
      </c>
    </row>
    <row r="297" s="13" customFormat="1">
      <c r="B297" s="255"/>
      <c r="C297" s="256"/>
      <c r="D297" s="246" t="s">
        <v>175</v>
      </c>
      <c r="E297" s="257" t="s">
        <v>1</v>
      </c>
      <c r="F297" s="258" t="s">
        <v>1856</v>
      </c>
      <c r="G297" s="256"/>
      <c r="H297" s="259">
        <v>0.17999999999999999</v>
      </c>
      <c r="I297" s="260"/>
      <c r="J297" s="256"/>
      <c r="K297" s="256"/>
      <c r="L297" s="261"/>
      <c r="M297" s="262"/>
      <c r="N297" s="263"/>
      <c r="O297" s="263"/>
      <c r="P297" s="263"/>
      <c r="Q297" s="263"/>
      <c r="R297" s="263"/>
      <c r="S297" s="263"/>
      <c r="T297" s="264"/>
      <c r="AT297" s="265" t="s">
        <v>175</v>
      </c>
      <c r="AU297" s="265" t="s">
        <v>107</v>
      </c>
      <c r="AV297" s="13" t="s">
        <v>107</v>
      </c>
      <c r="AW297" s="13" t="s">
        <v>31</v>
      </c>
      <c r="AX297" s="13" t="s">
        <v>74</v>
      </c>
      <c r="AY297" s="265" t="s">
        <v>165</v>
      </c>
    </row>
    <row r="298" s="13" customFormat="1">
      <c r="B298" s="255"/>
      <c r="C298" s="256"/>
      <c r="D298" s="246" t="s">
        <v>175</v>
      </c>
      <c r="E298" s="257" t="s">
        <v>1</v>
      </c>
      <c r="F298" s="258" t="s">
        <v>1857</v>
      </c>
      <c r="G298" s="256"/>
      <c r="H298" s="259">
        <v>0.57299999999999995</v>
      </c>
      <c r="I298" s="260"/>
      <c r="J298" s="256"/>
      <c r="K298" s="256"/>
      <c r="L298" s="261"/>
      <c r="M298" s="262"/>
      <c r="N298" s="263"/>
      <c r="O298" s="263"/>
      <c r="P298" s="263"/>
      <c r="Q298" s="263"/>
      <c r="R298" s="263"/>
      <c r="S298" s="263"/>
      <c r="T298" s="264"/>
      <c r="AT298" s="265" t="s">
        <v>175</v>
      </c>
      <c r="AU298" s="265" t="s">
        <v>107</v>
      </c>
      <c r="AV298" s="13" t="s">
        <v>107</v>
      </c>
      <c r="AW298" s="13" t="s">
        <v>31</v>
      </c>
      <c r="AX298" s="13" t="s">
        <v>74</v>
      </c>
      <c r="AY298" s="265" t="s">
        <v>165</v>
      </c>
    </row>
    <row r="299" s="13" customFormat="1">
      <c r="B299" s="255"/>
      <c r="C299" s="256"/>
      <c r="D299" s="246" t="s">
        <v>175</v>
      </c>
      <c r="E299" s="257" t="s">
        <v>1</v>
      </c>
      <c r="F299" s="258" t="s">
        <v>1858</v>
      </c>
      <c r="G299" s="256"/>
      <c r="H299" s="259">
        <v>0.495</v>
      </c>
      <c r="I299" s="260"/>
      <c r="J299" s="256"/>
      <c r="K299" s="256"/>
      <c r="L299" s="261"/>
      <c r="M299" s="262"/>
      <c r="N299" s="263"/>
      <c r="O299" s="263"/>
      <c r="P299" s="263"/>
      <c r="Q299" s="263"/>
      <c r="R299" s="263"/>
      <c r="S299" s="263"/>
      <c r="T299" s="264"/>
      <c r="AT299" s="265" t="s">
        <v>175</v>
      </c>
      <c r="AU299" s="265" t="s">
        <v>107</v>
      </c>
      <c r="AV299" s="13" t="s">
        <v>107</v>
      </c>
      <c r="AW299" s="13" t="s">
        <v>31</v>
      </c>
      <c r="AX299" s="13" t="s">
        <v>74</v>
      </c>
      <c r="AY299" s="265" t="s">
        <v>165</v>
      </c>
    </row>
    <row r="300" s="13" customFormat="1">
      <c r="B300" s="255"/>
      <c r="C300" s="256"/>
      <c r="D300" s="246" t="s">
        <v>175</v>
      </c>
      <c r="E300" s="257" t="s">
        <v>1</v>
      </c>
      <c r="F300" s="258" t="s">
        <v>1859</v>
      </c>
      <c r="G300" s="256"/>
      <c r="H300" s="259">
        <v>103.73</v>
      </c>
      <c r="I300" s="260"/>
      <c r="J300" s="256"/>
      <c r="K300" s="256"/>
      <c r="L300" s="261"/>
      <c r="M300" s="262"/>
      <c r="N300" s="263"/>
      <c r="O300" s="263"/>
      <c r="P300" s="263"/>
      <c r="Q300" s="263"/>
      <c r="R300" s="263"/>
      <c r="S300" s="263"/>
      <c r="T300" s="264"/>
      <c r="AT300" s="265" t="s">
        <v>175</v>
      </c>
      <c r="AU300" s="265" t="s">
        <v>107</v>
      </c>
      <c r="AV300" s="13" t="s">
        <v>107</v>
      </c>
      <c r="AW300" s="13" t="s">
        <v>31</v>
      </c>
      <c r="AX300" s="13" t="s">
        <v>74</v>
      </c>
      <c r="AY300" s="265" t="s">
        <v>165</v>
      </c>
    </row>
    <row r="301" s="13" customFormat="1">
      <c r="B301" s="255"/>
      <c r="C301" s="256"/>
      <c r="D301" s="246" t="s">
        <v>175</v>
      </c>
      <c r="E301" s="257" t="s">
        <v>1</v>
      </c>
      <c r="F301" s="258" t="s">
        <v>1860</v>
      </c>
      <c r="G301" s="256"/>
      <c r="H301" s="259">
        <v>-4.8600000000000003</v>
      </c>
      <c r="I301" s="260"/>
      <c r="J301" s="256"/>
      <c r="K301" s="256"/>
      <c r="L301" s="261"/>
      <c r="M301" s="262"/>
      <c r="N301" s="263"/>
      <c r="O301" s="263"/>
      <c r="P301" s="263"/>
      <c r="Q301" s="263"/>
      <c r="R301" s="263"/>
      <c r="S301" s="263"/>
      <c r="T301" s="264"/>
      <c r="AT301" s="265" t="s">
        <v>175</v>
      </c>
      <c r="AU301" s="265" t="s">
        <v>107</v>
      </c>
      <c r="AV301" s="13" t="s">
        <v>107</v>
      </c>
      <c r="AW301" s="13" t="s">
        <v>31</v>
      </c>
      <c r="AX301" s="13" t="s">
        <v>74</v>
      </c>
      <c r="AY301" s="265" t="s">
        <v>165</v>
      </c>
    </row>
    <row r="302" s="13" customFormat="1">
      <c r="B302" s="255"/>
      <c r="C302" s="256"/>
      <c r="D302" s="246" t="s">
        <v>175</v>
      </c>
      <c r="E302" s="257" t="s">
        <v>1</v>
      </c>
      <c r="F302" s="258" t="s">
        <v>387</v>
      </c>
      <c r="G302" s="256"/>
      <c r="H302" s="259">
        <v>-0.81000000000000005</v>
      </c>
      <c r="I302" s="260"/>
      <c r="J302" s="256"/>
      <c r="K302" s="256"/>
      <c r="L302" s="261"/>
      <c r="M302" s="262"/>
      <c r="N302" s="263"/>
      <c r="O302" s="263"/>
      <c r="P302" s="263"/>
      <c r="Q302" s="263"/>
      <c r="R302" s="263"/>
      <c r="S302" s="263"/>
      <c r="T302" s="264"/>
      <c r="AT302" s="265" t="s">
        <v>175</v>
      </c>
      <c r="AU302" s="265" t="s">
        <v>107</v>
      </c>
      <c r="AV302" s="13" t="s">
        <v>107</v>
      </c>
      <c r="AW302" s="13" t="s">
        <v>31</v>
      </c>
      <c r="AX302" s="13" t="s">
        <v>74</v>
      </c>
      <c r="AY302" s="265" t="s">
        <v>165</v>
      </c>
    </row>
    <row r="303" s="13" customFormat="1">
      <c r="B303" s="255"/>
      <c r="C303" s="256"/>
      <c r="D303" s="246" t="s">
        <v>175</v>
      </c>
      <c r="E303" s="257" t="s">
        <v>1</v>
      </c>
      <c r="F303" s="258" t="s">
        <v>1860</v>
      </c>
      <c r="G303" s="256"/>
      <c r="H303" s="259">
        <v>-4.8600000000000003</v>
      </c>
      <c r="I303" s="260"/>
      <c r="J303" s="256"/>
      <c r="K303" s="256"/>
      <c r="L303" s="261"/>
      <c r="M303" s="262"/>
      <c r="N303" s="263"/>
      <c r="O303" s="263"/>
      <c r="P303" s="263"/>
      <c r="Q303" s="263"/>
      <c r="R303" s="263"/>
      <c r="S303" s="263"/>
      <c r="T303" s="264"/>
      <c r="AT303" s="265" t="s">
        <v>175</v>
      </c>
      <c r="AU303" s="265" t="s">
        <v>107</v>
      </c>
      <c r="AV303" s="13" t="s">
        <v>107</v>
      </c>
      <c r="AW303" s="13" t="s">
        <v>31</v>
      </c>
      <c r="AX303" s="13" t="s">
        <v>74</v>
      </c>
      <c r="AY303" s="265" t="s">
        <v>165</v>
      </c>
    </row>
    <row r="304" s="13" customFormat="1">
      <c r="B304" s="255"/>
      <c r="C304" s="256"/>
      <c r="D304" s="246" t="s">
        <v>175</v>
      </c>
      <c r="E304" s="257" t="s">
        <v>1</v>
      </c>
      <c r="F304" s="258" t="s">
        <v>387</v>
      </c>
      <c r="G304" s="256"/>
      <c r="H304" s="259">
        <v>-0.81000000000000005</v>
      </c>
      <c r="I304" s="260"/>
      <c r="J304" s="256"/>
      <c r="K304" s="256"/>
      <c r="L304" s="261"/>
      <c r="M304" s="262"/>
      <c r="N304" s="263"/>
      <c r="O304" s="263"/>
      <c r="P304" s="263"/>
      <c r="Q304" s="263"/>
      <c r="R304" s="263"/>
      <c r="S304" s="263"/>
      <c r="T304" s="264"/>
      <c r="AT304" s="265" t="s">
        <v>175</v>
      </c>
      <c r="AU304" s="265" t="s">
        <v>107</v>
      </c>
      <c r="AV304" s="13" t="s">
        <v>107</v>
      </c>
      <c r="AW304" s="13" t="s">
        <v>31</v>
      </c>
      <c r="AX304" s="13" t="s">
        <v>74</v>
      </c>
      <c r="AY304" s="265" t="s">
        <v>165</v>
      </c>
    </row>
    <row r="305" s="13" customFormat="1">
      <c r="B305" s="255"/>
      <c r="C305" s="256"/>
      <c r="D305" s="246" t="s">
        <v>175</v>
      </c>
      <c r="E305" s="257" t="s">
        <v>1</v>
      </c>
      <c r="F305" s="258" t="s">
        <v>1861</v>
      </c>
      <c r="G305" s="256"/>
      <c r="H305" s="259">
        <v>-1.349</v>
      </c>
      <c r="I305" s="260"/>
      <c r="J305" s="256"/>
      <c r="K305" s="256"/>
      <c r="L305" s="261"/>
      <c r="M305" s="262"/>
      <c r="N305" s="263"/>
      <c r="O305" s="263"/>
      <c r="P305" s="263"/>
      <c r="Q305" s="263"/>
      <c r="R305" s="263"/>
      <c r="S305" s="263"/>
      <c r="T305" s="264"/>
      <c r="AT305" s="265" t="s">
        <v>175</v>
      </c>
      <c r="AU305" s="265" t="s">
        <v>107</v>
      </c>
      <c r="AV305" s="13" t="s">
        <v>107</v>
      </c>
      <c r="AW305" s="13" t="s">
        <v>31</v>
      </c>
      <c r="AX305" s="13" t="s">
        <v>74</v>
      </c>
      <c r="AY305" s="265" t="s">
        <v>165</v>
      </c>
    </row>
    <row r="306" s="13" customFormat="1">
      <c r="B306" s="255"/>
      <c r="C306" s="256"/>
      <c r="D306" s="246" t="s">
        <v>175</v>
      </c>
      <c r="E306" s="257" t="s">
        <v>1</v>
      </c>
      <c r="F306" s="258" t="s">
        <v>493</v>
      </c>
      <c r="G306" s="256"/>
      <c r="H306" s="259">
        <v>-2.2000000000000002</v>
      </c>
      <c r="I306" s="260"/>
      <c r="J306" s="256"/>
      <c r="K306" s="256"/>
      <c r="L306" s="261"/>
      <c r="M306" s="262"/>
      <c r="N306" s="263"/>
      <c r="O306" s="263"/>
      <c r="P306" s="263"/>
      <c r="Q306" s="263"/>
      <c r="R306" s="263"/>
      <c r="S306" s="263"/>
      <c r="T306" s="264"/>
      <c r="AT306" s="265" t="s">
        <v>175</v>
      </c>
      <c r="AU306" s="265" t="s">
        <v>107</v>
      </c>
      <c r="AV306" s="13" t="s">
        <v>107</v>
      </c>
      <c r="AW306" s="13" t="s">
        <v>31</v>
      </c>
      <c r="AX306" s="13" t="s">
        <v>74</v>
      </c>
      <c r="AY306" s="265" t="s">
        <v>165</v>
      </c>
    </row>
    <row r="307" s="13" customFormat="1">
      <c r="B307" s="255"/>
      <c r="C307" s="256"/>
      <c r="D307" s="246" t="s">
        <v>175</v>
      </c>
      <c r="E307" s="257" t="s">
        <v>1</v>
      </c>
      <c r="F307" s="258" t="s">
        <v>1862</v>
      </c>
      <c r="G307" s="256"/>
      <c r="H307" s="259">
        <v>1.3500000000000001</v>
      </c>
      <c r="I307" s="260"/>
      <c r="J307" s="256"/>
      <c r="K307" s="256"/>
      <c r="L307" s="261"/>
      <c r="M307" s="262"/>
      <c r="N307" s="263"/>
      <c r="O307" s="263"/>
      <c r="P307" s="263"/>
      <c r="Q307" s="263"/>
      <c r="R307" s="263"/>
      <c r="S307" s="263"/>
      <c r="T307" s="264"/>
      <c r="AT307" s="265" t="s">
        <v>175</v>
      </c>
      <c r="AU307" s="265" t="s">
        <v>107</v>
      </c>
      <c r="AV307" s="13" t="s">
        <v>107</v>
      </c>
      <c r="AW307" s="13" t="s">
        <v>31</v>
      </c>
      <c r="AX307" s="13" t="s">
        <v>74</v>
      </c>
      <c r="AY307" s="265" t="s">
        <v>165</v>
      </c>
    </row>
    <row r="308" s="13" customFormat="1">
      <c r="B308" s="255"/>
      <c r="C308" s="256"/>
      <c r="D308" s="246" t="s">
        <v>175</v>
      </c>
      <c r="E308" s="257" t="s">
        <v>1</v>
      </c>
      <c r="F308" s="258" t="s">
        <v>1863</v>
      </c>
      <c r="G308" s="256"/>
      <c r="H308" s="259">
        <v>0.40500000000000003</v>
      </c>
      <c r="I308" s="260"/>
      <c r="J308" s="256"/>
      <c r="K308" s="256"/>
      <c r="L308" s="261"/>
      <c r="M308" s="262"/>
      <c r="N308" s="263"/>
      <c r="O308" s="263"/>
      <c r="P308" s="263"/>
      <c r="Q308" s="263"/>
      <c r="R308" s="263"/>
      <c r="S308" s="263"/>
      <c r="T308" s="264"/>
      <c r="AT308" s="265" t="s">
        <v>175</v>
      </c>
      <c r="AU308" s="265" t="s">
        <v>107</v>
      </c>
      <c r="AV308" s="13" t="s">
        <v>107</v>
      </c>
      <c r="AW308" s="13" t="s">
        <v>31</v>
      </c>
      <c r="AX308" s="13" t="s">
        <v>74</v>
      </c>
      <c r="AY308" s="265" t="s">
        <v>165</v>
      </c>
    </row>
    <row r="309" s="13" customFormat="1">
      <c r="B309" s="255"/>
      <c r="C309" s="256"/>
      <c r="D309" s="246" t="s">
        <v>175</v>
      </c>
      <c r="E309" s="257" t="s">
        <v>1</v>
      </c>
      <c r="F309" s="258" t="s">
        <v>1862</v>
      </c>
      <c r="G309" s="256"/>
      <c r="H309" s="259">
        <v>1.3500000000000001</v>
      </c>
      <c r="I309" s="260"/>
      <c r="J309" s="256"/>
      <c r="K309" s="256"/>
      <c r="L309" s="261"/>
      <c r="M309" s="262"/>
      <c r="N309" s="263"/>
      <c r="O309" s="263"/>
      <c r="P309" s="263"/>
      <c r="Q309" s="263"/>
      <c r="R309" s="263"/>
      <c r="S309" s="263"/>
      <c r="T309" s="264"/>
      <c r="AT309" s="265" t="s">
        <v>175</v>
      </c>
      <c r="AU309" s="265" t="s">
        <v>107</v>
      </c>
      <c r="AV309" s="13" t="s">
        <v>107</v>
      </c>
      <c r="AW309" s="13" t="s">
        <v>31</v>
      </c>
      <c r="AX309" s="13" t="s">
        <v>74</v>
      </c>
      <c r="AY309" s="265" t="s">
        <v>165</v>
      </c>
    </row>
    <row r="310" s="13" customFormat="1">
      <c r="B310" s="255"/>
      <c r="C310" s="256"/>
      <c r="D310" s="246" t="s">
        <v>175</v>
      </c>
      <c r="E310" s="257" t="s">
        <v>1</v>
      </c>
      <c r="F310" s="258" t="s">
        <v>1863</v>
      </c>
      <c r="G310" s="256"/>
      <c r="H310" s="259">
        <v>0.40500000000000003</v>
      </c>
      <c r="I310" s="260"/>
      <c r="J310" s="256"/>
      <c r="K310" s="256"/>
      <c r="L310" s="261"/>
      <c r="M310" s="262"/>
      <c r="N310" s="263"/>
      <c r="O310" s="263"/>
      <c r="P310" s="263"/>
      <c r="Q310" s="263"/>
      <c r="R310" s="263"/>
      <c r="S310" s="263"/>
      <c r="T310" s="264"/>
      <c r="AT310" s="265" t="s">
        <v>175</v>
      </c>
      <c r="AU310" s="265" t="s">
        <v>107</v>
      </c>
      <c r="AV310" s="13" t="s">
        <v>107</v>
      </c>
      <c r="AW310" s="13" t="s">
        <v>31</v>
      </c>
      <c r="AX310" s="13" t="s">
        <v>74</v>
      </c>
      <c r="AY310" s="265" t="s">
        <v>165</v>
      </c>
    </row>
    <row r="311" s="13" customFormat="1">
      <c r="B311" s="255"/>
      <c r="C311" s="256"/>
      <c r="D311" s="246" t="s">
        <v>175</v>
      </c>
      <c r="E311" s="257" t="s">
        <v>1</v>
      </c>
      <c r="F311" s="258" t="s">
        <v>1864</v>
      </c>
      <c r="G311" s="256"/>
      <c r="H311" s="259">
        <v>3.5449999999999999</v>
      </c>
      <c r="I311" s="260"/>
      <c r="J311" s="256"/>
      <c r="K311" s="256"/>
      <c r="L311" s="261"/>
      <c r="M311" s="262"/>
      <c r="N311" s="263"/>
      <c r="O311" s="263"/>
      <c r="P311" s="263"/>
      <c r="Q311" s="263"/>
      <c r="R311" s="263"/>
      <c r="S311" s="263"/>
      <c r="T311" s="264"/>
      <c r="AT311" s="265" t="s">
        <v>175</v>
      </c>
      <c r="AU311" s="265" t="s">
        <v>107</v>
      </c>
      <c r="AV311" s="13" t="s">
        <v>107</v>
      </c>
      <c r="AW311" s="13" t="s">
        <v>31</v>
      </c>
      <c r="AX311" s="13" t="s">
        <v>74</v>
      </c>
      <c r="AY311" s="265" t="s">
        <v>165</v>
      </c>
    </row>
    <row r="312" s="13" customFormat="1">
      <c r="B312" s="255"/>
      <c r="C312" s="256"/>
      <c r="D312" s="246" t="s">
        <v>175</v>
      </c>
      <c r="E312" s="257" t="s">
        <v>1</v>
      </c>
      <c r="F312" s="258" t="s">
        <v>1865</v>
      </c>
      <c r="G312" s="256"/>
      <c r="H312" s="259">
        <v>0.51000000000000001</v>
      </c>
      <c r="I312" s="260"/>
      <c r="J312" s="256"/>
      <c r="K312" s="256"/>
      <c r="L312" s="261"/>
      <c r="M312" s="262"/>
      <c r="N312" s="263"/>
      <c r="O312" s="263"/>
      <c r="P312" s="263"/>
      <c r="Q312" s="263"/>
      <c r="R312" s="263"/>
      <c r="S312" s="263"/>
      <c r="T312" s="264"/>
      <c r="AT312" s="265" t="s">
        <v>175</v>
      </c>
      <c r="AU312" s="265" t="s">
        <v>107</v>
      </c>
      <c r="AV312" s="13" t="s">
        <v>107</v>
      </c>
      <c r="AW312" s="13" t="s">
        <v>31</v>
      </c>
      <c r="AX312" s="13" t="s">
        <v>74</v>
      </c>
      <c r="AY312" s="265" t="s">
        <v>165</v>
      </c>
    </row>
    <row r="313" s="13" customFormat="1">
      <c r="B313" s="255"/>
      <c r="C313" s="256"/>
      <c r="D313" s="246" t="s">
        <v>175</v>
      </c>
      <c r="E313" s="257" t="s">
        <v>1</v>
      </c>
      <c r="F313" s="258" t="s">
        <v>1866</v>
      </c>
      <c r="G313" s="256"/>
      <c r="H313" s="259">
        <v>18.038</v>
      </c>
      <c r="I313" s="260"/>
      <c r="J313" s="256"/>
      <c r="K313" s="256"/>
      <c r="L313" s="261"/>
      <c r="M313" s="262"/>
      <c r="N313" s="263"/>
      <c r="O313" s="263"/>
      <c r="P313" s="263"/>
      <c r="Q313" s="263"/>
      <c r="R313" s="263"/>
      <c r="S313" s="263"/>
      <c r="T313" s="264"/>
      <c r="AT313" s="265" t="s">
        <v>175</v>
      </c>
      <c r="AU313" s="265" t="s">
        <v>107</v>
      </c>
      <c r="AV313" s="13" t="s">
        <v>107</v>
      </c>
      <c r="AW313" s="13" t="s">
        <v>31</v>
      </c>
      <c r="AX313" s="13" t="s">
        <v>74</v>
      </c>
      <c r="AY313" s="265" t="s">
        <v>165</v>
      </c>
    </row>
    <row r="314" s="13" customFormat="1">
      <c r="B314" s="255"/>
      <c r="C314" s="256"/>
      <c r="D314" s="246" t="s">
        <v>175</v>
      </c>
      <c r="E314" s="257" t="s">
        <v>1</v>
      </c>
      <c r="F314" s="258" t="s">
        <v>1867</v>
      </c>
      <c r="G314" s="256"/>
      <c r="H314" s="259">
        <v>59.450000000000003</v>
      </c>
      <c r="I314" s="260"/>
      <c r="J314" s="256"/>
      <c r="K314" s="256"/>
      <c r="L314" s="261"/>
      <c r="M314" s="262"/>
      <c r="N314" s="263"/>
      <c r="O314" s="263"/>
      <c r="P314" s="263"/>
      <c r="Q314" s="263"/>
      <c r="R314" s="263"/>
      <c r="S314" s="263"/>
      <c r="T314" s="264"/>
      <c r="AT314" s="265" t="s">
        <v>175</v>
      </c>
      <c r="AU314" s="265" t="s">
        <v>107</v>
      </c>
      <c r="AV314" s="13" t="s">
        <v>107</v>
      </c>
      <c r="AW314" s="13" t="s">
        <v>31</v>
      </c>
      <c r="AX314" s="13" t="s">
        <v>74</v>
      </c>
      <c r="AY314" s="265" t="s">
        <v>165</v>
      </c>
    </row>
    <row r="315" s="13" customFormat="1">
      <c r="B315" s="255"/>
      <c r="C315" s="256"/>
      <c r="D315" s="246" t="s">
        <v>175</v>
      </c>
      <c r="E315" s="257" t="s">
        <v>1</v>
      </c>
      <c r="F315" s="258" t="s">
        <v>463</v>
      </c>
      <c r="G315" s="256"/>
      <c r="H315" s="259">
        <v>-1.7689999999999999</v>
      </c>
      <c r="I315" s="260"/>
      <c r="J315" s="256"/>
      <c r="K315" s="256"/>
      <c r="L315" s="261"/>
      <c r="M315" s="262"/>
      <c r="N315" s="263"/>
      <c r="O315" s="263"/>
      <c r="P315" s="263"/>
      <c r="Q315" s="263"/>
      <c r="R315" s="263"/>
      <c r="S315" s="263"/>
      <c r="T315" s="264"/>
      <c r="AT315" s="265" t="s">
        <v>175</v>
      </c>
      <c r="AU315" s="265" t="s">
        <v>107</v>
      </c>
      <c r="AV315" s="13" t="s">
        <v>107</v>
      </c>
      <c r="AW315" s="13" t="s">
        <v>31</v>
      </c>
      <c r="AX315" s="13" t="s">
        <v>74</v>
      </c>
      <c r="AY315" s="265" t="s">
        <v>165</v>
      </c>
    </row>
    <row r="316" s="13" customFormat="1">
      <c r="B316" s="255"/>
      <c r="C316" s="256"/>
      <c r="D316" s="246" t="s">
        <v>175</v>
      </c>
      <c r="E316" s="257" t="s">
        <v>1</v>
      </c>
      <c r="F316" s="258" t="s">
        <v>1868</v>
      </c>
      <c r="G316" s="256"/>
      <c r="H316" s="259">
        <v>0.60199999999999998</v>
      </c>
      <c r="I316" s="260"/>
      <c r="J316" s="256"/>
      <c r="K316" s="256"/>
      <c r="L316" s="261"/>
      <c r="M316" s="262"/>
      <c r="N316" s="263"/>
      <c r="O316" s="263"/>
      <c r="P316" s="263"/>
      <c r="Q316" s="263"/>
      <c r="R316" s="263"/>
      <c r="S316" s="263"/>
      <c r="T316" s="264"/>
      <c r="AT316" s="265" t="s">
        <v>175</v>
      </c>
      <c r="AU316" s="265" t="s">
        <v>107</v>
      </c>
      <c r="AV316" s="13" t="s">
        <v>107</v>
      </c>
      <c r="AW316" s="13" t="s">
        <v>31</v>
      </c>
      <c r="AX316" s="13" t="s">
        <v>74</v>
      </c>
      <c r="AY316" s="265" t="s">
        <v>165</v>
      </c>
    </row>
    <row r="317" s="12" customFormat="1">
      <c r="B317" s="244"/>
      <c r="C317" s="245"/>
      <c r="D317" s="246" t="s">
        <v>175</v>
      </c>
      <c r="E317" s="247" t="s">
        <v>1</v>
      </c>
      <c r="F317" s="248" t="s">
        <v>1452</v>
      </c>
      <c r="G317" s="245"/>
      <c r="H317" s="247" t="s">
        <v>1</v>
      </c>
      <c r="I317" s="249"/>
      <c r="J317" s="245"/>
      <c r="K317" s="245"/>
      <c r="L317" s="250"/>
      <c r="M317" s="251"/>
      <c r="N317" s="252"/>
      <c r="O317" s="252"/>
      <c r="P317" s="252"/>
      <c r="Q317" s="252"/>
      <c r="R317" s="252"/>
      <c r="S317" s="252"/>
      <c r="T317" s="253"/>
      <c r="AT317" s="254" t="s">
        <v>175</v>
      </c>
      <c r="AU317" s="254" t="s">
        <v>107</v>
      </c>
      <c r="AV317" s="12" t="s">
        <v>82</v>
      </c>
      <c r="AW317" s="12" t="s">
        <v>31</v>
      </c>
      <c r="AX317" s="12" t="s">
        <v>74</v>
      </c>
      <c r="AY317" s="254" t="s">
        <v>165</v>
      </c>
    </row>
    <row r="318" s="13" customFormat="1">
      <c r="B318" s="255"/>
      <c r="C318" s="256"/>
      <c r="D318" s="246" t="s">
        <v>175</v>
      </c>
      <c r="E318" s="257" t="s">
        <v>1</v>
      </c>
      <c r="F318" s="258" t="s">
        <v>1869</v>
      </c>
      <c r="G318" s="256"/>
      <c r="H318" s="259">
        <v>11.916</v>
      </c>
      <c r="I318" s="260"/>
      <c r="J318" s="256"/>
      <c r="K318" s="256"/>
      <c r="L318" s="261"/>
      <c r="M318" s="262"/>
      <c r="N318" s="263"/>
      <c r="O318" s="263"/>
      <c r="P318" s="263"/>
      <c r="Q318" s="263"/>
      <c r="R318" s="263"/>
      <c r="S318" s="263"/>
      <c r="T318" s="264"/>
      <c r="AT318" s="265" t="s">
        <v>175</v>
      </c>
      <c r="AU318" s="265" t="s">
        <v>107</v>
      </c>
      <c r="AV318" s="13" t="s">
        <v>107</v>
      </c>
      <c r="AW318" s="13" t="s">
        <v>31</v>
      </c>
      <c r="AX318" s="13" t="s">
        <v>74</v>
      </c>
      <c r="AY318" s="265" t="s">
        <v>165</v>
      </c>
    </row>
    <row r="319" s="14" customFormat="1">
      <c r="B319" s="266"/>
      <c r="C319" s="267"/>
      <c r="D319" s="246" t="s">
        <v>175</v>
      </c>
      <c r="E319" s="268" t="s">
        <v>1</v>
      </c>
      <c r="F319" s="269" t="s">
        <v>179</v>
      </c>
      <c r="G319" s="267"/>
      <c r="H319" s="270">
        <v>213.18100000000001</v>
      </c>
      <c r="I319" s="271"/>
      <c r="J319" s="267"/>
      <c r="K319" s="267"/>
      <c r="L319" s="272"/>
      <c r="M319" s="273"/>
      <c r="N319" s="274"/>
      <c r="O319" s="274"/>
      <c r="P319" s="274"/>
      <c r="Q319" s="274"/>
      <c r="R319" s="274"/>
      <c r="S319" s="274"/>
      <c r="T319" s="275"/>
      <c r="AT319" s="276" t="s">
        <v>175</v>
      </c>
      <c r="AU319" s="276" t="s">
        <v>107</v>
      </c>
      <c r="AV319" s="14" t="s">
        <v>166</v>
      </c>
      <c r="AW319" s="14" t="s">
        <v>31</v>
      </c>
      <c r="AX319" s="14" t="s">
        <v>74</v>
      </c>
      <c r="AY319" s="276" t="s">
        <v>165</v>
      </c>
    </row>
    <row r="320" s="12" customFormat="1">
      <c r="B320" s="244"/>
      <c r="C320" s="245"/>
      <c r="D320" s="246" t="s">
        <v>175</v>
      </c>
      <c r="E320" s="247" t="s">
        <v>1</v>
      </c>
      <c r="F320" s="248" t="s">
        <v>1752</v>
      </c>
      <c r="G320" s="245"/>
      <c r="H320" s="247" t="s">
        <v>1</v>
      </c>
      <c r="I320" s="249"/>
      <c r="J320" s="245"/>
      <c r="K320" s="245"/>
      <c r="L320" s="250"/>
      <c r="M320" s="251"/>
      <c r="N320" s="252"/>
      <c r="O320" s="252"/>
      <c r="P320" s="252"/>
      <c r="Q320" s="252"/>
      <c r="R320" s="252"/>
      <c r="S320" s="252"/>
      <c r="T320" s="253"/>
      <c r="AT320" s="254" t="s">
        <v>175</v>
      </c>
      <c r="AU320" s="254" t="s">
        <v>107</v>
      </c>
      <c r="AV320" s="12" t="s">
        <v>82</v>
      </c>
      <c r="AW320" s="12" t="s">
        <v>31</v>
      </c>
      <c r="AX320" s="12" t="s">
        <v>74</v>
      </c>
      <c r="AY320" s="254" t="s">
        <v>165</v>
      </c>
    </row>
    <row r="321" s="12" customFormat="1">
      <c r="B321" s="244"/>
      <c r="C321" s="245"/>
      <c r="D321" s="246" t="s">
        <v>175</v>
      </c>
      <c r="E321" s="247" t="s">
        <v>1</v>
      </c>
      <c r="F321" s="248" t="s">
        <v>1819</v>
      </c>
      <c r="G321" s="245"/>
      <c r="H321" s="247" t="s">
        <v>1</v>
      </c>
      <c r="I321" s="249"/>
      <c r="J321" s="245"/>
      <c r="K321" s="245"/>
      <c r="L321" s="250"/>
      <c r="M321" s="251"/>
      <c r="N321" s="252"/>
      <c r="O321" s="252"/>
      <c r="P321" s="252"/>
      <c r="Q321" s="252"/>
      <c r="R321" s="252"/>
      <c r="S321" s="252"/>
      <c r="T321" s="253"/>
      <c r="AT321" s="254" t="s">
        <v>175</v>
      </c>
      <c r="AU321" s="254" t="s">
        <v>107</v>
      </c>
      <c r="AV321" s="12" t="s">
        <v>82</v>
      </c>
      <c r="AW321" s="12" t="s">
        <v>31</v>
      </c>
      <c r="AX321" s="12" t="s">
        <v>74</v>
      </c>
      <c r="AY321" s="254" t="s">
        <v>165</v>
      </c>
    </row>
    <row r="322" s="13" customFormat="1">
      <c r="B322" s="255"/>
      <c r="C322" s="256"/>
      <c r="D322" s="246" t="s">
        <v>175</v>
      </c>
      <c r="E322" s="257" t="s">
        <v>1</v>
      </c>
      <c r="F322" s="258" t="s">
        <v>1870</v>
      </c>
      <c r="G322" s="256"/>
      <c r="H322" s="259">
        <v>98.784000000000006</v>
      </c>
      <c r="I322" s="260"/>
      <c r="J322" s="256"/>
      <c r="K322" s="256"/>
      <c r="L322" s="261"/>
      <c r="M322" s="262"/>
      <c r="N322" s="263"/>
      <c r="O322" s="263"/>
      <c r="P322" s="263"/>
      <c r="Q322" s="263"/>
      <c r="R322" s="263"/>
      <c r="S322" s="263"/>
      <c r="T322" s="264"/>
      <c r="AT322" s="265" t="s">
        <v>175</v>
      </c>
      <c r="AU322" s="265" t="s">
        <v>107</v>
      </c>
      <c r="AV322" s="13" t="s">
        <v>107</v>
      </c>
      <c r="AW322" s="13" t="s">
        <v>31</v>
      </c>
      <c r="AX322" s="13" t="s">
        <v>74</v>
      </c>
      <c r="AY322" s="265" t="s">
        <v>165</v>
      </c>
    </row>
    <row r="323" s="13" customFormat="1">
      <c r="B323" s="255"/>
      <c r="C323" s="256"/>
      <c r="D323" s="246" t="s">
        <v>175</v>
      </c>
      <c r="E323" s="257" t="s">
        <v>1</v>
      </c>
      <c r="F323" s="258" t="s">
        <v>1871</v>
      </c>
      <c r="G323" s="256"/>
      <c r="H323" s="259">
        <v>-7.7359999999999998</v>
      </c>
      <c r="I323" s="260"/>
      <c r="J323" s="256"/>
      <c r="K323" s="256"/>
      <c r="L323" s="261"/>
      <c r="M323" s="262"/>
      <c r="N323" s="263"/>
      <c r="O323" s="263"/>
      <c r="P323" s="263"/>
      <c r="Q323" s="263"/>
      <c r="R323" s="263"/>
      <c r="S323" s="263"/>
      <c r="T323" s="264"/>
      <c r="AT323" s="265" t="s">
        <v>175</v>
      </c>
      <c r="AU323" s="265" t="s">
        <v>107</v>
      </c>
      <c r="AV323" s="13" t="s">
        <v>107</v>
      </c>
      <c r="AW323" s="13" t="s">
        <v>31</v>
      </c>
      <c r="AX323" s="13" t="s">
        <v>74</v>
      </c>
      <c r="AY323" s="265" t="s">
        <v>165</v>
      </c>
    </row>
    <row r="324" s="13" customFormat="1">
      <c r="B324" s="255"/>
      <c r="C324" s="256"/>
      <c r="D324" s="246" t="s">
        <v>175</v>
      </c>
      <c r="E324" s="257" t="s">
        <v>1</v>
      </c>
      <c r="F324" s="258" t="s">
        <v>1872</v>
      </c>
      <c r="G324" s="256"/>
      <c r="H324" s="259">
        <v>2.0750000000000002</v>
      </c>
      <c r="I324" s="260"/>
      <c r="J324" s="256"/>
      <c r="K324" s="256"/>
      <c r="L324" s="261"/>
      <c r="M324" s="262"/>
      <c r="N324" s="263"/>
      <c r="O324" s="263"/>
      <c r="P324" s="263"/>
      <c r="Q324" s="263"/>
      <c r="R324" s="263"/>
      <c r="S324" s="263"/>
      <c r="T324" s="264"/>
      <c r="AT324" s="265" t="s">
        <v>175</v>
      </c>
      <c r="AU324" s="265" t="s">
        <v>107</v>
      </c>
      <c r="AV324" s="13" t="s">
        <v>107</v>
      </c>
      <c r="AW324" s="13" t="s">
        <v>31</v>
      </c>
      <c r="AX324" s="13" t="s">
        <v>74</v>
      </c>
      <c r="AY324" s="265" t="s">
        <v>165</v>
      </c>
    </row>
    <row r="325" s="13" customFormat="1">
      <c r="B325" s="255"/>
      <c r="C325" s="256"/>
      <c r="D325" s="246" t="s">
        <v>175</v>
      </c>
      <c r="E325" s="257" t="s">
        <v>1</v>
      </c>
      <c r="F325" s="258" t="s">
        <v>1873</v>
      </c>
      <c r="G325" s="256"/>
      <c r="H325" s="259">
        <v>50.456000000000003</v>
      </c>
      <c r="I325" s="260"/>
      <c r="J325" s="256"/>
      <c r="K325" s="256"/>
      <c r="L325" s="261"/>
      <c r="M325" s="262"/>
      <c r="N325" s="263"/>
      <c r="O325" s="263"/>
      <c r="P325" s="263"/>
      <c r="Q325" s="263"/>
      <c r="R325" s="263"/>
      <c r="S325" s="263"/>
      <c r="T325" s="264"/>
      <c r="AT325" s="265" t="s">
        <v>175</v>
      </c>
      <c r="AU325" s="265" t="s">
        <v>107</v>
      </c>
      <c r="AV325" s="13" t="s">
        <v>107</v>
      </c>
      <c r="AW325" s="13" t="s">
        <v>31</v>
      </c>
      <c r="AX325" s="13" t="s">
        <v>74</v>
      </c>
      <c r="AY325" s="265" t="s">
        <v>165</v>
      </c>
    </row>
    <row r="326" s="13" customFormat="1">
      <c r="B326" s="255"/>
      <c r="C326" s="256"/>
      <c r="D326" s="246" t="s">
        <v>175</v>
      </c>
      <c r="E326" s="257" t="s">
        <v>1</v>
      </c>
      <c r="F326" s="258" t="s">
        <v>458</v>
      </c>
      <c r="G326" s="256"/>
      <c r="H326" s="259">
        <v>-0.874</v>
      </c>
      <c r="I326" s="260"/>
      <c r="J326" s="256"/>
      <c r="K326" s="256"/>
      <c r="L326" s="261"/>
      <c r="M326" s="262"/>
      <c r="N326" s="263"/>
      <c r="O326" s="263"/>
      <c r="P326" s="263"/>
      <c r="Q326" s="263"/>
      <c r="R326" s="263"/>
      <c r="S326" s="263"/>
      <c r="T326" s="264"/>
      <c r="AT326" s="265" t="s">
        <v>175</v>
      </c>
      <c r="AU326" s="265" t="s">
        <v>107</v>
      </c>
      <c r="AV326" s="13" t="s">
        <v>107</v>
      </c>
      <c r="AW326" s="13" t="s">
        <v>31</v>
      </c>
      <c r="AX326" s="13" t="s">
        <v>74</v>
      </c>
      <c r="AY326" s="265" t="s">
        <v>165</v>
      </c>
    </row>
    <row r="327" s="13" customFormat="1">
      <c r="B327" s="255"/>
      <c r="C327" s="256"/>
      <c r="D327" s="246" t="s">
        <v>175</v>
      </c>
      <c r="E327" s="257" t="s">
        <v>1</v>
      </c>
      <c r="F327" s="258" t="s">
        <v>914</v>
      </c>
      <c r="G327" s="256"/>
      <c r="H327" s="259">
        <v>0.41699999999999998</v>
      </c>
      <c r="I327" s="260"/>
      <c r="J327" s="256"/>
      <c r="K327" s="256"/>
      <c r="L327" s="261"/>
      <c r="M327" s="262"/>
      <c r="N327" s="263"/>
      <c r="O327" s="263"/>
      <c r="P327" s="263"/>
      <c r="Q327" s="263"/>
      <c r="R327" s="263"/>
      <c r="S327" s="263"/>
      <c r="T327" s="264"/>
      <c r="AT327" s="265" t="s">
        <v>175</v>
      </c>
      <c r="AU327" s="265" t="s">
        <v>107</v>
      </c>
      <c r="AV327" s="13" t="s">
        <v>107</v>
      </c>
      <c r="AW327" s="13" t="s">
        <v>31</v>
      </c>
      <c r="AX327" s="13" t="s">
        <v>74</v>
      </c>
      <c r="AY327" s="265" t="s">
        <v>165</v>
      </c>
    </row>
    <row r="328" s="13" customFormat="1">
      <c r="B328" s="255"/>
      <c r="C328" s="256"/>
      <c r="D328" s="246" t="s">
        <v>175</v>
      </c>
      <c r="E328" s="257" t="s">
        <v>1</v>
      </c>
      <c r="F328" s="258" t="s">
        <v>1874</v>
      </c>
      <c r="G328" s="256"/>
      <c r="H328" s="259">
        <v>29.170000000000002</v>
      </c>
      <c r="I328" s="260"/>
      <c r="J328" s="256"/>
      <c r="K328" s="256"/>
      <c r="L328" s="261"/>
      <c r="M328" s="262"/>
      <c r="N328" s="263"/>
      <c r="O328" s="263"/>
      <c r="P328" s="263"/>
      <c r="Q328" s="263"/>
      <c r="R328" s="263"/>
      <c r="S328" s="263"/>
      <c r="T328" s="264"/>
      <c r="AT328" s="265" t="s">
        <v>175</v>
      </c>
      <c r="AU328" s="265" t="s">
        <v>107</v>
      </c>
      <c r="AV328" s="13" t="s">
        <v>107</v>
      </c>
      <c r="AW328" s="13" t="s">
        <v>31</v>
      </c>
      <c r="AX328" s="13" t="s">
        <v>74</v>
      </c>
      <c r="AY328" s="265" t="s">
        <v>165</v>
      </c>
    </row>
    <row r="329" s="12" customFormat="1">
      <c r="B329" s="244"/>
      <c r="C329" s="245"/>
      <c r="D329" s="246" t="s">
        <v>175</v>
      </c>
      <c r="E329" s="247" t="s">
        <v>1</v>
      </c>
      <c r="F329" s="248" t="s">
        <v>1452</v>
      </c>
      <c r="G329" s="245"/>
      <c r="H329" s="247" t="s">
        <v>1</v>
      </c>
      <c r="I329" s="249"/>
      <c r="J329" s="245"/>
      <c r="K329" s="245"/>
      <c r="L329" s="250"/>
      <c r="M329" s="251"/>
      <c r="N329" s="252"/>
      <c r="O329" s="252"/>
      <c r="P329" s="252"/>
      <c r="Q329" s="252"/>
      <c r="R329" s="252"/>
      <c r="S329" s="252"/>
      <c r="T329" s="253"/>
      <c r="AT329" s="254" t="s">
        <v>175</v>
      </c>
      <c r="AU329" s="254" t="s">
        <v>107</v>
      </c>
      <c r="AV329" s="12" t="s">
        <v>82</v>
      </c>
      <c r="AW329" s="12" t="s">
        <v>31</v>
      </c>
      <c r="AX329" s="12" t="s">
        <v>74</v>
      </c>
      <c r="AY329" s="254" t="s">
        <v>165</v>
      </c>
    </row>
    <row r="330" s="13" customFormat="1">
      <c r="B330" s="255"/>
      <c r="C330" s="256"/>
      <c r="D330" s="246" t="s">
        <v>175</v>
      </c>
      <c r="E330" s="257" t="s">
        <v>1</v>
      </c>
      <c r="F330" s="258" t="s">
        <v>1875</v>
      </c>
      <c r="G330" s="256"/>
      <c r="H330" s="259">
        <v>11.217000000000001</v>
      </c>
      <c r="I330" s="260"/>
      <c r="J330" s="256"/>
      <c r="K330" s="256"/>
      <c r="L330" s="261"/>
      <c r="M330" s="262"/>
      <c r="N330" s="263"/>
      <c r="O330" s="263"/>
      <c r="P330" s="263"/>
      <c r="Q330" s="263"/>
      <c r="R330" s="263"/>
      <c r="S330" s="263"/>
      <c r="T330" s="264"/>
      <c r="AT330" s="265" t="s">
        <v>175</v>
      </c>
      <c r="AU330" s="265" t="s">
        <v>107</v>
      </c>
      <c r="AV330" s="13" t="s">
        <v>107</v>
      </c>
      <c r="AW330" s="13" t="s">
        <v>31</v>
      </c>
      <c r="AX330" s="13" t="s">
        <v>74</v>
      </c>
      <c r="AY330" s="265" t="s">
        <v>165</v>
      </c>
    </row>
    <row r="331" s="14" customFormat="1">
      <c r="B331" s="266"/>
      <c r="C331" s="267"/>
      <c r="D331" s="246" t="s">
        <v>175</v>
      </c>
      <c r="E331" s="268" t="s">
        <v>1</v>
      </c>
      <c r="F331" s="269" t="s">
        <v>179</v>
      </c>
      <c r="G331" s="267"/>
      <c r="H331" s="270">
        <v>183.50900000000004</v>
      </c>
      <c r="I331" s="271"/>
      <c r="J331" s="267"/>
      <c r="K331" s="267"/>
      <c r="L331" s="272"/>
      <c r="M331" s="273"/>
      <c r="N331" s="274"/>
      <c r="O331" s="274"/>
      <c r="P331" s="274"/>
      <c r="Q331" s="274"/>
      <c r="R331" s="274"/>
      <c r="S331" s="274"/>
      <c r="T331" s="275"/>
      <c r="AT331" s="276" t="s">
        <v>175</v>
      </c>
      <c r="AU331" s="276" t="s">
        <v>107</v>
      </c>
      <c r="AV331" s="14" t="s">
        <v>166</v>
      </c>
      <c r="AW331" s="14" t="s">
        <v>31</v>
      </c>
      <c r="AX331" s="14" t="s">
        <v>74</v>
      </c>
      <c r="AY331" s="276" t="s">
        <v>165</v>
      </c>
    </row>
    <row r="332" s="15" customFormat="1">
      <c r="B332" s="277"/>
      <c r="C332" s="278"/>
      <c r="D332" s="246" t="s">
        <v>175</v>
      </c>
      <c r="E332" s="279" t="s">
        <v>1</v>
      </c>
      <c r="F332" s="280" t="s">
        <v>186</v>
      </c>
      <c r="G332" s="278"/>
      <c r="H332" s="281">
        <v>814.44900000000007</v>
      </c>
      <c r="I332" s="282"/>
      <c r="J332" s="278"/>
      <c r="K332" s="278"/>
      <c r="L332" s="283"/>
      <c r="M332" s="284"/>
      <c r="N332" s="285"/>
      <c r="O332" s="285"/>
      <c r="P332" s="285"/>
      <c r="Q332" s="285"/>
      <c r="R332" s="285"/>
      <c r="S332" s="285"/>
      <c r="T332" s="286"/>
      <c r="AT332" s="287" t="s">
        <v>175</v>
      </c>
      <c r="AU332" s="287" t="s">
        <v>107</v>
      </c>
      <c r="AV332" s="15" t="s">
        <v>173</v>
      </c>
      <c r="AW332" s="15" t="s">
        <v>31</v>
      </c>
      <c r="AX332" s="15" t="s">
        <v>82</v>
      </c>
      <c r="AY332" s="287" t="s">
        <v>165</v>
      </c>
    </row>
    <row r="333" s="1" customFormat="1" ht="16.5" customHeight="1">
      <c r="B333" s="38"/>
      <c r="C333" s="231" t="s">
        <v>293</v>
      </c>
      <c r="D333" s="231" t="s">
        <v>168</v>
      </c>
      <c r="E333" s="232" t="s">
        <v>1876</v>
      </c>
      <c r="F333" s="233" t="s">
        <v>1877</v>
      </c>
      <c r="G333" s="234" t="s">
        <v>296</v>
      </c>
      <c r="H333" s="235">
        <v>814.44899999999996</v>
      </c>
      <c r="I333" s="236"/>
      <c r="J333" s="237">
        <f>ROUND(I333*H333,2)</f>
        <v>0</v>
      </c>
      <c r="K333" s="233" t="s">
        <v>1</v>
      </c>
      <c r="L333" s="43"/>
      <c r="M333" s="238" t="s">
        <v>1</v>
      </c>
      <c r="N333" s="239" t="s">
        <v>40</v>
      </c>
      <c r="O333" s="86"/>
      <c r="P333" s="240">
        <f>O333*H333</f>
        <v>0</v>
      </c>
      <c r="Q333" s="240">
        <v>0.0054599999999999996</v>
      </c>
      <c r="R333" s="240">
        <f>Q333*H333</f>
        <v>4.4468915399999993</v>
      </c>
      <c r="S333" s="240">
        <v>0</v>
      </c>
      <c r="T333" s="241">
        <f>S333*H333</f>
        <v>0</v>
      </c>
      <c r="AR333" s="242" t="s">
        <v>173</v>
      </c>
      <c r="AT333" s="242" t="s">
        <v>168</v>
      </c>
      <c r="AU333" s="242" t="s">
        <v>107</v>
      </c>
      <c r="AY333" s="17" t="s">
        <v>165</v>
      </c>
      <c r="BE333" s="243">
        <f>IF(N333="základní",J333,0)</f>
        <v>0</v>
      </c>
      <c r="BF333" s="243">
        <f>IF(N333="snížená",J333,0)</f>
        <v>0</v>
      </c>
      <c r="BG333" s="243">
        <f>IF(N333="zákl. přenesená",J333,0)</f>
        <v>0</v>
      </c>
      <c r="BH333" s="243">
        <f>IF(N333="sníž. přenesená",J333,0)</f>
        <v>0</v>
      </c>
      <c r="BI333" s="243">
        <f>IF(N333="nulová",J333,0)</f>
        <v>0</v>
      </c>
      <c r="BJ333" s="17" t="s">
        <v>107</v>
      </c>
      <c r="BK333" s="243">
        <f>ROUND(I333*H333,2)</f>
        <v>0</v>
      </c>
      <c r="BL333" s="17" t="s">
        <v>173</v>
      </c>
      <c r="BM333" s="242" t="s">
        <v>1878</v>
      </c>
    </row>
    <row r="334" s="12" customFormat="1">
      <c r="B334" s="244"/>
      <c r="C334" s="245"/>
      <c r="D334" s="246" t="s">
        <v>175</v>
      </c>
      <c r="E334" s="247" t="s">
        <v>1</v>
      </c>
      <c r="F334" s="248" t="s">
        <v>1175</v>
      </c>
      <c r="G334" s="245"/>
      <c r="H334" s="247" t="s">
        <v>1</v>
      </c>
      <c r="I334" s="249"/>
      <c r="J334" s="245"/>
      <c r="K334" s="245"/>
      <c r="L334" s="250"/>
      <c r="M334" s="251"/>
      <c r="N334" s="252"/>
      <c r="O334" s="252"/>
      <c r="P334" s="252"/>
      <c r="Q334" s="252"/>
      <c r="R334" s="252"/>
      <c r="S334" s="252"/>
      <c r="T334" s="253"/>
      <c r="AT334" s="254" t="s">
        <v>175</v>
      </c>
      <c r="AU334" s="254" t="s">
        <v>107</v>
      </c>
      <c r="AV334" s="12" t="s">
        <v>82</v>
      </c>
      <c r="AW334" s="12" t="s">
        <v>31</v>
      </c>
      <c r="AX334" s="12" t="s">
        <v>74</v>
      </c>
      <c r="AY334" s="254" t="s">
        <v>165</v>
      </c>
    </row>
    <row r="335" s="12" customFormat="1">
      <c r="B335" s="244"/>
      <c r="C335" s="245"/>
      <c r="D335" s="246" t="s">
        <v>175</v>
      </c>
      <c r="E335" s="247" t="s">
        <v>1</v>
      </c>
      <c r="F335" s="248" t="s">
        <v>1819</v>
      </c>
      <c r="G335" s="245"/>
      <c r="H335" s="247" t="s">
        <v>1</v>
      </c>
      <c r="I335" s="249"/>
      <c r="J335" s="245"/>
      <c r="K335" s="245"/>
      <c r="L335" s="250"/>
      <c r="M335" s="251"/>
      <c r="N335" s="252"/>
      <c r="O335" s="252"/>
      <c r="P335" s="252"/>
      <c r="Q335" s="252"/>
      <c r="R335" s="252"/>
      <c r="S335" s="252"/>
      <c r="T335" s="253"/>
      <c r="AT335" s="254" t="s">
        <v>175</v>
      </c>
      <c r="AU335" s="254" t="s">
        <v>107</v>
      </c>
      <c r="AV335" s="12" t="s">
        <v>82</v>
      </c>
      <c r="AW335" s="12" t="s">
        <v>31</v>
      </c>
      <c r="AX335" s="12" t="s">
        <v>74</v>
      </c>
      <c r="AY335" s="254" t="s">
        <v>165</v>
      </c>
    </row>
    <row r="336" s="13" customFormat="1">
      <c r="B336" s="255"/>
      <c r="C336" s="256"/>
      <c r="D336" s="246" t="s">
        <v>175</v>
      </c>
      <c r="E336" s="257" t="s">
        <v>1</v>
      </c>
      <c r="F336" s="258" t="s">
        <v>1820</v>
      </c>
      <c r="G336" s="256"/>
      <c r="H336" s="259">
        <v>244.44200000000001</v>
      </c>
      <c r="I336" s="260"/>
      <c r="J336" s="256"/>
      <c r="K336" s="256"/>
      <c r="L336" s="261"/>
      <c r="M336" s="262"/>
      <c r="N336" s="263"/>
      <c r="O336" s="263"/>
      <c r="P336" s="263"/>
      <c r="Q336" s="263"/>
      <c r="R336" s="263"/>
      <c r="S336" s="263"/>
      <c r="T336" s="264"/>
      <c r="AT336" s="265" t="s">
        <v>175</v>
      </c>
      <c r="AU336" s="265" t="s">
        <v>107</v>
      </c>
      <c r="AV336" s="13" t="s">
        <v>107</v>
      </c>
      <c r="AW336" s="13" t="s">
        <v>31</v>
      </c>
      <c r="AX336" s="13" t="s">
        <v>74</v>
      </c>
      <c r="AY336" s="265" t="s">
        <v>165</v>
      </c>
    </row>
    <row r="337" s="13" customFormat="1">
      <c r="B337" s="255"/>
      <c r="C337" s="256"/>
      <c r="D337" s="246" t="s">
        <v>175</v>
      </c>
      <c r="E337" s="257" t="s">
        <v>1</v>
      </c>
      <c r="F337" s="258" t="s">
        <v>1821</v>
      </c>
      <c r="G337" s="256"/>
      <c r="H337" s="259">
        <v>20.02</v>
      </c>
      <c r="I337" s="260"/>
      <c r="J337" s="256"/>
      <c r="K337" s="256"/>
      <c r="L337" s="261"/>
      <c r="M337" s="262"/>
      <c r="N337" s="263"/>
      <c r="O337" s="263"/>
      <c r="P337" s="263"/>
      <c r="Q337" s="263"/>
      <c r="R337" s="263"/>
      <c r="S337" s="263"/>
      <c r="T337" s="264"/>
      <c r="AT337" s="265" t="s">
        <v>175</v>
      </c>
      <c r="AU337" s="265" t="s">
        <v>107</v>
      </c>
      <c r="AV337" s="13" t="s">
        <v>107</v>
      </c>
      <c r="AW337" s="13" t="s">
        <v>31</v>
      </c>
      <c r="AX337" s="13" t="s">
        <v>74</v>
      </c>
      <c r="AY337" s="265" t="s">
        <v>165</v>
      </c>
    </row>
    <row r="338" s="12" customFormat="1">
      <c r="B338" s="244"/>
      <c r="C338" s="245"/>
      <c r="D338" s="246" t="s">
        <v>175</v>
      </c>
      <c r="E338" s="247" t="s">
        <v>1</v>
      </c>
      <c r="F338" s="248" t="s">
        <v>1822</v>
      </c>
      <c r="G338" s="245"/>
      <c r="H338" s="247" t="s">
        <v>1</v>
      </c>
      <c r="I338" s="249"/>
      <c r="J338" s="245"/>
      <c r="K338" s="245"/>
      <c r="L338" s="250"/>
      <c r="M338" s="251"/>
      <c r="N338" s="252"/>
      <c r="O338" s="252"/>
      <c r="P338" s="252"/>
      <c r="Q338" s="252"/>
      <c r="R338" s="252"/>
      <c r="S338" s="252"/>
      <c r="T338" s="253"/>
      <c r="AT338" s="254" t="s">
        <v>175</v>
      </c>
      <c r="AU338" s="254" t="s">
        <v>107</v>
      </c>
      <c r="AV338" s="12" t="s">
        <v>82</v>
      </c>
      <c r="AW338" s="12" t="s">
        <v>31</v>
      </c>
      <c r="AX338" s="12" t="s">
        <v>74</v>
      </c>
      <c r="AY338" s="254" t="s">
        <v>165</v>
      </c>
    </row>
    <row r="339" s="13" customFormat="1">
      <c r="B339" s="255"/>
      <c r="C339" s="256"/>
      <c r="D339" s="246" t="s">
        <v>175</v>
      </c>
      <c r="E339" s="257" t="s">
        <v>1</v>
      </c>
      <c r="F339" s="258" t="s">
        <v>1823</v>
      </c>
      <c r="G339" s="256"/>
      <c r="H339" s="259">
        <v>2.7599999999999998</v>
      </c>
      <c r="I339" s="260"/>
      <c r="J339" s="256"/>
      <c r="K339" s="256"/>
      <c r="L339" s="261"/>
      <c r="M339" s="262"/>
      <c r="N339" s="263"/>
      <c r="O339" s="263"/>
      <c r="P339" s="263"/>
      <c r="Q339" s="263"/>
      <c r="R339" s="263"/>
      <c r="S339" s="263"/>
      <c r="T339" s="264"/>
      <c r="AT339" s="265" t="s">
        <v>175</v>
      </c>
      <c r="AU339" s="265" t="s">
        <v>107</v>
      </c>
      <c r="AV339" s="13" t="s">
        <v>107</v>
      </c>
      <c r="AW339" s="13" t="s">
        <v>31</v>
      </c>
      <c r="AX339" s="13" t="s">
        <v>74</v>
      </c>
      <c r="AY339" s="265" t="s">
        <v>165</v>
      </c>
    </row>
    <row r="340" s="13" customFormat="1">
      <c r="B340" s="255"/>
      <c r="C340" s="256"/>
      <c r="D340" s="246" t="s">
        <v>175</v>
      </c>
      <c r="E340" s="257" t="s">
        <v>1</v>
      </c>
      <c r="F340" s="258" t="s">
        <v>1824</v>
      </c>
      <c r="G340" s="256"/>
      <c r="H340" s="259">
        <v>-12.893000000000001</v>
      </c>
      <c r="I340" s="260"/>
      <c r="J340" s="256"/>
      <c r="K340" s="256"/>
      <c r="L340" s="261"/>
      <c r="M340" s="262"/>
      <c r="N340" s="263"/>
      <c r="O340" s="263"/>
      <c r="P340" s="263"/>
      <c r="Q340" s="263"/>
      <c r="R340" s="263"/>
      <c r="S340" s="263"/>
      <c r="T340" s="264"/>
      <c r="AT340" s="265" t="s">
        <v>175</v>
      </c>
      <c r="AU340" s="265" t="s">
        <v>107</v>
      </c>
      <c r="AV340" s="13" t="s">
        <v>107</v>
      </c>
      <c r="AW340" s="13" t="s">
        <v>31</v>
      </c>
      <c r="AX340" s="13" t="s">
        <v>74</v>
      </c>
      <c r="AY340" s="265" t="s">
        <v>165</v>
      </c>
    </row>
    <row r="341" s="13" customFormat="1">
      <c r="B341" s="255"/>
      <c r="C341" s="256"/>
      <c r="D341" s="246" t="s">
        <v>175</v>
      </c>
      <c r="E341" s="257" t="s">
        <v>1</v>
      </c>
      <c r="F341" s="258" t="s">
        <v>408</v>
      </c>
      <c r="G341" s="256"/>
      <c r="H341" s="259">
        <v>-3.6739999999999999</v>
      </c>
      <c r="I341" s="260"/>
      <c r="J341" s="256"/>
      <c r="K341" s="256"/>
      <c r="L341" s="261"/>
      <c r="M341" s="262"/>
      <c r="N341" s="263"/>
      <c r="O341" s="263"/>
      <c r="P341" s="263"/>
      <c r="Q341" s="263"/>
      <c r="R341" s="263"/>
      <c r="S341" s="263"/>
      <c r="T341" s="264"/>
      <c r="AT341" s="265" t="s">
        <v>175</v>
      </c>
      <c r="AU341" s="265" t="s">
        <v>107</v>
      </c>
      <c r="AV341" s="13" t="s">
        <v>107</v>
      </c>
      <c r="AW341" s="13" t="s">
        <v>31</v>
      </c>
      <c r="AX341" s="13" t="s">
        <v>74</v>
      </c>
      <c r="AY341" s="265" t="s">
        <v>165</v>
      </c>
    </row>
    <row r="342" s="13" customFormat="1">
      <c r="B342" s="255"/>
      <c r="C342" s="256"/>
      <c r="D342" s="246" t="s">
        <v>175</v>
      </c>
      <c r="E342" s="257" t="s">
        <v>1</v>
      </c>
      <c r="F342" s="258" t="s">
        <v>1825</v>
      </c>
      <c r="G342" s="256"/>
      <c r="H342" s="259">
        <v>-15.471</v>
      </c>
      <c r="I342" s="260"/>
      <c r="J342" s="256"/>
      <c r="K342" s="256"/>
      <c r="L342" s="261"/>
      <c r="M342" s="262"/>
      <c r="N342" s="263"/>
      <c r="O342" s="263"/>
      <c r="P342" s="263"/>
      <c r="Q342" s="263"/>
      <c r="R342" s="263"/>
      <c r="S342" s="263"/>
      <c r="T342" s="264"/>
      <c r="AT342" s="265" t="s">
        <v>175</v>
      </c>
      <c r="AU342" s="265" t="s">
        <v>107</v>
      </c>
      <c r="AV342" s="13" t="s">
        <v>107</v>
      </c>
      <c r="AW342" s="13" t="s">
        <v>31</v>
      </c>
      <c r="AX342" s="13" t="s">
        <v>74</v>
      </c>
      <c r="AY342" s="265" t="s">
        <v>165</v>
      </c>
    </row>
    <row r="343" s="13" customFormat="1">
      <c r="B343" s="255"/>
      <c r="C343" s="256"/>
      <c r="D343" s="246" t="s">
        <v>175</v>
      </c>
      <c r="E343" s="257" t="s">
        <v>1</v>
      </c>
      <c r="F343" s="258" t="s">
        <v>1826</v>
      </c>
      <c r="G343" s="256"/>
      <c r="H343" s="259">
        <v>-5.1299999999999999</v>
      </c>
      <c r="I343" s="260"/>
      <c r="J343" s="256"/>
      <c r="K343" s="256"/>
      <c r="L343" s="261"/>
      <c r="M343" s="262"/>
      <c r="N343" s="263"/>
      <c r="O343" s="263"/>
      <c r="P343" s="263"/>
      <c r="Q343" s="263"/>
      <c r="R343" s="263"/>
      <c r="S343" s="263"/>
      <c r="T343" s="264"/>
      <c r="AT343" s="265" t="s">
        <v>175</v>
      </c>
      <c r="AU343" s="265" t="s">
        <v>107</v>
      </c>
      <c r="AV343" s="13" t="s">
        <v>107</v>
      </c>
      <c r="AW343" s="13" t="s">
        <v>31</v>
      </c>
      <c r="AX343" s="13" t="s">
        <v>74</v>
      </c>
      <c r="AY343" s="265" t="s">
        <v>165</v>
      </c>
    </row>
    <row r="344" s="13" customFormat="1">
      <c r="B344" s="255"/>
      <c r="C344" s="256"/>
      <c r="D344" s="246" t="s">
        <v>175</v>
      </c>
      <c r="E344" s="257" t="s">
        <v>1</v>
      </c>
      <c r="F344" s="258" t="s">
        <v>1827</v>
      </c>
      <c r="G344" s="256"/>
      <c r="H344" s="259">
        <v>-0.56499999999999995</v>
      </c>
      <c r="I344" s="260"/>
      <c r="J344" s="256"/>
      <c r="K344" s="256"/>
      <c r="L344" s="261"/>
      <c r="M344" s="262"/>
      <c r="N344" s="263"/>
      <c r="O344" s="263"/>
      <c r="P344" s="263"/>
      <c r="Q344" s="263"/>
      <c r="R344" s="263"/>
      <c r="S344" s="263"/>
      <c r="T344" s="264"/>
      <c r="AT344" s="265" t="s">
        <v>175</v>
      </c>
      <c r="AU344" s="265" t="s">
        <v>107</v>
      </c>
      <c r="AV344" s="13" t="s">
        <v>107</v>
      </c>
      <c r="AW344" s="13" t="s">
        <v>31</v>
      </c>
      <c r="AX344" s="13" t="s">
        <v>74</v>
      </c>
      <c r="AY344" s="265" t="s">
        <v>165</v>
      </c>
    </row>
    <row r="345" s="13" customFormat="1">
      <c r="B345" s="255"/>
      <c r="C345" s="256"/>
      <c r="D345" s="246" t="s">
        <v>175</v>
      </c>
      <c r="E345" s="257" t="s">
        <v>1</v>
      </c>
      <c r="F345" s="258" t="s">
        <v>1828</v>
      </c>
      <c r="G345" s="256"/>
      <c r="H345" s="259">
        <v>36.899999999999999</v>
      </c>
      <c r="I345" s="260"/>
      <c r="J345" s="256"/>
      <c r="K345" s="256"/>
      <c r="L345" s="261"/>
      <c r="M345" s="262"/>
      <c r="N345" s="263"/>
      <c r="O345" s="263"/>
      <c r="P345" s="263"/>
      <c r="Q345" s="263"/>
      <c r="R345" s="263"/>
      <c r="S345" s="263"/>
      <c r="T345" s="264"/>
      <c r="AT345" s="265" t="s">
        <v>175</v>
      </c>
      <c r="AU345" s="265" t="s">
        <v>107</v>
      </c>
      <c r="AV345" s="13" t="s">
        <v>107</v>
      </c>
      <c r="AW345" s="13" t="s">
        <v>31</v>
      </c>
      <c r="AX345" s="13" t="s">
        <v>74</v>
      </c>
      <c r="AY345" s="265" t="s">
        <v>165</v>
      </c>
    </row>
    <row r="346" s="13" customFormat="1">
      <c r="B346" s="255"/>
      <c r="C346" s="256"/>
      <c r="D346" s="246" t="s">
        <v>175</v>
      </c>
      <c r="E346" s="257" t="s">
        <v>1</v>
      </c>
      <c r="F346" s="258" t="s">
        <v>1829</v>
      </c>
      <c r="G346" s="256"/>
      <c r="H346" s="259">
        <v>-0.72499999999999998</v>
      </c>
      <c r="I346" s="260"/>
      <c r="J346" s="256"/>
      <c r="K346" s="256"/>
      <c r="L346" s="261"/>
      <c r="M346" s="262"/>
      <c r="N346" s="263"/>
      <c r="O346" s="263"/>
      <c r="P346" s="263"/>
      <c r="Q346" s="263"/>
      <c r="R346" s="263"/>
      <c r="S346" s="263"/>
      <c r="T346" s="264"/>
      <c r="AT346" s="265" t="s">
        <v>175</v>
      </c>
      <c r="AU346" s="265" t="s">
        <v>107</v>
      </c>
      <c r="AV346" s="13" t="s">
        <v>107</v>
      </c>
      <c r="AW346" s="13" t="s">
        <v>31</v>
      </c>
      <c r="AX346" s="13" t="s">
        <v>74</v>
      </c>
      <c r="AY346" s="265" t="s">
        <v>165</v>
      </c>
    </row>
    <row r="347" s="13" customFormat="1">
      <c r="B347" s="255"/>
      <c r="C347" s="256"/>
      <c r="D347" s="246" t="s">
        <v>175</v>
      </c>
      <c r="E347" s="257" t="s">
        <v>1</v>
      </c>
      <c r="F347" s="258" t="s">
        <v>1830</v>
      </c>
      <c r="G347" s="256"/>
      <c r="H347" s="259">
        <v>-1.1499999999999999</v>
      </c>
      <c r="I347" s="260"/>
      <c r="J347" s="256"/>
      <c r="K347" s="256"/>
      <c r="L347" s="261"/>
      <c r="M347" s="262"/>
      <c r="N347" s="263"/>
      <c r="O347" s="263"/>
      <c r="P347" s="263"/>
      <c r="Q347" s="263"/>
      <c r="R347" s="263"/>
      <c r="S347" s="263"/>
      <c r="T347" s="264"/>
      <c r="AT347" s="265" t="s">
        <v>175</v>
      </c>
      <c r="AU347" s="265" t="s">
        <v>107</v>
      </c>
      <c r="AV347" s="13" t="s">
        <v>107</v>
      </c>
      <c r="AW347" s="13" t="s">
        <v>31</v>
      </c>
      <c r="AX347" s="13" t="s">
        <v>74</v>
      </c>
      <c r="AY347" s="265" t="s">
        <v>165</v>
      </c>
    </row>
    <row r="348" s="13" customFormat="1">
      <c r="B348" s="255"/>
      <c r="C348" s="256"/>
      <c r="D348" s="246" t="s">
        <v>175</v>
      </c>
      <c r="E348" s="257" t="s">
        <v>1</v>
      </c>
      <c r="F348" s="258" t="s">
        <v>1831</v>
      </c>
      <c r="G348" s="256"/>
      <c r="H348" s="259">
        <v>-0.64400000000000002</v>
      </c>
      <c r="I348" s="260"/>
      <c r="J348" s="256"/>
      <c r="K348" s="256"/>
      <c r="L348" s="261"/>
      <c r="M348" s="262"/>
      <c r="N348" s="263"/>
      <c r="O348" s="263"/>
      <c r="P348" s="263"/>
      <c r="Q348" s="263"/>
      <c r="R348" s="263"/>
      <c r="S348" s="263"/>
      <c r="T348" s="264"/>
      <c r="AT348" s="265" t="s">
        <v>175</v>
      </c>
      <c r="AU348" s="265" t="s">
        <v>107</v>
      </c>
      <c r="AV348" s="13" t="s">
        <v>107</v>
      </c>
      <c r="AW348" s="13" t="s">
        <v>31</v>
      </c>
      <c r="AX348" s="13" t="s">
        <v>74</v>
      </c>
      <c r="AY348" s="265" t="s">
        <v>165</v>
      </c>
    </row>
    <row r="349" s="13" customFormat="1">
      <c r="B349" s="255"/>
      <c r="C349" s="256"/>
      <c r="D349" s="246" t="s">
        <v>175</v>
      </c>
      <c r="E349" s="257" t="s">
        <v>1</v>
      </c>
      <c r="F349" s="258" t="s">
        <v>1832</v>
      </c>
      <c r="G349" s="256"/>
      <c r="H349" s="259">
        <v>3.4580000000000002</v>
      </c>
      <c r="I349" s="260"/>
      <c r="J349" s="256"/>
      <c r="K349" s="256"/>
      <c r="L349" s="261"/>
      <c r="M349" s="262"/>
      <c r="N349" s="263"/>
      <c r="O349" s="263"/>
      <c r="P349" s="263"/>
      <c r="Q349" s="263"/>
      <c r="R349" s="263"/>
      <c r="S349" s="263"/>
      <c r="T349" s="264"/>
      <c r="AT349" s="265" t="s">
        <v>175</v>
      </c>
      <c r="AU349" s="265" t="s">
        <v>107</v>
      </c>
      <c r="AV349" s="13" t="s">
        <v>107</v>
      </c>
      <c r="AW349" s="13" t="s">
        <v>31</v>
      </c>
      <c r="AX349" s="13" t="s">
        <v>74</v>
      </c>
      <c r="AY349" s="265" t="s">
        <v>165</v>
      </c>
    </row>
    <row r="350" s="13" customFormat="1">
      <c r="B350" s="255"/>
      <c r="C350" s="256"/>
      <c r="D350" s="246" t="s">
        <v>175</v>
      </c>
      <c r="E350" s="257" t="s">
        <v>1</v>
      </c>
      <c r="F350" s="258" t="s">
        <v>1833</v>
      </c>
      <c r="G350" s="256"/>
      <c r="H350" s="259">
        <v>0.94399999999999995</v>
      </c>
      <c r="I350" s="260"/>
      <c r="J350" s="256"/>
      <c r="K350" s="256"/>
      <c r="L350" s="261"/>
      <c r="M350" s="262"/>
      <c r="N350" s="263"/>
      <c r="O350" s="263"/>
      <c r="P350" s="263"/>
      <c r="Q350" s="263"/>
      <c r="R350" s="263"/>
      <c r="S350" s="263"/>
      <c r="T350" s="264"/>
      <c r="AT350" s="265" t="s">
        <v>175</v>
      </c>
      <c r="AU350" s="265" t="s">
        <v>107</v>
      </c>
      <c r="AV350" s="13" t="s">
        <v>107</v>
      </c>
      <c r="AW350" s="13" t="s">
        <v>31</v>
      </c>
      <c r="AX350" s="13" t="s">
        <v>74</v>
      </c>
      <c r="AY350" s="265" t="s">
        <v>165</v>
      </c>
    </row>
    <row r="351" s="13" customFormat="1">
      <c r="B351" s="255"/>
      <c r="C351" s="256"/>
      <c r="D351" s="246" t="s">
        <v>175</v>
      </c>
      <c r="E351" s="257" t="s">
        <v>1</v>
      </c>
      <c r="F351" s="258" t="s">
        <v>1834</v>
      </c>
      <c r="G351" s="256"/>
      <c r="H351" s="259">
        <v>4.149</v>
      </c>
      <c r="I351" s="260"/>
      <c r="J351" s="256"/>
      <c r="K351" s="256"/>
      <c r="L351" s="261"/>
      <c r="M351" s="262"/>
      <c r="N351" s="263"/>
      <c r="O351" s="263"/>
      <c r="P351" s="263"/>
      <c r="Q351" s="263"/>
      <c r="R351" s="263"/>
      <c r="S351" s="263"/>
      <c r="T351" s="264"/>
      <c r="AT351" s="265" t="s">
        <v>175</v>
      </c>
      <c r="AU351" s="265" t="s">
        <v>107</v>
      </c>
      <c r="AV351" s="13" t="s">
        <v>107</v>
      </c>
      <c r="AW351" s="13" t="s">
        <v>31</v>
      </c>
      <c r="AX351" s="13" t="s">
        <v>74</v>
      </c>
      <c r="AY351" s="265" t="s">
        <v>165</v>
      </c>
    </row>
    <row r="352" s="13" customFormat="1">
      <c r="B352" s="255"/>
      <c r="C352" s="256"/>
      <c r="D352" s="246" t="s">
        <v>175</v>
      </c>
      <c r="E352" s="257" t="s">
        <v>1</v>
      </c>
      <c r="F352" s="258" t="s">
        <v>1835</v>
      </c>
      <c r="G352" s="256"/>
      <c r="H352" s="259">
        <v>1.3799999999999999</v>
      </c>
      <c r="I352" s="260"/>
      <c r="J352" s="256"/>
      <c r="K352" s="256"/>
      <c r="L352" s="261"/>
      <c r="M352" s="262"/>
      <c r="N352" s="263"/>
      <c r="O352" s="263"/>
      <c r="P352" s="263"/>
      <c r="Q352" s="263"/>
      <c r="R352" s="263"/>
      <c r="S352" s="263"/>
      <c r="T352" s="264"/>
      <c r="AT352" s="265" t="s">
        <v>175</v>
      </c>
      <c r="AU352" s="265" t="s">
        <v>107</v>
      </c>
      <c r="AV352" s="13" t="s">
        <v>107</v>
      </c>
      <c r="AW352" s="13" t="s">
        <v>31</v>
      </c>
      <c r="AX352" s="13" t="s">
        <v>74</v>
      </c>
      <c r="AY352" s="265" t="s">
        <v>165</v>
      </c>
    </row>
    <row r="353" s="13" customFormat="1">
      <c r="B353" s="255"/>
      <c r="C353" s="256"/>
      <c r="D353" s="246" t="s">
        <v>175</v>
      </c>
      <c r="E353" s="257" t="s">
        <v>1</v>
      </c>
      <c r="F353" s="258" t="s">
        <v>1836</v>
      </c>
      <c r="G353" s="256"/>
      <c r="H353" s="259">
        <v>0.56499999999999995</v>
      </c>
      <c r="I353" s="260"/>
      <c r="J353" s="256"/>
      <c r="K353" s="256"/>
      <c r="L353" s="261"/>
      <c r="M353" s="262"/>
      <c r="N353" s="263"/>
      <c r="O353" s="263"/>
      <c r="P353" s="263"/>
      <c r="Q353" s="263"/>
      <c r="R353" s="263"/>
      <c r="S353" s="263"/>
      <c r="T353" s="264"/>
      <c r="AT353" s="265" t="s">
        <v>175</v>
      </c>
      <c r="AU353" s="265" t="s">
        <v>107</v>
      </c>
      <c r="AV353" s="13" t="s">
        <v>107</v>
      </c>
      <c r="AW353" s="13" t="s">
        <v>31</v>
      </c>
      <c r="AX353" s="13" t="s">
        <v>74</v>
      </c>
      <c r="AY353" s="265" t="s">
        <v>165</v>
      </c>
    </row>
    <row r="354" s="13" customFormat="1">
      <c r="B354" s="255"/>
      <c r="C354" s="256"/>
      <c r="D354" s="246" t="s">
        <v>175</v>
      </c>
      <c r="E354" s="257" t="s">
        <v>1</v>
      </c>
      <c r="F354" s="258" t="s">
        <v>1837</v>
      </c>
      <c r="G354" s="256"/>
      <c r="H354" s="259">
        <v>0.46200000000000002</v>
      </c>
      <c r="I354" s="260"/>
      <c r="J354" s="256"/>
      <c r="K354" s="256"/>
      <c r="L354" s="261"/>
      <c r="M354" s="262"/>
      <c r="N354" s="263"/>
      <c r="O354" s="263"/>
      <c r="P354" s="263"/>
      <c r="Q354" s="263"/>
      <c r="R354" s="263"/>
      <c r="S354" s="263"/>
      <c r="T354" s="264"/>
      <c r="AT354" s="265" t="s">
        <v>175</v>
      </c>
      <c r="AU354" s="265" t="s">
        <v>107</v>
      </c>
      <c r="AV354" s="13" t="s">
        <v>107</v>
      </c>
      <c r="AW354" s="13" t="s">
        <v>31</v>
      </c>
      <c r="AX354" s="13" t="s">
        <v>74</v>
      </c>
      <c r="AY354" s="265" t="s">
        <v>165</v>
      </c>
    </row>
    <row r="355" s="13" customFormat="1">
      <c r="B355" s="255"/>
      <c r="C355" s="256"/>
      <c r="D355" s="246" t="s">
        <v>175</v>
      </c>
      <c r="E355" s="257" t="s">
        <v>1</v>
      </c>
      <c r="F355" s="258" t="s">
        <v>1838</v>
      </c>
      <c r="G355" s="256"/>
      <c r="H355" s="259">
        <v>0.51300000000000001</v>
      </c>
      <c r="I355" s="260"/>
      <c r="J355" s="256"/>
      <c r="K355" s="256"/>
      <c r="L355" s="261"/>
      <c r="M355" s="262"/>
      <c r="N355" s="263"/>
      <c r="O355" s="263"/>
      <c r="P355" s="263"/>
      <c r="Q355" s="263"/>
      <c r="R355" s="263"/>
      <c r="S355" s="263"/>
      <c r="T355" s="264"/>
      <c r="AT355" s="265" t="s">
        <v>175</v>
      </c>
      <c r="AU355" s="265" t="s">
        <v>107</v>
      </c>
      <c r="AV355" s="13" t="s">
        <v>107</v>
      </c>
      <c r="AW355" s="13" t="s">
        <v>31</v>
      </c>
      <c r="AX355" s="13" t="s">
        <v>74</v>
      </c>
      <c r="AY355" s="265" t="s">
        <v>165</v>
      </c>
    </row>
    <row r="356" s="13" customFormat="1">
      <c r="B356" s="255"/>
      <c r="C356" s="256"/>
      <c r="D356" s="246" t="s">
        <v>175</v>
      </c>
      <c r="E356" s="257" t="s">
        <v>1</v>
      </c>
      <c r="F356" s="258" t="s">
        <v>1839</v>
      </c>
      <c r="G356" s="256"/>
      <c r="H356" s="259">
        <v>0.34799999999999998</v>
      </c>
      <c r="I356" s="260"/>
      <c r="J356" s="256"/>
      <c r="K356" s="256"/>
      <c r="L356" s="261"/>
      <c r="M356" s="262"/>
      <c r="N356" s="263"/>
      <c r="O356" s="263"/>
      <c r="P356" s="263"/>
      <c r="Q356" s="263"/>
      <c r="R356" s="263"/>
      <c r="S356" s="263"/>
      <c r="T356" s="264"/>
      <c r="AT356" s="265" t="s">
        <v>175</v>
      </c>
      <c r="AU356" s="265" t="s">
        <v>107</v>
      </c>
      <c r="AV356" s="13" t="s">
        <v>107</v>
      </c>
      <c r="AW356" s="13" t="s">
        <v>31</v>
      </c>
      <c r="AX356" s="13" t="s">
        <v>74</v>
      </c>
      <c r="AY356" s="265" t="s">
        <v>165</v>
      </c>
    </row>
    <row r="357" s="12" customFormat="1">
      <c r="B357" s="244"/>
      <c r="C357" s="245"/>
      <c r="D357" s="246" t="s">
        <v>175</v>
      </c>
      <c r="E357" s="247" t="s">
        <v>1</v>
      </c>
      <c r="F357" s="248" t="s">
        <v>1452</v>
      </c>
      <c r="G357" s="245"/>
      <c r="H357" s="247" t="s">
        <v>1</v>
      </c>
      <c r="I357" s="249"/>
      <c r="J357" s="245"/>
      <c r="K357" s="245"/>
      <c r="L357" s="250"/>
      <c r="M357" s="251"/>
      <c r="N357" s="252"/>
      <c r="O357" s="252"/>
      <c r="P357" s="252"/>
      <c r="Q357" s="252"/>
      <c r="R357" s="252"/>
      <c r="S357" s="252"/>
      <c r="T357" s="253"/>
      <c r="AT357" s="254" t="s">
        <v>175</v>
      </c>
      <c r="AU357" s="254" t="s">
        <v>107</v>
      </c>
      <c r="AV357" s="12" t="s">
        <v>82</v>
      </c>
      <c r="AW357" s="12" t="s">
        <v>31</v>
      </c>
      <c r="AX357" s="12" t="s">
        <v>74</v>
      </c>
      <c r="AY357" s="254" t="s">
        <v>165</v>
      </c>
    </row>
    <row r="358" s="13" customFormat="1">
      <c r="B358" s="255"/>
      <c r="C358" s="256"/>
      <c r="D358" s="246" t="s">
        <v>175</v>
      </c>
      <c r="E358" s="257" t="s">
        <v>1</v>
      </c>
      <c r="F358" s="258" t="s">
        <v>1840</v>
      </c>
      <c r="G358" s="256"/>
      <c r="H358" s="259">
        <v>17.289999999999999</v>
      </c>
      <c r="I358" s="260"/>
      <c r="J358" s="256"/>
      <c r="K358" s="256"/>
      <c r="L358" s="261"/>
      <c r="M358" s="262"/>
      <c r="N358" s="263"/>
      <c r="O358" s="263"/>
      <c r="P358" s="263"/>
      <c r="Q358" s="263"/>
      <c r="R358" s="263"/>
      <c r="S358" s="263"/>
      <c r="T358" s="264"/>
      <c r="AT358" s="265" t="s">
        <v>175</v>
      </c>
      <c r="AU358" s="265" t="s">
        <v>107</v>
      </c>
      <c r="AV358" s="13" t="s">
        <v>107</v>
      </c>
      <c r="AW358" s="13" t="s">
        <v>31</v>
      </c>
      <c r="AX358" s="13" t="s">
        <v>74</v>
      </c>
      <c r="AY358" s="265" t="s">
        <v>165</v>
      </c>
    </row>
    <row r="359" s="13" customFormat="1">
      <c r="B359" s="255"/>
      <c r="C359" s="256"/>
      <c r="D359" s="246" t="s">
        <v>175</v>
      </c>
      <c r="E359" s="257" t="s">
        <v>1</v>
      </c>
      <c r="F359" s="258" t="s">
        <v>1841</v>
      </c>
      <c r="G359" s="256"/>
      <c r="H359" s="259">
        <v>-0.88</v>
      </c>
      <c r="I359" s="260"/>
      <c r="J359" s="256"/>
      <c r="K359" s="256"/>
      <c r="L359" s="261"/>
      <c r="M359" s="262"/>
      <c r="N359" s="263"/>
      <c r="O359" s="263"/>
      <c r="P359" s="263"/>
      <c r="Q359" s="263"/>
      <c r="R359" s="263"/>
      <c r="S359" s="263"/>
      <c r="T359" s="264"/>
      <c r="AT359" s="265" t="s">
        <v>175</v>
      </c>
      <c r="AU359" s="265" t="s">
        <v>107</v>
      </c>
      <c r="AV359" s="13" t="s">
        <v>107</v>
      </c>
      <c r="AW359" s="13" t="s">
        <v>31</v>
      </c>
      <c r="AX359" s="13" t="s">
        <v>74</v>
      </c>
      <c r="AY359" s="265" t="s">
        <v>165</v>
      </c>
    </row>
    <row r="360" s="13" customFormat="1">
      <c r="B360" s="255"/>
      <c r="C360" s="256"/>
      <c r="D360" s="246" t="s">
        <v>175</v>
      </c>
      <c r="E360" s="257" t="s">
        <v>1</v>
      </c>
      <c r="F360" s="258" t="s">
        <v>1842</v>
      </c>
      <c r="G360" s="256"/>
      <c r="H360" s="259">
        <v>1.8</v>
      </c>
      <c r="I360" s="260"/>
      <c r="J360" s="256"/>
      <c r="K360" s="256"/>
      <c r="L360" s="261"/>
      <c r="M360" s="262"/>
      <c r="N360" s="263"/>
      <c r="O360" s="263"/>
      <c r="P360" s="263"/>
      <c r="Q360" s="263"/>
      <c r="R360" s="263"/>
      <c r="S360" s="263"/>
      <c r="T360" s="264"/>
      <c r="AT360" s="265" t="s">
        <v>175</v>
      </c>
      <c r="AU360" s="265" t="s">
        <v>107</v>
      </c>
      <c r="AV360" s="13" t="s">
        <v>107</v>
      </c>
      <c r="AW360" s="13" t="s">
        <v>31</v>
      </c>
      <c r="AX360" s="13" t="s">
        <v>74</v>
      </c>
      <c r="AY360" s="265" t="s">
        <v>165</v>
      </c>
    </row>
    <row r="361" s="14" customFormat="1">
      <c r="B361" s="266"/>
      <c r="C361" s="267"/>
      <c r="D361" s="246" t="s">
        <v>175</v>
      </c>
      <c r="E361" s="268" t="s">
        <v>1</v>
      </c>
      <c r="F361" s="269" t="s">
        <v>179</v>
      </c>
      <c r="G361" s="267"/>
      <c r="H361" s="270">
        <v>293.899</v>
      </c>
      <c r="I361" s="271"/>
      <c r="J361" s="267"/>
      <c r="K361" s="267"/>
      <c r="L361" s="272"/>
      <c r="M361" s="273"/>
      <c r="N361" s="274"/>
      <c r="O361" s="274"/>
      <c r="P361" s="274"/>
      <c r="Q361" s="274"/>
      <c r="R361" s="274"/>
      <c r="S361" s="274"/>
      <c r="T361" s="275"/>
      <c r="AT361" s="276" t="s">
        <v>175</v>
      </c>
      <c r="AU361" s="276" t="s">
        <v>107</v>
      </c>
      <c r="AV361" s="14" t="s">
        <v>166</v>
      </c>
      <c r="AW361" s="14" t="s">
        <v>31</v>
      </c>
      <c r="AX361" s="14" t="s">
        <v>74</v>
      </c>
      <c r="AY361" s="276" t="s">
        <v>165</v>
      </c>
    </row>
    <row r="362" s="12" customFormat="1">
      <c r="B362" s="244"/>
      <c r="C362" s="245"/>
      <c r="D362" s="246" t="s">
        <v>175</v>
      </c>
      <c r="E362" s="247" t="s">
        <v>1</v>
      </c>
      <c r="F362" s="248" t="s">
        <v>794</v>
      </c>
      <c r="G362" s="245"/>
      <c r="H362" s="247" t="s">
        <v>1</v>
      </c>
      <c r="I362" s="249"/>
      <c r="J362" s="245"/>
      <c r="K362" s="245"/>
      <c r="L362" s="250"/>
      <c r="M362" s="251"/>
      <c r="N362" s="252"/>
      <c r="O362" s="252"/>
      <c r="P362" s="252"/>
      <c r="Q362" s="252"/>
      <c r="R362" s="252"/>
      <c r="S362" s="252"/>
      <c r="T362" s="253"/>
      <c r="AT362" s="254" t="s">
        <v>175</v>
      </c>
      <c r="AU362" s="254" t="s">
        <v>107</v>
      </c>
      <c r="AV362" s="12" t="s">
        <v>82</v>
      </c>
      <c r="AW362" s="12" t="s">
        <v>31</v>
      </c>
      <c r="AX362" s="12" t="s">
        <v>74</v>
      </c>
      <c r="AY362" s="254" t="s">
        <v>165</v>
      </c>
    </row>
    <row r="363" s="12" customFormat="1">
      <c r="B363" s="244"/>
      <c r="C363" s="245"/>
      <c r="D363" s="246" t="s">
        <v>175</v>
      </c>
      <c r="E363" s="247" t="s">
        <v>1</v>
      </c>
      <c r="F363" s="248" t="s">
        <v>1819</v>
      </c>
      <c r="G363" s="245"/>
      <c r="H363" s="247" t="s">
        <v>1</v>
      </c>
      <c r="I363" s="249"/>
      <c r="J363" s="245"/>
      <c r="K363" s="245"/>
      <c r="L363" s="250"/>
      <c r="M363" s="251"/>
      <c r="N363" s="252"/>
      <c r="O363" s="252"/>
      <c r="P363" s="252"/>
      <c r="Q363" s="252"/>
      <c r="R363" s="252"/>
      <c r="S363" s="252"/>
      <c r="T363" s="253"/>
      <c r="AT363" s="254" t="s">
        <v>175</v>
      </c>
      <c r="AU363" s="254" t="s">
        <v>107</v>
      </c>
      <c r="AV363" s="12" t="s">
        <v>82</v>
      </c>
      <c r="AW363" s="12" t="s">
        <v>31</v>
      </c>
      <c r="AX363" s="12" t="s">
        <v>74</v>
      </c>
      <c r="AY363" s="254" t="s">
        <v>165</v>
      </c>
    </row>
    <row r="364" s="13" customFormat="1">
      <c r="B364" s="255"/>
      <c r="C364" s="256"/>
      <c r="D364" s="246" t="s">
        <v>175</v>
      </c>
      <c r="E364" s="257" t="s">
        <v>1</v>
      </c>
      <c r="F364" s="258" t="s">
        <v>1843</v>
      </c>
      <c r="G364" s="256"/>
      <c r="H364" s="259">
        <v>92.731999999999999</v>
      </c>
      <c r="I364" s="260"/>
      <c r="J364" s="256"/>
      <c r="K364" s="256"/>
      <c r="L364" s="261"/>
      <c r="M364" s="262"/>
      <c r="N364" s="263"/>
      <c r="O364" s="263"/>
      <c r="P364" s="263"/>
      <c r="Q364" s="263"/>
      <c r="R364" s="263"/>
      <c r="S364" s="263"/>
      <c r="T364" s="264"/>
      <c r="AT364" s="265" t="s">
        <v>175</v>
      </c>
      <c r="AU364" s="265" t="s">
        <v>107</v>
      </c>
      <c r="AV364" s="13" t="s">
        <v>107</v>
      </c>
      <c r="AW364" s="13" t="s">
        <v>31</v>
      </c>
      <c r="AX364" s="13" t="s">
        <v>74</v>
      </c>
      <c r="AY364" s="265" t="s">
        <v>165</v>
      </c>
    </row>
    <row r="365" s="13" customFormat="1">
      <c r="B365" s="255"/>
      <c r="C365" s="256"/>
      <c r="D365" s="246" t="s">
        <v>175</v>
      </c>
      <c r="E365" s="257" t="s">
        <v>1</v>
      </c>
      <c r="F365" s="258" t="s">
        <v>381</v>
      </c>
      <c r="G365" s="256"/>
      <c r="H365" s="259">
        <v>-2.4300000000000002</v>
      </c>
      <c r="I365" s="260"/>
      <c r="J365" s="256"/>
      <c r="K365" s="256"/>
      <c r="L365" s="261"/>
      <c r="M365" s="262"/>
      <c r="N365" s="263"/>
      <c r="O365" s="263"/>
      <c r="P365" s="263"/>
      <c r="Q365" s="263"/>
      <c r="R365" s="263"/>
      <c r="S365" s="263"/>
      <c r="T365" s="264"/>
      <c r="AT365" s="265" t="s">
        <v>175</v>
      </c>
      <c r="AU365" s="265" t="s">
        <v>107</v>
      </c>
      <c r="AV365" s="13" t="s">
        <v>107</v>
      </c>
      <c r="AW365" s="13" t="s">
        <v>31</v>
      </c>
      <c r="AX365" s="13" t="s">
        <v>74</v>
      </c>
      <c r="AY365" s="265" t="s">
        <v>165</v>
      </c>
    </row>
    <row r="366" s="13" customFormat="1">
      <c r="B366" s="255"/>
      <c r="C366" s="256"/>
      <c r="D366" s="246" t="s">
        <v>175</v>
      </c>
      <c r="E366" s="257" t="s">
        <v>1</v>
      </c>
      <c r="F366" s="258" t="s">
        <v>1844</v>
      </c>
      <c r="G366" s="256"/>
      <c r="H366" s="259">
        <v>0.67500000000000004</v>
      </c>
      <c r="I366" s="260"/>
      <c r="J366" s="256"/>
      <c r="K366" s="256"/>
      <c r="L366" s="261"/>
      <c r="M366" s="262"/>
      <c r="N366" s="263"/>
      <c r="O366" s="263"/>
      <c r="P366" s="263"/>
      <c r="Q366" s="263"/>
      <c r="R366" s="263"/>
      <c r="S366" s="263"/>
      <c r="T366" s="264"/>
      <c r="AT366" s="265" t="s">
        <v>175</v>
      </c>
      <c r="AU366" s="265" t="s">
        <v>107</v>
      </c>
      <c r="AV366" s="13" t="s">
        <v>107</v>
      </c>
      <c r="AW366" s="13" t="s">
        <v>31</v>
      </c>
      <c r="AX366" s="13" t="s">
        <v>74</v>
      </c>
      <c r="AY366" s="265" t="s">
        <v>165</v>
      </c>
    </row>
    <row r="367" s="13" customFormat="1">
      <c r="B367" s="255"/>
      <c r="C367" s="256"/>
      <c r="D367" s="246" t="s">
        <v>175</v>
      </c>
      <c r="E367" s="257" t="s">
        <v>1</v>
      </c>
      <c r="F367" s="258" t="s">
        <v>1845</v>
      </c>
      <c r="G367" s="256"/>
      <c r="H367" s="259">
        <v>9.4239999999999995</v>
      </c>
      <c r="I367" s="260"/>
      <c r="J367" s="256"/>
      <c r="K367" s="256"/>
      <c r="L367" s="261"/>
      <c r="M367" s="262"/>
      <c r="N367" s="263"/>
      <c r="O367" s="263"/>
      <c r="P367" s="263"/>
      <c r="Q367" s="263"/>
      <c r="R367" s="263"/>
      <c r="S367" s="263"/>
      <c r="T367" s="264"/>
      <c r="AT367" s="265" t="s">
        <v>175</v>
      </c>
      <c r="AU367" s="265" t="s">
        <v>107</v>
      </c>
      <c r="AV367" s="13" t="s">
        <v>107</v>
      </c>
      <c r="AW367" s="13" t="s">
        <v>31</v>
      </c>
      <c r="AX367" s="13" t="s">
        <v>74</v>
      </c>
      <c r="AY367" s="265" t="s">
        <v>165</v>
      </c>
    </row>
    <row r="368" s="13" customFormat="1">
      <c r="B368" s="255"/>
      <c r="C368" s="256"/>
      <c r="D368" s="246" t="s">
        <v>175</v>
      </c>
      <c r="E368" s="257" t="s">
        <v>1</v>
      </c>
      <c r="F368" s="258" t="s">
        <v>1846</v>
      </c>
      <c r="G368" s="256"/>
      <c r="H368" s="259">
        <v>17.039999999999999</v>
      </c>
      <c r="I368" s="260"/>
      <c r="J368" s="256"/>
      <c r="K368" s="256"/>
      <c r="L368" s="261"/>
      <c r="M368" s="262"/>
      <c r="N368" s="263"/>
      <c r="O368" s="263"/>
      <c r="P368" s="263"/>
      <c r="Q368" s="263"/>
      <c r="R368" s="263"/>
      <c r="S368" s="263"/>
      <c r="T368" s="264"/>
      <c r="AT368" s="265" t="s">
        <v>175</v>
      </c>
      <c r="AU368" s="265" t="s">
        <v>107</v>
      </c>
      <c r="AV368" s="13" t="s">
        <v>107</v>
      </c>
      <c r="AW368" s="13" t="s">
        <v>31</v>
      </c>
      <c r="AX368" s="13" t="s">
        <v>74</v>
      </c>
      <c r="AY368" s="265" t="s">
        <v>165</v>
      </c>
    </row>
    <row r="369" s="13" customFormat="1">
      <c r="B369" s="255"/>
      <c r="C369" s="256"/>
      <c r="D369" s="246" t="s">
        <v>175</v>
      </c>
      <c r="E369" s="257" t="s">
        <v>1</v>
      </c>
      <c r="F369" s="258" t="s">
        <v>310</v>
      </c>
      <c r="G369" s="256"/>
      <c r="H369" s="259">
        <v>-1.6000000000000001</v>
      </c>
      <c r="I369" s="260"/>
      <c r="J369" s="256"/>
      <c r="K369" s="256"/>
      <c r="L369" s="261"/>
      <c r="M369" s="262"/>
      <c r="N369" s="263"/>
      <c r="O369" s="263"/>
      <c r="P369" s="263"/>
      <c r="Q369" s="263"/>
      <c r="R369" s="263"/>
      <c r="S369" s="263"/>
      <c r="T369" s="264"/>
      <c r="AT369" s="265" t="s">
        <v>175</v>
      </c>
      <c r="AU369" s="265" t="s">
        <v>107</v>
      </c>
      <c r="AV369" s="13" t="s">
        <v>107</v>
      </c>
      <c r="AW369" s="13" t="s">
        <v>31</v>
      </c>
      <c r="AX369" s="13" t="s">
        <v>74</v>
      </c>
      <c r="AY369" s="265" t="s">
        <v>165</v>
      </c>
    </row>
    <row r="370" s="13" customFormat="1">
      <c r="B370" s="255"/>
      <c r="C370" s="256"/>
      <c r="D370" s="246" t="s">
        <v>175</v>
      </c>
      <c r="E370" s="257" t="s">
        <v>1</v>
      </c>
      <c r="F370" s="258" t="s">
        <v>1844</v>
      </c>
      <c r="G370" s="256"/>
      <c r="H370" s="259">
        <v>0.67500000000000004</v>
      </c>
      <c r="I370" s="260"/>
      <c r="J370" s="256"/>
      <c r="K370" s="256"/>
      <c r="L370" s="261"/>
      <c r="M370" s="262"/>
      <c r="N370" s="263"/>
      <c r="O370" s="263"/>
      <c r="P370" s="263"/>
      <c r="Q370" s="263"/>
      <c r="R370" s="263"/>
      <c r="S370" s="263"/>
      <c r="T370" s="264"/>
      <c r="AT370" s="265" t="s">
        <v>175</v>
      </c>
      <c r="AU370" s="265" t="s">
        <v>107</v>
      </c>
      <c r="AV370" s="13" t="s">
        <v>107</v>
      </c>
      <c r="AW370" s="13" t="s">
        <v>31</v>
      </c>
      <c r="AX370" s="13" t="s">
        <v>74</v>
      </c>
      <c r="AY370" s="265" t="s">
        <v>165</v>
      </c>
    </row>
    <row r="371" s="13" customFormat="1">
      <c r="B371" s="255"/>
      <c r="C371" s="256"/>
      <c r="D371" s="246" t="s">
        <v>175</v>
      </c>
      <c r="E371" s="257" t="s">
        <v>1</v>
      </c>
      <c r="F371" s="258" t="s">
        <v>1847</v>
      </c>
      <c r="G371" s="256"/>
      <c r="H371" s="259">
        <v>0.71999999999999997</v>
      </c>
      <c r="I371" s="260"/>
      <c r="J371" s="256"/>
      <c r="K371" s="256"/>
      <c r="L371" s="261"/>
      <c r="M371" s="262"/>
      <c r="N371" s="263"/>
      <c r="O371" s="263"/>
      <c r="P371" s="263"/>
      <c r="Q371" s="263"/>
      <c r="R371" s="263"/>
      <c r="S371" s="263"/>
      <c r="T371" s="264"/>
      <c r="AT371" s="265" t="s">
        <v>175</v>
      </c>
      <c r="AU371" s="265" t="s">
        <v>107</v>
      </c>
      <c r="AV371" s="13" t="s">
        <v>107</v>
      </c>
      <c r="AW371" s="13" t="s">
        <v>31</v>
      </c>
      <c r="AX371" s="13" t="s">
        <v>74</v>
      </c>
      <c r="AY371" s="265" t="s">
        <v>165</v>
      </c>
    </row>
    <row r="372" s="12" customFormat="1">
      <c r="B372" s="244"/>
      <c r="C372" s="245"/>
      <c r="D372" s="246" t="s">
        <v>175</v>
      </c>
      <c r="E372" s="247" t="s">
        <v>1</v>
      </c>
      <c r="F372" s="248" t="s">
        <v>1452</v>
      </c>
      <c r="G372" s="245"/>
      <c r="H372" s="247" t="s">
        <v>1</v>
      </c>
      <c r="I372" s="249"/>
      <c r="J372" s="245"/>
      <c r="K372" s="245"/>
      <c r="L372" s="250"/>
      <c r="M372" s="251"/>
      <c r="N372" s="252"/>
      <c r="O372" s="252"/>
      <c r="P372" s="252"/>
      <c r="Q372" s="252"/>
      <c r="R372" s="252"/>
      <c r="S372" s="252"/>
      <c r="T372" s="253"/>
      <c r="AT372" s="254" t="s">
        <v>175</v>
      </c>
      <c r="AU372" s="254" t="s">
        <v>107</v>
      </c>
      <c r="AV372" s="12" t="s">
        <v>82</v>
      </c>
      <c r="AW372" s="12" t="s">
        <v>31</v>
      </c>
      <c r="AX372" s="12" t="s">
        <v>74</v>
      </c>
      <c r="AY372" s="254" t="s">
        <v>165</v>
      </c>
    </row>
    <row r="373" s="13" customFormat="1">
      <c r="B373" s="255"/>
      <c r="C373" s="256"/>
      <c r="D373" s="246" t="s">
        <v>175</v>
      </c>
      <c r="E373" s="257" t="s">
        <v>1</v>
      </c>
      <c r="F373" s="258" t="s">
        <v>1848</v>
      </c>
      <c r="G373" s="256"/>
      <c r="H373" s="259">
        <v>3.8239999999999998</v>
      </c>
      <c r="I373" s="260"/>
      <c r="J373" s="256"/>
      <c r="K373" s="256"/>
      <c r="L373" s="261"/>
      <c r="M373" s="262"/>
      <c r="N373" s="263"/>
      <c r="O373" s="263"/>
      <c r="P373" s="263"/>
      <c r="Q373" s="263"/>
      <c r="R373" s="263"/>
      <c r="S373" s="263"/>
      <c r="T373" s="264"/>
      <c r="AT373" s="265" t="s">
        <v>175</v>
      </c>
      <c r="AU373" s="265" t="s">
        <v>107</v>
      </c>
      <c r="AV373" s="13" t="s">
        <v>107</v>
      </c>
      <c r="AW373" s="13" t="s">
        <v>31</v>
      </c>
      <c r="AX373" s="13" t="s">
        <v>74</v>
      </c>
      <c r="AY373" s="265" t="s">
        <v>165</v>
      </c>
    </row>
    <row r="374" s="13" customFormat="1">
      <c r="B374" s="255"/>
      <c r="C374" s="256"/>
      <c r="D374" s="246" t="s">
        <v>175</v>
      </c>
      <c r="E374" s="257" t="s">
        <v>1</v>
      </c>
      <c r="F374" s="258" t="s">
        <v>1849</v>
      </c>
      <c r="G374" s="256"/>
      <c r="H374" s="259">
        <v>2.48</v>
      </c>
      <c r="I374" s="260"/>
      <c r="J374" s="256"/>
      <c r="K374" s="256"/>
      <c r="L374" s="261"/>
      <c r="M374" s="262"/>
      <c r="N374" s="263"/>
      <c r="O374" s="263"/>
      <c r="P374" s="263"/>
      <c r="Q374" s="263"/>
      <c r="R374" s="263"/>
      <c r="S374" s="263"/>
      <c r="T374" s="264"/>
      <c r="AT374" s="265" t="s">
        <v>175</v>
      </c>
      <c r="AU374" s="265" t="s">
        <v>107</v>
      </c>
      <c r="AV374" s="13" t="s">
        <v>107</v>
      </c>
      <c r="AW374" s="13" t="s">
        <v>31</v>
      </c>
      <c r="AX374" s="13" t="s">
        <v>74</v>
      </c>
      <c r="AY374" s="265" t="s">
        <v>165</v>
      </c>
    </row>
    <row r="375" s="13" customFormat="1">
      <c r="B375" s="255"/>
      <c r="C375" s="256"/>
      <c r="D375" s="246" t="s">
        <v>175</v>
      </c>
      <c r="E375" s="257" t="s">
        <v>1</v>
      </c>
      <c r="F375" s="258" t="s">
        <v>1850</v>
      </c>
      <c r="G375" s="256"/>
      <c r="H375" s="259">
        <v>-0.32000000000000001</v>
      </c>
      <c r="I375" s="260"/>
      <c r="J375" s="256"/>
      <c r="K375" s="256"/>
      <c r="L375" s="261"/>
      <c r="M375" s="262"/>
      <c r="N375" s="263"/>
      <c r="O375" s="263"/>
      <c r="P375" s="263"/>
      <c r="Q375" s="263"/>
      <c r="R375" s="263"/>
      <c r="S375" s="263"/>
      <c r="T375" s="264"/>
      <c r="AT375" s="265" t="s">
        <v>175</v>
      </c>
      <c r="AU375" s="265" t="s">
        <v>107</v>
      </c>
      <c r="AV375" s="13" t="s">
        <v>107</v>
      </c>
      <c r="AW375" s="13" t="s">
        <v>31</v>
      </c>
      <c r="AX375" s="13" t="s">
        <v>74</v>
      </c>
      <c r="AY375" s="265" t="s">
        <v>165</v>
      </c>
    </row>
    <row r="376" s="13" customFormat="1">
      <c r="B376" s="255"/>
      <c r="C376" s="256"/>
      <c r="D376" s="246" t="s">
        <v>175</v>
      </c>
      <c r="E376" s="257" t="s">
        <v>1</v>
      </c>
      <c r="F376" s="258" t="s">
        <v>1851</v>
      </c>
      <c r="G376" s="256"/>
      <c r="H376" s="259">
        <v>0.64000000000000001</v>
      </c>
      <c r="I376" s="260"/>
      <c r="J376" s="256"/>
      <c r="K376" s="256"/>
      <c r="L376" s="261"/>
      <c r="M376" s="262"/>
      <c r="N376" s="263"/>
      <c r="O376" s="263"/>
      <c r="P376" s="263"/>
      <c r="Q376" s="263"/>
      <c r="R376" s="263"/>
      <c r="S376" s="263"/>
      <c r="T376" s="264"/>
      <c r="AT376" s="265" t="s">
        <v>175</v>
      </c>
      <c r="AU376" s="265" t="s">
        <v>107</v>
      </c>
      <c r="AV376" s="13" t="s">
        <v>107</v>
      </c>
      <c r="AW376" s="13" t="s">
        <v>31</v>
      </c>
      <c r="AX376" s="13" t="s">
        <v>74</v>
      </c>
      <c r="AY376" s="265" t="s">
        <v>165</v>
      </c>
    </row>
    <row r="377" s="14" customFormat="1">
      <c r="B377" s="266"/>
      <c r="C377" s="267"/>
      <c r="D377" s="246" t="s">
        <v>175</v>
      </c>
      <c r="E377" s="268" t="s">
        <v>1</v>
      </c>
      <c r="F377" s="269" t="s">
        <v>179</v>
      </c>
      <c r="G377" s="267"/>
      <c r="H377" s="270">
        <v>123.85999999999999</v>
      </c>
      <c r="I377" s="271"/>
      <c r="J377" s="267"/>
      <c r="K377" s="267"/>
      <c r="L377" s="272"/>
      <c r="M377" s="273"/>
      <c r="N377" s="274"/>
      <c r="O377" s="274"/>
      <c r="P377" s="274"/>
      <c r="Q377" s="274"/>
      <c r="R377" s="274"/>
      <c r="S377" s="274"/>
      <c r="T377" s="275"/>
      <c r="AT377" s="276" t="s">
        <v>175</v>
      </c>
      <c r="AU377" s="276" t="s">
        <v>107</v>
      </c>
      <c r="AV377" s="14" t="s">
        <v>166</v>
      </c>
      <c r="AW377" s="14" t="s">
        <v>31</v>
      </c>
      <c r="AX377" s="14" t="s">
        <v>74</v>
      </c>
      <c r="AY377" s="276" t="s">
        <v>165</v>
      </c>
    </row>
    <row r="378" s="12" customFormat="1">
      <c r="B378" s="244"/>
      <c r="C378" s="245"/>
      <c r="D378" s="246" t="s">
        <v>175</v>
      </c>
      <c r="E378" s="247" t="s">
        <v>1</v>
      </c>
      <c r="F378" s="248" t="s">
        <v>1750</v>
      </c>
      <c r="G378" s="245"/>
      <c r="H378" s="247" t="s">
        <v>1</v>
      </c>
      <c r="I378" s="249"/>
      <c r="J378" s="245"/>
      <c r="K378" s="245"/>
      <c r="L378" s="250"/>
      <c r="M378" s="251"/>
      <c r="N378" s="252"/>
      <c r="O378" s="252"/>
      <c r="P378" s="252"/>
      <c r="Q378" s="252"/>
      <c r="R378" s="252"/>
      <c r="S378" s="252"/>
      <c r="T378" s="253"/>
      <c r="AT378" s="254" t="s">
        <v>175</v>
      </c>
      <c r="AU378" s="254" t="s">
        <v>107</v>
      </c>
      <c r="AV378" s="12" t="s">
        <v>82</v>
      </c>
      <c r="AW378" s="12" t="s">
        <v>31</v>
      </c>
      <c r="AX378" s="12" t="s">
        <v>74</v>
      </c>
      <c r="AY378" s="254" t="s">
        <v>165</v>
      </c>
    </row>
    <row r="379" s="12" customFormat="1">
      <c r="B379" s="244"/>
      <c r="C379" s="245"/>
      <c r="D379" s="246" t="s">
        <v>175</v>
      </c>
      <c r="E379" s="247" t="s">
        <v>1</v>
      </c>
      <c r="F379" s="248" t="s">
        <v>1819</v>
      </c>
      <c r="G379" s="245"/>
      <c r="H379" s="247" t="s">
        <v>1</v>
      </c>
      <c r="I379" s="249"/>
      <c r="J379" s="245"/>
      <c r="K379" s="245"/>
      <c r="L379" s="250"/>
      <c r="M379" s="251"/>
      <c r="N379" s="252"/>
      <c r="O379" s="252"/>
      <c r="P379" s="252"/>
      <c r="Q379" s="252"/>
      <c r="R379" s="252"/>
      <c r="S379" s="252"/>
      <c r="T379" s="253"/>
      <c r="AT379" s="254" t="s">
        <v>175</v>
      </c>
      <c r="AU379" s="254" t="s">
        <v>107</v>
      </c>
      <c r="AV379" s="12" t="s">
        <v>82</v>
      </c>
      <c r="AW379" s="12" t="s">
        <v>31</v>
      </c>
      <c r="AX379" s="12" t="s">
        <v>74</v>
      </c>
      <c r="AY379" s="254" t="s">
        <v>165</v>
      </c>
    </row>
    <row r="380" s="13" customFormat="1">
      <c r="B380" s="255"/>
      <c r="C380" s="256"/>
      <c r="D380" s="246" t="s">
        <v>175</v>
      </c>
      <c r="E380" s="257" t="s">
        <v>1</v>
      </c>
      <c r="F380" s="258" t="s">
        <v>1852</v>
      </c>
      <c r="G380" s="256"/>
      <c r="H380" s="259">
        <v>31.100000000000001</v>
      </c>
      <c r="I380" s="260"/>
      <c r="J380" s="256"/>
      <c r="K380" s="256"/>
      <c r="L380" s="261"/>
      <c r="M380" s="262"/>
      <c r="N380" s="263"/>
      <c r="O380" s="263"/>
      <c r="P380" s="263"/>
      <c r="Q380" s="263"/>
      <c r="R380" s="263"/>
      <c r="S380" s="263"/>
      <c r="T380" s="264"/>
      <c r="AT380" s="265" t="s">
        <v>175</v>
      </c>
      <c r="AU380" s="265" t="s">
        <v>107</v>
      </c>
      <c r="AV380" s="13" t="s">
        <v>107</v>
      </c>
      <c r="AW380" s="13" t="s">
        <v>31</v>
      </c>
      <c r="AX380" s="13" t="s">
        <v>74</v>
      </c>
      <c r="AY380" s="265" t="s">
        <v>165</v>
      </c>
    </row>
    <row r="381" s="13" customFormat="1">
      <c r="B381" s="255"/>
      <c r="C381" s="256"/>
      <c r="D381" s="246" t="s">
        <v>175</v>
      </c>
      <c r="E381" s="257" t="s">
        <v>1</v>
      </c>
      <c r="F381" s="258" t="s">
        <v>1853</v>
      </c>
      <c r="G381" s="256"/>
      <c r="H381" s="259">
        <v>-0.16</v>
      </c>
      <c r="I381" s="260"/>
      <c r="J381" s="256"/>
      <c r="K381" s="256"/>
      <c r="L381" s="261"/>
      <c r="M381" s="262"/>
      <c r="N381" s="263"/>
      <c r="O381" s="263"/>
      <c r="P381" s="263"/>
      <c r="Q381" s="263"/>
      <c r="R381" s="263"/>
      <c r="S381" s="263"/>
      <c r="T381" s="264"/>
      <c r="AT381" s="265" t="s">
        <v>175</v>
      </c>
      <c r="AU381" s="265" t="s">
        <v>107</v>
      </c>
      <c r="AV381" s="13" t="s">
        <v>107</v>
      </c>
      <c r="AW381" s="13" t="s">
        <v>31</v>
      </c>
      <c r="AX381" s="13" t="s">
        <v>74</v>
      </c>
      <c r="AY381" s="265" t="s">
        <v>165</v>
      </c>
    </row>
    <row r="382" s="13" customFormat="1">
      <c r="B382" s="255"/>
      <c r="C382" s="256"/>
      <c r="D382" s="246" t="s">
        <v>175</v>
      </c>
      <c r="E382" s="257" t="s">
        <v>1</v>
      </c>
      <c r="F382" s="258" t="s">
        <v>1854</v>
      </c>
      <c r="G382" s="256"/>
      <c r="H382" s="259">
        <v>-1.6499999999999999</v>
      </c>
      <c r="I382" s="260"/>
      <c r="J382" s="256"/>
      <c r="K382" s="256"/>
      <c r="L382" s="261"/>
      <c r="M382" s="262"/>
      <c r="N382" s="263"/>
      <c r="O382" s="263"/>
      <c r="P382" s="263"/>
      <c r="Q382" s="263"/>
      <c r="R382" s="263"/>
      <c r="S382" s="263"/>
      <c r="T382" s="264"/>
      <c r="AT382" s="265" t="s">
        <v>175</v>
      </c>
      <c r="AU382" s="265" t="s">
        <v>107</v>
      </c>
      <c r="AV382" s="13" t="s">
        <v>107</v>
      </c>
      <c r="AW382" s="13" t="s">
        <v>31</v>
      </c>
      <c r="AX382" s="13" t="s">
        <v>74</v>
      </c>
      <c r="AY382" s="265" t="s">
        <v>165</v>
      </c>
    </row>
    <row r="383" s="13" customFormat="1">
      <c r="B383" s="255"/>
      <c r="C383" s="256"/>
      <c r="D383" s="246" t="s">
        <v>175</v>
      </c>
      <c r="E383" s="257" t="s">
        <v>1</v>
      </c>
      <c r="F383" s="258" t="s">
        <v>1855</v>
      </c>
      <c r="G383" s="256"/>
      <c r="H383" s="259">
        <v>-2</v>
      </c>
      <c r="I383" s="260"/>
      <c r="J383" s="256"/>
      <c r="K383" s="256"/>
      <c r="L383" s="261"/>
      <c r="M383" s="262"/>
      <c r="N383" s="263"/>
      <c r="O383" s="263"/>
      <c r="P383" s="263"/>
      <c r="Q383" s="263"/>
      <c r="R383" s="263"/>
      <c r="S383" s="263"/>
      <c r="T383" s="264"/>
      <c r="AT383" s="265" t="s">
        <v>175</v>
      </c>
      <c r="AU383" s="265" t="s">
        <v>107</v>
      </c>
      <c r="AV383" s="13" t="s">
        <v>107</v>
      </c>
      <c r="AW383" s="13" t="s">
        <v>31</v>
      </c>
      <c r="AX383" s="13" t="s">
        <v>74</v>
      </c>
      <c r="AY383" s="265" t="s">
        <v>165</v>
      </c>
    </row>
    <row r="384" s="13" customFormat="1">
      <c r="B384" s="255"/>
      <c r="C384" s="256"/>
      <c r="D384" s="246" t="s">
        <v>175</v>
      </c>
      <c r="E384" s="257" t="s">
        <v>1</v>
      </c>
      <c r="F384" s="258" t="s">
        <v>1856</v>
      </c>
      <c r="G384" s="256"/>
      <c r="H384" s="259">
        <v>0.17999999999999999</v>
      </c>
      <c r="I384" s="260"/>
      <c r="J384" s="256"/>
      <c r="K384" s="256"/>
      <c r="L384" s="261"/>
      <c r="M384" s="262"/>
      <c r="N384" s="263"/>
      <c r="O384" s="263"/>
      <c r="P384" s="263"/>
      <c r="Q384" s="263"/>
      <c r="R384" s="263"/>
      <c r="S384" s="263"/>
      <c r="T384" s="264"/>
      <c r="AT384" s="265" t="s">
        <v>175</v>
      </c>
      <c r="AU384" s="265" t="s">
        <v>107</v>
      </c>
      <c r="AV384" s="13" t="s">
        <v>107</v>
      </c>
      <c r="AW384" s="13" t="s">
        <v>31</v>
      </c>
      <c r="AX384" s="13" t="s">
        <v>74</v>
      </c>
      <c r="AY384" s="265" t="s">
        <v>165</v>
      </c>
    </row>
    <row r="385" s="13" customFormat="1">
      <c r="B385" s="255"/>
      <c r="C385" s="256"/>
      <c r="D385" s="246" t="s">
        <v>175</v>
      </c>
      <c r="E385" s="257" t="s">
        <v>1</v>
      </c>
      <c r="F385" s="258" t="s">
        <v>1857</v>
      </c>
      <c r="G385" s="256"/>
      <c r="H385" s="259">
        <v>0.57299999999999995</v>
      </c>
      <c r="I385" s="260"/>
      <c r="J385" s="256"/>
      <c r="K385" s="256"/>
      <c r="L385" s="261"/>
      <c r="M385" s="262"/>
      <c r="N385" s="263"/>
      <c r="O385" s="263"/>
      <c r="P385" s="263"/>
      <c r="Q385" s="263"/>
      <c r="R385" s="263"/>
      <c r="S385" s="263"/>
      <c r="T385" s="264"/>
      <c r="AT385" s="265" t="s">
        <v>175</v>
      </c>
      <c r="AU385" s="265" t="s">
        <v>107</v>
      </c>
      <c r="AV385" s="13" t="s">
        <v>107</v>
      </c>
      <c r="AW385" s="13" t="s">
        <v>31</v>
      </c>
      <c r="AX385" s="13" t="s">
        <v>74</v>
      </c>
      <c r="AY385" s="265" t="s">
        <v>165</v>
      </c>
    </row>
    <row r="386" s="13" customFormat="1">
      <c r="B386" s="255"/>
      <c r="C386" s="256"/>
      <c r="D386" s="246" t="s">
        <v>175</v>
      </c>
      <c r="E386" s="257" t="s">
        <v>1</v>
      </c>
      <c r="F386" s="258" t="s">
        <v>1858</v>
      </c>
      <c r="G386" s="256"/>
      <c r="H386" s="259">
        <v>0.495</v>
      </c>
      <c r="I386" s="260"/>
      <c r="J386" s="256"/>
      <c r="K386" s="256"/>
      <c r="L386" s="261"/>
      <c r="M386" s="262"/>
      <c r="N386" s="263"/>
      <c r="O386" s="263"/>
      <c r="P386" s="263"/>
      <c r="Q386" s="263"/>
      <c r="R386" s="263"/>
      <c r="S386" s="263"/>
      <c r="T386" s="264"/>
      <c r="AT386" s="265" t="s">
        <v>175</v>
      </c>
      <c r="AU386" s="265" t="s">
        <v>107</v>
      </c>
      <c r="AV386" s="13" t="s">
        <v>107</v>
      </c>
      <c r="AW386" s="13" t="s">
        <v>31</v>
      </c>
      <c r="AX386" s="13" t="s">
        <v>74</v>
      </c>
      <c r="AY386" s="265" t="s">
        <v>165</v>
      </c>
    </row>
    <row r="387" s="13" customFormat="1">
      <c r="B387" s="255"/>
      <c r="C387" s="256"/>
      <c r="D387" s="246" t="s">
        <v>175</v>
      </c>
      <c r="E387" s="257" t="s">
        <v>1</v>
      </c>
      <c r="F387" s="258" t="s">
        <v>1859</v>
      </c>
      <c r="G387" s="256"/>
      <c r="H387" s="259">
        <v>103.73</v>
      </c>
      <c r="I387" s="260"/>
      <c r="J387" s="256"/>
      <c r="K387" s="256"/>
      <c r="L387" s="261"/>
      <c r="M387" s="262"/>
      <c r="N387" s="263"/>
      <c r="O387" s="263"/>
      <c r="P387" s="263"/>
      <c r="Q387" s="263"/>
      <c r="R387" s="263"/>
      <c r="S387" s="263"/>
      <c r="T387" s="264"/>
      <c r="AT387" s="265" t="s">
        <v>175</v>
      </c>
      <c r="AU387" s="265" t="s">
        <v>107</v>
      </c>
      <c r="AV387" s="13" t="s">
        <v>107</v>
      </c>
      <c r="AW387" s="13" t="s">
        <v>31</v>
      </c>
      <c r="AX387" s="13" t="s">
        <v>74</v>
      </c>
      <c r="AY387" s="265" t="s">
        <v>165</v>
      </c>
    </row>
    <row r="388" s="13" customFormat="1">
      <c r="B388" s="255"/>
      <c r="C388" s="256"/>
      <c r="D388" s="246" t="s">
        <v>175</v>
      </c>
      <c r="E388" s="257" t="s">
        <v>1</v>
      </c>
      <c r="F388" s="258" t="s">
        <v>1860</v>
      </c>
      <c r="G388" s="256"/>
      <c r="H388" s="259">
        <v>-4.8600000000000003</v>
      </c>
      <c r="I388" s="260"/>
      <c r="J388" s="256"/>
      <c r="K388" s="256"/>
      <c r="L388" s="261"/>
      <c r="M388" s="262"/>
      <c r="N388" s="263"/>
      <c r="O388" s="263"/>
      <c r="P388" s="263"/>
      <c r="Q388" s="263"/>
      <c r="R388" s="263"/>
      <c r="S388" s="263"/>
      <c r="T388" s="264"/>
      <c r="AT388" s="265" t="s">
        <v>175</v>
      </c>
      <c r="AU388" s="265" t="s">
        <v>107</v>
      </c>
      <c r="AV388" s="13" t="s">
        <v>107</v>
      </c>
      <c r="AW388" s="13" t="s">
        <v>31</v>
      </c>
      <c r="AX388" s="13" t="s">
        <v>74</v>
      </c>
      <c r="AY388" s="265" t="s">
        <v>165</v>
      </c>
    </row>
    <row r="389" s="13" customFormat="1">
      <c r="B389" s="255"/>
      <c r="C389" s="256"/>
      <c r="D389" s="246" t="s">
        <v>175</v>
      </c>
      <c r="E389" s="257" t="s">
        <v>1</v>
      </c>
      <c r="F389" s="258" t="s">
        <v>387</v>
      </c>
      <c r="G389" s="256"/>
      <c r="H389" s="259">
        <v>-0.81000000000000005</v>
      </c>
      <c r="I389" s="260"/>
      <c r="J389" s="256"/>
      <c r="K389" s="256"/>
      <c r="L389" s="261"/>
      <c r="M389" s="262"/>
      <c r="N389" s="263"/>
      <c r="O389" s="263"/>
      <c r="P389" s="263"/>
      <c r="Q389" s="263"/>
      <c r="R389" s="263"/>
      <c r="S389" s="263"/>
      <c r="T389" s="264"/>
      <c r="AT389" s="265" t="s">
        <v>175</v>
      </c>
      <c r="AU389" s="265" t="s">
        <v>107</v>
      </c>
      <c r="AV389" s="13" t="s">
        <v>107</v>
      </c>
      <c r="AW389" s="13" t="s">
        <v>31</v>
      </c>
      <c r="AX389" s="13" t="s">
        <v>74</v>
      </c>
      <c r="AY389" s="265" t="s">
        <v>165</v>
      </c>
    </row>
    <row r="390" s="13" customFormat="1">
      <c r="B390" s="255"/>
      <c r="C390" s="256"/>
      <c r="D390" s="246" t="s">
        <v>175</v>
      </c>
      <c r="E390" s="257" t="s">
        <v>1</v>
      </c>
      <c r="F390" s="258" t="s">
        <v>1860</v>
      </c>
      <c r="G390" s="256"/>
      <c r="H390" s="259">
        <v>-4.8600000000000003</v>
      </c>
      <c r="I390" s="260"/>
      <c r="J390" s="256"/>
      <c r="K390" s="256"/>
      <c r="L390" s="261"/>
      <c r="M390" s="262"/>
      <c r="N390" s="263"/>
      <c r="O390" s="263"/>
      <c r="P390" s="263"/>
      <c r="Q390" s="263"/>
      <c r="R390" s="263"/>
      <c r="S390" s="263"/>
      <c r="T390" s="264"/>
      <c r="AT390" s="265" t="s">
        <v>175</v>
      </c>
      <c r="AU390" s="265" t="s">
        <v>107</v>
      </c>
      <c r="AV390" s="13" t="s">
        <v>107</v>
      </c>
      <c r="AW390" s="13" t="s">
        <v>31</v>
      </c>
      <c r="AX390" s="13" t="s">
        <v>74</v>
      </c>
      <c r="AY390" s="265" t="s">
        <v>165</v>
      </c>
    </row>
    <row r="391" s="13" customFormat="1">
      <c r="B391" s="255"/>
      <c r="C391" s="256"/>
      <c r="D391" s="246" t="s">
        <v>175</v>
      </c>
      <c r="E391" s="257" t="s">
        <v>1</v>
      </c>
      <c r="F391" s="258" t="s">
        <v>387</v>
      </c>
      <c r="G391" s="256"/>
      <c r="H391" s="259">
        <v>-0.81000000000000005</v>
      </c>
      <c r="I391" s="260"/>
      <c r="J391" s="256"/>
      <c r="K391" s="256"/>
      <c r="L391" s="261"/>
      <c r="M391" s="262"/>
      <c r="N391" s="263"/>
      <c r="O391" s="263"/>
      <c r="P391" s="263"/>
      <c r="Q391" s="263"/>
      <c r="R391" s="263"/>
      <c r="S391" s="263"/>
      <c r="T391" s="264"/>
      <c r="AT391" s="265" t="s">
        <v>175</v>
      </c>
      <c r="AU391" s="265" t="s">
        <v>107</v>
      </c>
      <c r="AV391" s="13" t="s">
        <v>107</v>
      </c>
      <c r="AW391" s="13" t="s">
        <v>31</v>
      </c>
      <c r="AX391" s="13" t="s">
        <v>74</v>
      </c>
      <c r="AY391" s="265" t="s">
        <v>165</v>
      </c>
    </row>
    <row r="392" s="13" customFormat="1">
      <c r="B392" s="255"/>
      <c r="C392" s="256"/>
      <c r="D392" s="246" t="s">
        <v>175</v>
      </c>
      <c r="E392" s="257" t="s">
        <v>1</v>
      </c>
      <c r="F392" s="258" t="s">
        <v>1861</v>
      </c>
      <c r="G392" s="256"/>
      <c r="H392" s="259">
        <v>-1.349</v>
      </c>
      <c r="I392" s="260"/>
      <c r="J392" s="256"/>
      <c r="K392" s="256"/>
      <c r="L392" s="261"/>
      <c r="M392" s="262"/>
      <c r="N392" s="263"/>
      <c r="O392" s="263"/>
      <c r="P392" s="263"/>
      <c r="Q392" s="263"/>
      <c r="R392" s="263"/>
      <c r="S392" s="263"/>
      <c r="T392" s="264"/>
      <c r="AT392" s="265" t="s">
        <v>175</v>
      </c>
      <c r="AU392" s="265" t="s">
        <v>107</v>
      </c>
      <c r="AV392" s="13" t="s">
        <v>107</v>
      </c>
      <c r="AW392" s="13" t="s">
        <v>31</v>
      </c>
      <c r="AX392" s="13" t="s">
        <v>74</v>
      </c>
      <c r="AY392" s="265" t="s">
        <v>165</v>
      </c>
    </row>
    <row r="393" s="13" customFormat="1">
      <c r="B393" s="255"/>
      <c r="C393" s="256"/>
      <c r="D393" s="246" t="s">
        <v>175</v>
      </c>
      <c r="E393" s="257" t="s">
        <v>1</v>
      </c>
      <c r="F393" s="258" t="s">
        <v>493</v>
      </c>
      <c r="G393" s="256"/>
      <c r="H393" s="259">
        <v>-2.2000000000000002</v>
      </c>
      <c r="I393" s="260"/>
      <c r="J393" s="256"/>
      <c r="K393" s="256"/>
      <c r="L393" s="261"/>
      <c r="M393" s="262"/>
      <c r="N393" s="263"/>
      <c r="O393" s="263"/>
      <c r="P393" s="263"/>
      <c r="Q393" s="263"/>
      <c r="R393" s="263"/>
      <c r="S393" s="263"/>
      <c r="T393" s="264"/>
      <c r="AT393" s="265" t="s">
        <v>175</v>
      </c>
      <c r="AU393" s="265" t="s">
        <v>107</v>
      </c>
      <c r="AV393" s="13" t="s">
        <v>107</v>
      </c>
      <c r="AW393" s="13" t="s">
        <v>31</v>
      </c>
      <c r="AX393" s="13" t="s">
        <v>74</v>
      </c>
      <c r="AY393" s="265" t="s">
        <v>165</v>
      </c>
    </row>
    <row r="394" s="13" customFormat="1">
      <c r="B394" s="255"/>
      <c r="C394" s="256"/>
      <c r="D394" s="246" t="s">
        <v>175</v>
      </c>
      <c r="E394" s="257" t="s">
        <v>1</v>
      </c>
      <c r="F394" s="258" t="s">
        <v>1862</v>
      </c>
      <c r="G394" s="256"/>
      <c r="H394" s="259">
        <v>1.3500000000000001</v>
      </c>
      <c r="I394" s="260"/>
      <c r="J394" s="256"/>
      <c r="K394" s="256"/>
      <c r="L394" s="261"/>
      <c r="M394" s="262"/>
      <c r="N394" s="263"/>
      <c r="O394" s="263"/>
      <c r="P394" s="263"/>
      <c r="Q394" s="263"/>
      <c r="R394" s="263"/>
      <c r="S394" s="263"/>
      <c r="T394" s="264"/>
      <c r="AT394" s="265" t="s">
        <v>175</v>
      </c>
      <c r="AU394" s="265" t="s">
        <v>107</v>
      </c>
      <c r="AV394" s="13" t="s">
        <v>107</v>
      </c>
      <c r="AW394" s="13" t="s">
        <v>31</v>
      </c>
      <c r="AX394" s="13" t="s">
        <v>74</v>
      </c>
      <c r="AY394" s="265" t="s">
        <v>165</v>
      </c>
    </row>
    <row r="395" s="13" customFormat="1">
      <c r="B395" s="255"/>
      <c r="C395" s="256"/>
      <c r="D395" s="246" t="s">
        <v>175</v>
      </c>
      <c r="E395" s="257" t="s">
        <v>1</v>
      </c>
      <c r="F395" s="258" t="s">
        <v>1863</v>
      </c>
      <c r="G395" s="256"/>
      <c r="H395" s="259">
        <v>0.40500000000000003</v>
      </c>
      <c r="I395" s="260"/>
      <c r="J395" s="256"/>
      <c r="K395" s="256"/>
      <c r="L395" s="261"/>
      <c r="M395" s="262"/>
      <c r="N395" s="263"/>
      <c r="O395" s="263"/>
      <c r="P395" s="263"/>
      <c r="Q395" s="263"/>
      <c r="R395" s="263"/>
      <c r="S395" s="263"/>
      <c r="T395" s="264"/>
      <c r="AT395" s="265" t="s">
        <v>175</v>
      </c>
      <c r="AU395" s="265" t="s">
        <v>107</v>
      </c>
      <c r="AV395" s="13" t="s">
        <v>107</v>
      </c>
      <c r="AW395" s="13" t="s">
        <v>31</v>
      </c>
      <c r="AX395" s="13" t="s">
        <v>74</v>
      </c>
      <c r="AY395" s="265" t="s">
        <v>165</v>
      </c>
    </row>
    <row r="396" s="13" customFormat="1">
      <c r="B396" s="255"/>
      <c r="C396" s="256"/>
      <c r="D396" s="246" t="s">
        <v>175</v>
      </c>
      <c r="E396" s="257" t="s">
        <v>1</v>
      </c>
      <c r="F396" s="258" t="s">
        <v>1862</v>
      </c>
      <c r="G396" s="256"/>
      <c r="H396" s="259">
        <v>1.3500000000000001</v>
      </c>
      <c r="I396" s="260"/>
      <c r="J396" s="256"/>
      <c r="K396" s="256"/>
      <c r="L396" s="261"/>
      <c r="M396" s="262"/>
      <c r="N396" s="263"/>
      <c r="O396" s="263"/>
      <c r="P396" s="263"/>
      <c r="Q396" s="263"/>
      <c r="R396" s="263"/>
      <c r="S396" s="263"/>
      <c r="T396" s="264"/>
      <c r="AT396" s="265" t="s">
        <v>175</v>
      </c>
      <c r="AU396" s="265" t="s">
        <v>107</v>
      </c>
      <c r="AV396" s="13" t="s">
        <v>107</v>
      </c>
      <c r="AW396" s="13" t="s">
        <v>31</v>
      </c>
      <c r="AX396" s="13" t="s">
        <v>74</v>
      </c>
      <c r="AY396" s="265" t="s">
        <v>165</v>
      </c>
    </row>
    <row r="397" s="13" customFormat="1">
      <c r="B397" s="255"/>
      <c r="C397" s="256"/>
      <c r="D397" s="246" t="s">
        <v>175</v>
      </c>
      <c r="E397" s="257" t="s">
        <v>1</v>
      </c>
      <c r="F397" s="258" t="s">
        <v>1863</v>
      </c>
      <c r="G397" s="256"/>
      <c r="H397" s="259">
        <v>0.40500000000000003</v>
      </c>
      <c r="I397" s="260"/>
      <c r="J397" s="256"/>
      <c r="K397" s="256"/>
      <c r="L397" s="261"/>
      <c r="M397" s="262"/>
      <c r="N397" s="263"/>
      <c r="O397" s="263"/>
      <c r="P397" s="263"/>
      <c r="Q397" s="263"/>
      <c r="R397" s="263"/>
      <c r="S397" s="263"/>
      <c r="T397" s="264"/>
      <c r="AT397" s="265" t="s">
        <v>175</v>
      </c>
      <c r="AU397" s="265" t="s">
        <v>107</v>
      </c>
      <c r="AV397" s="13" t="s">
        <v>107</v>
      </c>
      <c r="AW397" s="13" t="s">
        <v>31</v>
      </c>
      <c r="AX397" s="13" t="s">
        <v>74</v>
      </c>
      <c r="AY397" s="265" t="s">
        <v>165</v>
      </c>
    </row>
    <row r="398" s="13" customFormat="1">
      <c r="B398" s="255"/>
      <c r="C398" s="256"/>
      <c r="D398" s="246" t="s">
        <v>175</v>
      </c>
      <c r="E398" s="257" t="s">
        <v>1</v>
      </c>
      <c r="F398" s="258" t="s">
        <v>1864</v>
      </c>
      <c r="G398" s="256"/>
      <c r="H398" s="259">
        <v>3.5449999999999999</v>
      </c>
      <c r="I398" s="260"/>
      <c r="J398" s="256"/>
      <c r="K398" s="256"/>
      <c r="L398" s="261"/>
      <c r="M398" s="262"/>
      <c r="N398" s="263"/>
      <c r="O398" s="263"/>
      <c r="P398" s="263"/>
      <c r="Q398" s="263"/>
      <c r="R398" s="263"/>
      <c r="S398" s="263"/>
      <c r="T398" s="264"/>
      <c r="AT398" s="265" t="s">
        <v>175</v>
      </c>
      <c r="AU398" s="265" t="s">
        <v>107</v>
      </c>
      <c r="AV398" s="13" t="s">
        <v>107</v>
      </c>
      <c r="AW398" s="13" t="s">
        <v>31</v>
      </c>
      <c r="AX398" s="13" t="s">
        <v>74</v>
      </c>
      <c r="AY398" s="265" t="s">
        <v>165</v>
      </c>
    </row>
    <row r="399" s="13" customFormat="1">
      <c r="B399" s="255"/>
      <c r="C399" s="256"/>
      <c r="D399" s="246" t="s">
        <v>175</v>
      </c>
      <c r="E399" s="257" t="s">
        <v>1</v>
      </c>
      <c r="F399" s="258" t="s">
        <v>1865</v>
      </c>
      <c r="G399" s="256"/>
      <c r="H399" s="259">
        <v>0.51000000000000001</v>
      </c>
      <c r="I399" s="260"/>
      <c r="J399" s="256"/>
      <c r="K399" s="256"/>
      <c r="L399" s="261"/>
      <c r="M399" s="262"/>
      <c r="N399" s="263"/>
      <c r="O399" s="263"/>
      <c r="P399" s="263"/>
      <c r="Q399" s="263"/>
      <c r="R399" s="263"/>
      <c r="S399" s="263"/>
      <c r="T399" s="264"/>
      <c r="AT399" s="265" t="s">
        <v>175</v>
      </c>
      <c r="AU399" s="265" t="s">
        <v>107</v>
      </c>
      <c r="AV399" s="13" t="s">
        <v>107</v>
      </c>
      <c r="AW399" s="13" t="s">
        <v>31</v>
      </c>
      <c r="AX399" s="13" t="s">
        <v>74</v>
      </c>
      <c r="AY399" s="265" t="s">
        <v>165</v>
      </c>
    </row>
    <row r="400" s="13" customFormat="1">
      <c r="B400" s="255"/>
      <c r="C400" s="256"/>
      <c r="D400" s="246" t="s">
        <v>175</v>
      </c>
      <c r="E400" s="257" t="s">
        <v>1</v>
      </c>
      <c r="F400" s="258" t="s">
        <v>1866</v>
      </c>
      <c r="G400" s="256"/>
      <c r="H400" s="259">
        <v>18.038</v>
      </c>
      <c r="I400" s="260"/>
      <c r="J400" s="256"/>
      <c r="K400" s="256"/>
      <c r="L400" s="261"/>
      <c r="M400" s="262"/>
      <c r="N400" s="263"/>
      <c r="O400" s="263"/>
      <c r="P400" s="263"/>
      <c r="Q400" s="263"/>
      <c r="R400" s="263"/>
      <c r="S400" s="263"/>
      <c r="T400" s="264"/>
      <c r="AT400" s="265" t="s">
        <v>175</v>
      </c>
      <c r="AU400" s="265" t="s">
        <v>107</v>
      </c>
      <c r="AV400" s="13" t="s">
        <v>107</v>
      </c>
      <c r="AW400" s="13" t="s">
        <v>31</v>
      </c>
      <c r="AX400" s="13" t="s">
        <v>74</v>
      </c>
      <c r="AY400" s="265" t="s">
        <v>165</v>
      </c>
    </row>
    <row r="401" s="13" customFormat="1">
      <c r="B401" s="255"/>
      <c r="C401" s="256"/>
      <c r="D401" s="246" t="s">
        <v>175</v>
      </c>
      <c r="E401" s="257" t="s">
        <v>1</v>
      </c>
      <c r="F401" s="258" t="s">
        <v>1867</v>
      </c>
      <c r="G401" s="256"/>
      <c r="H401" s="259">
        <v>59.450000000000003</v>
      </c>
      <c r="I401" s="260"/>
      <c r="J401" s="256"/>
      <c r="K401" s="256"/>
      <c r="L401" s="261"/>
      <c r="M401" s="262"/>
      <c r="N401" s="263"/>
      <c r="O401" s="263"/>
      <c r="P401" s="263"/>
      <c r="Q401" s="263"/>
      <c r="R401" s="263"/>
      <c r="S401" s="263"/>
      <c r="T401" s="264"/>
      <c r="AT401" s="265" t="s">
        <v>175</v>
      </c>
      <c r="AU401" s="265" t="s">
        <v>107</v>
      </c>
      <c r="AV401" s="13" t="s">
        <v>107</v>
      </c>
      <c r="AW401" s="13" t="s">
        <v>31</v>
      </c>
      <c r="AX401" s="13" t="s">
        <v>74</v>
      </c>
      <c r="AY401" s="265" t="s">
        <v>165</v>
      </c>
    </row>
    <row r="402" s="13" customFormat="1">
      <c r="B402" s="255"/>
      <c r="C402" s="256"/>
      <c r="D402" s="246" t="s">
        <v>175</v>
      </c>
      <c r="E402" s="257" t="s">
        <v>1</v>
      </c>
      <c r="F402" s="258" t="s">
        <v>463</v>
      </c>
      <c r="G402" s="256"/>
      <c r="H402" s="259">
        <v>-1.7689999999999999</v>
      </c>
      <c r="I402" s="260"/>
      <c r="J402" s="256"/>
      <c r="K402" s="256"/>
      <c r="L402" s="261"/>
      <c r="M402" s="262"/>
      <c r="N402" s="263"/>
      <c r="O402" s="263"/>
      <c r="P402" s="263"/>
      <c r="Q402" s="263"/>
      <c r="R402" s="263"/>
      <c r="S402" s="263"/>
      <c r="T402" s="264"/>
      <c r="AT402" s="265" t="s">
        <v>175</v>
      </c>
      <c r="AU402" s="265" t="s">
        <v>107</v>
      </c>
      <c r="AV402" s="13" t="s">
        <v>107</v>
      </c>
      <c r="AW402" s="13" t="s">
        <v>31</v>
      </c>
      <c r="AX402" s="13" t="s">
        <v>74</v>
      </c>
      <c r="AY402" s="265" t="s">
        <v>165</v>
      </c>
    </row>
    <row r="403" s="13" customFormat="1">
      <c r="B403" s="255"/>
      <c r="C403" s="256"/>
      <c r="D403" s="246" t="s">
        <v>175</v>
      </c>
      <c r="E403" s="257" t="s">
        <v>1</v>
      </c>
      <c r="F403" s="258" t="s">
        <v>1868</v>
      </c>
      <c r="G403" s="256"/>
      <c r="H403" s="259">
        <v>0.60199999999999998</v>
      </c>
      <c r="I403" s="260"/>
      <c r="J403" s="256"/>
      <c r="K403" s="256"/>
      <c r="L403" s="261"/>
      <c r="M403" s="262"/>
      <c r="N403" s="263"/>
      <c r="O403" s="263"/>
      <c r="P403" s="263"/>
      <c r="Q403" s="263"/>
      <c r="R403" s="263"/>
      <c r="S403" s="263"/>
      <c r="T403" s="264"/>
      <c r="AT403" s="265" t="s">
        <v>175</v>
      </c>
      <c r="AU403" s="265" t="s">
        <v>107</v>
      </c>
      <c r="AV403" s="13" t="s">
        <v>107</v>
      </c>
      <c r="AW403" s="13" t="s">
        <v>31</v>
      </c>
      <c r="AX403" s="13" t="s">
        <v>74</v>
      </c>
      <c r="AY403" s="265" t="s">
        <v>165</v>
      </c>
    </row>
    <row r="404" s="12" customFormat="1">
      <c r="B404" s="244"/>
      <c r="C404" s="245"/>
      <c r="D404" s="246" t="s">
        <v>175</v>
      </c>
      <c r="E404" s="247" t="s">
        <v>1</v>
      </c>
      <c r="F404" s="248" t="s">
        <v>1452</v>
      </c>
      <c r="G404" s="245"/>
      <c r="H404" s="247" t="s">
        <v>1</v>
      </c>
      <c r="I404" s="249"/>
      <c r="J404" s="245"/>
      <c r="K404" s="245"/>
      <c r="L404" s="250"/>
      <c r="M404" s="251"/>
      <c r="N404" s="252"/>
      <c r="O404" s="252"/>
      <c r="P404" s="252"/>
      <c r="Q404" s="252"/>
      <c r="R404" s="252"/>
      <c r="S404" s="252"/>
      <c r="T404" s="253"/>
      <c r="AT404" s="254" t="s">
        <v>175</v>
      </c>
      <c r="AU404" s="254" t="s">
        <v>107</v>
      </c>
      <c r="AV404" s="12" t="s">
        <v>82</v>
      </c>
      <c r="AW404" s="12" t="s">
        <v>31</v>
      </c>
      <c r="AX404" s="12" t="s">
        <v>74</v>
      </c>
      <c r="AY404" s="254" t="s">
        <v>165</v>
      </c>
    </row>
    <row r="405" s="13" customFormat="1">
      <c r="B405" s="255"/>
      <c r="C405" s="256"/>
      <c r="D405" s="246" t="s">
        <v>175</v>
      </c>
      <c r="E405" s="257" t="s">
        <v>1</v>
      </c>
      <c r="F405" s="258" t="s">
        <v>1869</v>
      </c>
      <c r="G405" s="256"/>
      <c r="H405" s="259">
        <v>11.916</v>
      </c>
      <c r="I405" s="260"/>
      <c r="J405" s="256"/>
      <c r="K405" s="256"/>
      <c r="L405" s="261"/>
      <c r="M405" s="262"/>
      <c r="N405" s="263"/>
      <c r="O405" s="263"/>
      <c r="P405" s="263"/>
      <c r="Q405" s="263"/>
      <c r="R405" s="263"/>
      <c r="S405" s="263"/>
      <c r="T405" s="264"/>
      <c r="AT405" s="265" t="s">
        <v>175</v>
      </c>
      <c r="AU405" s="265" t="s">
        <v>107</v>
      </c>
      <c r="AV405" s="13" t="s">
        <v>107</v>
      </c>
      <c r="AW405" s="13" t="s">
        <v>31</v>
      </c>
      <c r="AX405" s="13" t="s">
        <v>74</v>
      </c>
      <c r="AY405" s="265" t="s">
        <v>165</v>
      </c>
    </row>
    <row r="406" s="14" customFormat="1">
      <c r="B406" s="266"/>
      <c r="C406" s="267"/>
      <c r="D406" s="246" t="s">
        <v>175</v>
      </c>
      <c r="E406" s="268" t="s">
        <v>1</v>
      </c>
      <c r="F406" s="269" t="s">
        <v>179</v>
      </c>
      <c r="G406" s="267"/>
      <c r="H406" s="270">
        <v>213.18100000000001</v>
      </c>
      <c r="I406" s="271"/>
      <c r="J406" s="267"/>
      <c r="K406" s="267"/>
      <c r="L406" s="272"/>
      <c r="M406" s="273"/>
      <c r="N406" s="274"/>
      <c r="O406" s="274"/>
      <c r="P406" s="274"/>
      <c r="Q406" s="274"/>
      <c r="R406" s="274"/>
      <c r="S406" s="274"/>
      <c r="T406" s="275"/>
      <c r="AT406" s="276" t="s">
        <v>175</v>
      </c>
      <c r="AU406" s="276" t="s">
        <v>107</v>
      </c>
      <c r="AV406" s="14" t="s">
        <v>166</v>
      </c>
      <c r="AW406" s="14" t="s">
        <v>31</v>
      </c>
      <c r="AX406" s="14" t="s">
        <v>74</v>
      </c>
      <c r="AY406" s="276" t="s">
        <v>165</v>
      </c>
    </row>
    <row r="407" s="12" customFormat="1">
      <c r="B407" s="244"/>
      <c r="C407" s="245"/>
      <c r="D407" s="246" t="s">
        <v>175</v>
      </c>
      <c r="E407" s="247" t="s">
        <v>1</v>
      </c>
      <c r="F407" s="248" t="s">
        <v>1752</v>
      </c>
      <c r="G407" s="245"/>
      <c r="H407" s="247" t="s">
        <v>1</v>
      </c>
      <c r="I407" s="249"/>
      <c r="J407" s="245"/>
      <c r="K407" s="245"/>
      <c r="L407" s="250"/>
      <c r="M407" s="251"/>
      <c r="N407" s="252"/>
      <c r="O407" s="252"/>
      <c r="P407" s="252"/>
      <c r="Q407" s="252"/>
      <c r="R407" s="252"/>
      <c r="S407" s="252"/>
      <c r="T407" s="253"/>
      <c r="AT407" s="254" t="s">
        <v>175</v>
      </c>
      <c r="AU407" s="254" t="s">
        <v>107</v>
      </c>
      <c r="AV407" s="12" t="s">
        <v>82</v>
      </c>
      <c r="AW407" s="12" t="s">
        <v>31</v>
      </c>
      <c r="AX407" s="12" t="s">
        <v>74</v>
      </c>
      <c r="AY407" s="254" t="s">
        <v>165</v>
      </c>
    </row>
    <row r="408" s="12" customFormat="1">
      <c r="B408" s="244"/>
      <c r="C408" s="245"/>
      <c r="D408" s="246" t="s">
        <v>175</v>
      </c>
      <c r="E408" s="247" t="s">
        <v>1</v>
      </c>
      <c r="F408" s="248" t="s">
        <v>1819</v>
      </c>
      <c r="G408" s="245"/>
      <c r="H408" s="247" t="s">
        <v>1</v>
      </c>
      <c r="I408" s="249"/>
      <c r="J408" s="245"/>
      <c r="K408" s="245"/>
      <c r="L408" s="250"/>
      <c r="M408" s="251"/>
      <c r="N408" s="252"/>
      <c r="O408" s="252"/>
      <c r="P408" s="252"/>
      <c r="Q408" s="252"/>
      <c r="R408" s="252"/>
      <c r="S408" s="252"/>
      <c r="T408" s="253"/>
      <c r="AT408" s="254" t="s">
        <v>175</v>
      </c>
      <c r="AU408" s="254" t="s">
        <v>107</v>
      </c>
      <c r="AV408" s="12" t="s">
        <v>82</v>
      </c>
      <c r="AW408" s="12" t="s">
        <v>31</v>
      </c>
      <c r="AX408" s="12" t="s">
        <v>74</v>
      </c>
      <c r="AY408" s="254" t="s">
        <v>165</v>
      </c>
    </row>
    <row r="409" s="13" customFormat="1">
      <c r="B409" s="255"/>
      <c r="C409" s="256"/>
      <c r="D409" s="246" t="s">
        <v>175</v>
      </c>
      <c r="E409" s="257" t="s">
        <v>1</v>
      </c>
      <c r="F409" s="258" t="s">
        <v>1870</v>
      </c>
      <c r="G409" s="256"/>
      <c r="H409" s="259">
        <v>98.784000000000006</v>
      </c>
      <c r="I409" s="260"/>
      <c r="J409" s="256"/>
      <c r="K409" s="256"/>
      <c r="L409" s="261"/>
      <c r="M409" s="262"/>
      <c r="N409" s="263"/>
      <c r="O409" s="263"/>
      <c r="P409" s="263"/>
      <c r="Q409" s="263"/>
      <c r="R409" s="263"/>
      <c r="S409" s="263"/>
      <c r="T409" s="264"/>
      <c r="AT409" s="265" t="s">
        <v>175</v>
      </c>
      <c r="AU409" s="265" t="s">
        <v>107</v>
      </c>
      <c r="AV409" s="13" t="s">
        <v>107</v>
      </c>
      <c r="AW409" s="13" t="s">
        <v>31</v>
      </c>
      <c r="AX409" s="13" t="s">
        <v>74</v>
      </c>
      <c r="AY409" s="265" t="s">
        <v>165</v>
      </c>
    </row>
    <row r="410" s="13" customFormat="1">
      <c r="B410" s="255"/>
      <c r="C410" s="256"/>
      <c r="D410" s="246" t="s">
        <v>175</v>
      </c>
      <c r="E410" s="257" t="s">
        <v>1</v>
      </c>
      <c r="F410" s="258" t="s">
        <v>1871</v>
      </c>
      <c r="G410" s="256"/>
      <c r="H410" s="259">
        <v>-7.7359999999999998</v>
      </c>
      <c r="I410" s="260"/>
      <c r="J410" s="256"/>
      <c r="K410" s="256"/>
      <c r="L410" s="261"/>
      <c r="M410" s="262"/>
      <c r="N410" s="263"/>
      <c r="O410" s="263"/>
      <c r="P410" s="263"/>
      <c r="Q410" s="263"/>
      <c r="R410" s="263"/>
      <c r="S410" s="263"/>
      <c r="T410" s="264"/>
      <c r="AT410" s="265" t="s">
        <v>175</v>
      </c>
      <c r="AU410" s="265" t="s">
        <v>107</v>
      </c>
      <c r="AV410" s="13" t="s">
        <v>107</v>
      </c>
      <c r="AW410" s="13" t="s">
        <v>31</v>
      </c>
      <c r="AX410" s="13" t="s">
        <v>74</v>
      </c>
      <c r="AY410" s="265" t="s">
        <v>165</v>
      </c>
    </row>
    <row r="411" s="13" customFormat="1">
      <c r="B411" s="255"/>
      <c r="C411" s="256"/>
      <c r="D411" s="246" t="s">
        <v>175</v>
      </c>
      <c r="E411" s="257" t="s">
        <v>1</v>
      </c>
      <c r="F411" s="258" t="s">
        <v>1872</v>
      </c>
      <c r="G411" s="256"/>
      <c r="H411" s="259">
        <v>2.0750000000000002</v>
      </c>
      <c r="I411" s="260"/>
      <c r="J411" s="256"/>
      <c r="K411" s="256"/>
      <c r="L411" s="261"/>
      <c r="M411" s="262"/>
      <c r="N411" s="263"/>
      <c r="O411" s="263"/>
      <c r="P411" s="263"/>
      <c r="Q411" s="263"/>
      <c r="R411" s="263"/>
      <c r="S411" s="263"/>
      <c r="T411" s="264"/>
      <c r="AT411" s="265" t="s">
        <v>175</v>
      </c>
      <c r="AU411" s="265" t="s">
        <v>107</v>
      </c>
      <c r="AV411" s="13" t="s">
        <v>107</v>
      </c>
      <c r="AW411" s="13" t="s">
        <v>31</v>
      </c>
      <c r="AX411" s="13" t="s">
        <v>74</v>
      </c>
      <c r="AY411" s="265" t="s">
        <v>165</v>
      </c>
    </row>
    <row r="412" s="13" customFormat="1">
      <c r="B412" s="255"/>
      <c r="C412" s="256"/>
      <c r="D412" s="246" t="s">
        <v>175</v>
      </c>
      <c r="E412" s="257" t="s">
        <v>1</v>
      </c>
      <c r="F412" s="258" t="s">
        <v>1873</v>
      </c>
      <c r="G412" s="256"/>
      <c r="H412" s="259">
        <v>50.456000000000003</v>
      </c>
      <c r="I412" s="260"/>
      <c r="J412" s="256"/>
      <c r="K412" s="256"/>
      <c r="L412" s="261"/>
      <c r="M412" s="262"/>
      <c r="N412" s="263"/>
      <c r="O412" s="263"/>
      <c r="P412" s="263"/>
      <c r="Q412" s="263"/>
      <c r="R412" s="263"/>
      <c r="S412" s="263"/>
      <c r="T412" s="264"/>
      <c r="AT412" s="265" t="s">
        <v>175</v>
      </c>
      <c r="AU412" s="265" t="s">
        <v>107</v>
      </c>
      <c r="AV412" s="13" t="s">
        <v>107</v>
      </c>
      <c r="AW412" s="13" t="s">
        <v>31</v>
      </c>
      <c r="AX412" s="13" t="s">
        <v>74</v>
      </c>
      <c r="AY412" s="265" t="s">
        <v>165</v>
      </c>
    </row>
    <row r="413" s="13" customFormat="1">
      <c r="B413" s="255"/>
      <c r="C413" s="256"/>
      <c r="D413" s="246" t="s">
        <v>175</v>
      </c>
      <c r="E413" s="257" t="s">
        <v>1</v>
      </c>
      <c r="F413" s="258" t="s">
        <v>458</v>
      </c>
      <c r="G413" s="256"/>
      <c r="H413" s="259">
        <v>-0.874</v>
      </c>
      <c r="I413" s="260"/>
      <c r="J413" s="256"/>
      <c r="K413" s="256"/>
      <c r="L413" s="261"/>
      <c r="M413" s="262"/>
      <c r="N413" s="263"/>
      <c r="O413" s="263"/>
      <c r="P413" s="263"/>
      <c r="Q413" s="263"/>
      <c r="R413" s="263"/>
      <c r="S413" s="263"/>
      <c r="T413" s="264"/>
      <c r="AT413" s="265" t="s">
        <v>175</v>
      </c>
      <c r="AU413" s="265" t="s">
        <v>107</v>
      </c>
      <c r="AV413" s="13" t="s">
        <v>107</v>
      </c>
      <c r="AW413" s="13" t="s">
        <v>31</v>
      </c>
      <c r="AX413" s="13" t="s">
        <v>74</v>
      </c>
      <c r="AY413" s="265" t="s">
        <v>165</v>
      </c>
    </row>
    <row r="414" s="13" customFormat="1">
      <c r="B414" s="255"/>
      <c r="C414" s="256"/>
      <c r="D414" s="246" t="s">
        <v>175</v>
      </c>
      <c r="E414" s="257" t="s">
        <v>1</v>
      </c>
      <c r="F414" s="258" t="s">
        <v>914</v>
      </c>
      <c r="G414" s="256"/>
      <c r="H414" s="259">
        <v>0.41699999999999998</v>
      </c>
      <c r="I414" s="260"/>
      <c r="J414" s="256"/>
      <c r="K414" s="256"/>
      <c r="L414" s="261"/>
      <c r="M414" s="262"/>
      <c r="N414" s="263"/>
      <c r="O414" s="263"/>
      <c r="P414" s="263"/>
      <c r="Q414" s="263"/>
      <c r="R414" s="263"/>
      <c r="S414" s="263"/>
      <c r="T414" s="264"/>
      <c r="AT414" s="265" t="s">
        <v>175</v>
      </c>
      <c r="AU414" s="265" t="s">
        <v>107</v>
      </c>
      <c r="AV414" s="13" t="s">
        <v>107</v>
      </c>
      <c r="AW414" s="13" t="s">
        <v>31</v>
      </c>
      <c r="AX414" s="13" t="s">
        <v>74</v>
      </c>
      <c r="AY414" s="265" t="s">
        <v>165</v>
      </c>
    </row>
    <row r="415" s="13" customFormat="1">
      <c r="B415" s="255"/>
      <c r="C415" s="256"/>
      <c r="D415" s="246" t="s">
        <v>175</v>
      </c>
      <c r="E415" s="257" t="s">
        <v>1</v>
      </c>
      <c r="F415" s="258" t="s">
        <v>1874</v>
      </c>
      <c r="G415" s="256"/>
      <c r="H415" s="259">
        <v>29.170000000000002</v>
      </c>
      <c r="I415" s="260"/>
      <c r="J415" s="256"/>
      <c r="K415" s="256"/>
      <c r="L415" s="261"/>
      <c r="M415" s="262"/>
      <c r="N415" s="263"/>
      <c r="O415" s="263"/>
      <c r="P415" s="263"/>
      <c r="Q415" s="263"/>
      <c r="R415" s="263"/>
      <c r="S415" s="263"/>
      <c r="T415" s="264"/>
      <c r="AT415" s="265" t="s">
        <v>175</v>
      </c>
      <c r="AU415" s="265" t="s">
        <v>107</v>
      </c>
      <c r="AV415" s="13" t="s">
        <v>107</v>
      </c>
      <c r="AW415" s="13" t="s">
        <v>31</v>
      </c>
      <c r="AX415" s="13" t="s">
        <v>74</v>
      </c>
      <c r="AY415" s="265" t="s">
        <v>165</v>
      </c>
    </row>
    <row r="416" s="12" customFormat="1">
      <c r="B416" s="244"/>
      <c r="C416" s="245"/>
      <c r="D416" s="246" t="s">
        <v>175</v>
      </c>
      <c r="E416" s="247" t="s">
        <v>1</v>
      </c>
      <c r="F416" s="248" t="s">
        <v>1452</v>
      </c>
      <c r="G416" s="245"/>
      <c r="H416" s="247" t="s">
        <v>1</v>
      </c>
      <c r="I416" s="249"/>
      <c r="J416" s="245"/>
      <c r="K416" s="245"/>
      <c r="L416" s="250"/>
      <c r="M416" s="251"/>
      <c r="N416" s="252"/>
      <c r="O416" s="252"/>
      <c r="P416" s="252"/>
      <c r="Q416" s="252"/>
      <c r="R416" s="252"/>
      <c r="S416" s="252"/>
      <c r="T416" s="253"/>
      <c r="AT416" s="254" t="s">
        <v>175</v>
      </c>
      <c r="AU416" s="254" t="s">
        <v>107</v>
      </c>
      <c r="AV416" s="12" t="s">
        <v>82</v>
      </c>
      <c r="AW416" s="12" t="s">
        <v>31</v>
      </c>
      <c r="AX416" s="12" t="s">
        <v>74</v>
      </c>
      <c r="AY416" s="254" t="s">
        <v>165</v>
      </c>
    </row>
    <row r="417" s="13" customFormat="1">
      <c r="B417" s="255"/>
      <c r="C417" s="256"/>
      <c r="D417" s="246" t="s">
        <v>175</v>
      </c>
      <c r="E417" s="257" t="s">
        <v>1</v>
      </c>
      <c r="F417" s="258" t="s">
        <v>1875</v>
      </c>
      <c r="G417" s="256"/>
      <c r="H417" s="259">
        <v>11.217000000000001</v>
      </c>
      <c r="I417" s="260"/>
      <c r="J417" s="256"/>
      <c r="K417" s="256"/>
      <c r="L417" s="261"/>
      <c r="M417" s="262"/>
      <c r="N417" s="263"/>
      <c r="O417" s="263"/>
      <c r="P417" s="263"/>
      <c r="Q417" s="263"/>
      <c r="R417" s="263"/>
      <c r="S417" s="263"/>
      <c r="T417" s="264"/>
      <c r="AT417" s="265" t="s">
        <v>175</v>
      </c>
      <c r="AU417" s="265" t="s">
        <v>107</v>
      </c>
      <c r="AV417" s="13" t="s">
        <v>107</v>
      </c>
      <c r="AW417" s="13" t="s">
        <v>31</v>
      </c>
      <c r="AX417" s="13" t="s">
        <v>74</v>
      </c>
      <c r="AY417" s="265" t="s">
        <v>165</v>
      </c>
    </row>
    <row r="418" s="14" customFormat="1">
      <c r="B418" s="266"/>
      <c r="C418" s="267"/>
      <c r="D418" s="246" t="s">
        <v>175</v>
      </c>
      <c r="E418" s="268" t="s">
        <v>1</v>
      </c>
      <c r="F418" s="269" t="s">
        <v>179</v>
      </c>
      <c r="G418" s="267"/>
      <c r="H418" s="270">
        <v>183.50900000000004</v>
      </c>
      <c r="I418" s="271"/>
      <c r="J418" s="267"/>
      <c r="K418" s="267"/>
      <c r="L418" s="272"/>
      <c r="M418" s="273"/>
      <c r="N418" s="274"/>
      <c r="O418" s="274"/>
      <c r="P418" s="274"/>
      <c r="Q418" s="274"/>
      <c r="R418" s="274"/>
      <c r="S418" s="274"/>
      <c r="T418" s="275"/>
      <c r="AT418" s="276" t="s">
        <v>175</v>
      </c>
      <c r="AU418" s="276" t="s">
        <v>107</v>
      </c>
      <c r="AV418" s="14" t="s">
        <v>166</v>
      </c>
      <c r="AW418" s="14" t="s">
        <v>31</v>
      </c>
      <c r="AX418" s="14" t="s">
        <v>74</v>
      </c>
      <c r="AY418" s="276" t="s">
        <v>165</v>
      </c>
    </row>
    <row r="419" s="15" customFormat="1">
      <c r="B419" s="277"/>
      <c r="C419" s="278"/>
      <c r="D419" s="246" t="s">
        <v>175</v>
      </c>
      <c r="E419" s="279" t="s">
        <v>1</v>
      </c>
      <c r="F419" s="280" t="s">
        <v>186</v>
      </c>
      <c r="G419" s="278"/>
      <c r="H419" s="281">
        <v>814.44900000000007</v>
      </c>
      <c r="I419" s="282"/>
      <c r="J419" s="278"/>
      <c r="K419" s="278"/>
      <c r="L419" s="283"/>
      <c r="M419" s="284"/>
      <c r="N419" s="285"/>
      <c r="O419" s="285"/>
      <c r="P419" s="285"/>
      <c r="Q419" s="285"/>
      <c r="R419" s="285"/>
      <c r="S419" s="285"/>
      <c r="T419" s="286"/>
      <c r="AT419" s="287" t="s">
        <v>175</v>
      </c>
      <c r="AU419" s="287" t="s">
        <v>107</v>
      </c>
      <c r="AV419" s="15" t="s">
        <v>173</v>
      </c>
      <c r="AW419" s="15" t="s">
        <v>31</v>
      </c>
      <c r="AX419" s="15" t="s">
        <v>82</v>
      </c>
      <c r="AY419" s="287" t="s">
        <v>165</v>
      </c>
    </row>
    <row r="420" s="1" customFormat="1" ht="24" customHeight="1">
      <c r="B420" s="38"/>
      <c r="C420" s="231" t="s">
        <v>299</v>
      </c>
      <c r="D420" s="231" t="s">
        <v>168</v>
      </c>
      <c r="E420" s="232" t="s">
        <v>1879</v>
      </c>
      <c r="F420" s="233" t="s">
        <v>1880</v>
      </c>
      <c r="G420" s="234" t="s">
        <v>296</v>
      </c>
      <c r="H420" s="235">
        <v>244.34700000000001</v>
      </c>
      <c r="I420" s="236"/>
      <c r="J420" s="237">
        <f>ROUND(I420*H420,2)</f>
        <v>0</v>
      </c>
      <c r="K420" s="233" t="s">
        <v>1</v>
      </c>
      <c r="L420" s="43"/>
      <c r="M420" s="238" t="s">
        <v>1</v>
      </c>
      <c r="N420" s="239" t="s">
        <v>40</v>
      </c>
      <c r="O420" s="86"/>
      <c r="P420" s="240">
        <f>O420*H420</f>
        <v>0</v>
      </c>
      <c r="Q420" s="240">
        <v>0.0020999999999999999</v>
      </c>
      <c r="R420" s="240">
        <f>Q420*H420</f>
        <v>0.51312869999999999</v>
      </c>
      <c r="S420" s="240">
        <v>0</v>
      </c>
      <c r="T420" s="241">
        <f>S420*H420</f>
        <v>0</v>
      </c>
      <c r="AR420" s="242" t="s">
        <v>173</v>
      </c>
      <c r="AT420" s="242" t="s">
        <v>168</v>
      </c>
      <c r="AU420" s="242" t="s">
        <v>107</v>
      </c>
      <c r="AY420" s="17" t="s">
        <v>165</v>
      </c>
      <c r="BE420" s="243">
        <f>IF(N420="základní",J420,0)</f>
        <v>0</v>
      </c>
      <c r="BF420" s="243">
        <f>IF(N420="snížená",J420,0)</f>
        <v>0</v>
      </c>
      <c r="BG420" s="243">
        <f>IF(N420="zákl. přenesená",J420,0)</f>
        <v>0</v>
      </c>
      <c r="BH420" s="243">
        <f>IF(N420="sníž. přenesená",J420,0)</f>
        <v>0</v>
      </c>
      <c r="BI420" s="243">
        <f>IF(N420="nulová",J420,0)</f>
        <v>0</v>
      </c>
      <c r="BJ420" s="17" t="s">
        <v>107</v>
      </c>
      <c r="BK420" s="243">
        <f>ROUND(I420*H420,2)</f>
        <v>0</v>
      </c>
      <c r="BL420" s="17" t="s">
        <v>173</v>
      </c>
      <c r="BM420" s="242" t="s">
        <v>1881</v>
      </c>
    </row>
    <row r="421" s="13" customFormat="1">
      <c r="B421" s="255"/>
      <c r="C421" s="256"/>
      <c r="D421" s="246" t="s">
        <v>175</v>
      </c>
      <c r="E421" s="257" t="s">
        <v>1</v>
      </c>
      <c r="F421" s="258" t="s">
        <v>1882</v>
      </c>
      <c r="G421" s="256"/>
      <c r="H421" s="259">
        <v>244.34700000000001</v>
      </c>
      <c r="I421" s="260"/>
      <c r="J421" s="256"/>
      <c r="K421" s="256"/>
      <c r="L421" s="261"/>
      <c r="M421" s="262"/>
      <c r="N421" s="263"/>
      <c r="O421" s="263"/>
      <c r="P421" s="263"/>
      <c r="Q421" s="263"/>
      <c r="R421" s="263"/>
      <c r="S421" s="263"/>
      <c r="T421" s="264"/>
      <c r="AT421" s="265" t="s">
        <v>175</v>
      </c>
      <c r="AU421" s="265" t="s">
        <v>107</v>
      </c>
      <c r="AV421" s="13" t="s">
        <v>107</v>
      </c>
      <c r="AW421" s="13" t="s">
        <v>31</v>
      </c>
      <c r="AX421" s="13" t="s">
        <v>74</v>
      </c>
      <c r="AY421" s="265" t="s">
        <v>165</v>
      </c>
    </row>
    <row r="422" s="15" customFormat="1">
      <c r="B422" s="277"/>
      <c r="C422" s="278"/>
      <c r="D422" s="246" t="s">
        <v>175</v>
      </c>
      <c r="E422" s="279" t="s">
        <v>1</v>
      </c>
      <c r="F422" s="280" t="s">
        <v>186</v>
      </c>
      <c r="G422" s="278"/>
      <c r="H422" s="281">
        <v>244.34700000000001</v>
      </c>
      <c r="I422" s="282"/>
      <c r="J422" s="278"/>
      <c r="K422" s="278"/>
      <c r="L422" s="283"/>
      <c r="M422" s="284"/>
      <c r="N422" s="285"/>
      <c r="O422" s="285"/>
      <c r="P422" s="285"/>
      <c r="Q422" s="285"/>
      <c r="R422" s="285"/>
      <c r="S422" s="285"/>
      <c r="T422" s="286"/>
      <c r="AT422" s="287" t="s">
        <v>175</v>
      </c>
      <c r="AU422" s="287" t="s">
        <v>107</v>
      </c>
      <c r="AV422" s="15" t="s">
        <v>173</v>
      </c>
      <c r="AW422" s="15" t="s">
        <v>31</v>
      </c>
      <c r="AX422" s="15" t="s">
        <v>82</v>
      </c>
      <c r="AY422" s="287" t="s">
        <v>165</v>
      </c>
    </row>
    <row r="423" s="1" customFormat="1" ht="24" customHeight="1">
      <c r="B423" s="38"/>
      <c r="C423" s="231" t="s">
        <v>8</v>
      </c>
      <c r="D423" s="231" t="s">
        <v>168</v>
      </c>
      <c r="E423" s="232" t="s">
        <v>1883</v>
      </c>
      <c r="F423" s="233" t="s">
        <v>1884</v>
      </c>
      <c r="G423" s="234" t="s">
        <v>339</v>
      </c>
      <c r="H423" s="235">
        <v>149.27500000000001</v>
      </c>
      <c r="I423" s="236"/>
      <c r="J423" s="237">
        <f>ROUND(I423*H423,2)</f>
        <v>0</v>
      </c>
      <c r="K423" s="233" t="s">
        <v>1</v>
      </c>
      <c r="L423" s="43"/>
      <c r="M423" s="238" t="s">
        <v>1</v>
      </c>
      <c r="N423" s="239" t="s">
        <v>40</v>
      </c>
      <c r="O423" s="86"/>
      <c r="P423" s="240">
        <f>O423*H423</f>
        <v>0</v>
      </c>
      <c r="Q423" s="240">
        <v>0</v>
      </c>
      <c r="R423" s="240">
        <f>Q423*H423</f>
        <v>0</v>
      </c>
      <c r="S423" s="240">
        <v>0</v>
      </c>
      <c r="T423" s="241">
        <f>S423*H423</f>
        <v>0</v>
      </c>
      <c r="AR423" s="242" t="s">
        <v>173</v>
      </c>
      <c r="AT423" s="242" t="s">
        <v>168</v>
      </c>
      <c r="AU423" s="242" t="s">
        <v>107</v>
      </c>
      <c r="AY423" s="17" t="s">
        <v>165</v>
      </c>
      <c r="BE423" s="243">
        <f>IF(N423="základní",J423,0)</f>
        <v>0</v>
      </c>
      <c r="BF423" s="243">
        <f>IF(N423="snížená",J423,0)</f>
        <v>0</v>
      </c>
      <c r="BG423" s="243">
        <f>IF(N423="zákl. přenesená",J423,0)</f>
        <v>0</v>
      </c>
      <c r="BH423" s="243">
        <f>IF(N423="sníž. přenesená",J423,0)</f>
        <v>0</v>
      </c>
      <c r="BI423" s="243">
        <f>IF(N423="nulová",J423,0)</f>
        <v>0</v>
      </c>
      <c r="BJ423" s="17" t="s">
        <v>107</v>
      </c>
      <c r="BK423" s="243">
        <f>ROUND(I423*H423,2)</f>
        <v>0</v>
      </c>
      <c r="BL423" s="17" t="s">
        <v>173</v>
      </c>
      <c r="BM423" s="242" t="s">
        <v>1885</v>
      </c>
    </row>
    <row r="424" s="12" customFormat="1">
      <c r="B424" s="244"/>
      <c r="C424" s="245"/>
      <c r="D424" s="246" t="s">
        <v>175</v>
      </c>
      <c r="E424" s="247" t="s">
        <v>1</v>
      </c>
      <c r="F424" s="248" t="s">
        <v>1175</v>
      </c>
      <c r="G424" s="245"/>
      <c r="H424" s="247" t="s">
        <v>1</v>
      </c>
      <c r="I424" s="249"/>
      <c r="J424" s="245"/>
      <c r="K424" s="245"/>
      <c r="L424" s="250"/>
      <c r="M424" s="251"/>
      <c r="N424" s="252"/>
      <c r="O424" s="252"/>
      <c r="P424" s="252"/>
      <c r="Q424" s="252"/>
      <c r="R424" s="252"/>
      <c r="S424" s="252"/>
      <c r="T424" s="253"/>
      <c r="AT424" s="254" t="s">
        <v>175</v>
      </c>
      <c r="AU424" s="254" t="s">
        <v>107</v>
      </c>
      <c r="AV424" s="12" t="s">
        <v>82</v>
      </c>
      <c r="AW424" s="12" t="s">
        <v>31</v>
      </c>
      <c r="AX424" s="12" t="s">
        <v>74</v>
      </c>
      <c r="AY424" s="254" t="s">
        <v>165</v>
      </c>
    </row>
    <row r="425" s="12" customFormat="1">
      <c r="B425" s="244"/>
      <c r="C425" s="245"/>
      <c r="D425" s="246" t="s">
        <v>175</v>
      </c>
      <c r="E425" s="247" t="s">
        <v>1</v>
      </c>
      <c r="F425" s="248" t="s">
        <v>1819</v>
      </c>
      <c r="G425" s="245"/>
      <c r="H425" s="247" t="s">
        <v>1</v>
      </c>
      <c r="I425" s="249"/>
      <c r="J425" s="245"/>
      <c r="K425" s="245"/>
      <c r="L425" s="250"/>
      <c r="M425" s="251"/>
      <c r="N425" s="252"/>
      <c r="O425" s="252"/>
      <c r="P425" s="252"/>
      <c r="Q425" s="252"/>
      <c r="R425" s="252"/>
      <c r="S425" s="252"/>
      <c r="T425" s="253"/>
      <c r="AT425" s="254" t="s">
        <v>175</v>
      </c>
      <c r="AU425" s="254" t="s">
        <v>107</v>
      </c>
      <c r="AV425" s="12" t="s">
        <v>82</v>
      </c>
      <c r="AW425" s="12" t="s">
        <v>31</v>
      </c>
      <c r="AX425" s="12" t="s">
        <v>74</v>
      </c>
      <c r="AY425" s="254" t="s">
        <v>165</v>
      </c>
    </row>
    <row r="426" s="13" customFormat="1">
      <c r="B426" s="255"/>
      <c r="C426" s="256"/>
      <c r="D426" s="246" t="s">
        <v>175</v>
      </c>
      <c r="E426" s="257" t="s">
        <v>1</v>
      </c>
      <c r="F426" s="258" t="s">
        <v>1886</v>
      </c>
      <c r="G426" s="256"/>
      <c r="H426" s="259">
        <v>23.050000000000001</v>
      </c>
      <c r="I426" s="260"/>
      <c r="J426" s="256"/>
      <c r="K426" s="256"/>
      <c r="L426" s="261"/>
      <c r="M426" s="262"/>
      <c r="N426" s="263"/>
      <c r="O426" s="263"/>
      <c r="P426" s="263"/>
      <c r="Q426" s="263"/>
      <c r="R426" s="263"/>
      <c r="S426" s="263"/>
      <c r="T426" s="264"/>
      <c r="AT426" s="265" t="s">
        <v>175</v>
      </c>
      <c r="AU426" s="265" t="s">
        <v>107</v>
      </c>
      <c r="AV426" s="13" t="s">
        <v>107</v>
      </c>
      <c r="AW426" s="13" t="s">
        <v>31</v>
      </c>
      <c r="AX426" s="13" t="s">
        <v>74</v>
      </c>
      <c r="AY426" s="265" t="s">
        <v>165</v>
      </c>
    </row>
    <row r="427" s="13" customFormat="1">
      <c r="B427" s="255"/>
      <c r="C427" s="256"/>
      <c r="D427" s="246" t="s">
        <v>175</v>
      </c>
      <c r="E427" s="257" t="s">
        <v>1</v>
      </c>
      <c r="F427" s="258" t="s">
        <v>1887</v>
      </c>
      <c r="G427" s="256"/>
      <c r="H427" s="259">
        <v>6.29</v>
      </c>
      <c r="I427" s="260"/>
      <c r="J427" s="256"/>
      <c r="K427" s="256"/>
      <c r="L427" s="261"/>
      <c r="M427" s="262"/>
      <c r="N427" s="263"/>
      <c r="O427" s="263"/>
      <c r="P427" s="263"/>
      <c r="Q427" s="263"/>
      <c r="R427" s="263"/>
      <c r="S427" s="263"/>
      <c r="T427" s="264"/>
      <c r="AT427" s="265" t="s">
        <v>175</v>
      </c>
      <c r="AU427" s="265" t="s">
        <v>107</v>
      </c>
      <c r="AV427" s="13" t="s">
        <v>107</v>
      </c>
      <c r="AW427" s="13" t="s">
        <v>31</v>
      </c>
      <c r="AX427" s="13" t="s">
        <v>74</v>
      </c>
      <c r="AY427" s="265" t="s">
        <v>165</v>
      </c>
    </row>
    <row r="428" s="13" customFormat="1">
      <c r="B428" s="255"/>
      <c r="C428" s="256"/>
      <c r="D428" s="246" t="s">
        <v>175</v>
      </c>
      <c r="E428" s="257" t="s">
        <v>1</v>
      </c>
      <c r="F428" s="258" t="s">
        <v>1888</v>
      </c>
      <c r="G428" s="256"/>
      <c r="H428" s="259">
        <v>27.66</v>
      </c>
      <c r="I428" s="260"/>
      <c r="J428" s="256"/>
      <c r="K428" s="256"/>
      <c r="L428" s="261"/>
      <c r="M428" s="262"/>
      <c r="N428" s="263"/>
      <c r="O428" s="263"/>
      <c r="P428" s="263"/>
      <c r="Q428" s="263"/>
      <c r="R428" s="263"/>
      <c r="S428" s="263"/>
      <c r="T428" s="264"/>
      <c r="AT428" s="265" t="s">
        <v>175</v>
      </c>
      <c r="AU428" s="265" t="s">
        <v>107</v>
      </c>
      <c r="AV428" s="13" t="s">
        <v>107</v>
      </c>
      <c r="AW428" s="13" t="s">
        <v>31</v>
      </c>
      <c r="AX428" s="13" t="s">
        <v>74</v>
      </c>
      <c r="AY428" s="265" t="s">
        <v>165</v>
      </c>
    </row>
    <row r="429" s="13" customFormat="1">
      <c r="B429" s="255"/>
      <c r="C429" s="256"/>
      <c r="D429" s="246" t="s">
        <v>175</v>
      </c>
      <c r="E429" s="257" t="s">
        <v>1</v>
      </c>
      <c r="F429" s="258" t="s">
        <v>1889</v>
      </c>
      <c r="G429" s="256"/>
      <c r="H429" s="259">
        <v>9.1999999999999993</v>
      </c>
      <c r="I429" s="260"/>
      <c r="J429" s="256"/>
      <c r="K429" s="256"/>
      <c r="L429" s="261"/>
      <c r="M429" s="262"/>
      <c r="N429" s="263"/>
      <c r="O429" s="263"/>
      <c r="P429" s="263"/>
      <c r="Q429" s="263"/>
      <c r="R429" s="263"/>
      <c r="S429" s="263"/>
      <c r="T429" s="264"/>
      <c r="AT429" s="265" t="s">
        <v>175</v>
      </c>
      <c r="AU429" s="265" t="s">
        <v>107</v>
      </c>
      <c r="AV429" s="13" t="s">
        <v>107</v>
      </c>
      <c r="AW429" s="13" t="s">
        <v>31</v>
      </c>
      <c r="AX429" s="13" t="s">
        <v>74</v>
      </c>
      <c r="AY429" s="265" t="s">
        <v>165</v>
      </c>
    </row>
    <row r="430" s="13" customFormat="1">
      <c r="B430" s="255"/>
      <c r="C430" s="256"/>
      <c r="D430" s="246" t="s">
        <v>175</v>
      </c>
      <c r="E430" s="257" t="s">
        <v>1</v>
      </c>
      <c r="F430" s="258" t="s">
        <v>1890</v>
      </c>
      <c r="G430" s="256"/>
      <c r="H430" s="259">
        <v>0.56499999999999995</v>
      </c>
      <c r="I430" s="260"/>
      <c r="J430" s="256"/>
      <c r="K430" s="256"/>
      <c r="L430" s="261"/>
      <c r="M430" s="262"/>
      <c r="N430" s="263"/>
      <c r="O430" s="263"/>
      <c r="P430" s="263"/>
      <c r="Q430" s="263"/>
      <c r="R430" s="263"/>
      <c r="S430" s="263"/>
      <c r="T430" s="264"/>
      <c r="AT430" s="265" t="s">
        <v>175</v>
      </c>
      <c r="AU430" s="265" t="s">
        <v>107</v>
      </c>
      <c r="AV430" s="13" t="s">
        <v>107</v>
      </c>
      <c r="AW430" s="13" t="s">
        <v>31</v>
      </c>
      <c r="AX430" s="13" t="s">
        <v>74</v>
      </c>
      <c r="AY430" s="265" t="s">
        <v>165</v>
      </c>
    </row>
    <row r="431" s="13" customFormat="1">
      <c r="B431" s="255"/>
      <c r="C431" s="256"/>
      <c r="D431" s="246" t="s">
        <v>175</v>
      </c>
      <c r="E431" s="257" t="s">
        <v>1</v>
      </c>
      <c r="F431" s="258" t="s">
        <v>1891</v>
      </c>
      <c r="G431" s="256"/>
      <c r="H431" s="259">
        <v>3.0800000000000001</v>
      </c>
      <c r="I431" s="260"/>
      <c r="J431" s="256"/>
      <c r="K431" s="256"/>
      <c r="L431" s="261"/>
      <c r="M431" s="262"/>
      <c r="N431" s="263"/>
      <c r="O431" s="263"/>
      <c r="P431" s="263"/>
      <c r="Q431" s="263"/>
      <c r="R431" s="263"/>
      <c r="S431" s="263"/>
      <c r="T431" s="264"/>
      <c r="AT431" s="265" t="s">
        <v>175</v>
      </c>
      <c r="AU431" s="265" t="s">
        <v>107</v>
      </c>
      <c r="AV431" s="13" t="s">
        <v>107</v>
      </c>
      <c r="AW431" s="13" t="s">
        <v>31</v>
      </c>
      <c r="AX431" s="13" t="s">
        <v>74</v>
      </c>
      <c r="AY431" s="265" t="s">
        <v>165</v>
      </c>
    </row>
    <row r="432" s="13" customFormat="1">
      <c r="B432" s="255"/>
      <c r="C432" s="256"/>
      <c r="D432" s="246" t="s">
        <v>175</v>
      </c>
      <c r="E432" s="257" t="s">
        <v>1</v>
      </c>
      <c r="F432" s="258" t="s">
        <v>1892</v>
      </c>
      <c r="G432" s="256"/>
      <c r="H432" s="259">
        <v>3.4199999999999999</v>
      </c>
      <c r="I432" s="260"/>
      <c r="J432" s="256"/>
      <c r="K432" s="256"/>
      <c r="L432" s="261"/>
      <c r="M432" s="262"/>
      <c r="N432" s="263"/>
      <c r="O432" s="263"/>
      <c r="P432" s="263"/>
      <c r="Q432" s="263"/>
      <c r="R432" s="263"/>
      <c r="S432" s="263"/>
      <c r="T432" s="264"/>
      <c r="AT432" s="265" t="s">
        <v>175</v>
      </c>
      <c r="AU432" s="265" t="s">
        <v>107</v>
      </c>
      <c r="AV432" s="13" t="s">
        <v>107</v>
      </c>
      <c r="AW432" s="13" t="s">
        <v>31</v>
      </c>
      <c r="AX432" s="13" t="s">
        <v>74</v>
      </c>
      <c r="AY432" s="265" t="s">
        <v>165</v>
      </c>
    </row>
    <row r="433" s="13" customFormat="1">
      <c r="B433" s="255"/>
      <c r="C433" s="256"/>
      <c r="D433" s="246" t="s">
        <v>175</v>
      </c>
      <c r="E433" s="257" t="s">
        <v>1</v>
      </c>
      <c r="F433" s="258" t="s">
        <v>1893</v>
      </c>
      <c r="G433" s="256"/>
      <c r="H433" s="259">
        <v>2.3199999999999998</v>
      </c>
      <c r="I433" s="260"/>
      <c r="J433" s="256"/>
      <c r="K433" s="256"/>
      <c r="L433" s="261"/>
      <c r="M433" s="262"/>
      <c r="N433" s="263"/>
      <c r="O433" s="263"/>
      <c r="P433" s="263"/>
      <c r="Q433" s="263"/>
      <c r="R433" s="263"/>
      <c r="S433" s="263"/>
      <c r="T433" s="264"/>
      <c r="AT433" s="265" t="s">
        <v>175</v>
      </c>
      <c r="AU433" s="265" t="s">
        <v>107</v>
      </c>
      <c r="AV433" s="13" t="s">
        <v>107</v>
      </c>
      <c r="AW433" s="13" t="s">
        <v>31</v>
      </c>
      <c r="AX433" s="13" t="s">
        <v>74</v>
      </c>
      <c r="AY433" s="265" t="s">
        <v>165</v>
      </c>
    </row>
    <row r="434" s="14" customFormat="1">
      <c r="B434" s="266"/>
      <c r="C434" s="267"/>
      <c r="D434" s="246" t="s">
        <v>175</v>
      </c>
      <c r="E434" s="268" t="s">
        <v>1</v>
      </c>
      <c r="F434" s="269" t="s">
        <v>179</v>
      </c>
      <c r="G434" s="267"/>
      <c r="H434" s="270">
        <v>75.584999999999994</v>
      </c>
      <c r="I434" s="271"/>
      <c r="J434" s="267"/>
      <c r="K434" s="267"/>
      <c r="L434" s="272"/>
      <c r="M434" s="273"/>
      <c r="N434" s="274"/>
      <c r="O434" s="274"/>
      <c r="P434" s="274"/>
      <c r="Q434" s="274"/>
      <c r="R434" s="274"/>
      <c r="S434" s="274"/>
      <c r="T434" s="275"/>
      <c r="AT434" s="276" t="s">
        <v>175</v>
      </c>
      <c r="AU434" s="276" t="s">
        <v>107</v>
      </c>
      <c r="AV434" s="14" t="s">
        <v>166</v>
      </c>
      <c r="AW434" s="14" t="s">
        <v>31</v>
      </c>
      <c r="AX434" s="14" t="s">
        <v>74</v>
      </c>
      <c r="AY434" s="276" t="s">
        <v>165</v>
      </c>
    </row>
    <row r="435" s="12" customFormat="1">
      <c r="B435" s="244"/>
      <c r="C435" s="245"/>
      <c r="D435" s="246" t="s">
        <v>175</v>
      </c>
      <c r="E435" s="247" t="s">
        <v>1</v>
      </c>
      <c r="F435" s="248" t="s">
        <v>794</v>
      </c>
      <c r="G435" s="245"/>
      <c r="H435" s="247" t="s">
        <v>1</v>
      </c>
      <c r="I435" s="249"/>
      <c r="J435" s="245"/>
      <c r="K435" s="245"/>
      <c r="L435" s="250"/>
      <c r="M435" s="251"/>
      <c r="N435" s="252"/>
      <c r="O435" s="252"/>
      <c r="P435" s="252"/>
      <c r="Q435" s="252"/>
      <c r="R435" s="252"/>
      <c r="S435" s="252"/>
      <c r="T435" s="253"/>
      <c r="AT435" s="254" t="s">
        <v>175</v>
      </c>
      <c r="AU435" s="254" t="s">
        <v>107</v>
      </c>
      <c r="AV435" s="12" t="s">
        <v>82</v>
      </c>
      <c r="AW435" s="12" t="s">
        <v>31</v>
      </c>
      <c r="AX435" s="12" t="s">
        <v>74</v>
      </c>
      <c r="AY435" s="254" t="s">
        <v>165</v>
      </c>
    </row>
    <row r="436" s="12" customFormat="1">
      <c r="B436" s="244"/>
      <c r="C436" s="245"/>
      <c r="D436" s="246" t="s">
        <v>175</v>
      </c>
      <c r="E436" s="247" t="s">
        <v>1</v>
      </c>
      <c r="F436" s="248" t="s">
        <v>1819</v>
      </c>
      <c r="G436" s="245"/>
      <c r="H436" s="247" t="s">
        <v>1</v>
      </c>
      <c r="I436" s="249"/>
      <c r="J436" s="245"/>
      <c r="K436" s="245"/>
      <c r="L436" s="250"/>
      <c r="M436" s="251"/>
      <c r="N436" s="252"/>
      <c r="O436" s="252"/>
      <c r="P436" s="252"/>
      <c r="Q436" s="252"/>
      <c r="R436" s="252"/>
      <c r="S436" s="252"/>
      <c r="T436" s="253"/>
      <c r="AT436" s="254" t="s">
        <v>175</v>
      </c>
      <c r="AU436" s="254" t="s">
        <v>107</v>
      </c>
      <c r="AV436" s="12" t="s">
        <v>82</v>
      </c>
      <c r="AW436" s="12" t="s">
        <v>31</v>
      </c>
      <c r="AX436" s="12" t="s">
        <v>74</v>
      </c>
      <c r="AY436" s="254" t="s">
        <v>165</v>
      </c>
    </row>
    <row r="437" s="13" customFormat="1">
      <c r="B437" s="255"/>
      <c r="C437" s="256"/>
      <c r="D437" s="246" t="s">
        <v>175</v>
      </c>
      <c r="E437" s="257" t="s">
        <v>1</v>
      </c>
      <c r="F437" s="258" t="s">
        <v>1894</v>
      </c>
      <c r="G437" s="256"/>
      <c r="H437" s="259">
        <v>4.5</v>
      </c>
      <c r="I437" s="260"/>
      <c r="J437" s="256"/>
      <c r="K437" s="256"/>
      <c r="L437" s="261"/>
      <c r="M437" s="262"/>
      <c r="N437" s="263"/>
      <c r="O437" s="263"/>
      <c r="P437" s="263"/>
      <c r="Q437" s="263"/>
      <c r="R437" s="263"/>
      <c r="S437" s="263"/>
      <c r="T437" s="264"/>
      <c r="AT437" s="265" t="s">
        <v>175</v>
      </c>
      <c r="AU437" s="265" t="s">
        <v>107</v>
      </c>
      <c r="AV437" s="13" t="s">
        <v>107</v>
      </c>
      <c r="AW437" s="13" t="s">
        <v>31</v>
      </c>
      <c r="AX437" s="13" t="s">
        <v>74</v>
      </c>
      <c r="AY437" s="265" t="s">
        <v>165</v>
      </c>
    </row>
    <row r="438" s="13" customFormat="1">
      <c r="B438" s="255"/>
      <c r="C438" s="256"/>
      <c r="D438" s="246" t="s">
        <v>175</v>
      </c>
      <c r="E438" s="257" t="s">
        <v>1</v>
      </c>
      <c r="F438" s="258" t="s">
        <v>1895</v>
      </c>
      <c r="G438" s="256"/>
      <c r="H438" s="259">
        <v>4.7999999999999998</v>
      </c>
      <c r="I438" s="260"/>
      <c r="J438" s="256"/>
      <c r="K438" s="256"/>
      <c r="L438" s="261"/>
      <c r="M438" s="262"/>
      <c r="N438" s="263"/>
      <c r="O438" s="263"/>
      <c r="P438" s="263"/>
      <c r="Q438" s="263"/>
      <c r="R438" s="263"/>
      <c r="S438" s="263"/>
      <c r="T438" s="264"/>
      <c r="AT438" s="265" t="s">
        <v>175</v>
      </c>
      <c r="AU438" s="265" t="s">
        <v>107</v>
      </c>
      <c r="AV438" s="13" t="s">
        <v>107</v>
      </c>
      <c r="AW438" s="13" t="s">
        <v>31</v>
      </c>
      <c r="AX438" s="13" t="s">
        <v>74</v>
      </c>
      <c r="AY438" s="265" t="s">
        <v>165</v>
      </c>
    </row>
    <row r="439" s="14" customFormat="1">
      <c r="B439" s="266"/>
      <c r="C439" s="267"/>
      <c r="D439" s="246" t="s">
        <v>175</v>
      </c>
      <c r="E439" s="268" t="s">
        <v>1</v>
      </c>
      <c r="F439" s="269" t="s">
        <v>179</v>
      </c>
      <c r="G439" s="267"/>
      <c r="H439" s="270">
        <v>9.3000000000000007</v>
      </c>
      <c r="I439" s="271"/>
      <c r="J439" s="267"/>
      <c r="K439" s="267"/>
      <c r="L439" s="272"/>
      <c r="M439" s="273"/>
      <c r="N439" s="274"/>
      <c r="O439" s="274"/>
      <c r="P439" s="274"/>
      <c r="Q439" s="274"/>
      <c r="R439" s="274"/>
      <c r="S439" s="274"/>
      <c r="T439" s="275"/>
      <c r="AT439" s="276" t="s">
        <v>175</v>
      </c>
      <c r="AU439" s="276" t="s">
        <v>107</v>
      </c>
      <c r="AV439" s="14" t="s">
        <v>166</v>
      </c>
      <c r="AW439" s="14" t="s">
        <v>31</v>
      </c>
      <c r="AX439" s="14" t="s">
        <v>74</v>
      </c>
      <c r="AY439" s="276" t="s">
        <v>165</v>
      </c>
    </row>
    <row r="440" s="12" customFormat="1">
      <c r="B440" s="244"/>
      <c r="C440" s="245"/>
      <c r="D440" s="246" t="s">
        <v>175</v>
      </c>
      <c r="E440" s="247" t="s">
        <v>1</v>
      </c>
      <c r="F440" s="248" t="s">
        <v>1750</v>
      </c>
      <c r="G440" s="245"/>
      <c r="H440" s="247" t="s">
        <v>1</v>
      </c>
      <c r="I440" s="249"/>
      <c r="J440" s="245"/>
      <c r="K440" s="245"/>
      <c r="L440" s="250"/>
      <c r="M440" s="251"/>
      <c r="N440" s="252"/>
      <c r="O440" s="252"/>
      <c r="P440" s="252"/>
      <c r="Q440" s="252"/>
      <c r="R440" s="252"/>
      <c r="S440" s="252"/>
      <c r="T440" s="253"/>
      <c r="AT440" s="254" t="s">
        <v>175</v>
      </c>
      <c r="AU440" s="254" t="s">
        <v>107</v>
      </c>
      <c r="AV440" s="12" t="s">
        <v>82</v>
      </c>
      <c r="AW440" s="12" t="s">
        <v>31</v>
      </c>
      <c r="AX440" s="12" t="s">
        <v>74</v>
      </c>
      <c r="AY440" s="254" t="s">
        <v>165</v>
      </c>
    </row>
    <row r="441" s="12" customFormat="1">
      <c r="B441" s="244"/>
      <c r="C441" s="245"/>
      <c r="D441" s="246" t="s">
        <v>175</v>
      </c>
      <c r="E441" s="247" t="s">
        <v>1</v>
      </c>
      <c r="F441" s="248" t="s">
        <v>1819</v>
      </c>
      <c r="G441" s="245"/>
      <c r="H441" s="247" t="s">
        <v>1</v>
      </c>
      <c r="I441" s="249"/>
      <c r="J441" s="245"/>
      <c r="K441" s="245"/>
      <c r="L441" s="250"/>
      <c r="M441" s="251"/>
      <c r="N441" s="252"/>
      <c r="O441" s="252"/>
      <c r="P441" s="252"/>
      <c r="Q441" s="252"/>
      <c r="R441" s="252"/>
      <c r="S441" s="252"/>
      <c r="T441" s="253"/>
      <c r="AT441" s="254" t="s">
        <v>175</v>
      </c>
      <c r="AU441" s="254" t="s">
        <v>107</v>
      </c>
      <c r="AV441" s="12" t="s">
        <v>82</v>
      </c>
      <c r="AW441" s="12" t="s">
        <v>31</v>
      </c>
      <c r="AX441" s="12" t="s">
        <v>74</v>
      </c>
      <c r="AY441" s="254" t="s">
        <v>165</v>
      </c>
    </row>
    <row r="442" s="13" customFormat="1">
      <c r="B442" s="255"/>
      <c r="C442" s="256"/>
      <c r="D442" s="246" t="s">
        <v>175</v>
      </c>
      <c r="E442" s="257" t="s">
        <v>1</v>
      </c>
      <c r="F442" s="258" t="s">
        <v>1896</v>
      </c>
      <c r="G442" s="256"/>
      <c r="H442" s="259">
        <v>1.2</v>
      </c>
      <c r="I442" s="260"/>
      <c r="J442" s="256"/>
      <c r="K442" s="256"/>
      <c r="L442" s="261"/>
      <c r="M442" s="262"/>
      <c r="N442" s="263"/>
      <c r="O442" s="263"/>
      <c r="P442" s="263"/>
      <c r="Q442" s="263"/>
      <c r="R442" s="263"/>
      <c r="S442" s="263"/>
      <c r="T442" s="264"/>
      <c r="AT442" s="265" t="s">
        <v>175</v>
      </c>
      <c r="AU442" s="265" t="s">
        <v>107</v>
      </c>
      <c r="AV442" s="13" t="s">
        <v>107</v>
      </c>
      <c r="AW442" s="13" t="s">
        <v>31</v>
      </c>
      <c r="AX442" s="13" t="s">
        <v>74</v>
      </c>
      <c r="AY442" s="265" t="s">
        <v>165</v>
      </c>
    </row>
    <row r="443" s="13" customFormat="1">
      <c r="B443" s="255"/>
      <c r="C443" s="256"/>
      <c r="D443" s="246" t="s">
        <v>175</v>
      </c>
      <c r="E443" s="257" t="s">
        <v>1</v>
      </c>
      <c r="F443" s="258" t="s">
        <v>1897</v>
      </c>
      <c r="G443" s="256"/>
      <c r="H443" s="259">
        <v>3.8199999999999998</v>
      </c>
      <c r="I443" s="260"/>
      <c r="J443" s="256"/>
      <c r="K443" s="256"/>
      <c r="L443" s="261"/>
      <c r="M443" s="262"/>
      <c r="N443" s="263"/>
      <c r="O443" s="263"/>
      <c r="P443" s="263"/>
      <c r="Q443" s="263"/>
      <c r="R443" s="263"/>
      <c r="S443" s="263"/>
      <c r="T443" s="264"/>
      <c r="AT443" s="265" t="s">
        <v>175</v>
      </c>
      <c r="AU443" s="265" t="s">
        <v>107</v>
      </c>
      <c r="AV443" s="13" t="s">
        <v>107</v>
      </c>
      <c r="AW443" s="13" t="s">
        <v>31</v>
      </c>
      <c r="AX443" s="13" t="s">
        <v>74</v>
      </c>
      <c r="AY443" s="265" t="s">
        <v>165</v>
      </c>
    </row>
    <row r="444" s="13" customFormat="1">
      <c r="B444" s="255"/>
      <c r="C444" s="256"/>
      <c r="D444" s="246" t="s">
        <v>175</v>
      </c>
      <c r="E444" s="257" t="s">
        <v>1</v>
      </c>
      <c r="F444" s="258" t="s">
        <v>1898</v>
      </c>
      <c r="G444" s="256"/>
      <c r="H444" s="259">
        <v>6.5999999999999996</v>
      </c>
      <c r="I444" s="260"/>
      <c r="J444" s="256"/>
      <c r="K444" s="256"/>
      <c r="L444" s="261"/>
      <c r="M444" s="262"/>
      <c r="N444" s="263"/>
      <c r="O444" s="263"/>
      <c r="P444" s="263"/>
      <c r="Q444" s="263"/>
      <c r="R444" s="263"/>
      <c r="S444" s="263"/>
      <c r="T444" s="264"/>
      <c r="AT444" s="265" t="s">
        <v>175</v>
      </c>
      <c r="AU444" s="265" t="s">
        <v>107</v>
      </c>
      <c r="AV444" s="13" t="s">
        <v>107</v>
      </c>
      <c r="AW444" s="13" t="s">
        <v>31</v>
      </c>
      <c r="AX444" s="13" t="s">
        <v>74</v>
      </c>
      <c r="AY444" s="265" t="s">
        <v>165</v>
      </c>
    </row>
    <row r="445" s="13" customFormat="1">
      <c r="B445" s="255"/>
      <c r="C445" s="256"/>
      <c r="D445" s="246" t="s">
        <v>175</v>
      </c>
      <c r="E445" s="257" t="s">
        <v>1</v>
      </c>
      <c r="F445" s="258" t="s">
        <v>1899</v>
      </c>
      <c r="G445" s="256"/>
      <c r="H445" s="259">
        <v>9</v>
      </c>
      <c r="I445" s="260"/>
      <c r="J445" s="256"/>
      <c r="K445" s="256"/>
      <c r="L445" s="261"/>
      <c r="M445" s="262"/>
      <c r="N445" s="263"/>
      <c r="O445" s="263"/>
      <c r="P445" s="263"/>
      <c r="Q445" s="263"/>
      <c r="R445" s="263"/>
      <c r="S445" s="263"/>
      <c r="T445" s="264"/>
      <c r="AT445" s="265" t="s">
        <v>175</v>
      </c>
      <c r="AU445" s="265" t="s">
        <v>107</v>
      </c>
      <c r="AV445" s="13" t="s">
        <v>107</v>
      </c>
      <c r="AW445" s="13" t="s">
        <v>31</v>
      </c>
      <c r="AX445" s="13" t="s">
        <v>74</v>
      </c>
      <c r="AY445" s="265" t="s">
        <v>165</v>
      </c>
    </row>
    <row r="446" s="13" customFormat="1">
      <c r="B446" s="255"/>
      <c r="C446" s="256"/>
      <c r="D446" s="246" t="s">
        <v>175</v>
      </c>
      <c r="E446" s="257" t="s">
        <v>1</v>
      </c>
      <c r="F446" s="258" t="s">
        <v>1900</v>
      </c>
      <c r="G446" s="256"/>
      <c r="H446" s="259">
        <v>2.7000000000000002</v>
      </c>
      <c r="I446" s="260"/>
      <c r="J446" s="256"/>
      <c r="K446" s="256"/>
      <c r="L446" s="261"/>
      <c r="M446" s="262"/>
      <c r="N446" s="263"/>
      <c r="O446" s="263"/>
      <c r="P446" s="263"/>
      <c r="Q446" s="263"/>
      <c r="R446" s="263"/>
      <c r="S446" s="263"/>
      <c r="T446" s="264"/>
      <c r="AT446" s="265" t="s">
        <v>175</v>
      </c>
      <c r="AU446" s="265" t="s">
        <v>107</v>
      </c>
      <c r="AV446" s="13" t="s">
        <v>107</v>
      </c>
      <c r="AW446" s="13" t="s">
        <v>31</v>
      </c>
      <c r="AX446" s="13" t="s">
        <v>74</v>
      </c>
      <c r="AY446" s="265" t="s">
        <v>165</v>
      </c>
    </row>
    <row r="447" s="13" customFormat="1">
      <c r="B447" s="255"/>
      <c r="C447" s="256"/>
      <c r="D447" s="246" t="s">
        <v>175</v>
      </c>
      <c r="E447" s="257" t="s">
        <v>1</v>
      </c>
      <c r="F447" s="258" t="s">
        <v>1899</v>
      </c>
      <c r="G447" s="256"/>
      <c r="H447" s="259">
        <v>9</v>
      </c>
      <c r="I447" s="260"/>
      <c r="J447" s="256"/>
      <c r="K447" s="256"/>
      <c r="L447" s="261"/>
      <c r="M447" s="262"/>
      <c r="N447" s="263"/>
      <c r="O447" s="263"/>
      <c r="P447" s="263"/>
      <c r="Q447" s="263"/>
      <c r="R447" s="263"/>
      <c r="S447" s="263"/>
      <c r="T447" s="264"/>
      <c r="AT447" s="265" t="s">
        <v>175</v>
      </c>
      <c r="AU447" s="265" t="s">
        <v>107</v>
      </c>
      <c r="AV447" s="13" t="s">
        <v>107</v>
      </c>
      <c r="AW447" s="13" t="s">
        <v>31</v>
      </c>
      <c r="AX447" s="13" t="s">
        <v>74</v>
      </c>
      <c r="AY447" s="265" t="s">
        <v>165</v>
      </c>
    </row>
    <row r="448" s="13" customFormat="1">
      <c r="B448" s="255"/>
      <c r="C448" s="256"/>
      <c r="D448" s="246" t="s">
        <v>175</v>
      </c>
      <c r="E448" s="257" t="s">
        <v>1</v>
      </c>
      <c r="F448" s="258" t="s">
        <v>1900</v>
      </c>
      <c r="G448" s="256"/>
      <c r="H448" s="259">
        <v>2.7000000000000002</v>
      </c>
      <c r="I448" s="260"/>
      <c r="J448" s="256"/>
      <c r="K448" s="256"/>
      <c r="L448" s="261"/>
      <c r="M448" s="262"/>
      <c r="N448" s="263"/>
      <c r="O448" s="263"/>
      <c r="P448" s="263"/>
      <c r="Q448" s="263"/>
      <c r="R448" s="263"/>
      <c r="S448" s="263"/>
      <c r="T448" s="264"/>
      <c r="AT448" s="265" t="s">
        <v>175</v>
      </c>
      <c r="AU448" s="265" t="s">
        <v>107</v>
      </c>
      <c r="AV448" s="13" t="s">
        <v>107</v>
      </c>
      <c r="AW448" s="13" t="s">
        <v>31</v>
      </c>
      <c r="AX448" s="13" t="s">
        <v>74</v>
      </c>
      <c r="AY448" s="265" t="s">
        <v>165</v>
      </c>
    </row>
    <row r="449" s="13" customFormat="1">
      <c r="B449" s="255"/>
      <c r="C449" s="256"/>
      <c r="D449" s="246" t="s">
        <v>175</v>
      </c>
      <c r="E449" s="257" t="s">
        <v>1</v>
      </c>
      <c r="F449" s="258" t="s">
        <v>1901</v>
      </c>
      <c r="G449" s="256"/>
      <c r="H449" s="259">
        <v>3.6499999999999999</v>
      </c>
      <c r="I449" s="260"/>
      <c r="J449" s="256"/>
      <c r="K449" s="256"/>
      <c r="L449" s="261"/>
      <c r="M449" s="262"/>
      <c r="N449" s="263"/>
      <c r="O449" s="263"/>
      <c r="P449" s="263"/>
      <c r="Q449" s="263"/>
      <c r="R449" s="263"/>
      <c r="S449" s="263"/>
      <c r="T449" s="264"/>
      <c r="AT449" s="265" t="s">
        <v>175</v>
      </c>
      <c r="AU449" s="265" t="s">
        <v>107</v>
      </c>
      <c r="AV449" s="13" t="s">
        <v>107</v>
      </c>
      <c r="AW449" s="13" t="s">
        <v>31</v>
      </c>
      <c r="AX449" s="13" t="s">
        <v>74</v>
      </c>
      <c r="AY449" s="265" t="s">
        <v>165</v>
      </c>
    </row>
    <row r="450" s="13" customFormat="1">
      <c r="B450" s="255"/>
      <c r="C450" s="256"/>
      <c r="D450" s="246" t="s">
        <v>175</v>
      </c>
      <c r="E450" s="257" t="s">
        <v>1</v>
      </c>
      <c r="F450" s="258" t="s">
        <v>1902</v>
      </c>
      <c r="G450" s="256"/>
      <c r="H450" s="259">
        <v>5.0999999999999996</v>
      </c>
      <c r="I450" s="260"/>
      <c r="J450" s="256"/>
      <c r="K450" s="256"/>
      <c r="L450" s="261"/>
      <c r="M450" s="262"/>
      <c r="N450" s="263"/>
      <c r="O450" s="263"/>
      <c r="P450" s="263"/>
      <c r="Q450" s="263"/>
      <c r="R450" s="263"/>
      <c r="S450" s="263"/>
      <c r="T450" s="264"/>
      <c r="AT450" s="265" t="s">
        <v>175</v>
      </c>
      <c r="AU450" s="265" t="s">
        <v>107</v>
      </c>
      <c r="AV450" s="13" t="s">
        <v>107</v>
      </c>
      <c r="AW450" s="13" t="s">
        <v>31</v>
      </c>
      <c r="AX450" s="13" t="s">
        <v>74</v>
      </c>
      <c r="AY450" s="265" t="s">
        <v>165</v>
      </c>
    </row>
    <row r="451" s="13" customFormat="1">
      <c r="B451" s="255"/>
      <c r="C451" s="256"/>
      <c r="D451" s="246" t="s">
        <v>175</v>
      </c>
      <c r="E451" s="257" t="s">
        <v>1</v>
      </c>
      <c r="F451" s="258" t="s">
        <v>1903</v>
      </c>
      <c r="G451" s="256"/>
      <c r="H451" s="259">
        <v>4.0099999999999998</v>
      </c>
      <c r="I451" s="260"/>
      <c r="J451" s="256"/>
      <c r="K451" s="256"/>
      <c r="L451" s="261"/>
      <c r="M451" s="262"/>
      <c r="N451" s="263"/>
      <c r="O451" s="263"/>
      <c r="P451" s="263"/>
      <c r="Q451" s="263"/>
      <c r="R451" s="263"/>
      <c r="S451" s="263"/>
      <c r="T451" s="264"/>
      <c r="AT451" s="265" t="s">
        <v>175</v>
      </c>
      <c r="AU451" s="265" t="s">
        <v>107</v>
      </c>
      <c r="AV451" s="13" t="s">
        <v>107</v>
      </c>
      <c r="AW451" s="13" t="s">
        <v>31</v>
      </c>
      <c r="AX451" s="13" t="s">
        <v>74</v>
      </c>
      <c r="AY451" s="265" t="s">
        <v>165</v>
      </c>
    </row>
    <row r="452" s="14" customFormat="1">
      <c r="B452" s="266"/>
      <c r="C452" s="267"/>
      <c r="D452" s="246" t="s">
        <v>175</v>
      </c>
      <c r="E452" s="268" t="s">
        <v>1</v>
      </c>
      <c r="F452" s="269" t="s">
        <v>179</v>
      </c>
      <c r="G452" s="267"/>
      <c r="H452" s="270">
        <v>47.779999999999994</v>
      </c>
      <c r="I452" s="271"/>
      <c r="J452" s="267"/>
      <c r="K452" s="267"/>
      <c r="L452" s="272"/>
      <c r="M452" s="273"/>
      <c r="N452" s="274"/>
      <c r="O452" s="274"/>
      <c r="P452" s="274"/>
      <c r="Q452" s="274"/>
      <c r="R452" s="274"/>
      <c r="S452" s="274"/>
      <c r="T452" s="275"/>
      <c r="AT452" s="276" t="s">
        <v>175</v>
      </c>
      <c r="AU452" s="276" t="s">
        <v>107</v>
      </c>
      <c r="AV452" s="14" t="s">
        <v>166</v>
      </c>
      <c r="AW452" s="14" t="s">
        <v>31</v>
      </c>
      <c r="AX452" s="14" t="s">
        <v>74</v>
      </c>
      <c r="AY452" s="276" t="s">
        <v>165</v>
      </c>
    </row>
    <row r="453" s="12" customFormat="1">
      <c r="B453" s="244"/>
      <c r="C453" s="245"/>
      <c r="D453" s="246" t="s">
        <v>175</v>
      </c>
      <c r="E453" s="247" t="s">
        <v>1</v>
      </c>
      <c r="F453" s="248" t="s">
        <v>1752</v>
      </c>
      <c r="G453" s="245"/>
      <c r="H453" s="247" t="s">
        <v>1</v>
      </c>
      <c r="I453" s="249"/>
      <c r="J453" s="245"/>
      <c r="K453" s="245"/>
      <c r="L453" s="250"/>
      <c r="M453" s="251"/>
      <c r="N453" s="252"/>
      <c r="O453" s="252"/>
      <c r="P453" s="252"/>
      <c r="Q453" s="252"/>
      <c r="R453" s="252"/>
      <c r="S453" s="252"/>
      <c r="T453" s="253"/>
      <c r="AT453" s="254" t="s">
        <v>175</v>
      </c>
      <c r="AU453" s="254" t="s">
        <v>107</v>
      </c>
      <c r="AV453" s="12" t="s">
        <v>82</v>
      </c>
      <c r="AW453" s="12" t="s">
        <v>31</v>
      </c>
      <c r="AX453" s="12" t="s">
        <v>74</v>
      </c>
      <c r="AY453" s="254" t="s">
        <v>165</v>
      </c>
    </row>
    <row r="454" s="12" customFormat="1">
      <c r="B454" s="244"/>
      <c r="C454" s="245"/>
      <c r="D454" s="246" t="s">
        <v>175</v>
      </c>
      <c r="E454" s="247" t="s">
        <v>1</v>
      </c>
      <c r="F454" s="248" t="s">
        <v>1819</v>
      </c>
      <c r="G454" s="245"/>
      <c r="H454" s="247" t="s">
        <v>1</v>
      </c>
      <c r="I454" s="249"/>
      <c r="J454" s="245"/>
      <c r="K454" s="245"/>
      <c r="L454" s="250"/>
      <c r="M454" s="251"/>
      <c r="N454" s="252"/>
      <c r="O454" s="252"/>
      <c r="P454" s="252"/>
      <c r="Q454" s="252"/>
      <c r="R454" s="252"/>
      <c r="S454" s="252"/>
      <c r="T454" s="253"/>
      <c r="AT454" s="254" t="s">
        <v>175</v>
      </c>
      <c r="AU454" s="254" t="s">
        <v>107</v>
      </c>
      <c r="AV454" s="12" t="s">
        <v>82</v>
      </c>
      <c r="AW454" s="12" t="s">
        <v>31</v>
      </c>
      <c r="AX454" s="12" t="s">
        <v>74</v>
      </c>
      <c r="AY454" s="254" t="s">
        <v>165</v>
      </c>
    </row>
    <row r="455" s="13" customFormat="1">
      <c r="B455" s="255"/>
      <c r="C455" s="256"/>
      <c r="D455" s="246" t="s">
        <v>175</v>
      </c>
      <c r="E455" s="257" t="s">
        <v>1</v>
      </c>
      <c r="F455" s="258" t="s">
        <v>1904</v>
      </c>
      <c r="G455" s="256"/>
      <c r="H455" s="259">
        <v>13.83</v>
      </c>
      <c r="I455" s="260"/>
      <c r="J455" s="256"/>
      <c r="K455" s="256"/>
      <c r="L455" s="261"/>
      <c r="M455" s="262"/>
      <c r="N455" s="263"/>
      <c r="O455" s="263"/>
      <c r="P455" s="263"/>
      <c r="Q455" s="263"/>
      <c r="R455" s="263"/>
      <c r="S455" s="263"/>
      <c r="T455" s="264"/>
      <c r="AT455" s="265" t="s">
        <v>175</v>
      </c>
      <c r="AU455" s="265" t="s">
        <v>107</v>
      </c>
      <c r="AV455" s="13" t="s">
        <v>107</v>
      </c>
      <c r="AW455" s="13" t="s">
        <v>31</v>
      </c>
      <c r="AX455" s="13" t="s">
        <v>74</v>
      </c>
      <c r="AY455" s="265" t="s">
        <v>165</v>
      </c>
    </row>
    <row r="456" s="13" customFormat="1">
      <c r="B456" s="255"/>
      <c r="C456" s="256"/>
      <c r="D456" s="246" t="s">
        <v>175</v>
      </c>
      <c r="E456" s="257" t="s">
        <v>1</v>
      </c>
      <c r="F456" s="258" t="s">
        <v>1905</v>
      </c>
      <c r="G456" s="256"/>
      <c r="H456" s="259">
        <v>2.7799999999999998</v>
      </c>
      <c r="I456" s="260"/>
      <c r="J456" s="256"/>
      <c r="K456" s="256"/>
      <c r="L456" s="261"/>
      <c r="M456" s="262"/>
      <c r="N456" s="263"/>
      <c r="O456" s="263"/>
      <c r="P456" s="263"/>
      <c r="Q456" s="263"/>
      <c r="R456" s="263"/>
      <c r="S456" s="263"/>
      <c r="T456" s="264"/>
      <c r="AT456" s="265" t="s">
        <v>175</v>
      </c>
      <c r="AU456" s="265" t="s">
        <v>107</v>
      </c>
      <c r="AV456" s="13" t="s">
        <v>107</v>
      </c>
      <c r="AW456" s="13" t="s">
        <v>31</v>
      </c>
      <c r="AX456" s="13" t="s">
        <v>74</v>
      </c>
      <c r="AY456" s="265" t="s">
        <v>165</v>
      </c>
    </row>
    <row r="457" s="14" customFormat="1">
      <c r="B457" s="266"/>
      <c r="C457" s="267"/>
      <c r="D457" s="246" t="s">
        <v>175</v>
      </c>
      <c r="E457" s="268" t="s">
        <v>1</v>
      </c>
      <c r="F457" s="269" t="s">
        <v>179</v>
      </c>
      <c r="G457" s="267"/>
      <c r="H457" s="270">
        <v>16.609999999999999</v>
      </c>
      <c r="I457" s="271"/>
      <c r="J457" s="267"/>
      <c r="K457" s="267"/>
      <c r="L457" s="272"/>
      <c r="M457" s="273"/>
      <c r="N457" s="274"/>
      <c r="O457" s="274"/>
      <c r="P457" s="274"/>
      <c r="Q457" s="274"/>
      <c r="R457" s="274"/>
      <c r="S457" s="274"/>
      <c r="T457" s="275"/>
      <c r="AT457" s="276" t="s">
        <v>175</v>
      </c>
      <c r="AU457" s="276" t="s">
        <v>107</v>
      </c>
      <c r="AV457" s="14" t="s">
        <v>166</v>
      </c>
      <c r="AW457" s="14" t="s">
        <v>31</v>
      </c>
      <c r="AX457" s="14" t="s">
        <v>74</v>
      </c>
      <c r="AY457" s="276" t="s">
        <v>165</v>
      </c>
    </row>
    <row r="458" s="15" customFormat="1">
      <c r="B458" s="277"/>
      <c r="C458" s="278"/>
      <c r="D458" s="246" t="s">
        <v>175</v>
      </c>
      <c r="E458" s="279" t="s">
        <v>1</v>
      </c>
      <c r="F458" s="280" t="s">
        <v>186</v>
      </c>
      <c r="G458" s="278"/>
      <c r="H458" s="281">
        <v>149.27500000000001</v>
      </c>
      <c r="I458" s="282"/>
      <c r="J458" s="278"/>
      <c r="K458" s="278"/>
      <c r="L458" s="283"/>
      <c r="M458" s="284"/>
      <c r="N458" s="285"/>
      <c r="O458" s="285"/>
      <c r="P458" s="285"/>
      <c r="Q458" s="285"/>
      <c r="R458" s="285"/>
      <c r="S458" s="285"/>
      <c r="T458" s="286"/>
      <c r="AT458" s="287" t="s">
        <v>175</v>
      </c>
      <c r="AU458" s="287" t="s">
        <v>107</v>
      </c>
      <c r="AV458" s="15" t="s">
        <v>173</v>
      </c>
      <c r="AW458" s="15" t="s">
        <v>31</v>
      </c>
      <c r="AX458" s="15" t="s">
        <v>82</v>
      </c>
      <c r="AY458" s="287" t="s">
        <v>165</v>
      </c>
    </row>
    <row r="459" s="1" customFormat="1" ht="16.5" customHeight="1">
      <c r="B459" s="38"/>
      <c r="C459" s="288" t="s">
        <v>315</v>
      </c>
      <c r="D459" s="288" t="s">
        <v>223</v>
      </c>
      <c r="E459" s="289" t="s">
        <v>1906</v>
      </c>
      <c r="F459" s="290" t="s">
        <v>1907</v>
      </c>
      <c r="G459" s="291" t="s">
        <v>339</v>
      </c>
      <c r="H459" s="292">
        <v>156.739</v>
      </c>
      <c r="I459" s="293"/>
      <c r="J459" s="294">
        <f>ROUND(I459*H459,2)</f>
        <v>0</v>
      </c>
      <c r="K459" s="290" t="s">
        <v>1</v>
      </c>
      <c r="L459" s="295"/>
      <c r="M459" s="296" t="s">
        <v>1</v>
      </c>
      <c r="N459" s="297" t="s">
        <v>40</v>
      </c>
      <c r="O459" s="86"/>
      <c r="P459" s="240">
        <f>O459*H459</f>
        <v>0</v>
      </c>
      <c r="Q459" s="240">
        <v>3.0000000000000001E-05</v>
      </c>
      <c r="R459" s="240">
        <f>Q459*H459</f>
        <v>0.0047021700000000003</v>
      </c>
      <c r="S459" s="240">
        <v>0</v>
      </c>
      <c r="T459" s="241">
        <f>S459*H459</f>
        <v>0</v>
      </c>
      <c r="AR459" s="242" t="s">
        <v>226</v>
      </c>
      <c r="AT459" s="242" t="s">
        <v>223</v>
      </c>
      <c r="AU459" s="242" t="s">
        <v>107</v>
      </c>
      <c r="AY459" s="17" t="s">
        <v>165</v>
      </c>
      <c r="BE459" s="243">
        <f>IF(N459="základní",J459,0)</f>
        <v>0</v>
      </c>
      <c r="BF459" s="243">
        <f>IF(N459="snížená",J459,0)</f>
        <v>0</v>
      </c>
      <c r="BG459" s="243">
        <f>IF(N459="zákl. přenesená",J459,0)</f>
        <v>0</v>
      </c>
      <c r="BH459" s="243">
        <f>IF(N459="sníž. přenesená",J459,0)</f>
        <v>0</v>
      </c>
      <c r="BI459" s="243">
        <f>IF(N459="nulová",J459,0)</f>
        <v>0</v>
      </c>
      <c r="BJ459" s="17" t="s">
        <v>107</v>
      </c>
      <c r="BK459" s="243">
        <f>ROUND(I459*H459,2)</f>
        <v>0</v>
      </c>
      <c r="BL459" s="17" t="s">
        <v>173</v>
      </c>
      <c r="BM459" s="242" t="s">
        <v>1908</v>
      </c>
    </row>
    <row r="460" s="13" customFormat="1">
      <c r="B460" s="255"/>
      <c r="C460" s="256"/>
      <c r="D460" s="246" t="s">
        <v>175</v>
      </c>
      <c r="E460" s="257" t="s">
        <v>1</v>
      </c>
      <c r="F460" s="258" t="s">
        <v>1909</v>
      </c>
      <c r="G460" s="256"/>
      <c r="H460" s="259">
        <v>156.739</v>
      </c>
      <c r="I460" s="260"/>
      <c r="J460" s="256"/>
      <c r="K460" s="256"/>
      <c r="L460" s="261"/>
      <c r="M460" s="262"/>
      <c r="N460" s="263"/>
      <c r="O460" s="263"/>
      <c r="P460" s="263"/>
      <c r="Q460" s="263"/>
      <c r="R460" s="263"/>
      <c r="S460" s="263"/>
      <c r="T460" s="264"/>
      <c r="AT460" s="265" t="s">
        <v>175</v>
      </c>
      <c r="AU460" s="265" t="s">
        <v>107</v>
      </c>
      <c r="AV460" s="13" t="s">
        <v>107</v>
      </c>
      <c r="AW460" s="13" t="s">
        <v>31</v>
      </c>
      <c r="AX460" s="13" t="s">
        <v>74</v>
      </c>
      <c r="AY460" s="265" t="s">
        <v>165</v>
      </c>
    </row>
    <row r="461" s="15" customFormat="1">
      <c r="B461" s="277"/>
      <c r="C461" s="278"/>
      <c r="D461" s="246" t="s">
        <v>175</v>
      </c>
      <c r="E461" s="279" t="s">
        <v>1</v>
      </c>
      <c r="F461" s="280" t="s">
        <v>186</v>
      </c>
      <c r="G461" s="278"/>
      <c r="H461" s="281">
        <v>156.739</v>
      </c>
      <c r="I461" s="282"/>
      <c r="J461" s="278"/>
      <c r="K461" s="278"/>
      <c r="L461" s="283"/>
      <c r="M461" s="284"/>
      <c r="N461" s="285"/>
      <c r="O461" s="285"/>
      <c r="P461" s="285"/>
      <c r="Q461" s="285"/>
      <c r="R461" s="285"/>
      <c r="S461" s="285"/>
      <c r="T461" s="286"/>
      <c r="AT461" s="287" t="s">
        <v>175</v>
      </c>
      <c r="AU461" s="287" t="s">
        <v>107</v>
      </c>
      <c r="AV461" s="15" t="s">
        <v>173</v>
      </c>
      <c r="AW461" s="15" t="s">
        <v>31</v>
      </c>
      <c r="AX461" s="15" t="s">
        <v>82</v>
      </c>
      <c r="AY461" s="287" t="s">
        <v>165</v>
      </c>
    </row>
    <row r="462" s="1" customFormat="1" ht="24" customHeight="1">
      <c r="B462" s="38"/>
      <c r="C462" s="231" t="s">
        <v>331</v>
      </c>
      <c r="D462" s="231" t="s">
        <v>168</v>
      </c>
      <c r="E462" s="232" t="s">
        <v>1910</v>
      </c>
      <c r="F462" s="233" t="s">
        <v>1911</v>
      </c>
      <c r="G462" s="234" t="s">
        <v>296</v>
      </c>
      <c r="H462" s="235">
        <v>44.219999999999999</v>
      </c>
      <c r="I462" s="236"/>
      <c r="J462" s="237">
        <f>ROUND(I462*H462,2)</f>
        <v>0</v>
      </c>
      <c r="K462" s="233" t="s">
        <v>1</v>
      </c>
      <c r="L462" s="43"/>
      <c r="M462" s="238" t="s">
        <v>1</v>
      </c>
      <c r="N462" s="239" t="s">
        <v>40</v>
      </c>
      <c r="O462" s="86"/>
      <c r="P462" s="240">
        <f>O462*H462</f>
        <v>0</v>
      </c>
      <c r="Q462" s="240">
        <v>0.0082500000000000004</v>
      </c>
      <c r="R462" s="240">
        <f>Q462*H462</f>
        <v>0.364815</v>
      </c>
      <c r="S462" s="240">
        <v>0</v>
      </c>
      <c r="T462" s="241">
        <f>S462*H462</f>
        <v>0</v>
      </c>
      <c r="AR462" s="242" t="s">
        <v>173</v>
      </c>
      <c r="AT462" s="242" t="s">
        <v>168</v>
      </c>
      <c r="AU462" s="242" t="s">
        <v>107</v>
      </c>
      <c r="AY462" s="17" t="s">
        <v>165</v>
      </c>
      <c r="BE462" s="243">
        <f>IF(N462="základní",J462,0)</f>
        <v>0</v>
      </c>
      <c r="BF462" s="243">
        <f>IF(N462="snížená",J462,0)</f>
        <v>0</v>
      </c>
      <c r="BG462" s="243">
        <f>IF(N462="zákl. přenesená",J462,0)</f>
        <v>0</v>
      </c>
      <c r="BH462" s="243">
        <f>IF(N462="sníž. přenesená",J462,0)</f>
        <v>0</v>
      </c>
      <c r="BI462" s="243">
        <f>IF(N462="nulová",J462,0)</f>
        <v>0</v>
      </c>
      <c r="BJ462" s="17" t="s">
        <v>107</v>
      </c>
      <c r="BK462" s="243">
        <f>ROUND(I462*H462,2)</f>
        <v>0</v>
      </c>
      <c r="BL462" s="17" t="s">
        <v>173</v>
      </c>
      <c r="BM462" s="242" t="s">
        <v>1912</v>
      </c>
    </row>
    <row r="463" s="12" customFormat="1">
      <c r="B463" s="244"/>
      <c r="C463" s="245"/>
      <c r="D463" s="246" t="s">
        <v>175</v>
      </c>
      <c r="E463" s="247" t="s">
        <v>1</v>
      </c>
      <c r="F463" s="248" t="s">
        <v>1913</v>
      </c>
      <c r="G463" s="245"/>
      <c r="H463" s="247" t="s">
        <v>1</v>
      </c>
      <c r="I463" s="249"/>
      <c r="J463" s="245"/>
      <c r="K463" s="245"/>
      <c r="L463" s="250"/>
      <c r="M463" s="251"/>
      <c r="N463" s="252"/>
      <c r="O463" s="252"/>
      <c r="P463" s="252"/>
      <c r="Q463" s="252"/>
      <c r="R463" s="252"/>
      <c r="S463" s="252"/>
      <c r="T463" s="253"/>
      <c r="AT463" s="254" t="s">
        <v>175</v>
      </c>
      <c r="AU463" s="254" t="s">
        <v>107</v>
      </c>
      <c r="AV463" s="12" t="s">
        <v>82</v>
      </c>
      <c r="AW463" s="12" t="s">
        <v>31</v>
      </c>
      <c r="AX463" s="12" t="s">
        <v>74</v>
      </c>
      <c r="AY463" s="254" t="s">
        <v>165</v>
      </c>
    </row>
    <row r="464" s="12" customFormat="1">
      <c r="B464" s="244"/>
      <c r="C464" s="245"/>
      <c r="D464" s="246" t="s">
        <v>175</v>
      </c>
      <c r="E464" s="247" t="s">
        <v>1</v>
      </c>
      <c r="F464" s="248" t="s">
        <v>1175</v>
      </c>
      <c r="G464" s="245"/>
      <c r="H464" s="247" t="s">
        <v>1</v>
      </c>
      <c r="I464" s="249"/>
      <c r="J464" s="245"/>
      <c r="K464" s="245"/>
      <c r="L464" s="250"/>
      <c r="M464" s="251"/>
      <c r="N464" s="252"/>
      <c r="O464" s="252"/>
      <c r="P464" s="252"/>
      <c r="Q464" s="252"/>
      <c r="R464" s="252"/>
      <c r="S464" s="252"/>
      <c r="T464" s="253"/>
      <c r="AT464" s="254" t="s">
        <v>175</v>
      </c>
      <c r="AU464" s="254" t="s">
        <v>107</v>
      </c>
      <c r="AV464" s="12" t="s">
        <v>82</v>
      </c>
      <c r="AW464" s="12" t="s">
        <v>31</v>
      </c>
      <c r="AX464" s="12" t="s">
        <v>74</v>
      </c>
      <c r="AY464" s="254" t="s">
        <v>165</v>
      </c>
    </row>
    <row r="465" s="12" customFormat="1">
      <c r="B465" s="244"/>
      <c r="C465" s="245"/>
      <c r="D465" s="246" t="s">
        <v>175</v>
      </c>
      <c r="E465" s="247" t="s">
        <v>1</v>
      </c>
      <c r="F465" s="248" t="s">
        <v>1819</v>
      </c>
      <c r="G465" s="245"/>
      <c r="H465" s="247" t="s">
        <v>1</v>
      </c>
      <c r="I465" s="249"/>
      <c r="J465" s="245"/>
      <c r="K465" s="245"/>
      <c r="L465" s="250"/>
      <c r="M465" s="251"/>
      <c r="N465" s="252"/>
      <c r="O465" s="252"/>
      <c r="P465" s="252"/>
      <c r="Q465" s="252"/>
      <c r="R465" s="252"/>
      <c r="S465" s="252"/>
      <c r="T465" s="253"/>
      <c r="AT465" s="254" t="s">
        <v>175</v>
      </c>
      <c r="AU465" s="254" t="s">
        <v>107</v>
      </c>
      <c r="AV465" s="12" t="s">
        <v>82</v>
      </c>
      <c r="AW465" s="12" t="s">
        <v>31</v>
      </c>
      <c r="AX465" s="12" t="s">
        <v>74</v>
      </c>
      <c r="AY465" s="254" t="s">
        <v>165</v>
      </c>
    </row>
    <row r="466" s="13" customFormat="1">
      <c r="B466" s="255"/>
      <c r="C466" s="256"/>
      <c r="D466" s="246" t="s">
        <v>175</v>
      </c>
      <c r="E466" s="257" t="s">
        <v>1</v>
      </c>
      <c r="F466" s="258" t="s">
        <v>1914</v>
      </c>
      <c r="G466" s="256"/>
      <c r="H466" s="259">
        <v>6.6849999999999996</v>
      </c>
      <c r="I466" s="260"/>
      <c r="J466" s="256"/>
      <c r="K466" s="256"/>
      <c r="L466" s="261"/>
      <c r="M466" s="262"/>
      <c r="N466" s="263"/>
      <c r="O466" s="263"/>
      <c r="P466" s="263"/>
      <c r="Q466" s="263"/>
      <c r="R466" s="263"/>
      <c r="S466" s="263"/>
      <c r="T466" s="264"/>
      <c r="AT466" s="265" t="s">
        <v>175</v>
      </c>
      <c r="AU466" s="265" t="s">
        <v>107</v>
      </c>
      <c r="AV466" s="13" t="s">
        <v>107</v>
      </c>
      <c r="AW466" s="13" t="s">
        <v>31</v>
      </c>
      <c r="AX466" s="13" t="s">
        <v>74</v>
      </c>
      <c r="AY466" s="265" t="s">
        <v>165</v>
      </c>
    </row>
    <row r="467" s="13" customFormat="1">
      <c r="B467" s="255"/>
      <c r="C467" s="256"/>
      <c r="D467" s="246" t="s">
        <v>175</v>
      </c>
      <c r="E467" s="257" t="s">
        <v>1</v>
      </c>
      <c r="F467" s="258" t="s">
        <v>1915</v>
      </c>
      <c r="G467" s="256"/>
      <c r="H467" s="259">
        <v>1.8240000000000001</v>
      </c>
      <c r="I467" s="260"/>
      <c r="J467" s="256"/>
      <c r="K467" s="256"/>
      <c r="L467" s="261"/>
      <c r="M467" s="262"/>
      <c r="N467" s="263"/>
      <c r="O467" s="263"/>
      <c r="P467" s="263"/>
      <c r="Q467" s="263"/>
      <c r="R467" s="263"/>
      <c r="S467" s="263"/>
      <c r="T467" s="264"/>
      <c r="AT467" s="265" t="s">
        <v>175</v>
      </c>
      <c r="AU467" s="265" t="s">
        <v>107</v>
      </c>
      <c r="AV467" s="13" t="s">
        <v>107</v>
      </c>
      <c r="AW467" s="13" t="s">
        <v>31</v>
      </c>
      <c r="AX467" s="13" t="s">
        <v>74</v>
      </c>
      <c r="AY467" s="265" t="s">
        <v>165</v>
      </c>
    </row>
    <row r="468" s="13" customFormat="1">
      <c r="B468" s="255"/>
      <c r="C468" s="256"/>
      <c r="D468" s="246" t="s">
        <v>175</v>
      </c>
      <c r="E468" s="257" t="s">
        <v>1</v>
      </c>
      <c r="F468" s="258" t="s">
        <v>1916</v>
      </c>
      <c r="G468" s="256"/>
      <c r="H468" s="259">
        <v>8.0210000000000008</v>
      </c>
      <c r="I468" s="260"/>
      <c r="J468" s="256"/>
      <c r="K468" s="256"/>
      <c r="L468" s="261"/>
      <c r="M468" s="262"/>
      <c r="N468" s="263"/>
      <c r="O468" s="263"/>
      <c r="P468" s="263"/>
      <c r="Q468" s="263"/>
      <c r="R468" s="263"/>
      <c r="S468" s="263"/>
      <c r="T468" s="264"/>
      <c r="AT468" s="265" t="s">
        <v>175</v>
      </c>
      <c r="AU468" s="265" t="s">
        <v>107</v>
      </c>
      <c r="AV468" s="13" t="s">
        <v>107</v>
      </c>
      <c r="AW468" s="13" t="s">
        <v>31</v>
      </c>
      <c r="AX468" s="13" t="s">
        <v>74</v>
      </c>
      <c r="AY468" s="265" t="s">
        <v>165</v>
      </c>
    </row>
    <row r="469" s="13" customFormat="1">
      <c r="B469" s="255"/>
      <c r="C469" s="256"/>
      <c r="D469" s="246" t="s">
        <v>175</v>
      </c>
      <c r="E469" s="257" t="s">
        <v>1</v>
      </c>
      <c r="F469" s="258" t="s">
        <v>1917</v>
      </c>
      <c r="G469" s="256"/>
      <c r="H469" s="259">
        <v>2.6680000000000001</v>
      </c>
      <c r="I469" s="260"/>
      <c r="J469" s="256"/>
      <c r="K469" s="256"/>
      <c r="L469" s="261"/>
      <c r="M469" s="262"/>
      <c r="N469" s="263"/>
      <c r="O469" s="263"/>
      <c r="P469" s="263"/>
      <c r="Q469" s="263"/>
      <c r="R469" s="263"/>
      <c r="S469" s="263"/>
      <c r="T469" s="264"/>
      <c r="AT469" s="265" t="s">
        <v>175</v>
      </c>
      <c r="AU469" s="265" t="s">
        <v>107</v>
      </c>
      <c r="AV469" s="13" t="s">
        <v>107</v>
      </c>
      <c r="AW469" s="13" t="s">
        <v>31</v>
      </c>
      <c r="AX469" s="13" t="s">
        <v>74</v>
      </c>
      <c r="AY469" s="265" t="s">
        <v>165</v>
      </c>
    </row>
    <row r="470" s="13" customFormat="1">
      <c r="B470" s="255"/>
      <c r="C470" s="256"/>
      <c r="D470" s="246" t="s">
        <v>175</v>
      </c>
      <c r="E470" s="257" t="s">
        <v>1</v>
      </c>
      <c r="F470" s="258" t="s">
        <v>1918</v>
      </c>
      <c r="G470" s="256"/>
      <c r="H470" s="259">
        <v>1.093</v>
      </c>
      <c r="I470" s="260"/>
      <c r="J470" s="256"/>
      <c r="K470" s="256"/>
      <c r="L470" s="261"/>
      <c r="M470" s="262"/>
      <c r="N470" s="263"/>
      <c r="O470" s="263"/>
      <c r="P470" s="263"/>
      <c r="Q470" s="263"/>
      <c r="R470" s="263"/>
      <c r="S470" s="263"/>
      <c r="T470" s="264"/>
      <c r="AT470" s="265" t="s">
        <v>175</v>
      </c>
      <c r="AU470" s="265" t="s">
        <v>107</v>
      </c>
      <c r="AV470" s="13" t="s">
        <v>107</v>
      </c>
      <c r="AW470" s="13" t="s">
        <v>31</v>
      </c>
      <c r="AX470" s="13" t="s">
        <v>74</v>
      </c>
      <c r="AY470" s="265" t="s">
        <v>165</v>
      </c>
    </row>
    <row r="471" s="13" customFormat="1">
      <c r="B471" s="255"/>
      <c r="C471" s="256"/>
      <c r="D471" s="246" t="s">
        <v>175</v>
      </c>
      <c r="E471" s="257" t="s">
        <v>1</v>
      </c>
      <c r="F471" s="258" t="s">
        <v>1919</v>
      </c>
      <c r="G471" s="256"/>
      <c r="H471" s="259">
        <v>0.89300000000000002</v>
      </c>
      <c r="I471" s="260"/>
      <c r="J471" s="256"/>
      <c r="K471" s="256"/>
      <c r="L471" s="261"/>
      <c r="M471" s="262"/>
      <c r="N471" s="263"/>
      <c r="O471" s="263"/>
      <c r="P471" s="263"/>
      <c r="Q471" s="263"/>
      <c r="R471" s="263"/>
      <c r="S471" s="263"/>
      <c r="T471" s="264"/>
      <c r="AT471" s="265" t="s">
        <v>175</v>
      </c>
      <c r="AU471" s="265" t="s">
        <v>107</v>
      </c>
      <c r="AV471" s="13" t="s">
        <v>107</v>
      </c>
      <c r="AW471" s="13" t="s">
        <v>31</v>
      </c>
      <c r="AX471" s="13" t="s">
        <v>74</v>
      </c>
      <c r="AY471" s="265" t="s">
        <v>165</v>
      </c>
    </row>
    <row r="472" s="13" customFormat="1">
      <c r="B472" s="255"/>
      <c r="C472" s="256"/>
      <c r="D472" s="246" t="s">
        <v>175</v>
      </c>
      <c r="E472" s="257" t="s">
        <v>1</v>
      </c>
      <c r="F472" s="258" t="s">
        <v>1920</v>
      </c>
      <c r="G472" s="256"/>
      <c r="H472" s="259">
        <v>0.99199999999999999</v>
      </c>
      <c r="I472" s="260"/>
      <c r="J472" s="256"/>
      <c r="K472" s="256"/>
      <c r="L472" s="261"/>
      <c r="M472" s="262"/>
      <c r="N472" s="263"/>
      <c r="O472" s="263"/>
      <c r="P472" s="263"/>
      <c r="Q472" s="263"/>
      <c r="R472" s="263"/>
      <c r="S472" s="263"/>
      <c r="T472" s="264"/>
      <c r="AT472" s="265" t="s">
        <v>175</v>
      </c>
      <c r="AU472" s="265" t="s">
        <v>107</v>
      </c>
      <c r="AV472" s="13" t="s">
        <v>107</v>
      </c>
      <c r="AW472" s="13" t="s">
        <v>31</v>
      </c>
      <c r="AX472" s="13" t="s">
        <v>74</v>
      </c>
      <c r="AY472" s="265" t="s">
        <v>165</v>
      </c>
    </row>
    <row r="473" s="13" customFormat="1">
      <c r="B473" s="255"/>
      <c r="C473" s="256"/>
      <c r="D473" s="246" t="s">
        <v>175</v>
      </c>
      <c r="E473" s="257" t="s">
        <v>1</v>
      </c>
      <c r="F473" s="258" t="s">
        <v>1921</v>
      </c>
      <c r="G473" s="256"/>
      <c r="H473" s="259">
        <v>0.67300000000000004</v>
      </c>
      <c r="I473" s="260"/>
      <c r="J473" s="256"/>
      <c r="K473" s="256"/>
      <c r="L473" s="261"/>
      <c r="M473" s="262"/>
      <c r="N473" s="263"/>
      <c r="O473" s="263"/>
      <c r="P473" s="263"/>
      <c r="Q473" s="263"/>
      <c r="R473" s="263"/>
      <c r="S473" s="263"/>
      <c r="T473" s="264"/>
      <c r="AT473" s="265" t="s">
        <v>175</v>
      </c>
      <c r="AU473" s="265" t="s">
        <v>107</v>
      </c>
      <c r="AV473" s="13" t="s">
        <v>107</v>
      </c>
      <c r="AW473" s="13" t="s">
        <v>31</v>
      </c>
      <c r="AX473" s="13" t="s">
        <v>74</v>
      </c>
      <c r="AY473" s="265" t="s">
        <v>165</v>
      </c>
    </row>
    <row r="474" s="14" customFormat="1">
      <c r="B474" s="266"/>
      <c r="C474" s="267"/>
      <c r="D474" s="246" t="s">
        <v>175</v>
      </c>
      <c r="E474" s="268" t="s">
        <v>1</v>
      </c>
      <c r="F474" s="269" t="s">
        <v>179</v>
      </c>
      <c r="G474" s="267"/>
      <c r="H474" s="270">
        <v>22.849000000000004</v>
      </c>
      <c r="I474" s="271"/>
      <c r="J474" s="267"/>
      <c r="K474" s="267"/>
      <c r="L474" s="272"/>
      <c r="M474" s="273"/>
      <c r="N474" s="274"/>
      <c r="O474" s="274"/>
      <c r="P474" s="274"/>
      <c r="Q474" s="274"/>
      <c r="R474" s="274"/>
      <c r="S474" s="274"/>
      <c r="T474" s="275"/>
      <c r="AT474" s="276" t="s">
        <v>175</v>
      </c>
      <c r="AU474" s="276" t="s">
        <v>107</v>
      </c>
      <c r="AV474" s="14" t="s">
        <v>166</v>
      </c>
      <c r="AW474" s="14" t="s">
        <v>31</v>
      </c>
      <c r="AX474" s="14" t="s">
        <v>74</v>
      </c>
      <c r="AY474" s="276" t="s">
        <v>165</v>
      </c>
    </row>
    <row r="475" s="12" customFormat="1">
      <c r="B475" s="244"/>
      <c r="C475" s="245"/>
      <c r="D475" s="246" t="s">
        <v>175</v>
      </c>
      <c r="E475" s="247" t="s">
        <v>1</v>
      </c>
      <c r="F475" s="248" t="s">
        <v>794</v>
      </c>
      <c r="G475" s="245"/>
      <c r="H475" s="247" t="s">
        <v>1</v>
      </c>
      <c r="I475" s="249"/>
      <c r="J475" s="245"/>
      <c r="K475" s="245"/>
      <c r="L475" s="250"/>
      <c r="M475" s="251"/>
      <c r="N475" s="252"/>
      <c r="O475" s="252"/>
      <c r="P475" s="252"/>
      <c r="Q475" s="252"/>
      <c r="R475" s="252"/>
      <c r="S475" s="252"/>
      <c r="T475" s="253"/>
      <c r="AT475" s="254" t="s">
        <v>175</v>
      </c>
      <c r="AU475" s="254" t="s">
        <v>107</v>
      </c>
      <c r="AV475" s="12" t="s">
        <v>82</v>
      </c>
      <c r="AW475" s="12" t="s">
        <v>31</v>
      </c>
      <c r="AX475" s="12" t="s">
        <v>74</v>
      </c>
      <c r="AY475" s="254" t="s">
        <v>165</v>
      </c>
    </row>
    <row r="476" s="12" customFormat="1">
      <c r="B476" s="244"/>
      <c r="C476" s="245"/>
      <c r="D476" s="246" t="s">
        <v>175</v>
      </c>
      <c r="E476" s="247" t="s">
        <v>1</v>
      </c>
      <c r="F476" s="248" t="s">
        <v>1819</v>
      </c>
      <c r="G476" s="245"/>
      <c r="H476" s="247" t="s">
        <v>1</v>
      </c>
      <c r="I476" s="249"/>
      <c r="J476" s="245"/>
      <c r="K476" s="245"/>
      <c r="L476" s="250"/>
      <c r="M476" s="251"/>
      <c r="N476" s="252"/>
      <c r="O476" s="252"/>
      <c r="P476" s="252"/>
      <c r="Q476" s="252"/>
      <c r="R476" s="252"/>
      <c r="S476" s="252"/>
      <c r="T476" s="253"/>
      <c r="AT476" s="254" t="s">
        <v>175</v>
      </c>
      <c r="AU476" s="254" t="s">
        <v>107</v>
      </c>
      <c r="AV476" s="12" t="s">
        <v>82</v>
      </c>
      <c r="AW476" s="12" t="s">
        <v>31</v>
      </c>
      <c r="AX476" s="12" t="s">
        <v>74</v>
      </c>
      <c r="AY476" s="254" t="s">
        <v>165</v>
      </c>
    </row>
    <row r="477" s="13" customFormat="1">
      <c r="B477" s="255"/>
      <c r="C477" s="256"/>
      <c r="D477" s="246" t="s">
        <v>175</v>
      </c>
      <c r="E477" s="257" t="s">
        <v>1</v>
      </c>
      <c r="F477" s="258" t="s">
        <v>1922</v>
      </c>
      <c r="G477" s="256"/>
      <c r="H477" s="259">
        <v>1.3049999999999999</v>
      </c>
      <c r="I477" s="260"/>
      <c r="J477" s="256"/>
      <c r="K477" s="256"/>
      <c r="L477" s="261"/>
      <c r="M477" s="262"/>
      <c r="N477" s="263"/>
      <c r="O477" s="263"/>
      <c r="P477" s="263"/>
      <c r="Q477" s="263"/>
      <c r="R477" s="263"/>
      <c r="S477" s="263"/>
      <c r="T477" s="264"/>
      <c r="AT477" s="265" t="s">
        <v>175</v>
      </c>
      <c r="AU477" s="265" t="s">
        <v>107</v>
      </c>
      <c r="AV477" s="13" t="s">
        <v>107</v>
      </c>
      <c r="AW477" s="13" t="s">
        <v>31</v>
      </c>
      <c r="AX477" s="13" t="s">
        <v>74</v>
      </c>
      <c r="AY477" s="265" t="s">
        <v>165</v>
      </c>
    </row>
    <row r="478" s="13" customFormat="1">
      <c r="B478" s="255"/>
      <c r="C478" s="256"/>
      <c r="D478" s="246" t="s">
        <v>175</v>
      </c>
      <c r="E478" s="257" t="s">
        <v>1</v>
      </c>
      <c r="F478" s="258" t="s">
        <v>1923</v>
      </c>
      <c r="G478" s="256"/>
      <c r="H478" s="259">
        <v>1.3919999999999999</v>
      </c>
      <c r="I478" s="260"/>
      <c r="J478" s="256"/>
      <c r="K478" s="256"/>
      <c r="L478" s="261"/>
      <c r="M478" s="262"/>
      <c r="N478" s="263"/>
      <c r="O478" s="263"/>
      <c r="P478" s="263"/>
      <c r="Q478" s="263"/>
      <c r="R478" s="263"/>
      <c r="S478" s="263"/>
      <c r="T478" s="264"/>
      <c r="AT478" s="265" t="s">
        <v>175</v>
      </c>
      <c r="AU478" s="265" t="s">
        <v>107</v>
      </c>
      <c r="AV478" s="13" t="s">
        <v>107</v>
      </c>
      <c r="AW478" s="13" t="s">
        <v>31</v>
      </c>
      <c r="AX478" s="13" t="s">
        <v>74</v>
      </c>
      <c r="AY478" s="265" t="s">
        <v>165</v>
      </c>
    </row>
    <row r="479" s="14" customFormat="1">
      <c r="B479" s="266"/>
      <c r="C479" s="267"/>
      <c r="D479" s="246" t="s">
        <v>175</v>
      </c>
      <c r="E479" s="268" t="s">
        <v>1</v>
      </c>
      <c r="F479" s="269" t="s">
        <v>179</v>
      </c>
      <c r="G479" s="267"/>
      <c r="H479" s="270">
        <v>2.6970000000000001</v>
      </c>
      <c r="I479" s="271"/>
      <c r="J479" s="267"/>
      <c r="K479" s="267"/>
      <c r="L479" s="272"/>
      <c r="M479" s="273"/>
      <c r="N479" s="274"/>
      <c r="O479" s="274"/>
      <c r="P479" s="274"/>
      <c r="Q479" s="274"/>
      <c r="R479" s="274"/>
      <c r="S479" s="274"/>
      <c r="T479" s="275"/>
      <c r="AT479" s="276" t="s">
        <v>175</v>
      </c>
      <c r="AU479" s="276" t="s">
        <v>107</v>
      </c>
      <c r="AV479" s="14" t="s">
        <v>166</v>
      </c>
      <c r="AW479" s="14" t="s">
        <v>31</v>
      </c>
      <c r="AX479" s="14" t="s">
        <v>74</v>
      </c>
      <c r="AY479" s="276" t="s">
        <v>165</v>
      </c>
    </row>
    <row r="480" s="12" customFormat="1">
      <c r="B480" s="244"/>
      <c r="C480" s="245"/>
      <c r="D480" s="246" t="s">
        <v>175</v>
      </c>
      <c r="E480" s="247" t="s">
        <v>1</v>
      </c>
      <c r="F480" s="248" t="s">
        <v>1750</v>
      </c>
      <c r="G480" s="245"/>
      <c r="H480" s="247" t="s">
        <v>1</v>
      </c>
      <c r="I480" s="249"/>
      <c r="J480" s="245"/>
      <c r="K480" s="245"/>
      <c r="L480" s="250"/>
      <c r="M480" s="251"/>
      <c r="N480" s="252"/>
      <c r="O480" s="252"/>
      <c r="P480" s="252"/>
      <c r="Q480" s="252"/>
      <c r="R480" s="252"/>
      <c r="S480" s="252"/>
      <c r="T480" s="253"/>
      <c r="AT480" s="254" t="s">
        <v>175</v>
      </c>
      <c r="AU480" s="254" t="s">
        <v>107</v>
      </c>
      <c r="AV480" s="12" t="s">
        <v>82</v>
      </c>
      <c r="AW480" s="12" t="s">
        <v>31</v>
      </c>
      <c r="AX480" s="12" t="s">
        <v>74</v>
      </c>
      <c r="AY480" s="254" t="s">
        <v>165</v>
      </c>
    </row>
    <row r="481" s="12" customFormat="1">
      <c r="B481" s="244"/>
      <c r="C481" s="245"/>
      <c r="D481" s="246" t="s">
        <v>175</v>
      </c>
      <c r="E481" s="247" t="s">
        <v>1</v>
      </c>
      <c r="F481" s="248" t="s">
        <v>1819</v>
      </c>
      <c r="G481" s="245"/>
      <c r="H481" s="247" t="s">
        <v>1</v>
      </c>
      <c r="I481" s="249"/>
      <c r="J481" s="245"/>
      <c r="K481" s="245"/>
      <c r="L481" s="250"/>
      <c r="M481" s="251"/>
      <c r="N481" s="252"/>
      <c r="O481" s="252"/>
      <c r="P481" s="252"/>
      <c r="Q481" s="252"/>
      <c r="R481" s="252"/>
      <c r="S481" s="252"/>
      <c r="T481" s="253"/>
      <c r="AT481" s="254" t="s">
        <v>175</v>
      </c>
      <c r="AU481" s="254" t="s">
        <v>107</v>
      </c>
      <c r="AV481" s="12" t="s">
        <v>82</v>
      </c>
      <c r="AW481" s="12" t="s">
        <v>31</v>
      </c>
      <c r="AX481" s="12" t="s">
        <v>74</v>
      </c>
      <c r="AY481" s="254" t="s">
        <v>165</v>
      </c>
    </row>
    <row r="482" s="13" customFormat="1">
      <c r="B482" s="255"/>
      <c r="C482" s="256"/>
      <c r="D482" s="246" t="s">
        <v>175</v>
      </c>
      <c r="E482" s="257" t="s">
        <v>1</v>
      </c>
      <c r="F482" s="258" t="s">
        <v>1924</v>
      </c>
      <c r="G482" s="256"/>
      <c r="H482" s="259">
        <v>0.34799999999999998</v>
      </c>
      <c r="I482" s="260"/>
      <c r="J482" s="256"/>
      <c r="K482" s="256"/>
      <c r="L482" s="261"/>
      <c r="M482" s="262"/>
      <c r="N482" s="263"/>
      <c r="O482" s="263"/>
      <c r="P482" s="263"/>
      <c r="Q482" s="263"/>
      <c r="R482" s="263"/>
      <c r="S482" s="263"/>
      <c r="T482" s="264"/>
      <c r="AT482" s="265" t="s">
        <v>175</v>
      </c>
      <c r="AU482" s="265" t="s">
        <v>107</v>
      </c>
      <c r="AV482" s="13" t="s">
        <v>107</v>
      </c>
      <c r="AW482" s="13" t="s">
        <v>31</v>
      </c>
      <c r="AX482" s="13" t="s">
        <v>74</v>
      </c>
      <c r="AY482" s="265" t="s">
        <v>165</v>
      </c>
    </row>
    <row r="483" s="13" customFormat="1">
      <c r="B483" s="255"/>
      <c r="C483" s="256"/>
      <c r="D483" s="246" t="s">
        <v>175</v>
      </c>
      <c r="E483" s="257" t="s">
        <v>1</v>
      </c>
      <c r="F483" s="258" t="s">
        <v>1925</v>
      </c>
      <c r="G483" s="256"/>
      <c r="H483" s="259">
        <v>1.1080000000000001</v>
      </c>
      <c r="I483" s="260"/>
      <c r="J483" s="256"/>
      <c r="K483" s="256"/>
      <c r="L483" s="261"/>
      <c r="M483" s="262"/>
      <c r="N483" s="263"/>
      <c r="O483" s="263"/>
      <c r="P483" s="263"/>
      <c r="Q483" s="263"/>
      <c r="R483" s="263"/>
      <c r="S483" s="263"/>
      <c r="T483" s="264"/>
      <c r="AT483" s="265" t="s">
        <v>175</v>
      </c>
      <c r="AU483" s="265" t="s">
        <v>107</v>
      </c>
      <c r="AV483" s="13" t="s">
        <v>107</v>
      </c>
      <c r="AW483" s="13" t="s">
        <v>31</v>
      </c>
      <c r="AX483" s="13" t="s">
        <v>74</v>
      </c>
      <c r="AY483" s="265" t="s">
        <v>165</v>
      </c>
    </row>
    <row r="484" s="13" customFormat="1">
      <c r="B484" s="255"/>
      <c r="C484" s="256"/>
      <c r="D484" s="246" t="s">
        <v>175</v>
      </c>
      <c r="E484" s="257" t="s">
        <v>1</v>
      </c>
      <c r="F484" s="258" t="s">
        <v>1926</v>
      </c>
      <c r="G484" s="256"/>
      <c r="H484" s="259">
        <v>1.9139999999999999</v>
      </c>
      <c r="I484" s="260"/>
      <c r="J484" s="256"/>
      <c r="K484" s="256"/>
      <c r="L484" s="261"/>
      <c r="M484" s="262"/>
      <c r="N484" s="263"/>
      <c r="O484" s="263"/>
      <c r="P484" s="263"/>
      <c r="Q484" s="263"/>
      <c r="R484" s="263"/>
      <c r="S484" s="263"/>
      <c r="T484" s="264"/>
      <c r="AT484" s="265" t="s">
        <v>175</v>
      </c>
      <c r="AU484" s="265" t="s">
        <v>107</v>
      </c>
      <c r="AV484" s="13" t="s">
        <v>107</v>
      </c>
      <c r="AW484" s="13" t="s">
        <v>31</v>
      </c>
      <c r="AX484" s="13" t="s">
        <v>74</v>
      </c>
      <c r="AY484" s="265" t="s">
        <v>165</v>
      </c>
    </row>
    <row r="485" s="13" customFormat="1">
      <c r="B485" s="255"/>
      <c r="C485" s="256"/>
      <c r="D485" s="246" t="s">
        <v>175</v>
      </c>
      <c r="E485" s="257" t="s">
        <v>1</v>
      </c>
      <c r="F485" s="258" t="s">
        <v>1927</v>
      </c>
      <c r="G485" s="256"/>
      <c r="H485" s="259">
        <v>2.6099999999999999</v>
      </c>
      <c r="I485" s="260"/>
      <c r="J485" s="256"/>
      <c r="K485" s="256"/>
      <c r="L485" s="261"/>
      <c r="M485" s="262"/>
      <c r="N485" s="263"/>
      <c r="O485" s="263"/>
      <c r="P485" s="263"/>
      <c r="Q485" s="263"/>
      <c r="R485" s="263"/>
      <c r="S485" s="263"/>
      <c r="T485" s="264"/>
      <c r="AT485" s="265" t="s">
        <v>175</v>
      </c>
      <c r="AU485" s="265" t="s">
        <v>107</v>
      </c>
      <c r="AV485" s="13" t="s">
        <v>107</v>
      </c>
      <c r="AW485" s="13" t="s">
        <v>31</v>
      </c>
      <c r="AX485" s="13" t="s">
        <v>74</v>
      </c>
      <c r="AY485" s="265" t="s">
        <v>165</v>
      </c>
    </row>
    <row r="486" s="13" customFormat="1">
      <c r="B486" s="255"/>
      <c r="C486" s="256"/>
      <c r="D486" s="246" t="s">
        <v>175</v>
      </c>
      <c r="E486" s="257" t="s">
        <v>1</v>
      </c>
      <c r="F486" s="258" t="s">
        <v>1928</v>
      </c>
      <c r="G486" s="256"/>
      <c r="H486" s="259">
        <v>0.78300000000000003</v>
      </c>
      <c r="I486" s="260"/>
      <c r="J486" s="256"/>
      <c r="K486" s="256"/>
      <c r="L486" s="261"/>
      <c r="M486" s="262"/>
      <c r="N486" s="263"/>
      <c r="O486" s="263"/>
      <c r="P486" s="263"/>
      <c r="Q486" s="263"/>
      <c r="R486" s="263"/>
      <c r="S486" s="263"/>
      <c r="T486" s="264"/>
      <c r="AT486" s="265" t="s">
        <v>175</v>
      </c>
      <c r="AU486" s="265" t="s">
        <v>107</v>
      </c>
      <c r="AV486" s="13" t="s">
        <v>107</v>
      </c>
      <c r="AW486" s="13" t="s">
        <v>31</v>
      </c>
      <c r="AX486" s="13" t="s">
        <v>74</v>
      </c>
      <c r="AY486" s="265" t="s">
        <v>165</v>
      </c>
    </row>
    <row r="487" s="13" customFormat="1">
      <c r="B487" s="255"/>
      <c r="C487" s="256"/>
      <c r="D487" s="246" t="s">
        <v>175</v>
      </c>
      <c r="E487" s="257" t="s">
        <v>1</v>
      </c>
      <c r="F487" s="258" t="s">
        <v>1927</v>
      </c>
      <c r="G487" s="256"/>
      <c r="H487" s="259">
        <v>2.6099999999999999</v>
      </c>
      <c r="I487" s="260"/>
      <c r="J487" s="256"/>
      <c r="K487" s="256"/>
      <c r="L487" s="261"/>
      <c r="M487" s="262"/>
      <c r="N487" s="263"/>
      <c r="O487" s="263"/>
      <c r="P487" s="263"/>
      <c r="Q487" s="263"/>
      <c r="R487" s="263"/>
      <c r="S487" s="263"/>
      <c r="T487" s="264"/>
      <c r="AT487" s="265" t="s">
        <v>175</v>
      </c>
      <c r="AU487" s="265" t="s">
        <v>107</v>
      </c>
      <c r="AV487" s="13" t="s">
        <v>107</v>
      </c>
      <c r="AW487" s="13" t="s">
        <v>31</v>
      </c>
      <c r="AX487" s="13" t="s">
        <v>74</v>
      </c>
      <c r="AY487" s="265" t="s">
        <v>165</v>
      </c>
    </row>
    <row r="488" s="13" customFormat="1">
      <c r="B488" s="255"/>
      <c r="C488" s="256"/>
      <c r="D488" s="246" t="s">
        <v>175</v>
      </c>
      <c r="E488" s="257" t="s">
        <v>1</v>
      </c>
      <c r="F488" s="258" t="s">
        <v>1928</v>
      </c>
      <c r="G488" s="256"/>
      <c r="H488" s="259">
        <v>0.78300000000000003</v>
      </c>
      <c r="I488" s="260"/>
      <c r="J488" s="256"/>
      <c r="K488" s="256"/>
      <c r="L488" s="261"/>
      <c r="M488" s="262"/>
      <c r="N488" s="263"/>
      <c r="O488" s="263"/>
      <c r="P488" s="263"/>
      <c r="Q488" s="263"/>
      <c r="R488" s="263"/>
      <c r="S488" s="263"/>
      <c r="T488" s="264"/>
      <c r="AT488" s="265" t="s">
        <v>175</v>
      </c>
      <c r="AU488" s="265" t="s">
        <v>107</v>
      </c>
      <c r="AV488" s="13" t="s">
        <v>107</v>
      </c>
      <c r="AW488" s="13" t="s">
        <v>31</v>
      </c>
      <c r="AX488" s="13" t="s">
        <v>74</v>
      </c>
      <c r="AY488" s="265" t="s">
        <v>165</v>
      </c>
    </row>
    <row r="489" s="13" customFormat="1">
      <c r="B489" s="255"/>
      <c r="C489" s="256"/>
      <c r="D489" s="246" t="s">
        <v>175</v>
      </c>
      <c r="E489" s="257" t="s">
        <v>1</v>
      </c>
      <c r="F489" s="258" t="s">
        <v>1929</v>
      </c>
      <c r="G489" s="256"/>
      <c r="H489" s="259">
        <v>1.0589999999999999</v>
      </c>
      <c r="I489" s="260"/>
      <c r="J489" s="256"/>
      <c r="K489" s="256"/>
      <c r="L489" s="261"/>
      <c r="M489" s="262"/>
      <c r="N489" s="263"/>
      <c r="O489" s="263"/>
      <c r="P489" s="263"/>
      <c r="Q489" s="263"/>
      <c r="R489" s="263"/>
      <c r="S489" s="263"/>
      <c r="T489" s="264"/>
      <c r="AT489" s="265" t="s">
        <v>175</v>
      </c>
      <c r="AU489" s="265" t="s">
        <v>107</v>
      </c>
      <c r="AV489" s="13" t="s">
        <v>107</v>
      </c>
      <c r="AW489" s="13" t="s">
        <v>31</v>
      </c>
      <c r="AX489" s="13" t="s">
        <v>74</v>
      </c>
      <c r="AY489" s="265" t="s">
        <v>165</v>
      </c>
    </row>
    <row r="490" s="13" customFormat="1">
      <c r="B490" s="255"/>
      <c r="C490" s="256"/>
      <c r="D490" s="246" t="s">
        <v>175</v>
      </c>
      <c r="E490" s="257" t="s">
        <v>1</v>
      </c>
      <c r="F490" s="258" t="s">
        <v>1930</v>
      </c>
      <c r="G490" s="256"/>
      <c r="H490" s="259">
        <v>1.4790000000000001</v>
      </c>
      <c r="I490" s="260"/>
      <c r="J490" s="256"/>
      <c r="K490" s="256"/>
      <c r="L490" s="261"/>
      <c r="M490" s="262"/>
      <c r="N490" s="263"/>
      <c r="O490" s="263"/>
      <c r="P490" s="263"/>
      <c r="Q490" s="263"/>
      <c r="R490" s="263"/>
      <c r="S490" s="263"/>
      <c r="T490" s="264"/>
      <c r="AT490" s="265" t="s">
        <v>175</v>
      </c>
      <c r="AU490" s="265" t="s">
        <v>107</v>
      </c>
      <c r="AV490" s="13" t="s">
        <v>107</v>
      </c>
      <c r="AW490" s="13" t="s">
        <v>31</v>
      </c>
      <c r="AX490" s="13" t="s">
        <v>74</v>
      </c>
      <c r="AY490" s="265" t="s">
        <v>165</v>
      </c>
    </row>
    <row r="491" s="13" customFormat="1">
      <c r="B491" s="255"/>
      <c r="C491" s="256"/>
      <c r="D491" s="246" t="s">
        <v>175</v>
      </c>
      <c r="E491" s="257" t="s">
        <v>1</v>
      </c>
      <c r="F491" s="258" t="s">
        <v>1931</v>
      </c>
      <c r="G491" s="256"/>
      <c r="H491" s="259">
        <v>1.163</v>
      </c>
      <c r="I491" s="260"/>
      <c r="J491" s="256"/>
      <c r="K491" s="256"/>
      <c r="L491" s="261"/>
      <c r="M491" s="262"/>
      <c r="N491" s="263"/>
      <c r="O491" s="263"/>
      <c r="P491" s="263"/>
      <c r="Q491" s="263"/>
      <c r="R491" s="263"/>
      <c r="S491" s="263"/>
      <c r="T491" s="264"/>
      <c r="AT491" s="265" t="s">
        <v>175</v>
      </c>
      <c r="AU491" s="265" t="s">
        <v>107</v>
      </c>
      <c r="AV491" s="13" t="s">
        <v>107</v>
      </c>
      <c r="AW491" s="13" t="s">
        <v>31</v>
      </c>
      <c r="AX491" s="13" t="s">
        <v>74</v>
      </c>
      <c r="AY491" s="265" t="s">
        <v>165</v>
      </c>
    </row>
    <row r="492" s="14" customFormat="1">
      <c r="B492" s="266"/>
      <c r="C492" s="267"/>
      <c r="D492" s="246" t="s">
        <v>175</v>
      </c>
      <c r="E492" s="268" t="s">
        <v>1</v>
      </c>
      <c r="F492" s="269" t="s">
        <v>179</v>
      </c>
      <c r="G492" s="267"/>
      <c r="H492" s="270">
        <v>13.856999999999999</v>
      </c>
      <c r="I492" s="271"/>
      <c r="J492" s="267"/>
      <c r="K492" s="267"/>
      <c r="L492" s="272"/>
      <c r="M492" s="273"/>
      <c r="N492" s="274"/>
      <c r="O492" s="274"/>
      <c r="P492" s="274"/>
      <c r="Q492" s="274"/>
      <c r="R492" s="274"/>
      <c r="S492" s="274"/>
      <c r="T492" s="275"/>
      <c r="AT492" s="276" t="s">
        <v>175</v>
      </c>
      <c r="AU492" s="276" t="s">
        <v>107</v>
      </c>
      <c r="AV492" s="14" t="s">
        <v>166</v>
      </c>
      <c r="AW492" s="14" t="s">
        <v>31</v>
      </c>
      <c r="AX492" s="14" t="s">
        <v>74</v>
      </c>
      <c r="AY492" s="276" t="s">
        <v>165</v>
      </c>
    </row>
    <row r="493" s="12" customFormat="1">
      <c r="B493" s="244"/>
      <c r="C493" s="245"/>
      <c r="D493" s="246" t="s">
        <v>175</v>
      </c>
      <c r="E493" s="247" t="s">
        <v>1</v>
      </c>
      <c r="F493" s="248" t="s">
        <v>1752</v>
      </c>
      <c r="G493" s="245"/>
      <c r="H493" s="247" t="s">
        <v>1</v>
      </c>
      <c r="I493" s="249"/>
      <c r="J493" s="245"/>
      <c r="K493" s="245"/>
      <c r="L493" s="250"/>
      <c r="M493" s="251"/>
      <c r="N493" s="252"/>
      <c r="O493" s="252"/>
      <c r="P493" s="252"/>
      <c r="Q493" s="252"/>
      <c r="R493" s="252"/>
      <c r="S493" s="252"/>
      <c r="T493" s="253"/>
      <c r="AT493" s="254" t="s">
        <v>175</v>
      </c>
      <c r="AU493" s="254" t="s">
        <v>107</v>
      </c>
      <c r="AV493" s="12" t="s">
        <v>82</v>
      </c>
      <c r="AW493" s="12" t="s">
        <v>31</v>
      </c>
      <c r="AX493" s="12" t="s">
        <v>74</v>
      </c>
      <c r="AY493" s="254" t="s">
        <v>165</v>
      </c>
    </row>
    <row r="494" s="12" customFormat="1">
      <c r="B494" s="244"/>
      <c r="C494" s="245"/>
      <c r="D494" s="246" t="s">
        <v>175</v>
      </c>
      <c r="E494" s="247" t="s">
        <v>1</v>
      </c>
      <c r="F494" s="248" t="s">
        <v>1819</v>
      </c>
      <c r="G494" s="245"/>
      <c r="H494" s="247" t="s">
        <v>1</v>
      </c>
      <c r="I494" s="249"/>
      <c r="J494" s="245"/>
      <c r="K494" s="245"/>
      <c r="L494" s="250"/>
      <c r="M494" s="251"/>
      <c r="N494" s="252"/>
      <c r="O494" s="252"/>
      <c r="P494" s="252"/>
      <c r="Q494" s="252"/>
      <c r="R494" s="252"/>
      <c r="S494" s="252"/>
      <c r="T494" s="253"/>
      <c r="AT494" s="254" t="s">
        <v>175</v>
      </c>
      <c r="AU494" s="254" t="s">
        <v>107</v>
      </c>
      <c r="AV494" s="12" t="s">
        <v>82</v>
      </c>
      <c r="AW494" s="12" t="s">
        <v>31</v>
      </c>
      <c r="AX494" s="12" t="s">
        <v>74</v>
      </c>
      <c r="AY494" s="254" t="s">
        <v>165</v>
      </c>
    </row>
    <row r="495" s="13" customFormat="1">
      <c r="B495" s="255"/>
      <c r="C495" s="256"/>
      <c r="D495" s="246" t="s">
        <v>175</v>
      </c>
      <c r="E495" s="257" t="s">
        <v>1</v>
      </c>
      <c r="F495" s="258" t="s">
        <v>1932</v>
      </c>
      <c r="G495" s="256"/>
      <c r="H495" s="259">
        <v>4.0110000000000001</v>
      </c>
      <c r="I495" s="260"/>
      <c r="J495" s="256"/>
      <c r="K495" s="256"/>
      <c r="L495" s="261"/>
      <c r="M495" s="262"/>
      <c r="N495" s="263"/>
      <c r="O495" s="263"/>
      <c r="P495" s="263"/>
      <c r="Q495" s="263"/>
      <c r="R495" s="263"/>
      <c r="S495" s="263"/>
      <c r="T495" s="264"/>
      <c r="AT495" s="265" t="s">
        <v>175</v>
      </c>
      <c r="AU495" s="265" t="s">
        <v>107</v>
      </c>
      <c r="AV495" s="13" t="s">
        <v>107</v>
      </c>
      <c r="AW495" s="13" t="s">
        <v>31</v>
      </c>
      <c r="AX495" s="13" t="s">
        <v>74</v>
      </c>
      <c r="AY495" s="265" t="s">
        <v>165</v>
      </c>
    </row>
    <row r="496" s="13" customFormat="1">
      <c r="B496" s="255"/>
      <c r="C496" s="256"/>
      <c r="D496" s="246" t="s">
        <v>175</v>
      </c>
      <c r="E496" s="257" t="s">
        <v>1</v>
      </c>
      <c r="F496" s="258" t="s">
        <v>1933</v>
      </c>
      <c r="G496" s="256"/>
      <c r="H496" s="259">
        <v>0.80600000000000005</v>
      </c>
      <c r="I496" s="260"/>
      <c r="J496" s="256"/>
      <c r="K496" s="256"/>
      <c r="L496" s="261"/>
      <c r="M496" s="262"/>
      <c r="N496" s="263"/>
      <c r="O496" s="263"/>
      <c r="P496" s="263"/>
      <c r="Q496" s="263"/>
      <c r="R496" s="263"/>
      <c r="S496" s="263"/>
      <c r="T496" s="264"/>
      <c r="AT496" s="265" t="s">
        <v>175</v>
      </c>
      <c r="AU496" s="265" t="s">
        <v>107</v>
      </c>
      <c r="AV496" s="13" t="s">
        <v>107</v>
      </c>
      <c r="AW496" s="13" t="s">
        <v>31</v>
      </c>
      <c r="AX496" s="13" t="s">
        <v>74</v>
      </c>
      <c r="AY496" s="265" t="s">
        <v>165</v>
      </c>
    </row>
    <row r="497" s="14" customFormat="1">
      <c r="B497" s="266"/>
      <c r="C497" s="267"/>
      <c r="D497" s="246" t="s">
        <v>175</v>
      </c>
      <c r="E497" s="268" t="s">
        <v>1</v>
      </c>
      <c r="F497" s="269" t="s">
        <v>179</v>
      </c>
      <c r="G497" s="267"/>
      <c r="H497" s="270">
        <v>4.8170000000000002</v>
      </c>
      <c r="I497" s="271"/>
      <c r="J497" s="267"/>
      <c r="K497" s="267"/>
      <c r="L497" s="272"/>
      <c r="M497" s="273"/>
      <c r="N497" s="274"/>
      <c r="O497" s="274"/>
      <c r="P497" s="274"/>
      <c r="Q497" s="274"/>
      <c r="R497" s="274"/>
      <c r="S497" s="274"/>
      <c r="T497" s="275"/>
      <c r="AT497" s="276" t="s">
        <v>175</v>
      </c>
      <c r="AU497" s="276" t="s">
        <v>107</v>
      </c>
      <c r="AV497" s="14" t="s">
        <v>166</v>
      </c>
      <c r="AW497" s="14" t="s">
        <v>31</v>
      </c>
      <c r="AX497" s="14" t="s">
        <v>74</v>
      </c>
      <c r="AY497" s="276" t="s">
        <v>165</v>
      </c>
    </row>
    <row r="498" s="15" customFormat="1">
      <c r="B498" s="277"/>
      <c r="C498" s="278"/>
      <c r="D498" s="246" t="s">
        <v>175</v>
      </c>
      <c r="E498" s="279" t="s">
        <v>1</v>
      </c>
      <c r="F498" s="280" t="s">
        <v>186</v>
      </c>
      <c r="G498" s="278"/>
      <c r="H498" s="281">
        <v>44.219999999999999</v>
      </c>
      <c r="I498" s="282"/>
      <c r="J498" s="278"/>
      <c r="K498" s="278"/>
      <c r="L498" s="283"/>
      <c r="M498" s="284"/>
      <c r="N498" s="285"/>
      <c r="O498" s="285"/>
      <c r="P498" s="285"/>
      <c r="Q498" s="285"/>
      <c r="R498" s="285"/>
      <c r="S498" s="285"/>
      <c r="T498" s="286"/>
      <c r="AT498" s="287" t="s">
        <v>175</v>
      </c>
      <c r="AU498" s="287" t="s">
        <v>107</v>
      </c>
      <c r="AV498" s="15" t="s">
        <v>173</v>
      </c>
      <c r="AW498" s="15" t="s">
        <v>31</v>
      </c>
      <c r="AX498" s="15" t="s">
        <v>82</v>
      </c>
      <c r="AY498" s="287" t="s">
        <v>165</v>
      </c>
    </row>
    <row r="499" s="1" customFormat="1" ht="24" customHeight="1">
      <c r="B499" s="38"/>
      <c r="C499" s="288" t="s">
        <v>336</v>
      </c>
      <c r="D499" s="288" t="s">
        <v>223</v>
      </c>
      <c r="E499" s="289" t="s">
        <v>1934</v>
      </c>
      <c r="F499" s="290" t="s">
        <v>1935</v>
      </c>
      <c r="G499" s="291" t="s">
        <v>296</v>
      </c>
      <c r="H499" s="292">
        <v>45.103999999999999</v>
      </c>
      <c r="I499" s="293"/>
      <c r="J499" s="294">
        <f>ROUND(I499*H499,2)</f>
        <v>0</v>
      </c>
      <c r="K499" s="290" t="s">
        <v>1</v>
      </c>
      <c r="L499" s="295"/>
      <c r="M499" s="296" t="s">
        <v>1</v>
      </c>
      <c r="N499" s="297" t="s">
        <v>40</v>
      </c>
      <c r="O499" s="86"/>
      <c r="P499" s="240">
        <f>O499*H499</f>
        <v>0</v>
      </c>
      <c r="Q499" s="240">
        <v>0.00029999999999999997</v>
      </c>
      <c r="R499" s="240">
        <f>Q499*H499</f>
        <v>0.013531199999999998</v>
      </c>
      <c r="S499" s="240">
        <v>0</v>
      </c>
      <c r="T499" s="241">
        <f>S499*H499</f>
        <v>0</v>
      </c>
      <c r="AR499" s="242" t="s">
        <v>226</v>
      </c>
      <c r="AT499" s="242" t="s">
        <v>223</v>
      </c>
      <c r="AU499" s="242" t="s">
        <v>107</v>
      </c>
      <c r="AY499" s="17" t="s">
        <v>165</v>
      </c>
      <c r="BE499" s="243">
        <f>IF(N499="základní",J499,0)</f>
        <v>0</v>
      </c>
      <c r="BF499" s="243">
        <f>IF(N499="snížená",J499,0)</f>
        <v>0</v>
      </c>
      <c r="BG499" s="243">
        <f>IF(N499="zákl. přenesená",J499,0)</f>
        <v>0</v>
      </c>
      <c r="BH499" s="243">
        <f>IF(N499="sníž. přenesená",J499,0)</f>
        <v>0</v>
      </c>
      <c r="BI499" s="243">
        <f>IF(N499="nulová",J499,0)</f>
        <v>0</v>
      </c>
      <c r="BJ499" s="17" t="s">
        <v>107</v>
      </c>
      <c r="BK499" s="243">
        <f>ROUND(I499*H499,2)</f>
        <v>0</v>
      </c>
      <c r="BL499" s="17" t="s">
        <v>173</v>
      </c>
      <c r="BM499" s="242" t="s">
        <v>1936</v>
      </c>
    </row>
    <row r="500" s="13" customFormat="1">
      <c r="B500" s="255"/>
      <c r="C500" s="256"/>
      <c r="D500" s="246" t="s">
        <v>175</v>
      </c>
      <c r="E500" s="257" t="s">
        <v>1</v>
      </c>
      <c r="F500" s="258" t="s">
        <v>1937</v>
      </c>
      <c r="G500" s="256"/>
      <c r="H500" s="259">
        <v>45.103999999999999</v>
      </c>
      <c r="I500" s="260"/>
      <c r="J500" s="256"/>
      <c r="K500" s="256"/>
      <c r="L500" s="261"/>
      <c r="M500" s="262"/>
      <c r="N500" s="263"/>
      <c r="O500" s="263"/>
      <c r="P500" s="263"/>
      <c r="Q500" s="263"/>
      <c r="R500" s="263"/>
      <c r="S500" s="263"/>
      <c r="T500" s="264"/>
      <c r="AT500" s="265" t="s">
        <v>175</v>
      </c>
      <c r="AU500" s="265" t="s">
        <v>107</v>
      </c>
      <c r="AV500" s="13" t="s">
        <v>107</v>
      </c>
      <c r="AW500" s="13" t="s">
        <v>31</v>
      </c>
      <c r="AX500" s="13" t="s">
        <v>74</v>
      </c>
      <c r="AY500" s="265" t="s">
        <v>165</v>
      </c>
    </row>
    <row r="501" s="15" customFormat="1">
      <c r="B501" s="277"/>
      <c r="C501" s="278"/>
      <c r="D501" s="246" t="s">
        <v>175</v>
      </c>
      <c r="E501" s="279" t="s">
        <v>1</v>
      </c>
      <c r="F501" s="280" t="s">
        <v>186</v>
      </c>
      <c r="G501" s="278"/>
      <c r="H501" s="281">
        <v>45.103999999999999</v>
      </c>
      <c r="I501" s="282"/>
      <c r="J501" s="278"/>
      <c r="K501" s="278"/>
      <c r="L501" s="283"/>
      <c r="M501" s="284"/>
      <c r="N501" s="285"/>
      <c r="O501" s="285"/>
      <c r="P501" s="285"/>
      <c r="Q501" s="285"/>
      <c r="R501" s="285"/>
      <c r="S501" s="285"/>
      <c r="T501" s="286"/>
      <c r="AT501" s="287" t="s">
        <v>175</v>
      </c>
      <c r="AU501" s="287" t="s">
        <v>107</v>
      </c>
      <c r="AV501" s="15" t="s">
        <v>173</v>
      </c>
      <c r="AW501" s="15" t="s">
        <v>31</v>
      </c>
      <c r="AX501" s="15" t="s">
        <v>82</v>
      </c>
      <c r="AY501" s="287" t="s">
        <v>165</v>
      </c>
    </row>
    <row r="502" s="1" customFormat="1" ht="24" customHeight="1">
      <c r="B502" s="38"/>
      <c r="C502" s="288" t="s">
        <v>349</v>
      </c>
      <c r="D502" s="288" t="s">
        <v>223</v>
      </c>
      <c r="E502" s="289" t="s">
        <v>1938</v>
      </c>
      <c r="F502" s="290" t="s">
        <v>1939</v>
      </c>
      <c r="G502" s="291" t="s">
        <v>296</v>
      </c>
      <c r="H502" s="292">
        <v>0.35499999999999998</v>
      </c>
      <c r="I502" s="293"/>
      <c r="J502" s="294">
        <f>ROUND(I502*H502,2)</f>
        <v>0</v>
      </c>
      <c r="K502" s="290" t="s">
        <v>286</v>
      </c>
      <c r="L502" s="295"/>
      <c r="M502" s="296" t="s">
        <v>1</v>
      </c>
      <c r="N502" s="297" t="s">
        <v>40</v>
      </c>
      <c r="O502" s="86"/>
      <c r="P502" s="240">
        <f>O502*H502</f>
        <v>0</v>
      </c>
      <c r="Q502" s="240">
        <v>0.00059999999999999995</v>
      </c>
      <c r="R502" s="240">
        <f>Q502*H502</f>
        <v>0.00021299999999999997</v>
      </c>
      <c r="S502" s="240">
        <v>0</v>
      </c>
      <c r="T502" s="241">
        <f>S502*H502</f>
        <v>0</v>
      </c>
      <c r="AR502" s="242" t="s">
        <v>226</v>
      </c>
      <c r="AT502" s="242" t="s">
        <v>223</v>
      </c>
      <c r="AU502" s="242" t="s">
        <v>107</v>
      </c>
      <c r="AY502" s="17" t="s">
        <v>165</v>
      </c>
      <c r="BE502" s="243">
        <f>IF(N502="základní",J502,0)</f>
        <v>0</v>
      </c>
      <c r="BF502" s="243">
        <f>IF(N502="snížená",J502,0)</f>
        <v>0</v>
      </c>
      <c r="BG502" s="243">
        <f>IF(N502="zákl. přenesená",J502,0)</f>
        <v>0</v>
      </c>
      <c r="BH502" s="243">
        <f>IF(N502="sníž. přenesená",J502,0)</f>
        <v>0</v>
      </c>
      <c r="BI502" s="243">
        <f>IF(N502="nulová",J502,0)</f>
        <v>0</v>
      </c>
      <c r="BJ502" s="17" t="s">
        <v>107</v>
      </c>
      <c r="BK502" s="243">
        <f>ROUND(I502*H502,2)</f>
        <v>0</v>
      </c>
      <c r="BL502" s="17" t="s">
        <v>173</v>
      </c>
      <c r="BM502" s="242" t="s">
        <v>1940</v>
      </c>
    </row>
    <row r="503" s="12" customFormat="1">
      <c r="B503" s="244"/>
      <c r="C503" s="245"/>
      <c r="D503" s="246" t="s">
        <v>175</v>
      </c>
      <c r="E503" s="247" t="s">
        <v>1</v>
      </c>
      <c r="F503" s="248" t="s">
        <v>1913</v>
      </c>
      <c r="G503" s="245"/>
      <c r="H503" s="247" t="s">
        <v>1</v>
      </c>
      <c r="I503" s="249"/>
      <c r="J503" s="245"/>
      <c r="K503" s="245"/>
      <c r="L503" s="250"/>
      <c r="M503" s="251"/>
      <c r="N503" s="252"/>
      <c r="O503" s="252"/>
      <c r="P503" s="252"/>
      <c r="Q503" s="252"/>
      <c r="R503" s="252"/>
      <c r="S503" s="252"/>
      <c r="T503" s="253"/>
      <c r="AT503" s="254" t="s">
        <v>175</v>
      </c>
      <c r="AU503" s="254" t="s">
        <v>107</v>
      </c>
      <c r="AV503" s="12" t="s">
        <v>82</v>
      </c>
      <c r="AW503" s="12" t="s">
        <v>31</v>
      </c>
      <c r="AX503" s="12" t="s">
        <v>74</v>
      </c>
      <c r="AY503" s="254" t="s">
        <v>165</v>
      </c>
    </row>
    <row r="504" s="12" customFormat="1">
      <c r="B504" s="244"/>
      <c r="C504" s="245"/>
      <c r="D504" s="246" t="s">
        <v>175</v>
      </c>
      <c r="E504" s="247" t="s">
        <v>1</v>
      </c>
      <c r="F504" s="248" t="s">
        <v>794</v>
      </c>
      <c r="G504" s="245"/>
      <c r="H504" s="247" t="s">
        <v>1</v>
      </c>
      <c r="I504" s="249"/>
      <c r="J504" s="245"/>
      <c r="K504" s="245"/>
      <c r="L504" s="250"/>
      <c r="M504" s="251"/>
      <c r="N504" s="252"/>
      <c r="O504" s="252"/>
      <c r="P504" s="252"/>
      <c r="Q504" s="252"/>
      <c r="R504" s="252"/>
      <c r="S504" s="252"/>
      <c r="T504" s="253"/>
      <c r="AT504" s="254" t="s">
        <v>175</v>
      </c>
      <c r="AU504" s="254" t="s">
        <v>107</v>
      </c>
      <c r="AV504" s="12" t="s">
        <v>82</v>
      </c>
      <c r="AW504" s="12" t="s">
        <v>31</v>
      </c>
      <c r="AX504" s="12" t="s">
        <v>74</v>
      </c>
      <c r="AY504" s="254" t="s">
        <v>165</v>
      </c>
    </row>
    <row r="505" s="13" customFormat="1">
      <c r="B505" s="255"/>
      <c r="C505" s="256"/>
      <c r="D505" s="246" t="s">
        <v>175</v>
      </c>
      <c r="E505" s="257" t="s">
        <v>1</v>
      </c>
      <c r="F505" s="258" t="s">
        <v>1941</v>
      </c>
      <c r="G505" s="256"/>
      <c r="H505" s="259">
        <v>0.29599999999999999</v>
      </c>
      <c r="I505" s="260"/>
      <c r="J505" s="256"/>
      <c r="K505" s="256"/>
      <c r="L505" s="261"/>
      <c r="M505" s="262"/>
      <c r="N505" s="263"/>
      <c r="O505" s="263"/>
      <c r="P505" s="263"/>
      <c r="Q505" s="263"/>
      <c r="R505" s="263"/>
      <c r="S505" s="263"/>
      <c r="T505" s="264"/>
      <c r="AT505" s="265" t="s">
        <v>175</v>
      </c>
      <c r="AU505" s="265" t="s">
        <v>107</v>
      </c>
      <c r="AV505" s="13" t="s">
        <v>107</v>
      </c>
      <c r="AW505" s="13" t="s">
        <v>31</v>
      </c>
      <c r="AX505" s="13" t="s">
        <v>74</v>
      </c>
      <c r="AY505" s="265" t="s">
        <v>165</v>
      </c>
    </row>
    <row r="506" s="15" customFormat="1">
      <c r="B506" s="277"/>
      <c r="C506" s="278"/>
      <c r="D506" s="246" t="s">
        <v>175</v>
      </c>
      <c r="E506" s="279" t="s">
        <v>1</v>
      </c>
      <c r="F506" s="280" t="s">
        <v>186</v>
      </c>
      <c r="G506" s="278"/>
      <c r="H506" s="281">
        <v>0.29599999999999999</v>
      </c>
      <c r="I506" s="282"/>
      <c r="J506" s="278"/>
      <c r="K506" s="278"/>
      <c r="L506" s="283"/>
      <c r="M506" s="284"/>
      <c r="N506" s="285"/>
      <c r="O506" s="285"/>
      <c r="P506" s="285"/>
      <c r="Q506" s="285"/>
      <c r="R506" s="285"/>
      <c r="S506" s="285"/>
      <c r="T506" s="286"/>
      <c r="AT506" s="287" t="s">
        <v>175</v>
      </c>
      <c r="AU506" s="287" t="s">
        <v>107</v>
      </c>
      <c r="AV506" s="15" t="s">
        <v>173</v>
      </c>
      <c r="AW506" s="15" t="s">
        <v>31</v>
      </c>
      <c r="AX506" s="15" t="s">
        <v>82</v>
      </c>
      <c r="AY506" s="287" t="s">
        <v>165</v>
      </c>
    </row>
    <row r="507" s="13" customFormat="1">
      <c r="B507" s="255"/>
      <c r="C507" s="256"/>
      <c r="D507" s="246" t="s">
        <v>175</v>
      </c>
      <c r="E507" s="256"/>
      <c r="F507" s="258" t="s">
        <v>1942</v>
      </c>
      <c r="G507" s="256"/>
      <c r="H507" s="259">
        <v>0.35499999999999998</v>
      </c>
      <c r="I507" s="260"/>
      <c r="J507" s="256"/>
      <c r="K507" s="256"/>
      <c r="L507" s="261"/>
      <c r="M507" s="262"/>
      <c r="N507" s="263"/>
      <c r="O507" s="263"/>
      <c r="P507" s="263"/>
      <c r="Q507" s="263"/>
      <c r="R507" s="263"/>
      <c r="S507" s="263"/>
      <c r="T507" s="264"/>
      <c r="AT507" s="265" t="s">
        <v>175</v>
      </c>
      <c r="AU507" s="265" t="s">
        <v>107</v>
      </c>
      <c r="AV507" s="13" t="s">
        <v>107</v>
      </c>
      <c r="AW507" s="13" t="s">
        <v>4</v>
      </c>
      <c r="AX507" s="13" t="s">
        <v>82</v>
      </c>
      <c r="AY507" s="265" t="s">
        <v>165</v>
      </c>
    </row>
    <row r="508" s="1" customFormat="1" ht="24" customHeight="1">
      <c r="B508" s="38"/>
      <c r="C508" s="231" t="s">
        <v>357</v>
      </c>
      <c r="D508" s="231" t="s">
        <v>168</v>
      </c>
      <c r="E508" s="232" t="s">
        <v>1943</v>
      </c>
      <c r="F508" s="233" t="s">
        <v>1944</v>
      </c>
      <c r="G508" s="234" t="s">
        <v>296</v>
      </c>
      <c r="H508" s="235">
        <v>806.03599999999994</v>
      </c>
      <c r="I508" s="236"/>
      <c r="J508" s="237">
        <f>ROUND(I508*H508,2)</f>
        <v>0</v>
      </c>
      <c r="K508" s="233" t="s">
        <v>1</v>
      </c>
      <c r="L508" s="43"/>
      <c r="M508" s="238" t="s">
        <v>1</v>
      </c>
      <c r="N508" s="239" t="s">
        <v>40</v>
      </c>
      <c r="O508" s="86"/>
      <c r="P508" s="240">
        <f>O508*H508</f>
        <v>0</v>
      </c>
      <c r="Q508" s="240">
        <v>0.0085000000000000006</v>
      </c>
      <c r="R508" s="240">
        <f>Q508*H508</f>
        <v>6.8513060000000001</v>
      </c>
      <c r="S508" s="240">
        <v>0</v>
      </c>
      <c r="T508" s="241">
        <f>S508*H508</f>
        <v>0</v>
      </c>
      <c r="AR508" s="242" t="s">
        <v>173</v>
      </c>
      <c r="AT508" s="242" t="s">
        <v>168</v>
      </c>
      <c r="AU508" s="242" t="s">
        <v>107</v>
      </c>
      <c r="AY508" s="17" t="s">
        <v>165</v>
      </c>
      <c r="BE508" s="243">
        <f>IF(N508="základní",J508,0)</f>
        <v>0</v>
      </c>
      <c r="BF508" s="243">
        <f>IF(N508="snížená",J508,0)</f>
        <v>0</v>
      </c>
      <c r="BG508" s="243">
        <f>IF(N508="zákl. přenesená",J508,0)</f>
        <v>0</v>
      </c>
      <c r="BH508" s="243">
        <f>IF(N508="sníž. přenesená",J508,0)</f>
        <v>0</v>
      </c>
      <c r="BI508" s="243">
        <f>IF(N508="nulová",J508,0)</f>
        <v>0</v>
      </c>
      <c r="BJ508" s="17" t="s">
        <v>107</v>
      </c>
      <c r="BK508" s="243">
        <f>ROUND(I508*H508,2)</f>
        <v>0</v>
      </c>
      <c r="BL508" s="17" t="s">
        <v>173</v>
      </c>
      <c r="BM508" s="242" t="s">
        <v>1945</v>
      </c>
    </row>
    <row r="509" s="12" customFormat="1">
      <c r="B509" s="244"/>
      <c r="C509" s="245"/>
      <c r="D509" s="246" t="s">
        <v>175</v>
      </c>
      <c r="E509" s="247" t="s">
        <v>1</v>
      </c>
      <c r="F509" s="248" t="s">
        <v>1175</v>
      </c>
      <c r="G509" s="245"/>
      <c r="H509" s="247" t="s">
        <v>1</v>
      </c>
      <c r="I509" s="249"/>
      <c r="J509" s="245"/>
      <c r="K509" s="245"/>
      <c r="L509" s="250"/>
      <c r="M509" s="251"/>
      <c r="N509" s="252"/>
      <c r="O509" s="252"/>
      <c r="P509" s="252"/>
      <c r="Q509" s="252"/>
      <c r="R509" s="252"/>
      <c r="S509" s="252"/>
      <c r="T509" s="253"/>
      <c r="AT509" s="254" t="s">
        <v>175</v>
      </c>
      <c r="AU509" s="254" t="s">
        <v>107</v>
      </c>
      <c r="AV509" s="12" t="s">
        <v>82</v>
      </c>
      <c r="AW509" s="12" t="s">
        <v>31</v>
      </c>
      <c r="AX509" s="12" t="s">
        <v>74</v>
      </c>
      <c r="AY509" s="254" t="s">
        <v>165</v>
      </c>
    </row>
    <row r="510" s="12" customFormat="1">
      <c r="B510" s="244"/>
      <c r="C510" s="245"/>
      <c r="D510" s="246" t="s">
        <v>175</v>
      </c>
      <c r="E510" s="247" t="s">
        <v>1</v>
      </c>
      <c r="F510" s="248" t="s">
        <v>1819</v>
      </c>
      <c r="G510" s="245"/>
      <c r="H510" s="247" t="s">
        <v>1</v>
      </c>
      <c r="I510" s="249"/>
      <c r="J510" s="245"/>
      <c r="K510" s="245"/>
      <c r="L510" s="250"/>
      <c r="M510" s="251"/>
      <c r="N510" s="252"/>
      <c r="O510" s="252"/>
      <c r="P510" s="252"/>
      <c r="Q510" s="252"/>
      <c r="R510" s="252"/>
      <c r="S510" s="252"/>
      <c r="T510" s="253"/>
      <c r="AT510" s="254" t="s">
        <v>175</v>
      </c>
      <c r="AU510" s="254" t="s">
        <v>107</v>
      </c>
      <c r="AV510" s="12" t="s">
        <v>82</v>
      </c>
      <c r="AW510" s="12" t="s">
        <v>31</v>
      </c>
      <c r="AX510" s="12" t="s">
        <v>74</v>
      </c>
      <c r="AY510" s="254" t="s">
        <v>165</v>
      </c>
    </row>
    <row r="511" s="13" customFormat="1">
      <c r="B511" s="255"/>
      <c r="C511" s="256"/>
      <c r="D511" s="246" t="s">
        <v>175</v>
      </c>
      <c r="E511" s="257" t="s">
        <v>1</v>
      </c>
      <c r="F511" s="258" t="s">
        <v>1946</v>
      </c>
      <c r="G511" s="256"/>
      <c r="H511" s="259">
        <v>246.57400000000001</v>
      </c>
      <c r="I511" s="260"/>
      <c r="J511" s="256"/>
      <c r="K511" s="256"/>
      <c r="L511" s="261"/>
      <c r="M511" s="262"/>
      <c r="N511" s="263"/>
      <c r="O511" s="263"/>
      <c r="P511" s="263"/>
      <c r="Q511" s="263"/>
      <c r="R511" s="263"/>
      <c r="S511" s="263"/>
      <c r="T511" s="264"/>
      <c r="AT511" s="265" t="s">
        <v>175</v>
      </c>
      <c r="AU511" s="265" t="s">
        <v>107</v>
      </c>
      <c r="AV511" s="13" t="s">
        <v>107</v>
      </c>
      <c r="AW511" s="13" t="s">
        <v>31</v>
      </c>
      <c r="AX511" s="13" t="s">
        <v>74</v>
      </c>
      <c r="AY511" s="265" t="s">
        <v>165</v>
      </c>
    </row>
    <row r="512" s="13" customFormat="1">
      <c r="B512" s="255"/>
      <c r="C512" s="256"/>
      <c r="D512" s="246" t="s">
        <v>175</v>
      </c>
      <c r="E512" s="257" t="s">
        <v>1</v>
      </c>
      <c r="F512" s="258" t="s">
        <v>1947</v>
      </c>
      <c r="G512" s="256"/>
      <c r="H512" s="259">
        <v>21.097999999999999</v>
      </c>
      <c r="I512" s="260"/>
      <c r="J512" s="256"/>
      <c r="K512" s="256"/>
      <c r="L512" s="261"/>
      <c r="M512" s="262"/>
      <c r="N512" s="263"/>
      <c r="O512" s="263"/>
      <c r="P512" s="263"/>
      <c r="Q512" s="263"/>
      <c r="R512" s="263"/>
      <c r="S512" s="263"/>
      <c r="T512" s="264"/>
      <c r="AT512" s="265" t="s">
        <v>175</v>
      </c>
      <c r="AU512" s="265" t="s">
        <v>107</v>
      </c>
      <c r="AV512" s="13" t="s">
        <v>107</v>
      </c>
      <c r="AW512" s="13" t="s">
        <v>31</v>
      </c>
      <c r="AX512" s="13" t="s">
        <v>74</v>
      </c>
      <c r="AY512" s="265" t="s">
        <v>165</v>
      </c>
    </row>
    <row r="513" s="12" customFormat="1">
      <c r="B513" s="244"/>
      <c r="C513" s="245"/>
      <c r="D513" s="246" t="s">
        <v>175</v>
      </c>
      <c r="E513" s="247" t="s">
        <v>1</v>
      </c>
      <c r="F513" s="248" t="s">
        <v>1822</v>
      </c>
      <c r="G513" s="245"/>
      <c r="H513" s="247" t="s">
        <v>1</v>
      </c>
      <c r="I513" s="249"/>
      <c r="J513" s="245"/>
      <c r="K513" s="245"/>
      <c r="L513" s="250"/>
      <c r="M513" s="251"/>
      <c r="N513" s="252"/>
      <c r="O513" s="252"/>
      <c r="P513" s="252"/>
      <c r="Q513" s="252"/>
      <c r="R513" s="252"/>
      <c r="S513" s="252"/>
      <c r="T513" s="253"/>
      <c r="AT513" s="254" t="s">
        <v>175</v>
      </c>
      <c r="AU513" s="254" t="s">
        <v>107</v>
      </c>
      <c r="AV513" s="12" t="s">
        <v>82</v>
      </c>
      <c r="AW513" s="12" t="s">
        <v>31</v>
      </c>
      <c r="AX513" s="12" t="s">
        <v>74</v>
      </c>
      <c r="AY513" s="254" t="s">
        <v>165</v>
      </c>
    </row>
    <row r="514" s="13" customFormat="1">
      <c r="B514" s="255"/>
      <c r="C514" s="256"/>
      <c r="D514" s="246" t="s">
        <v>175</v>
      </c>
      <c r="E514" s="257" t="s">
        <v>1</v>
      </c>
      <c r="F514" s="258" t="s">
        <v>1823</v>
      </c>
      <c r="G514" s="256"/>
      <c r="H514" s="259">
        <v>2.7599999999999998</v>
      </c>
      <c r="I514" s="260"/>
      <c r="J514" s="256"/>
      <c r="K514" s="256"/>
      <c r="L514" s="261"/>
      <c r="M514" s="262"/>
      <c r="N514" s="263"/>
      <c r="O514" s="263"/>
      <c r="P514" s="263"/>
      <c r="Q514" s="263"/>
      <c r="R514" s="263"/>
      <c r="S514" s="263"/>
      <c r="T514" s="264"/>
      <c r="AT514" s="265" t="s">
        <v>175</v>
      </c>
      <c r="AU514" s="265" t="s">
        <v>107</v>
      </c>
      <c r="AV514" s="13" t="s">
        <v>107</v>
      </c>
      <c r="AW514" s="13" t="s">
        <v>31</v>
      </c>
      <c r="AX514" s="13" t="s">
        <v>74</v>
      </c>
      <c r="AY514" s="265" t="s">
        <v>165</v>
      </c>
    </row>
    <row r="515" s="13" customFormat="1">
      <c r="B515" s="255"/>
      <c r="C515" s="256"/>
      <c r="D515" s="246" t="s">
        <v>175</v>
      </c>
      <c r="E515" s="257" t="s">
        <v>1</v>
      </c>
      <c r="F515" s="258" t="s">
        <v>1824</v>
      </c>
      <c r="G515" s="256"/>
      <c r="H515" s="259">
        <v>-12.893000000000001</v>
      </c>
      <c r="I515" s="260"/>
      <c r="J515" s="256"/>
      <c r="K515" s="256"/>
      <c r="L515" s="261"/>
      <c r="M515" s="262"/>
      <c r="N515" s="263"/>
      <c r="O515" s="263"/>
      <c r="P515" s="263"/>
      <c r="Q515" s="263"/>
      <c r="R515" s="263"/>
      <c r="S515" s="263"/>
      <c r="T515" s="264"/>
      <c r="AT515" s="265" t="s">
        <v>175</v>
      </c>
      <c r="AU515" s="265" t="s">
        <v>107</v>
      </c>
      <c r="AV515" s="13" t="s">
        <v>107</v>
      </c>
      <c r="AW515" s="13" t="s">
        <v>31</v>
      </c>
      <c r="AX515" s="13" t="s">
        <v>74</v>
      </c>
      <c r="AY515" s="265" t="s">
        <v>165</v>
      </c>
    </row>
    <row r="516" s="13" customFormat="1">
      <c r="B516" s="255"/>
      <c r="C516" s="256"/>
      <c r="D516" s="246" t="s">
        <v>175</v>
      </c>
      <c r="E516" s="257" t="s">
        <v>1</v>
      </c>
      <c r="F516" s="258" t="s">
        <v>408</v>
      </c>
      <c r="G516" s="256"/>
      <c r="H516" s="259">
        <v>-3.6739999999999999</v>
      </c>
      <c r="I516" s="260"/>
      <c r="J516" s="256"/>
      <c r="K516" s="256"/>
      <c r="L516" s="261"/>
      <c r="M516" s="262"/>
      <c r="N516" s="263"/>
      <c r="O516" s="263"/>
      <c r="P516" s="263"/>
      <c r="Q516" s="263"/>
      <c r="R516" s="263"/>
      <c r="S516" s="263"/>
      <c r="T516" s="264"/>
      <c r="AT516" s="265" t="s">
        <v>175</v>
      </c>
      <c r="AU516" s="265" t="s">
        <v>107</v>
      </c>
      <c r="AV516" s="13" t="s">
        <v>107</v>
      </c>
      <c r="AW516" s="13" t="s">
        <v>31</v>
      </c>
      <c r="AX516" s="13" t="s">
        <v>74</v>
      </c>
      <c r="AY516" s="265" t="s">
        <v>165</v>
      </c>
    </row>
    <row r="517" s="13" customFormat="1">
      <c r="B517" s="255"/>
      <c r="C517" s="256"/>
      <c r="D517" s="246" t="s">
        <v>175</v>
      </c>
      <c r="E517" s="257" t="s">
        <v>1</v>
      </c>
      <c r="F517" s="258" t="s">
        <v>1825</v>
      </c>
      <c r="G517" s="256"/>
      <c r="H517" s="259">
        <v>-15.471</v>
      </c>
      <c r="I517" s="260"/>
      <c r="J517" s="256"/>
      <c r="K517" s="256"/>
      <c r="L517" s="261"/>
      <c r="M517" s="262"/>
      <c r="N517" s="263"/>
      <c r="O517" s="263"/>
      <c r="P517" s="263"/>
      <c r="Q517" s="263"/>
      <c r="R517" s="263"/>
      <c r="S517" s="263"/>
      <c r="T517" s="264"/>
      <c r="AT517" s="265" t="s">
        <v>175</v>
      </c>
      <c r="AU517" s="265" t="s">
        <v>107</v>
      </c>
      <c r="AV517" s="13" t="s">
        <v>107</v>
      </c>
      <c r="AW517" s="13" t="s">
        <v>31</v>
      </c>
      <c r="AX517" s="13" t="s">
        <v>74</v>
      </c>
      <c r="AY517" s="265" t="s">
        <v>165</v>
      </c>
    </row>
    <row r="518" s="13" customFormat="1">
      <c r="B518" s="255"/>
      <c r="C518" s="256"/>
      <c r="D518" s="246" t="s">
        <v>175</v>
      </c>
      <c r="E518" s="257" t="s">
        <v>1</v>
      </c>
      <c r="F518" s="258" t="s">
        <v>1826</v>
      </c>
      <c r="G518" s="256"/>
      <c r="H518" s="259">
        <v>-5.1299999999999999</v>
      </c>
      <c r="I518" s="260"/>
      <c r="J518" s="256"/>
      <c r="K518" s="256"/>
      <c r="L518" s="261"/>
      <c r="M518" s="262"/>
      <c r="N518" s="263"/>
      <c r="O518" s="263"/>
      <c r="P518" s="263"/>
      <c r="Q518" s="263"/>
      <c r="R518" s="263"/>
      <c r="S518" s="263"/>
      <c r="T518" s="264"/>
      <c r="AT518" s="265" t="s">
        <v>175</v>
      </c>
      <c r="AU518" s="265" t="s">
        <v>107</v>
      </c>
      <c r="AV518" s="13" t="s">
        <v>107</v>
      </c>
      <c r="AW518" s="13" t="s">
        <v>31</v>
      </c>
      <c r="AX518" s="13" t="s">
        <v>74</v>
      </c>
      <c r="AY518" s="265" t="s">
        <v>165</v>
      </c>
    </row>
    <row r="519" s="13" customFormat="1">
      <c r="B519" s="255"/>
      <c r="C519" s="256"/>
      <c r="D519" s="246" t="s">
        <v>175</v>
      </c>
      <c r="E519" s="257" t="s">
        <v>1</v>
      </c>
      <c r="F519" s="258" t="s">
        <v>1827</v>
      </c>
      <c r="G519" s="256"/>
      <c r="H519" s="259">
        <v>-0.56499999999999995</v>
      </c>
      <c r="I519" s="260"/>
      <c r="J519" s="256"/>
      <c r="K519" s="256"/>
      <c r="L519" s="261"/>
      <c r="M519" s="262"/>
      <c r="N519" s="263"/>
      <c r="O519" s="263"/>
      <c r="P519" s="263"/>
      <c r="Q519" s="263"/>
      <c r="R519" s="263"/>
      <c r="S519" s="263"/>
      <c r="T519" s="264"/>
      <c r="AT519" s="265" t="s">
        <v>175</v>
      </c>
      <c r="AU519" s="265" t="s">
        <v>107</v>
      </c>
      <c r="AV519" s="13" t="s">
        <v>107</v>
      </c>
      <c r="AW519" s="13" t="s">
        <v>31</v>
      </c>
      <c r="AX519" s="13" t="s">
        <v>74</v>
      </c>
      <c r="AY519" s="265" t="s">
        <v>165</v>
      </c>
    </row>
    <row r="520" s="13" customFormat="1">
      <c r="B520" s="255"/>
      <c r="C520" s="256"/>
      <c r="D520" s="246" t="s">
        <v>175</v>
      </c>
      <c r="E520" s="257" t="s">
        <v>1</v>
      </c>
      <c r="F520" s="258" t="s">
        <v>1948</v>
      </c>
      <c r="G520" s="256"/>
      <c r="H520" s="259">
        <v>38.375999999999998</v>
      </c>
      <c r="I520" s="260"/>
      <c r="J520" s="256"/>
      <c r="K520" s="256"/>
      <c r="L520" s="261"/>
      <c r="M520" s="262"/>
      <c r="N520" s="263"/>
      <c r="O520" s="263"/>
      <c r="P520" s="263"/>
      <c r="Q520" s="263"/>
      <c r="R520" s="263"/>
      <c r="S520" s="263"/>
      <c r="T520" s="264"/>
      <c r="AT520" s="265" t="s">
        <v>175</v>
      </c>
      <c r="AU520" s="265" t="s">
        <v>107</v>
      </c>
      <c r="AV520" s="13" t="s">
        <v>107</v>
      </c>
      <c r="AW520" s="13" t="s">
        <v>31</v>
      </c>
      <c r="AX520" s="13" t="s">
        <v>74</v>
      </c>
      <c r="AY520" s="265" t="s">
        <v>165</v>
      </c>
    </row>
    <row r="521" s="13" customFormat="1">
      <c r="B521" s="255"/>
      <c r="C521" s="256"/>
      <c r="D521" s="246" t="s">
        <v>175</v>
      </c>
      <c r="E521" s="257" t="s">
        <v>1</v>
      </c>
      <c r="F521" s="258" t="s">
        <v>1949</v>
      </c>
      <c r="G521" s="256"/>
      <c r="H521" s="259">
        <v>-0.65400000000000003</v>
      </c>
      <c r="I521" s="260"/>
      <c r="J521" s="256"/>
      <c r="K521" s="256"/>
      <c r="L521" s="261"/>
      <c r="M521" s="262"/>
      <c r="N521" s="263"/>
      <c r="O521" s="263"/>
      <c r="P521" s="263"/>
      <c r="Q521" s="263"/>
      <c r="R521" s="263"/>
      <c r="S521" s="263"/>
      <c r="T521" s="264"/>
      <c r="AT521" s="265" t="s">
        <v>175</v>
      </c>
      <c r="AU521" s="265" t="s">
        <v>107</v>
      </c>
      <c r="AV521" s="13" t="s">
        <v>107</v>
      </c>
      <c r="AW521" s="13" t="s">
        <v>31</v>
      </c>
      <c r="AX521" s="13" t="s">
        <v>74</v>
      </c>
      <c r="AY521" s="265" t="s">
        <v>165</v>
      </c>
    </row>
    <row r="522" s="13" customFormat="1">
      <c r="B522" s="255"/>
      <c r="C522" s="256"/>
      <c r="D522" s="246" t="s">
        <v>175</v>
      </c>
      <c r="E522" s="257" t="s">
        <v>1</v>
      </c>
      <c r="F522" s="258" t="s">
        <v>1829</v>
      </c>
      <c r="G522" s="256"/>
      <c r="H522" s="259">
        <v>-0.72499999999999998</v>
      </c>
      <c r="I522" s="260"/>
      <c r="J522" s="256"/>
      <c r="K522" s="256"/>
      <c r="L522" s="261"/>
      <c r="M522" s="262"/>
      <c r="N522" s="263"/>
      <c r="O522" s="263"/>
      <c r="P522" s="263"/>
      <c r="Q522" s="263"/>
      <c r="R522" s="263"/>
      <c r="S522" s="263"/>
      <c r="T522" s="264"/>
      <c r="AT522" s="265" t="s">
        <v>175</v>
      </c>
      <c r="AU522" s="265" t="s">
        <v>107</v>
      </c>
      <c r="AV522" s="13" t="s">
        <v>107</v>
      </c>
      <c r="AW522" s="13" t="s">
        <v>31</v>
      </c>
      <c r="AX522" s="13" t="s">
        <v>74</v>
      </c>
      <c r="AY522" s="265" t="s">
        <v>165</v>
      </c>
    </row>
    <row r="523" s="13" customFormat="1">
      <c r="B523" s="255"/>
      <c r="C523" s="256"/>
      <c r="D523" s="246" t="s">
        <v>175</v>
      </c>
      <c r="E523" s="257" t="s">
        <v>1</v>
      </c>
      <c r="F523" s="258" t="s">
        <v>1830</v>
      </c>
      <c r="G523" s="256"/>
      <c r="H523" s="259">
        <v>-1.1499999999999999</v>
      </c>
      <c r="I523" s="260"/>
      <c r="J523" s="256"/>
      <c r="K523" s="256"/>
      <c r="L523" s="261"/>
      <c r="M523" s="262"/>
      <c r="N523" s="263"/>
      <c r="O523" s="263"/>
      <c r="P523" s="263"/>
      <c r="Q523" s="263"/>
      <c r="R523" s="263"/>
      <c r="S523" s="263"/>
      <c r="T523" s="264"/>
      <c r="AT523" s="265" t="s">
        <v>175</v>
      </c>
      <c r="AU523" s="265" t="s">
        <v>107</v>
      </c>
      <c r="AV523" s="13" t="s">
        <v>107</v>
      </c>
      <c r="AW523" s="13" t="s">
        <v>31</v>
      </c>
      <c r="AX523" s="13" t="s">
        <v>74</v>
      </c>
      <c r="AY523" s="265" t="s">
        <v>165</v>
      </c>
    </row>
    <row r="524" s="13" customFormat="1">
      <c r="B524" s="255"/>
      <c r="C524" s="256"/>
      <c r="D524" s="246" t="s">
        <v>175</v>
      </c>
      <c r="E524" s="257" t="s">
        <v>1</v>
      </c>
      <c r="F524" s="258" t="s">
        <v>1831</v>
      </c>
      <c r="G524" s="256"/>
      <c r="H524" s="259">
        <v>-0.64400000000000002</v>
      </c>
      <c r="I524" s="260"/>
      <c r="J524" s="256"/>
      <c r="K524" s="256"/>
      <c r="L524" s="261"/>
      <c r="M524" s="262"/>
      <c r="N524" s="263"/>
      <c r="O524" s="263"/>
      <c r="P524" s="263"/>
      <c r="Q524" s="263"/>
      <c r="R524" s="263"/>
      <c r="S524" s="263"/>
      <c r="T524" s="264"/>
      <c r="AT524" s="265" t="s">
        <v>175</v>
      </c>
      <c r="AU524" s="265" t="s">
        <v>107</v>
      </c>
      <c r="AV524" s="13" t="s">
        <v>107</v>
      </c>
      <c r="AW524" s="13" t="s">
        <v>31</v>
      </c>
      <c r="AX524" s="13" t="s">
        <v>74</v>
      </c>
      <c r="AY524" s="265" t="s">
        <v>165</v>
      </c>
    </row>
    <row r="525" s="12" customFormat="1">
      <c r="B525" s="244"/>
      <c r="C525" s="245"/>
      <c r="D525" s="246" t="s">
        <v>175</v>
      </c>
      <c r="E525" s="247" t="s">
        <v>1</v>
      </c>
      <c r="F525" s="248" t="s">
        <v>1452</v>
      </c>
      <c r="G525" s="245"/>
      <c r="H525" s="247" t="s">
        <v>1</v>
      </c>
      <c r="I525" s="249"/>
      <c r="J525" s="245"/>
      <c r="K525" s="245"/>
      <c r="L525" s="250"/>
      <c r="M525" s="251"/>
      <c r="N525" s="252"/>
      <c r="O525" s="252"/>
      <c r="P525" s="252"/>
      <c r="Q525" s="252"/>
      <c r="R525" s="252"/>
      <c r="S525" s="252"/>
      <c r="T525" s="253"/>
      <c r="AT525" s="254" t="s">
        <v>175</v>
      </c>
      <c r="AU525" s="254" t="s">
        <v>107</v>
      </c>
      <c r="AV525" s="12" t="s">
        <v>82</v>
      </c>
      <c r="AW525" s="12" t="s">
        <v>31</v>
      </c>
      <c r="AX525" s="12" t="s">
        <v>74</v>
      </c>
      <c r="AY525" s="254" t="s">
        <v>165</v>
      </c>
    </row>
    <row r="526" s="13" customFormat="1">
      <c r="B526" s="255"/>
      <c r="C526" s="256"/>
      <c r="D526" s="246" t="s">
        <v>175</v>
      </c>
      <c r="E526" s="257" t="s">
        <v>1</v>
      </c>
      <c r="F526" s="258" t="s">
        <v>1950</v>
      </c>
      <c r="G526" s="256"/>
      <c r="H526" s="259">
        <v>17.440999999999999</v>
      </c>
      <c r="I526" s="260"/>
      <c r="J526" s="256"/>
      <c r="K526" s="256"/>
      <c r="L526" s="261"/>
      <c r="M526" s="262"/>
      <c r="N526" s="263"/>
      <c r="O526" s="263"/>
      <c r="P526" s="263"/>
      <c r="Q526" s="263"/>
      <c r="R526" s="263"/>
      <c r="S526" s="263"/>
      <c r="T526" s="264"/>
      <c r="AT526" s="265" t="s">
        <v>175</v>
      </c>
      <c r="AU526" s="265" t="s">
        <v>107</v>
      </c>
      <c r="AV526" s="13" t="s">
        <v>107</v>
      </c>
      <c r="AW526" s="13" t="s">
        <v>31</v>
      </c>
      <c r="AX526" s="13" t="s">
        <v>74</v>
      </c>
      <c r="AY526" s="265" t="s">
        <v>165</v>
      </c>
    </row>
    <row r="527" s="13" customFormat="1">
      <c r="B527" s="255"/>
      <c r="C527" s="256"/>
      <c r="D527" s="246" t="s">
        <v>175</v>
      </c>
      <c r="E527" s="257" t="s">
        <v>1</v>
      </c>
      <c r="F527" s="258" t="s">
        <v>1841</v>
      </c>
      <c r="G527" s="256"/>
      <c r="H527" s="259">
        <v>-0.88</v>
      </c>
      <c r="I527" s="260"/>
      <c r="J527" s="256"/>
      <c r="K527" s="256"/>
      <c r="L527" s="261"/>
      <c r="M527" s="262"/>
      <c r="N527" s="263"/>
      <c r="O527" s="263"/>
      <c r="P527" s="263"/>
      <c r="Q527" s="263"/>
      <c r="R527" s="263"/>
      <c r="S527" s="263"/>
      <c r="T527" s="264"/>
      <c r="AT527" s="265" t="s">
        <v>175</v>
      </c>
      <c r="AU527" s="265" t="s">
        <v>107</v>
      </c>
      <c r="AV527" s="13" t="s">
        <v>107</v>
      </c>
      <c r="AW527" s="13" t="s">
        <v>31</v>
      </c>
      <c r="AX527" s="13" t="s">
        <v>74</v>
      </c>
      <c r="AY527" s="265" t="s">
        <v>165</v>
      </c>
    </row>
    <row r="528" s="13" customFormat="1">
      <c r="B528" s="255"/>
      <c r="C528" s="256"/>
      <c r="D528" s="246" t="s">
        <v>175</v>
      </c>
      <c r="E528" s="257" t="s">
        <v>1</v>
      </c>
      <c r="F528" s="258" t="s">
        <v>1951</v>
      </c>
      <c r="G528" s="256"/>
      <c r="H528" s="259">
        <v>1.8720000000000001</v>
      </c>
      <c r="I528" s="260"/>
      <c r="J528" s="256"/>
      <c r="K528" s="256"/>
      <c r="L528" s="261"/>
      <c r="M528" s="262"/>
      <c r="N528" s="263"/>
      <c r="O528" s="263"/>
      <c r="P528" s="263"/>
      <c r="Q528" s="263"/>
      <c r="R528" s="263"/>
      <c r="S528" s="263"/>
      <c r="T528" s="264"/>
      <c r="AT528" s="265" t="s">
        <v>175</v>
      </c>
      <c r="AU528" s="265" t="s">
        <v>107</v>
      </c>
      <c r="AV528" s="13" t="s">
        <v>107</v>
      </c>
      <c r="AW528" s="13" t="s">
        <v>31</v>
      </c>
      <c r="AX528" s="13" t="s">
        <v>74</v>
      </c>
      <c r="AY528" s="265" t="s">
        <v>165</v>
      </c>
    </row>
    <row r="529" s="14" customFormat="1">
      <c r="B529" s="266"/>
      <c r="C529" s="267"/>
      <c r="D529" s="246" t="s">
        <v>175</v>
      </c>
      <c r="E529" s="268" t="s">
        <v>1</v>
      </c>
      <c r="F529" s="269" t="s">
        <v>179</v>
      </c>
      <c r="G529" s="267"/>
      <c r="H529" s="270">
        <v>286.33499999999998</v>
      </c>
      <c r="I529" s="271"/>
      <c r="J529" s="267"/>
      <c r="K529" s="267"/>
      <c r="L529" s="272"/>
      <c r="M529" s="273"/>
      <c r="N529" s="274"/>
      <c r="O529" s="274"/>
      <c r="P529" s="274"/>
      <c r="Q529" s="274"/>
      <c r="R529" s="274"/>
      <c r="S529" s="274"/>
      <c r="T529" s="275"/>
      <c r="AT529" s="276" t="s">
        <v>175</v>
      </c>
      <c r="AU529" s="276" t="s">
        <v>107</v>
      </c>
      <c r="AV529" s="14" t="s">
        <v>166</v>
      </c>
      <c r="AW529" s="14" t="s">
        <v>31</v>
      </c>
      <c r="AX529" s="14" t="s">
        <v>74</v>
      </c>
      <c r="AY529" s="276" t="s">
        <v>165</v>
      </c>
    </row>
    <row r="530" s="12" customFormat="1">
      <c r="B530" s="244"/>
      <c r="C530" s="245"/>
      <c r="D530" s="246" t="s">
        <v>175</v>
      </c>
      <c r="E530" s="247" t="s">
        <v>1</v>
      </c>
      <c r="F530" s="248" t="s">
        <v>794</v>
      </c>
      <c r="G530" s="245"/>
      <c r="H530" s="247" t="s">
        <v>1</v>
      </c>
      <c r="I530" s="249"/>
      <c r="J530" s="245"/>
      <c r="K530" s="245"/>
      <c r="L530" s="250"/>
      <c r="M530" s="251"/>
      <c r="N530" s="252"/>
      <c r="O530" s="252"/>
      <c r="P530" s="252"/>
      <c r="Q530" s="252"/>
      <c r="R530" s="252"/>
      <c r="S530" s="252"/>
      <c r="T530" s="253"/>
      <c r="AT530" s="254" t="s">
        <v>175</v>
      </c>
      <c r="AU530" s="254" t="s">
        <v>107</v>
      </c>
      <c r="AV530" s="12" t="s">
        <v>82</v>
      </c>
      <c r="AW530" s="12" t="s">
        <v>31</v>
      </c>
      <c r="AX530" s="12" t="s">
        <v>74</v>
      </c>
      <c r="AY530" s="254" t="s">
        <v>165</v>
      </c>
    </row>
    <row r="531" s="12" customFormat="1">
      <c r="B531" s="244"/>
      <c r="C531" s="245"/>
      <c r="D531" s="246" t="s">
        <v>175</v>
      </c>
      <c r="E531" s="247" t="s">
        <v>1</v>
      </c>
      <c r="F531" s="248" t="s">
        <v>1819</v>
      </c>
      <c r="G531" s="245"/>
      <c r="H531" s="247" t="s">
        <v>1</v>
      </c>
      <c r="I531" s="249"/>
      <c r="J531" s="245"/>
      <c r="K531" s="245"/>
      <c r="L531" s="250"/>
      <c r="M531" s="251"/>
      <c r="N531" s="252"/>
      <c r="O531" s="252"/>
      <c r="P531" s="252"/>
      <c r="Q531" s="252"/>
      <c r="R531" s="252"/>
      <c r="S531" s="252"/>
      <c r="T531" s="253"/>
      <c r="AT531" s="254" t="s">
        <v>175</v>
      </c>
      <c r="AU531" s="254" t="s">
        <v>107</v>
      </c>
      <c r="AV531" s="12" t="s">
        <v>82</v>
      </c>
      <c r="AW531" s="12" t="s">
        <v>31</v>
      </c>
      <c r="AX531" s="12" t="s">
        <v>74</v>
      </c>
      <c r="AY531" s="254" t="s">
        <v>165</v>
      </c>
    </row>
    <row r="532" s="13" customFormat="1">
      <c r="B532" s="255"/>
      <c r="C532" s="256"/>
      <c r="D532" s="246" t="s">
        <v>175</v>
      </c>
      <c r="E532" s="257" t="s">
        <v>1</v>
      </c>
      <c r="F532" s="258" t="s">
        <v>1952</v>
      </c>
      <c r="G532" s="256"/>
      <c r="H532" s="259">
        <v>94.090000000000003</v>
      </c>
      <c r="I532" s="260"/>
      <c r="J532" s="256"/>
      <c r="K532" s="256"/>
      <c r="L532" s="261"/>
      <c r="M532" s="262"/>
      <c r="N532" s="263"/>
      <c r="O532" s="263"/>
      <c r="P532" s="263"/>
      <c r="Q532" s="263"/>
      <c r="R532" s="263"/>
      <c r="S532" s="263"/>
      <c r="T532" s="264"/>
      <c r="AT532" s="265" t="s">
        <v>175</v>
      </c>
      <c r="AU532" s="265" t="s">
        <v>107</v>
      </c>
      <c r="AV532" s="13" t="s">
        <v>107</v>
      </c>
      <c r="AW532" s="13" t="s">
        <v>31</v>
      </c>
      <c r="AX532" s="13" t="s">
        <v>74</v>
      </c>
      <c r="AY532" s="265" t="s">
        <v>165</v>
      </c>
    </row>
    <row r="533" s="13" customFormat="1">
      <c r="B533" s="255"/>
      <c r="C533" s="256"/>
      <c r="D533" s="246" t="s">
        <v>175</v>
      </c>
      <c r="E533" s="257" t="s">
        <v>1</v>
      </c>
      <c r="F533" s="258" t="s">
        <v>381</v>
      </c>
      <c r="G533" s="256"/>
      <c r="H533" s="259">
        <v>-2.4300000000000002</v>
      </c>
      <c r="I533" s="260"/>
      <c r="J533" s="256"/>
      <c r="K533" s="256"/>
      <c r="L533" s="261"/>
      <c r="M533" s="262"/>
      <c r="N533" s="263"/>
      <c r="O533" s="263"/>
      <c r="P533" s="263"/>
      <c r="Q533" s="263"/>
      <c r="R533" s="263"/>
      <c r="S533" s="263"/>
      <c r="T533" s="264"/>
      <c r="AT533" s="265" t="s">
        <v>175</v>
      </c>
      <c r="AU533" s="265" t="s">
        <v>107</v>
      </c>
      <c r="AV533" s="13" t="s">
        <v>107</v>
      </c>
      <c r="AW533" s="13" t="s">
        <v>31</v>
      </c>
      <c r="AX533" s="13" t="s">
        <v>74</v>
      </c>
      <c r="AY533" s="265" t="s">
        <v>165</v>
      </c>
    </row>
    <row r="534" s="13" customFormat="1">
      <c r="B534" s="255"/>
      <c r="C534" s="256"/>
      <c r="D534" s="246" t="s">
        <v>175</v>
      </c>
      <c r="E534" s="257" t="s">
        <v>1</v>
      </c>
      <c r="F534" s="258" t="s">
        <v>1953</v>
      </c>
      <c r="G534" s="256"/>
      <c r="H534" s="259">
        <v>9.8499999999999996</v>
      </c>
      <c r="I534" s="260"/>
      <c r="J534" s="256"/>
      <c r="K534" s="256"/>
      <c r="L534" s="261"/>
      <c r="M534" s="262"/>
      <c r="N534" s="263"/>
      <c r="O534" s="263"/>
      <c r="P534" s="263"/>
      <c r="Q534" s="263"/>
      <c r="R534" s="263"/>
      <c r="S534" s="263"/>
      <c r="T534" s="264"/>
      <c r="AT534" s="265" t="s">
        <v>175</v>
      </c>
      <c r="AU534" s="265" t="s">
        <v>107</v>
      </c>
      <c r="AV534" s="13" t="s">
        <v>107</v>
      </c>
      <c r="AW534" s="13" t="s">
        <v>31</v>
      </c>
      <c r="AX534" s="13" t="s">
        <v>74</v>
      </c>
      <c r="AY534" s="265" t="s">
        <v>165</v>
      </c>
    </row>
    <row r="535" s="13" customFormat="1">
      <c r="B535" s="255"/>
      <c r="C535" s="256"/>
      <c r="D535" s="246" t="s">
        <v>175</v>
      </c>
      <c r="E535" s="257" t="s">
        <v>1</v>
      </c>
      <c r="F535" s="258" t="s">
        <v>1954</v>
      </c>
      <c r="G535" s="256"/>
      <c r="H535" s="259">
        <v>17.824000000000002</v>
      </c>
      <c r="I535" s="260"/>
      <c r="J535" s="256"/>
      <c r="K535" s="256"/>
      <c r="L535" s="261"/>
      <c r="M535" s="262"/>
      <c r="N535" s="263"/>
      <c r="O535" s="263"/>
      <c r="P535" s="263"/>
      <c r="Q535" s="263"/>
      <c r="R535" s="263"/>
      <c r="S535" s="263"/>
      <c r="T535" s="264"/>
      <c r="AT535" s="265" t="s">
        <v>175</v>
      </c>
      <c r="AU535" s="265" t="s">
        <v>107</v>
      </c>
      <c r="AV535" s="13" t="s">
        <v>107</v>
      </c>
      <c r="AW535" s="13" t="s">
        <v>31</v>
      </c>
      <c r="AX535" s="13" t="s">
        <v>74</v>
      </c>
      <c r="AY535" s="265" t="s">
        <v>165</v>
      </c>
    </row>
    <row r="536" s="13" customFormat="1">
      <c r="B536" s="255"/>
      <c r="C536" s="256"/>
      <c r="D536" s="246" t="s">
        <v>175</v>
      </c>
      <c r="E536" s="257" t="s">
        <v>1</v>
      </c>
      <c r="F536" s="258" t="s">
        <v>310</v>
      </c>
      <c r="G536" s="256"/>
      <c r="H536" s="259">
        <v>-1.6000000000000001</v>
      </c>
      <c r="I536" s="260"/>
      <c r="J536" s="256"/>
      <c r="K536" s="256"/>
      <c r="L536" s="261"/>
      <c r="M536" s="262"/>
      <c r="N536" s="263"/>
      <c r="O536" s="263"/>
      <c r="P536" s="263"/>
      <c r="Q536" s="263"/>
      <c r="R536" s="263"/>
      <c r="S536" s="263"/>
      <c r="T536" s="264"/>
      <c r="AT536" s="265" t="s">
        <v>175</v>
      </c>
      <c r="AU536" s="265" t="s">
        <v>107</v>
      </c>
      <c r="AV536" s="13" t="s">
        <v>107</v>
      </c>
      <c r="AW536" s="13" t="s">
        <v>31</v>
      </c>
      <c r="AX536" s="13" t="s">
        <v>74</v>
      </c>
      <c r="AY536" s="265" t="s">
        <v>165</v>
      </c>
    </row>
    <row r="537" s="12" customFormat="1">
      <c r="B537" s="244"/>
      <c r="C537" s="245"/>
      <c r="D537" s="246" t="s">
        <v>175</v>
      </c>
      <c r="E537" s="247" t="s">
        <v>1</v>
      </c>
      <c r="F537" s="248" t="s">
        <v>1452</v>
      </c>
      <c r="G537" s="245"/>
      <c r="H537" s="247" t="s">
        <v>1</v>
      </c>
      <c r="I537" s="249"/>
      <c r="J537" s="245"/>
      <c r="K537" s="245"/>
      <c r="L537" s="250"/>
      <c r="M537" s="251"/>
      <c r="N537" s="252"/>
      <c r="O537" s="252"/>
      <c r="P537" s="252"/>
      <c r="Q537" s="252"/>
      <c r="R537" s="252"/>
      <c r="S537" s="252"/>
      <c r="T537" s="253"/>
      <c r="AT537" s="254" t="s">
        <v>175</v>
      </c>
      <c r="AU537" s="254" t="s">
        <v>107</v>
      </c>
      <c r="AV537" s="12" t="s">
        <v>82</v>
      </c>
      <c r="AW537" s="12" t="s">
        <v>31</v>
      </c>
      <c r="AX537" s="12" t="s">
        <v>74</v>
      </c>
      <c r="AY537" s="254" t="s">
        <v>165</v>
      </c>
    </row>
    <row r="538" s="13" customFormat="1">
      <c r="B538" s="255"/>
      <c r="C538" s="256"/>
      <c r="D538" s="246" t="s">
        <v>175</v>
      </c>
      <c r="E538" s="257" t="s">
        <v>1</v>
      </c>
      <c r="F538" s="258" t="s">
        <v>1955</v>
      </c>
      <c r="G538" s="256"/>
      <c r="H538" s="259">
        <v>3.8799999999999999</v>
      </c>
      <c r="I538" s="260"/>
      <c r="J538" s="256"/>
      <c r="K538" s="256"/>
      <c r="L538" s="261"/>
      <c r="M538" s="262"/>
      <c r="N538" s="263"/>
      <c r="O538" s="263"/>
      <c r="P538" s="263"/>
      <c r="Q538" s="263"/>
      <c r="R538" s="263"/>
      <c r="S538" s="263"/>
      <c r="T538" s="264"/>
      <c r="AT538" s="265" t="s">
        <v>175</v>
      </c>
      <c r="AU538" s="265" t="s">
        <v>107</v>
      </c>
      <c r="AV538" s="13" t="s">
        <v>107</v>
      </c>
      <c r="AW538" s="13" t="s">
        <v>31</v>
      </c>
      <c r="AX538" s="13" t="s">
        <v>74</v>
      </c>
      <c r="AY538" s="265" t="s">
        <v>165</v>
      </c>
    </row>
    <row r="539" s="13" customFormat="1">
      <c r="B539" s="255"/>
      <c r="C539" s="256"/>
      <c r="D539" s="246" t="s">
        <v>175</v>
      </c>
      <c r="E539" s="257" t="s">
        <v>1</v>
      </c>
      <c r="F539" s="258" t="s">
        <v>1956</v>
      </c>
      <c r="G539" s="256"/>
      <c r="H539" s="259">
        <v>2.5920000000000001</v>
      </c>
      <c r="I539" s="260"/>
      <c r="J539" s="256"/>
      <c r="K539" s="256"/>
      <c r="L539" s="261"/>
      <c r="M539" s="262"/>
      <c r="N539" s="263"/>
      <c r="O539" s="263"/>
      <c r="P539" s="263"/>
      <c r="Q539" s="263"/>
      <c r="R539" s="263"/>
      <c r="S539" s="263"/>
      <c r="T539" s="264"/>
      <c r="AT539" s="265" t="s">
        <v>175</v>
      </c>
      <c r="AU539" s="265" t="s">
        <v>107</v>
      </c>
      <c r="AV539" s="13" t="s">
        <v>107</v>
      </c>
      <c r="AW539" s="13" t="s">
        <v>31</v>
      </c>
      <c r="AX539" s="13" t="s">
        <v>74</v>
      </c>
      <c r="AY539" s="265" t="s">
        <v>165</v>
      </c>
    </row>
    <row r="540" s="13" customFormat="1">
      <c r="B540" s="255"/>
      <c r="C540" s="256"/>
      <c r="D540" s="246" t="s">
        <v>175</v>
      </c>
      <c r="E540" s="257" t="s">
        <v>1</v>
      </c>
      <c r="F540" s="258" t="s">
        <v>1850</v>
      </c>
      <c r="G540" s="256"/>
      <c r="H540" s="259">
        <v>-0.32000000000000001</v>
      </c>
      <c r="I540" s="260"/>
      <c r="J540" s="256"/>
      <c r="K540" s="256"/>
      <c r="L540" s="261"/>
      <c r="M540" s="262"/>
      <c r="N540" s="263"/>
      <c r="O540" s="263"/>
      <c r="P540" s="263"/>
      <c r="Q540" s="263"/>
      <c r="R540" s="263"/>
      <c r="S540" s="263"/>
      <c r="T540" s="264"/>
      <c r="AT540" s="265" t="s">
        <v>175</v>
      </c>
      <c r="AU540" s="265" t="s">
        <v>107</v>
      </c>
      <c r="AV540" s="13" t="s">
        <v>107</v>
      </c>
      <c r="AW540" s="13" t="s">
        <v>31</v>
      </c>
      <c r="AX540" s="13" t="s">
        <v>74</v>
      </c>
      <c r="AY540" s="265" t="s">
        <v>165</v>
      </c>
    </row>
    <row r="541" s="13" customFormat="1">
      <c r="B541" s="255"/>
      <c r="C541" s="256"/>
      <c r="D541" s="246" t="s">
        <v>175</v>
      </c>
      <c r="E541" s="257" t="s">
        <v>1</v>
      </c>
      <c r="F541" s="258" t="s">
        <v>1851</v>
      </c>
      <c r="G541" s="256"/>
      <c r="H541" s="259">
        <v>0.64000000000000001</v>
      </c>
      <c r="I541" s="260"/>
      <c r="J541" s="256"/>
      <c r="K541" s="256"/>
      <c r="L541" s="261"/>
      <c r="M541" s="262"/>
      <c r="N541" s="263"/>
      <c r="O541" s="263"/>
      <c r="P541" s="263"/>
      <c r="Q541" s="263"/>
      <c r="R541" s="263"/>
      <c r="S541" s="263"/>
      <c r="T541" s="264"/>
      <c r="AT541" s="265" t="s">
        <v>175</v>
      </c>
      <c r="AU541" s="265" t="s">
        <v>107</v>
      </c>
      <c r="AV541" s="13" t="s">
        <v>107</v>
      </c>
      <c r="AW541" s="13" t="s">
        <v>31</v>
      </c>
      <c r="AX541" s="13" t="s">
        <v>74</v>
      </c>
      <c r="AY541" s="265" t="s">
        <v>165</v>
      </c>
    </row>
    <row r="542" s="14" customFormat="1">
      <c r="B542" s="266"/>
      <c r="C542" s="267"/>
      <c r="D542" s="246" t="s">
        <v>175</v>
      </c>
      <c r="E542" s="268" t="s">
        <v>1</v>
      </c>
      <c r="F542" s="269" t="s">
        <v>179</v>
      </c>
      <c r="G542" s="267"/>
      <c r="H542" s="270">
        <v>124.526</v>
      </c>
      <c r="I542" s="271"/>
      <c r="J542" s="267"/>
      <c r="K542" s="267"/>
      <c r="L542" s="272"/>
      <c r="M542" s="273"/>
      <c r="N542" s="274"/>
      <c r="O542" s="274"/>
      <c r="P542" s="274"/>
      <c r="Q542" s="274"/>
      <c r="R542" s="274"/>
      <c r="S542" s="274"/>
      <c r="T542" s="275"/>
      <c r="AT542" s="276" t="s">
        <v>175</v>
      </c>
      <c r="AU542" s="276" t="s">
        <v>107</v>
      </c>
      <c r="AV542" s="14" t="s">
        <v>166</v>
      </c>
      <c r="AW542" s="14" t="s">
        <v>31</v>
      </c>
      <c r="AX542" s="14" t="s">
        <v>74</v>
      </c>
      <c r="AY542" s="276" t="s">
        <v>165</v>
      </c>
    </row>
    <row r="543" s="12" customFormat="1">
      <c r="B543" s="244"/>
      <c r="C543" s="245"/>
      <c r="D543" s="246" t="s">
        <v>175</v>
      </c>
      <c r="E543" s="247" t="s">
        <v>1</v>
      </c>
      <c r="F543" s="248" t="s">
        <v>1750</v>
      </c>
      <c r="G543" s="245"/>
      <c r="H543" s="247" t="s">
        <v>1</v>
      </c>
      <c r="I543" s="249"/>
      <c r="J543" s="245"/>
      <c r="K543" s="245"/>
      <c r="L543" s="250"/>
      <c r="M543" s="251"/>
      <c r="N543" s="252"/>
      <c r="O543" s="252"/>
      <c r="P543" s="252"/>
      <c r="Q543" s="252"/>
      <c r="R543" s="252"/>
      <c r="S543" s="252"/>
      <c r="T543" s="253"/>
      <c r="AT543" s="254" t="s">
        <v>175</v>
      </c>
      <c r="AU543" s="254" t="s">
        <v>107</v>
      </c>
      <c r="AV543" s="12" t="s">
        <v>82</v>
      </c>
      <c r="AW543" s="12" t="s">
        <v>31</v>
      </c>
      <c r="AX543" s="12" t="s">
        <v>74</v>
      </c>
      <c r="AY543" s="254" t="s">
        <v>165</v>
      </c>
    </row>
    <row r="544" s="12" customFormat="1">
      <c r="B544" s="244"/>
      <c r="C544" s="245"/>
      <c r="D544" s="246" t="s">
        <v>175</v>
      </c>
      <c r="E544" s="247" t="s">
        <v>1</v>
      </c>
      <c r="F544" s="248" t="s">
        <v>1819</v>
      </c>
      <c r="G544" s="245"/>
      <c r="H544" s="247" t="s">
        <v>1</v>
      </c>
      <c r="I544" s="249"/>
      <c r="J544" s="245"/>
      <c r="K544" s="245"/>
      <c r="L544" s="250"/>
      <c r="M544" s="251"/>
      <c r="N544" s="252"/>
      <c r="O544" s="252"/>
      <c r="P544" s="252"/>
      <c r="Q544" s="252"/>
      <c r="R544" s="252"/>
      <c r="S544" s="252"/>
      <c r="T544" s="253"/>
      <c r="AT544" s="254" t="s">
        <v>175</v>
      </c>
      <c r="AU544" s="254" t="s">
        <v>107</v>
      </c>
      <c r="AV544" s="12" t="s">
        <v>82</v>
      </c>
      <c r="AW544" s="12" t="s">
        <v>31</v>
      </c>
      <c r="AX544" s="12" t="s">
        <v>74</v>
      </c>
      <c r="AY544" s="254" t="s">
        <v>165</v>
      </c>
    </row>
    <row r="545" s="13" customFormat="1">
      <c r="B545" s="255"/>
      <c r="C545" s="256"/>
      <c r="D545" s="246" t="s">
        <v>175</v>
      </c>
      <c r="E545" s="257" t="s">
        <v>1</v>
      </c>
      <c r="F545" s="258" t="s">
        <v>1957</v>
      </c>
      <c r="G545" s="256"/>
      <c r="H545" s="259">
        <v>32.5</v>
      </c>
      <c r="I545" s="260"/>
      <c r="J545" s="256"/>
      <c r="K545" s="256"/>
      <c r="L545" s="261"/>
      <c r="M545" s="262"/>
      <c r="N545" s="263"/>
      <c r="O545" s="263"/>
      <c r="P545" s="263"/>
      <c r="Q545" s="263"/>
      <c r="R545" s="263"/>
      <c r="S545" s="263"/>
      <c r="T545" s="264"/>
      <c r="AT545" s="265" t="s">
        <v>175</v>
      </c>
      <c r="AU545" s="265" t="s">
        <v>107</v>
      </c>
      <c r="AV545" s="13" t="s">
        <v>107</v>
      </c>
      <c r="AW545" s="13" t="s">
        <v>31</v>
      </c>
      <c r="AX545" s="13" t="s">
        <v>74</v>
      </c>
      <c r="AY545" s="265" t="s">
        <v>165</v>
      </c>
    </row>
    <row r="546" s="13" customFormat="1">
      <c r="B546" s="255"/>
      <c r="C546" s="256"/>
      <c r="D546" s="246" t="s">
        <v>175</v>
      </c>
      <c r="E546" s="257" t="s">
        <v>1</v>
      </c>
      <c r="F546" s="258" t="s">
        <v>1853</v>
      </c>
      <c r="G546" s="256"/>
      <c r="H546" s="259">
        <v>-0.16</v>
      </c>
      <c r="I546" s="260"/>
      <c r="J546" s="256"/>
      <c r="K546" s="256"/>
      <c r="L546" s="261"/>
      <c r="M546" s="262"/>
      <c r="N546" s="263"/>
      <c r="O546" s="263"/>
      <c r="P546" s="263"/>
      <c r="Q546" s="263"/>
      <c r="R546" s="263"/>
      <c r="S546" s="263"/>
      <c r="T546" s="264"/>
      <c r="AT546" s="265" t="s">
        <v>175</v>
      </c>
      <c r="AU546" s="265" t="s">
        <v>107</v>
      </c>
      <c r="AV546" s="13" t="s">
        <v>107</v>
      </c>
      <c r="AW546" s="13" t="s">
        <v>31</v>
      </c>
      <c r="AX546" s="13" t="s">
        <v>74</v>
      </c>
      <c r="AY546" s="265" t="s">
        <v>165</v>
      </c>
    </row>
    <row r="547" s="13" customFormat="1">
      <c r="B547" s="255"/>
      <c r="C547" s="256"/>
      <c r="D547" s="246" t="s">
        <v>175</v>
      </c>
      <c r="E547" s="257" t="s">
        <v>1</v>
      </c>
      <c r="F547" s="258" t="s">
        <v>1854</v>
      </c>
      <c r="G547" s="256"/>
      <c r="H547" s="259">
        <v>-1.6499999999999999</v>
      </c>
      <c r="I547" s="260"/>
      <c r="J547" s="256"/>
      <c r="K547" s="256"/>
      <c r="L547" s="261"/>
      <c r="M547" s="262"/>
      <c r="N547" s="263"/>
      <c r="O547" s="263"/>
      <c r="P547" s="263"/>
      <c r="Q547" s="263"/>
      <c r="R547" s="263"/>
      <c r="S547" s="263"/>
      <c r="T547" s="264"/>
      <c r="AT547" s="265" t="s">
        <v>175</v>
      </c>
      <c r="AU547" s="265" t="s">
        <v>107</v>
      </c>
      <c r="AV547" s="13" t="s">
        <v>107</v>
      </c>
      <c r="AW547" s="13" t="s">
        <v>31</v>
      </c>
      <c r="AX547" s="13" t="s">
        <v>74</v>
      </c>
      <c r="AY547" s="265" t="s">
        <v>165</v>
      </c>
    </row>
    <row r="548" s="13" customFormat="1">
      <c r="B548" s="255"/>
      <c r="C548" s="256"/>
      <c r="D548" s="246" t="s">
        <v>175</v>
      </c>
      <c r="E548" s="257" t="s">
        <v>1</v>
      </c>
      <c r="F548" s="258" t="s">
        <v>1855</v>
      </c>
      <c r="G548" s="256"/>
      <c r="H548" s="259">
        <v>-2</v>
      </c>
      <c r="I548" s="260"/>
      <c r="J548" s="256"/>
      <c r="K548" s="256"/>
      <c r="L548" s="261"/>
      <c r="M548" s="262"/>
      <c r="N548" s="263"/>
      <c r="O548" s="263"/>
      <c r="P548" s="263"/>
      <c r="Q548" s="263"/>
      <c r="R548" s="263"/>
      <c r="S548" s="263"/>
      <c r="T548" s="264"/>
      <c r="AT548" s="265" t="s">
        <v>175</v>
      </c>
      <c r="AU548" s="265" t="s">
        <v>107</v>
      </c>
      <c r="AV548" s="13" t="s">
        <v>107</v>
      </c>
      <c r="AW548" s="13" t="s">
        <v>31</v>
      </c>
      <c r="AX548" s="13" t="s">
        <v>74</v>
      </c>
      <c r="AY548" s="265" t="s">
        <v>165</v>
      </c>
    </row>
    <row r="549" s="13" customFormat="1">
      <c r="B549" s="255"/>
      <c r="C549" s="256"/>
      <c r="D549" s="246" t="s">
        <v>175</v>
      </c>
      <c r="E549" s="257" t="s">
        <v>1</v>
      </c>
      <c r="F549" s="258" t="s">
        <v>1859</v>
      </c>
      <c r="G549" s="256"/>
      <c r="H549" s="259">
        <v>103.73</v>
      </c>
      <c r="I549" s="260"/>
      <c r="J549" s="256"/>
      <c r="K549" s="256"/>
      <c r="L549" s="261"/>
      <c r="M549" s="262"/>
      <c r="N549" s="263"/>
      <c r="O549" s="263"/>
      <c r="P549" s="263"/>
      <c r="Q549" s="263"/>
      <c r="R549" s="263"/>
      <c r="S549" s="263"/>
      <c r="T549" s="264"/>
      <c r="AT549" s="265" t="s">
        <v>175</v>
      </c>
      <c r="AU549" s="265" t="s">
        <v>107</v>
      </c>
      <c r="AV549" s="13" t="s">
        <v>107</v>
      </c>
      <c r="AW549" s="13" t="s">
        <v>31</v>
      </c>
      <c r="AX549" s="13" t="s">
        <v>74</v>
      </c>
      <c r="AY549" s="265" t="s">
        <v>165</v>
      </c>
    </row>
    <row r="550" s="13" customFormat="1">
      <c r="B550" s="255"/>
      <c r="C550" s="256"/>
      <c r="D550" s="246" t="s">
        <v>175</v>
      </c>
      <c r="E550" s="257" t="s">
        <v>1</v>
      </c>
      <c r="F550" s="258" t="s">
        <v>1860</v>
      </c>
      <c r="G550" s="256"/>
      <c r="H550" s="259">
        <v>-4.8600000000000003</v>
      </c>
      <c r="I550" s="260"/>
      <c r="J550" s="256"/>
      <c r="K550" s="256"/>
      <c r="L550" s="261"/>
      <c r="M550" s="262"/>
      <c r="N550" s="263"/>
      <c r="O550" s="263"/>
      <c r="P550" s="263"/>
      <c r="Q550" s="263"/>
      <c r="R550" s="263"/>
      <c r="S550" s="263"/>
      <c r="T550" s="264"/>
      <c r="AT550" s="265" t="s">
        <v>175</v>
      </c>
      <c r="AU550" s="265" t="s">
        <v>107</v>
      </c>
      <c r="AV550" s="13" t="s">
        <v>107</v>
      </c>
      <c r="AW550" s="13" t="s">
        <v>31</v>
      </c>
      <c r="AX550" s="13" t="s">
        <v>74</v>
      </c>
      <c r="AY550" s="265" t="s">
        <v>165</v>
      </c>
    </row>
    <row r="551" s="13" customFormat="1">
      <c r="B551" s="255"/>
      <c r="C551" s="256"/>
      <c r="D551" s="246" t="s">
        <v>175</v>
      </c>
      <c r="E551" s="257" t="s">
        <v>1</v>
      </c>
      <c r="F551" s="258" t="s">
        <v>387</v>
      </c>
      <c r="G551" s="256"/>
      <c r="H551" s="259">
        <v>-0.81000000000000005</v>
      </c>
      <c r="I551" s="260"/>
      <c r="J551" s="256"/>
      <c r="K551" s="256"/>
      <c r="L551" s="261"/>
      <c r="M551" s="262"/>
      <c r="N551" s="263"/>
      <c r="O551" s="263"/>
      <c r="P551" s="263"/>
      <c r="Q551" s="263"/>
      <c r="R551" s="263"/>
      <c r="S551" s="263"/>
      <c r="T551" s="264"/>
      <c r="AT551" s="265" t="s">
        <v>175</v>
      </c>
      <c r="AU551" s="265" t="s">
        <v>107</v>
      </c>
      <c r="AV551" s="13" t="s">
        <v>107</v>
      </c>
      <c r="AW551" s="13" t="s">
        <v>31</v>
      </c>
      <c r="AX551" s="13" t="s">
        <v>74</v>
      </c>
      <c r="AY551" s="265" t="s">
        <v>165</v>
      </c>
    </row>
    <row r="552" s="13" customFormat="1">
      <c r="B552" s="255"/>
      <c r="C552" s="256"/>
      <c r="D552" s="246" t="s">
        <v>175</v>
      </c>
      <c r="E552" s="257" t="s">
        <v>1</v>
      </c>
      <c r="F552" s="258" t="s">
        <v>1860</v>
      </c>
      <c r="G552" s="256"/>
      <c r="H552" s="259">
        <v>-4.8600000000000003</v>
      </c>
      <c r="I552" s="260"/>
      <c r="J552" s="256"/>
      <c r="K552" s="256"/>
      <c r="L552" s="261"/>
      <c r="M552" s="262"/>
      <c r="N552" s="263"/>
      <c r="O552" s="263"/>
      <c r="P552" s="263"/>
      <c r="Q552" s="263"/>
      <c r="R552" s="263"/>
      <c r="S552" s="263"/>
      <c r="T552" s="264"/>
      <c r="AT552" s="265" t="s">
        <v>175</v>
      </c>
      <c r="AU552" s="265" t="s">
        <v>107</v>
      </c>
      <c r="AV552" s="13" t="s">
        <v>107</v>
      </c>
      <c r="AW552" s="13" t="s">
        <v>31</v>
      </c>
      <c r="AX552" s="13" t="s">
        <v>74</v>
      </c>
      <c r="AY552" s="265" t="s">
        <v>165</v>
      </c>
    </row>
    <row r="553" s="13" customFormat="1">
      <c r="B553" s="255"/>
      <c r="C553" s="256"/>
      <c r="D553" s="246" t="s">
        <v>175</v>
      </c>
      <c r="E553" s="257" t="s">
        <v>1</v>
      </c>
      <c r="F553" s="258" t="s">
        <v>387</v>
      </c>
      <c r="G553" s="256"/>
      <c r="H553" s="259">
        <v>-0.81000000000000005</v>
      </c>
      <c r="I553" s="260"/>
      <c r="J553" s="256"/>
      <c r="K553" s="256"/>
      <c r="L553" s="261"/>
      <c r="M553" s="262"/>
      <c r="N553" s="263"/>
      <c r="O553" s="263"/>
      <c r="P553" s="263"/>
      <c r="Q553" s="263"/>
      <c r="R553" s="263"/>
      <c r="S553" s="263"/>
      <c r="T553" s="264"/>
      <c r="AT553" s="265" t="s">
        <v>175</v>
      </c>
      <c r="AU553" s="265" t="s">
        <v>107</v>
      </c>
      <c r="AV553" s="13" t="s">
        <v>107</v>
      </c>
      <c r="AW553" s="13" t="s">
        <v>31</v>
      </c>
      <c r="AX553" s="13" t="s">
        <v>74</v>
      </c>
      <c r="AY553" s="265" t="s">
        <v>165</v>
      </c>
    </row>
    <row r="554" s="13" customFormat="1">
      <c r="B554" s="255"/>
      <c r="C554" s="256"/>
      <c r="D554" s="246" t="s">
        <v>175</v>
      </c>
      <c r="E554" s="257" t="s">
        <v>1</v>
      </c>
      <c r="F554" s="258" t="s">
        <v>1861</v>
      </c>
      <c r="G554" s="256"/>
      <c r="H554" s="259">
        <v>-1.349</v>
      </c>
      <c r="I554" s="260"/>
      <c r="J554" s="256"/>
      <c r="K554" s="256"/>
      <c r="L554" s="261"/>
      <c r="M554" s="262"/>
      <c r="N554" s="263"/>
      <c r="O554" s="263"/>
      <c r="P554" s="263"/>
      <c r="Q554" s="263"/>
      <c r="R554" s="263"/>
      <c r="S554" s="263"/>
      <c r="T554" s="264"/>
      <c r="AT554" s="265" t="s">
        <v>175</v>
      </c>
      <c r="AU554" s="265" t="s">
        <v>107</v>
      </c>
      <c r="AV554" s="13" t="s">
        <v>107</v>
      </c>
      <c r="AW554" s="13" t="s">
        <v>31</v>
      </c>
      <c r="AX554" s="13" t="s">
        <v>74</v>
      </c>
      <c r="AY554" s="265" t="s">
        <v>165</v>
      </c>
    </row>
    <row r="555" s="13" customFormat="1">
      <c r="B555" s="255"/>
      <c r="C555" s="256"/>
      <c r="D555" s="246" t="s">
        <v>175</v>
      </c>
      <c r="E555" s="257" t="s">
        <v>1</v>
      </c>
      <c r="F555" s="258" t="s">
        <v>493</v>
      </c>
      <c r="G555" s="256"/>
      <c r="H555" s="259">
        <v>-2.2000000000000002</v>
      </c>
      <c r="I555" s="260"/>
      <c r="J555" s="256"/>
      <c r="K555" s="256"/>
      <c r="L555" s="261"/>
      <c r="M555" s="262"/>
      <c r="N555" s="263"/>
      <c r="O555" s="263"/>
      <c r="P555" s="263"/>
      <c r="Q555" s="263"/>
      <c r="R555" s="263"/>
      <c r="S555" s="263"/>
      <c r="T555" s="264"/>
      <c r="AT555" s="265" t="s">
        <v>175</v>
      </c>
      <c r="AU555" s="265" t="s">
        <v>107</v>
      </c>
      <c r="AV555" s="13" t="s">
        <v>107</v>
      </c>
      <c r="AW555" s="13" t="s">
        <v>31</v>
      </c>
      <c r="AX555" s="13" t="s">
        <v>74</v>
      </c>
      <c r="AY555" s="265" t="s">
        <v>165</v>
      </c>
    </row>
    <row r="556" s="13" customFormat="1">
      <c r="B556" s="255"/>
      <c r="C556" s="256"/>
      <c r="D556" s="246" t="s">
        <v>175</v>
      </c>
      <c r="E556" s="257" t="s">
        <v>1</v>
      </c>
      <c r="F556" s="258" t="s">
        <v>1958</v>
      </c>
      <c r="G556" s="256"/>
      <c r="H556" s="259">
        <v>19.661999999999999</v>
      </c>
      <c r="I556" s="260"/>
      <c r="J556" s="256"/>
      <c r="K556" s="256"/>
      <c r="L556" s="261"/>
      <c r="M556" s="262"/>
      <c r="N556" s="263"/>
      <c r="O556" s="263"/>
      <c r="P556" s="263"/>
      <c r="Q556" s="263"/>
      <c r="R556" s="263"/>
      <c r="S556" s="263"/>
      <c r="T556" s="264"/>
      <c r="AT556" s="265" t="s">
        <v>175</v>
      </c>
      <c r="AU556" s="265" t="s">
        <v>107</v>
      </c>
      <c r="AV556" s="13" t="s">
        <v>107</v>
      </c>
      <c r="AW556" s="13" t="s">
        <v>31</v>
      </c>
      <c r="AX556" s="13" t="s">
        <v>74</v>
      </c>
      <c r="AY556" s="265" t="s">
        <v>165</v>
      </c>
    </row>
    <row r="557" s="13" customFormat="1">
      <c r="B557" s="255"/>
      <c r="C557" s="256"/>
      <c r="D557" s="246" t="s">
        <v>175</v>
      </c>
      <c r="E557" s="257" t="s">
        <v>1</v>
      </c>
      <c r="F557" s="258" t="s">
        <v>1959</v>
      </c>
      <c r="G557" s="256"/>
      <c r="H557" s="259">
        <v>60.597999999999999</v>
      </c>
      <c r="I557" s="260"/>
      <c r="J557" s="256"/>
      <c r="K557" s="256"/>
      <c r="L557" s="261"/>
      <c r="M557" s="262"/>
      <c r="N557" s="263"/>
      <c r="O557" s="263"/>
      <c r="P557" s="263"/>
      <c r="Q557" s="263"/>
      <c r="R557" s="263"/>
      <c r="S557" s="263"/>
      <c r="T557" s="264"/>
      <c r="AT557" s="265" t="s">
        <v>175</v>
      </c>
      <c r="AU557" s="265" t="s">
        <v>107</v>
      </c>
      <c r="AV557" s="13" t="s">
        <v>107</v>
      </c>
      <c r="AW557" s="13" t="s">
        <v>31</v>
      </c>
      <c r="AX557" s="13" t="s">
        <v>74</v>
      </c>
      <c r="AY557" s="265" t="s">
        <v>165</v>
      </c>
    </row>
    <row r="558" s="13" customFormat="1">
      <c r="B558" s="255"/>
      <c r="C558" s="256"/>
      <c r="D558" s="246" t="s">
        <v>175</v>
      </c>
      <c r="E558" s="257" t="s">
        <v>1</v>
      </c>
      <c r="F558" s="258" t="s">
        <v>463</v>
      </c>
      <c r="G558" s="256"/>
      <c r="H558" s="259">
        <v>-1.7689999999999999</v>
      </c>
      <c r="I558" s="260"/>
      <c r="J558" s="256"/>
      <c r="K558" s="256"/>
      <c r="L558" s="261"/>
      <c r="M558" s="262"/>
      <c r="N558" s="263"/>
      <c r="O558" s="263"/>
      <c r="P558" s="263"/>
      <c r="Q558" s="263"/>
      <c r="R558" s="263"/>
      <c r="S558" s="263"/>
      <c r="T558" s="264"/>
      <c r="AT558" s="265" t="s">
        <v>175</v>
      </c>
      <c r="AU558" s="265" t="s">
        <v>107</v>
      </c>
      <c r="AV558" s="13" t="s">
        <v>107</v>
      </c>
      <c r="AW558" s="13" t="s">
        <v>31</v>
      </c>
      <c r="AX558" s="13" t="s">
        <v>74</v>
      </c>
      <c r="AY558" s="265" t="s">
        <v>165</v>
      </c>
    </row>
    <row r="559" s="12" customFormat="1">
      <c r="B559" s="244"/>
      <c r="C559" s="245"/>
      <c r="D559" s="246" t="s">
        <v>175</v>
      </c>
      <c r="E559" s="247" t="s">
        <v>1</v>
      </c>
      <c r="F559" s="248" t="s">
        <v>1452</v>
      </c>
      <c r="G559" s="245"/>
      <c r="H559" s="247" t="s">
        <v>1</v>
      </c>
      <c r="I559" s="249"/>
      <c r="J559" s="245"/>
      <c r="K559" s="245"/>
      <c r="L559" s="250"/>
      <c r="M559" s="251"/>
      <c r="N559" s="252"/>
      <c r="O559" s="252"/>
      <c r="P559" s="252"/>
      <c r="Q559" s="252"/>
      <c r="R559" s="252"/>
      <c r="S559" s="252"/>
      <c r="T559" s="253"/>
      <c r="AT559" s="254" t="s">
        <v>175</v>
      </c>
      <c r="AU559" s="254" t="s">
        <v>107</v>
      </c>
      <c r="AV559" s="12" t="s">
        <v>82</v>
      </c>
      <c r="AW559" s="12" t="s">
        <v>31</v>
      </c>
      <c r="AX559" s="12" t="s">
        <v>74</v>
      </c>
      <c r="AY559" s="254" t="s">
        <v>165</v>
      </c>
    </row>
    <row r="560" s="13" customFormat="1">
      <c r="B560" s="255"/>
      <c r="C560" s="256"/>
      <c r="D560" s="246" t="s">
        <v>175</v>
      </c>
      <c r="E560" s="257" t="s">
        <v>1</v>
      </c>
      <c r="F560" s="258" t="s">
        <v>1960</v>
      </c>
      <c r="G560" s="256"/>
      <c r="H560" s="259">
        <v>12.199999999999999</v>
      </c>
      <c r="I560" s="260"/>
      <c r="J560" s="256"/>
      <c r="K560" s="256"/>
      <c r="L560" s="261"/>
      <c r="M560" s="262"/>
      <c r="N560" s="263"/>
      <c r="O560" s="263"/>
      <c r="P560" s="263"/>
      <c r="Q560" s="263"/>
      <c r="R560" s="263"/>
      <c r="S560" s="263"/>
      <c r="T560" s="264"/>
      <c r="AT560" s="265" t="s">
        <v>175</v>
      </c>
      <c r="AU560" s="265" t="s">
        <v>107</v>
      </c>
      <c r="AV560" s="13" t="s">
        <v>107</v>
      </c>
      <c r="AW560" s="13" t="s">
        <v>31</v>
      </c>
      <c r="AX560" s="13" t="s">
        <v>74</v>
      </c>
      <c r="AY560" s="265" t="s">
        <v>165</v>
      </c>
    </row>
    <row r="561" s="14" customFormat="1">
      <c r="B561" s="266"/>
      <c r="C561" s="267"/>
      <c r="D561" s="246" t="s">
        <v>175</v>
      </c>
      <c r="E561" s="268" t="s">
        <v>1</v>
      </c>
      <c r="F561" s="269" t="s">
        <v>179</v>
      </c>
      <c r="G561" s="267"/>
      <c r="H561" s="270">
        <v>208.22199999999998</v>
      </c>
      <c r="I561" s="271"/>
      <c r="J561" s="267"/>
      <c r="K561" s="267"/>
      <c r="L561" s="272"/>
      <c r="M561" s="273"/>
      <c r="N561" s="274"/>
      <c r="O561" s="274"/>
      <c r="P561" s="274"/>
      <c r="Q561" s="274"/>
      <c r="R561" s="274"/>
      <c r="S561" s="274"/>
      <c r="T561" s="275"/>
      <c r="AT561" s="276" t="s">
        <v>175</v>
      </c>
      <c r="AU561" s="276" t="s">
        <v>107</v>
      </c>
      <c r="AV561" s="14" t="s">
        <v>166</v>
      </c>
      <c r="AW561" s="14" t="s">
        <v>31</v>
      </c>
      <c r="AX561" s="14" t="s">
        <v>74</v>
      </c>
      <c r="AY561" s="276" t="s">
        <v>165</v>
      </c>
    </row>
    <row r="562" s="12" customFormat="1">
      <c r="B562" s="244"/>
      <c r="C562" s="245"/>
      <c r="D562" s="246" t="s">
        <v>175</v>
      </c>
      <c r="E562" s="247" t="s">
        <v>1</v>
      </c>
      <c r="F562" s="248" t="s">
        <v>1752</v>
      </c>
      <c r="G562" s="245"/>
      <c r="H562" s="247" t="s">
        <v>1</v>
      </c>
      <c r="I562" s="249"/>
      <c r="J562" s="245"/>
      <c r="K562" s="245"/>
      <c r="L562" s="250"/>
      <c r="M562" s="251"/>
      <c r="N562" s="252"/>
      <c r="O562" s="252"/>
      <c r="P562" s="252"/>
      <c r="Q562" s="252"/>
      <c r="R562" s="252"/>
      <c r="S562" s="252"/>
      <c r="T562" s="253"/>
      <c r="AT562" s="254" t="s">
        <v>175</v>
      </c>
      <c r="AU562" s="254" t="s">
        <v>107</v>
      </c>
      <c r="AV562" s="12" t="s">
        <v>82</v>
      </c>
      <c r="AW562" s="12" t="s">
        <v>31</v>
      </c>
      <c r="AX562" s="12" t="s">
        <v>74</v>
      </c>
      <c r="AY562" s="254" t="s">
        <v>165</v>
      </c>
    </row>
    <row r="563" s="12" customFormat="1">
      <c r="B563" s="244"/>
      <c r="C563" s="245"/>
      <c r="D563" s="246" t="s">
        <v>175</v>
      </c>
      <c r="E563" s="247" t="s">
        <v>1</v>
      </c>
      <c r="F563" s="248" t="s">
        <v>1819</v>
      </c>
      <c r="G563" s="245"/>
      <c r="H563" s="247" t="s">
        <v>1</v>
      </c>
      <c r="I563" s="249"/>
      <c r="J563" s="245"/>
      <c r="K563" s="245"/>
      <c r="L563" s="250"/>
      <c r="M563" s="251"/>
      <c r="N563" s="252"/>
      <c r="O563" s="252"/>
      <c r="P563" s="252"/>
      <c r="Q563" s="252"/>
      <c r="R563" s="252"/>
      <c r="S563" s="252"/>
      <c r="T563" s="253"/>
      <c r="AT563" s="254" t="s">
        <v>175</v>
      </c>
      <c r="AU563" s="254" t="s">
        <v>107</v>
      </c>
      <c r="AV563" s="12" t="s">
        <v>82</v>
      </c>
      <c r="AW563" s="12" t="s">
        <v>31</v>
      </c>
      <c r="AX563" s="12" t="s">
        <v>74</v>
      </c>
      <c r="AY563" s="254" t="s">
        <v>165</v>
      </c>
    </row>
    <row r="564" s="13" customFormat="1">
      <c r="B564" s="255"/>
      <c r="C564" s="256"/>
      <c r="D564" s="246" t="s">
        <v>175</v>
      </c>
      <c r="E564" s="257" t="s">
        <v>1</v>
      </c>
      <c r="F564" s="258" t="s">
        <v>1961</v>
      </c>
      <c r="G564" s="256"/>
      <c r="H564" s="259">
        <v>101.52800000000001</v>
      </c>
      <c r="I564" s="260"/>
      <c r="J564" s="256"/>
      <c r="K564" s="256"/>
      <c r="L564" s="261"/>
      <c r="M564" s="262"/>
      <c r="N564" s="263"/>
      <c r="O564" s="263"/>
      <c r="P564" s="263"/>
      <c r="Q564" s="263"/>
      <c r="R564" s="263"/>
      <c r="S564" s="263"/>
      <c r="T564" s="264"/>
      <c r="AT564" s="265" t="s">
        <v>175</v>
      </c>
      <c r="AU564" s="265" t="s">
        <v>107</v>
      </c>
      <c r="AV564" s="13" t="s">
        <v>107</v>
      </c>
      <c r="AW564" s="13" t="s">
        <v>31</v>
      </c>
      <c r="AX564" s="13" t="s">
        <v>74</v>
      </c>
      <c r="AY564" s="265" t="s">
        <v>165</v>
      </c>
    </row>
    <row r="565" s="13" customFormat="1">
      <c r="B565" s="255"/>
      <c r="C565" s="256"/>
      <c r="D565" s="246" t="s">
        <v>175</v>
      </c>
      <c r="E565" s="257" t="s">
        <v>1</v>
      </c>
      <c r="F565" s="258" t="s">
        <v>1871</v>
      </c>
      <c r="G565" s="256"/>
      <c r="H565" s="259">
        <v>-7.7359999999999998</v>
      </c>
      <c r="I565" s="260"/>
      <c r="J565" s="256"/>
      <c r="K565" s="256"/>
      <c r="L565" s="261"/>
      <c r="M565" s="262"/>
      <c r="N565" s="263"/>
      <c r="O565" s="263"/>
      <c r="P565" s="263"/>
      <c r="Q565" s="263"/>
      <c r="R565" s="263"/>
      <c r="S565" s="263"/>
      <c r="T565" s="264"/>
      <c r="AT565" s="265" t="s">
        <v>175</v>
      </c>
      <c r="AU565" s="265" t="s">
        <v>107</v>
      </c>
      <c r="AV565" s="13" t="s">
        <v>107</v>
      </c>
      <c r="AW565" s="13" t="s">
        <v>31</v>
      </c>
      <c r="AX565" s="13" t="s">
        <v>74</v>
      </c>
      <c r="AY565" s="265" t="s">
        <v>165</v>
      </c>
    </row>
    <row r="566" s="13" customFormat="1">
      <c r="B566" s="255"/>
      <c r="C566" s="256"/>
      <c r="D566" s="246" t="s">
        <v>175</v>
      </c>
      <c r="E566" s="257" t="s">
        <v>1</v>
      </c>
      <c r="F566" s="258" t="s">
        <v>1962</v>
      </c>
      <c r="G566" s="256"/>
      <c r="H566" s="259">
        <v>52.359999999999999</v>
      </c>
      <c r="I566" s="260"/>
      <c r="J566" s="256"/>
      <c r="K566" s="256"/>
      <c r="L566" s="261"/>
      <c r="M566" s="262"/>
      <c r="N566" s="263"/>
      <c r="O566" s="263"/>
      <c r="P566" s="263"/>
      <c r="Q566" s="263"/>
      <c r="R566" s="263"/>
      <c r="S566" s="263"/>
      <c r="T566" s="264"/>
      <c r="AT566" s="265" t="s">
        <v>175</v>
      </c>
      <c r="AU566" s="265" t="s">
        <v>107</v>
      </c>
      <c r="AV566" s="13" t="s">
        <v>107</v>
      </c>
      <c r="AW566" s="13" t="s">
        <v>31</v>
      </c>
      <c r="AX566" s="13" t="s">
        <v>74</v>
      </c>
      <c r="AY566" s="265" t="s">
        <v>165</v>
      </c>
    </row>
    <row r="567" s="13" customFormat="1">
      <c r="B567" s="255"/>
      <c r="C567" s="256"/>
      <c r="D567" s="246" t="s">
        <v>175</v>
      </c>
      <c r="E567" s="257" t="s">
        <v>1</v>
      </c>
      <c r="F567" s="258" t="s">
        <v>458</v>
      </c>
      <c r="G567" s="256"/>
      <c r="H567" s="259">
        <v>-0.874</v>
      </c>
      <c r="I567" s="260"/>
      <c r="J567" s="256"/>
      <c r="K567" s="256"/>
      <c r="L567" s="261"/>
      <c r="M567" s="262"/>
      <c r="N567" s="263"/>
      <c r="O567" s="263"/>
      <c r="P567" s="263"/>
      <c r="Q567" s="263"/>
      <c r="R567" s="263"/>
      <c r="S567" s="263"/>
      <c r="T567" s="264"/>
      <c r="AT567" s="265" t="s">
        <v>175</v>
      </c>
      <c r="AU567" s="265" t="s">
        <v>107</v>
      </c>
      <c r="AV567" s="13" t="s">
        <v>107</v>
      </c>
      <c r="AW567" s="13" t="s">
        <v>31</v>
      </c>
      <c r="AX567" s="13" t="s">
        <v>74</v>
      </c>
      <c r="AY567" s="265" t="s">
        <v>165</v>
      </c>
    </row>
    <row r="568" s="13" customFormat="1">
      <c r="B568" s="255"/>
      <c r="C568" s="256"/>
      <c r="D568" s="246" t="s">
        <v>175</v>
      </c>
      <c r="E568" s="257" t="s">
        <v>1</v>
      </c>
      <c r="F568" s="258" t="s">
        <v>1963</v>
      </c>
      <c r="G568" s="256"/>
      <c r="H568" s="259">
        <v>30.114999999999998</v>
      </c>
      <c r="I568" s="260"/>
      <c r="J568" s="256"/>
      <c r="K568" s="256"/>
      <c r="L568" s="261"/>
      <c r="M568" s="262"/>
      <c r="N568" s="263"/>
      <c r="O568" s="263"/>
      <c r="P568" s="263"/>
      <c r="Q568" s="263"/>
      <c r="R568" s="263"/>
      <c r="S568" s="263"/>
      <c r="T568" s="264"/>
      <c r="AT568" s="265" t="s">
        <v>175</v>
      </c>
      <c r="AU568" s="265" t="s">
        <v>107</v>
      </c>
      <c r="AV568" s="13" t="s">
        <v>107</v>
      </c>
      <c r="AW568" s="13" t="s">
        <v>31</v>
      </c>
      <c r="AX568" s="13" t="s">
        <v>74</v>
      </c>
      <c r="AY568" s="265" t="s">
        <v>165</v>
      </c>
    </row>
    <row r="569" s="12" customFormat="1">
      <c r="B569" s="244"/>
      <c r="C569" s="245"/>
      <c r="D569" s="246" t="s">
        <v>175</v>
      </c>
      <c r="E569" s="247" t="s">
        <v>1</v>
      </c>
      <c r="F569" s="248" t="s">
        <v>1452</v>
      </c>
      <c r="G569" s="245"/>
      <c r="H569" s="247" t="s">
        <v>1</v>
      </c>
      <c r="I569" s="249"/>
      <c r="J569" s="245"/>
      <c r="K569" s="245"/>
      <c r="L569" s="250"/>
      <c r="M569" s="251"/>
      <c r="N569" s="252"/>
      <c r="O569" s="252"/>
      <c r="P569" s="252"/>
      <c r="Q569" s="252"/>
      <c r="R569" s="252"/>
      <c r="S569" s="252"/>
      <c r="T569" s="253"/>
      <c r="AT569" s="254" t="s">
        <v>175</v>
      </c>
      <c r="AU569" s="254" t="s">
        <v>107</v>
      </c>
      <c r="AV569" s="12" t="s">
        <v>82</v>
      </c>
      <c r="AW569" s="12" t="s">
        <v>31</v>
      </c>
      <c r="AX569" s="12" t="s">
        <v>74</v>
      </c>
      <c r="AY569" s="254" t="s">
        <v>165</v>
      </c>
    </row>
    <row r="570" s="13" customFormat="1">
      <c r="B570" s="255"/>
      <c r="C570" s="256"/>
      <c r="D570" s="246" t="s">
        <v>175</v>
      </c>
      <c r="E570" s="257" t="s">
        <v>1</v>
      </c>
      <c r="F570" s="258" t="s">
        <v>1964</v>
      </c>
      <c r="G570" s="256"/>
      <c r="H570" s="259">
        <v>11.560000000000001</v>
      </c>
      <c r="I570" s="260"/>
      <c r="J570" s="256"/>
      <c r="K570" s="256"/>
      <c r="L570" s="261"/>
      <c r="M570" s="262"/>
      <c r="N570" s="263"/>
      <c r="O570" s="263"/>
      <c r="P570" s="263"/>
      <c r="Q570" s="263"/>
      <c r="R570" s="263"/>
      <c r="S570" s="263"/>
      <c r="T570" s="264"/>
      <c r="AT570" s="265" t="s">
        <v>175</v>
      </c>
      <c r="AU570" s="265" t="s">
        <v>107</v>
      </c>
      <c r="AV570" s="13" t="s">
        <v>107</v>
      </c>
      <c r="AW570" s="13" t="s">
        <v>31</v>
      </c>
      <c r="AX570" s="13" t="s">
        <v>74</v>
      </c>
      <c r="AY570" s="265" t="s">
        <v>165</v>
      </c>
    </row>
    <row r="571" s="14" customFormat="1">
      <c r="B571" s="266"/>
      <c r="C571" s="267"/>
      <c r="D571" s="246" t="s">
        <v>175</v>
      </c>
      <c r="E571" s="268" t="s">
        <v>1</v>
      </c>
      <c r="F571" s="269" t="s">
        <v>179</v>
      </c>
      <c r="G571" s="267"/>
      <c r="H571" s="270">
        <v>186.953</v>
      </c>
      <c r="I571" s="271"/>
      <c r="J571" s="267"/>
      <c r="K571" s="267"/>
      <c r="L571" s="272"/>
      <c r="M571" s="273"/>
      <c r="N571" s="274"/>
      <c r="O571" s="274"/>
      <c r="P571" s="274"/>
      <c r="Q571" s="274"/>
      <c r="R571" s="274"/>
      <c r="S571" s="274"/>
      <c r="T571" s="275"/>
      <c r="AT571" s="276" t="s">
        <v>175</v>
      </c>
      <c r="AU571" s="276" t="s">
        <v>107</v>
      </c>
      <c r="AV571" s="14" t="s">
        <v>166</v>
      </c>
      <c r="AW571" s="14" t="s">
        <v>31</v>
      </c>
      <c r="AX571" s="14" t="s">
        <v>74</v>
      </c>
      <c r="AY571" s="276" t="s">
        <v>165</v>
      </c>
    </row>
    <row r="572" s="15" customFormat="1">
      <c r="B572" s="277"/>
      <c r="C572" s="278"/>
      <c r="D572" s="246" t="s">
        <v>175</v>
      </c>
      <c r="E572" s="279" t="s">
        <v>1</v>
      </c>
      <c r="F572" s="280" t="s">
        <v>186</v>
      </c>
      <c r="G572" s="278"/>
      <c r="H572" s="281">
        <v>806.03599999999994</v>
      </c>
      <c r="I572" s="282"/>
      <c r="J572" s="278"/>
      <c r="K572" s="278"/>
      <c r="L572" s="283"/>
      <c r="M572" s="284"/>
      <c r="N572" s="285"/>
      <c r="O572" s="285"/>
      <c r="P572" s="285"/>
      <c r="Q572" s="285"/>
      <c r="R572" s="285"/>
      <c r="S572" s="285"/>
      <c r="T572" s="286"/>
      <c r="AT572" s="287" t="s">
        <v>175</v>
      </c>
      <c r="AU572" s="287" t="s">
        <v>107</v>
      </c>
      <c r="AV572" s="15" t="s">
        <v>173</v>
      </c>
      <c r="AW572" s="15" t="s">
        <v>31</v>
      </c>
      <c r="AX572" s="15" t="s">
        <v>82</v>
      </c>
      <c r="AY572" s="287" t="s">
        <v>165</v>
      </c>
    </row>
    <row r="573" s="1" customFormat="1" ht="24" customHeight="1">
      <c r="B573" s="38"/>
      <c r="C573" s="288" t="s">
        <v>7</v>
      </c>
      <c r="D573" s="288" t="s">
        <v>223</v>
      </c>
      <c r="E573" s="289" t="s">
        <v>1965</v>
      </c>
      <c r="F573" s="290" t="s">
        <v>1966</v>
      </c>
      <c r="G573" s="291" t="s">
        <v>296</v>
      </c>
      <c r="H573" s="292">
        <v>762.38499999999999</v>
      </c>
      <c r="I573" s="293"/>
      <c r="J573" s="294">
        <f>ROUND(I573*H573,2)</f>
        <v>0</v>
      </c>
      <c r="K573" s="290" t="s">
        <v>1</v>
      </c>
      <c r="L573" s="295"/>
      <c r="M573" s="296" t="s">
        <v>1</v>
      </c>
      <c r="N573" s="297" t="s">
        <v>40</v>
      </c>
      <c r="O573" s="86"/>
      <c r="P573" s="240">
        <f>O573*H573</f>
        <v>0</v>
      </c>
      <c r="Q573" s="240">
        <v>0.0020999999999999999</v>
      </c>
      <c r="R573" s="240">
        <f>Q573*H573</f>
        <v>1.6010084999999998</v>
      </c>
      <c r="S573" s="240">
        <v>0</v>
      </c>
      <c r="T573" s="241">
        <f>S573*H573</f>
        <v>0</v>
      </c>
      <c r="AR573" s="242" t="s">
        <v>226</v>
      </c>
      <c r="AT573" s="242" t="s">
        <v>223</v>
      </c>
      <c r="AU573" s="242" t="s">
        <v>107</v>
      </c>
      <c r="AY573" s="17" t="s">
        <v>165</v>
      </c>
      <c r="BE573" s="243">
        <f>IF(N573="základní",J573,0)</f>
        <v>0</v>
      </c>
      <c r="BF573" s="243">
        <f>IF(N573="snížená",J573,0)</f>
        <v>0</v>
      </c>
      <c r="BG573" s="243">
        <f>IF(N573="zákl. přenesená",J573,0)</f>
        <v>0</v>
      </c>
      <c r="BH573" s="243">
        <f>IF(N573="sníž. přenesená",J573,0)</f>
        <v>0</v>
      </c>
      <c r="BI573" s="243">
        <f>IF(N573="nulová",J573,0)</f>
        <v>0</v>
      </c>
      <c r="BJ573" s="17" t="s">
        <v>107</v>
      </c>
      <c r="BK573" s="243">
        <f>ROUND(I573*H573,2)</f>
        <v>0</v>
      </c>
      <c r="BL573" s="17" t="s">
        <v>173</v>
      </c>
      <c r="BM573" s="242" t="s">
        <v>1967</v>
      </c>
    </row>
    <row r="574" s="12" customFormat="1">
      <c r="B574" s="244"/>
      <c r="C574" s="245"/>
      <c r="D574" s="246" t="s">
        <v>175</v>
      </c>
      <c r="E574" s="247" t="s">
        <v>1</v>
      </c>
      <c r="F574" s="248" t="s">
        <v>1175</v>
      </c>
      <c r="G574" s="245"/>
      <c r="H574" s="247" t="s">
        <v>1</v>
      </c>
      <c r="I574" s="249"/>
      <c r="J574" s="245"/>
      <c r="K574" s="245"/>
      <c r="L574" s="250"/>
      <c r="M574" s="251"/>
      <c r="N574" s="252"/>
      <c r="O574" s="252"/>
      <c r="P574" s="252"/>
      <c r="Q574" s="252"/>
      <c r="R574" s="252"/>
      <c r="S574" s="252"/>
      <c r="T574" s="253"/>
      <c r="AT574" s="254" t="s">
        <v>175</v>
      </c>
      <c r="AU574" s="254" t="s">
        <v>107</v>
      </c>
      <c r="AV574" s="12" t="s">
        <v>82</v>
      </c>
      <c r="AW574" s="12" t="s">
        <v>31</v>
      </c>
      <c r="AX574" s="12" t="s">
        <v>74</v>
      </c>
      <c r="AY574" s="254" t="s">
        <v>165</v>
      </c>
    </row>
    <row r="575" s="12" customFormat="1">
      <c r="B575" s="244"/>
      <c r="C575" s="245"/>
      <c r="D575" s="246" t="s">
        <v>175</v>
      </c>
      <c r="E575" s="247" t="s">
        <v>1</v>
      </c>
      <c r="F575" s="248" t="s">
        <v>1819</v>
      </c>
      <c r="G575" s="245"/>
      <c r="H575" s="247" t="s">
        <v>1</v>
      </c>
      <c r="I575" s="249"/>
      <c r="J575" s="245"/>
      <c r="K575" s="245"/>
      <c r="L575" s="250"/>
      <c r="M575" s="251"/>
      <c r="N575" s="252"/>
      <c r="O575" s="252"/>
      <c r="P575" s="252"/>
      <c r="Q575" s="252"/>
      <c r="R575" s="252"/>
      <c r="S575" s="252"/>
      <c r="T575" s="253"/>
      <c r="AT575" s="254" t="s">
        <v>175</v>
      </c>
      <c r="AU575" s="254" t="s">
        <v>107</v>
      </c>
      <c r="AV575" s="12" t="s">
        <v>82</v>
      </c>
      <c r="AW575" s="12" t="s">
        <v>31</v>
      </c>
      <c r="AX575" s="12" t="s">
        <v>74</v>
      </c>
      <c r="AY575" s="254" t="s">
        <v>165</v>
      </c>
    </row>
    <row r="576" s="13" customFormat="1">
      <c r="B576" s="255"/>
      <c r="C576" s="256"/>
      <c r="D576" s="246" t="s">
        <v>175</v>
      </c>
      <c r="E576" s="257" t="s">
        <v>1</v>
      </c>
      <c r="F576" s="258" t="s">
        <v>1946</v>
      </c>
      <c r="G576" s="256"/>
      <c r="H576" s="259">
        <v>246.57400000000001</v>
      </c>
      <c r="I576" s="260"/>
      <c r="J576" s="256"/>
      <c r="K576" s="256"/>
      <c r="L576" s="261"/>
      <c r="M576" s="262"/>
      <c r="N576" s="263"/>
      <c r="O576" s="263"/>
      <c r="P576" s="263"/>
      <c r="Q576" s="263"/>
      <c r="R576" s="263"/>
      <c r="S576" s="263"/>
      <c r="T576" s="264"/>
      <c r="AT576" s="265" t="s">
        <v>175</v>
      </c>
      <c r="AU576" s="265" t="s">
        <v>107</v>
      </c>
      <c r="AV576" s="13" t="s">
        <v>107</v>
      </c>
      <c r="AW576" s="13" t="s">
        <v>31</v>
      </c>
      <c r="AX576" s="13" t="s">
        <v>74</v>
      </c>
      <c r="AY576" s="265" t="s">
        <v>165</v>
      </c>
    </row>
    <row r="577" s="13" customFormat="1">
      <c r="B577" s="255"/>
      <c r="C577" s="256"/>
      <c r="D577" s="246" t="s">
        <v>175</v>
      </c>
      <c r="E577" s="257" t="s">
        <v>1</v>
      </c>
      <c r="F577" s="258" t="s">
        <v>1947</v>
      </c>
      <c r="G577" s="256"/>
      <c r="H577" s="259">
        <v>21.097999999999999</v>
      </c>
      <c r="I577" s="260"/>
      <c r="J577" s="256"/>
      <c r="K577" s="256"/>
      <c r="L577" s="261"/>
      <c r="M577" s="262"/>
      <c r="N577" s="263"/>
      <c r="O577" s="263"/>
      <c r="P577" s="263"/>
      <c r="Q577" s="263"/>
      <c r="R577" s="263"/>
      <c r="S577" s="263"/>
      <c r="T577" s="264"/>
      <c r="AT577" s="265" t="s">
        <v>175</v>
      </c>
      <c r="AU577" s="265" t="s">
        <v>107</v>
      </c>
      <c r="AV577" s="13" t="s">
        <v>107</v>
      </c>
      <c r="AW577" s="13" t="s">
        <v>31</v>
      </c>
      <c r="AX577" s="13" t="s">
        <v>74</v>
      </c>
      <c r="AY577" s="265" t="s">
        <v>165</v>
      </c>
    </row>
    <row r="578" s="12" customFormat="1">
      <c r="B578" s="244"/>
      <c r="C578" s="245"/>
      <c r="D578" s="246" t="s">
        <v>175</v>
      </c>
      <c r="E578" s="247" t="s">
        <v>1</v>
      </c>
      <c r="F578" s="248" t="s">
        <v>1822</v>
      </c>
      <c r="G578" s="245"/>
      <c r="H578" s="247" t="s">
        <v>1</v>
      </c>
      <c r="I578" s="249"/>
      <c r="J578" s="245"/>
      <c r="K578" s="245"/>
      <c r="L578" s="250"/>
      <c r="M578" s="251"/>
      <c r="N578" s="252"/>
      <c r="O578" s="252"/>
      <c r="P578" s="252"/>
      <c r="Q578" s="252"/>
      <c r="R578" s="252"/>
      <c r="S578" s="252"/>
      <c r="T578" s="253"/>
      <c r="AT578" s="254" t="s">
        <v>175</v>
      </c>
      <c r="AU578" s="254" t="s">
        <v>107</v>
      </c>
      <c r="AV578" s="12" t="s">
        <v>82</v>
      </c>
      <c r="AW578" s="12" t="s">
        <v>31</v>
      </c>
      <c r="AX578" s="12" t="s">
        <v>74</v>
      </c>
      <c r="AY578" s="254" t="s">
        <v>165</v>
      </c>
    </row>
    <row r="579" s="13" customFormat="1">
      <c r="B579" s="255"/>
      <c r="C579" s="256"/>
      <c r="D579" s="246" t="s">
        <v>175</v>
      </c>
      <c r="E579" s="257" t="s">
        <v>1</v>
      </c>
      <c r="F579" s="258" t="s">
        <v>1823</v>
      </c>
      <c r="G579" s="256"/>
      <c r="H579" s="259">
        <v>2.7599999999999998</v>
      </c>
      <c r="I579" s="260"/>
      <c r="J579" s="256"/>
      <c r="K579" s="256"/>
      <c r="L579" s="261"/>
      <c r="M579" s="262"/>
      <c r="N579" s="263"/>
      <c r="O579" s="263"/>
      <c r="P579" s="263"/>
      <c r="Q579" s="263"/>
      <c r="R579" s="263"/>
      <c r="S579" s="263"/>
      <c r="T579" s="264"/>
      <c r="AT579" s="265" t="s">
        <v>175</v>
      </c>
      <c r="AU579" s="265" t="s">
        <v>107</v>
      </c>
      <c r="AV579" s="13" t="s">
        <v>107</v>
      </c>
      <c r="AW579" s="13" t="s">
        <v>31</v>
      </c>
      <c r="AX579" s="13" t="s">
        <v>74</v>
      </c>
      <c r="AY579" s="265" t="s">
        <v>165</v>
      </c>
    </row>
    <row r="580" s="13" customFormat="1">
      <c r="B580" s="255"/>
      <c r="C580" s="256"/>
      <c r="D580" s="246" t="s">
        <v>175</v>
      </c>
      <c r="E580" s="257" t="s">
        <v>1</v>
      </c>
      <c r="F580" s="258" t="s">
        <v>1824</v>
      </c>
      <c r="G580" s="256"/>
      <c r="H580" s="259">
        <v>-12.893000000000001</v>
      </c>
      <c r="I580" s="260"/>
      <c r="J580" s="256"/>
      <c r="K580" s="256"/>
      <c r="L580" s="261"/>
      <c r="M580" s="262"/>
      <c r="N580" s="263"/>
      <c r="O580" s="263"/>
      <c r="P580" s="263"/>
      <c r="Q580" s="263"/>
      <c r="R580" s="263"/>
      <c r="S580" s="263"/>
      <c r="T580" s="264"/>
      <c r="AT580" s="265" t="s">
        <v>175</v>
      </c>
      <c r="AU580" s="265" t="s">
        <v>107</v>
      </c>
      <c r="AV580" s="13" t="s">
        <v>107</v>
      </c>
      <c r="AW580" s="13" t="s">
        <v>31</v>
      </c>
      <c r="AX580" s="13" t="s">
        <v>74</v>
      </c>
      <c r="AY580" s="265" t="s">
        <v>165</v>
      </c>
    </row>
    <row r="581" s="13" customFormat="1">
      <c r="B581" s="255"/>
      <c r="C581" s="256"/>
      <c r="D581" s="246" t="s">
        <v>175</v>
      </c>
      <c r="E581" s="257" t="s">
        <v>1</v>
      </c>
      <c r="F581" s="258" t="s">
        <v>408</v>
      </c>
      <c r="G581" s="256"/>
      <c r="H581" s="259">
        <v>-3.6739999999999999</v>
      </c>
      <c r="I581" s="260"/>
      <c r="J581" s="256"/>
      <c r="K581" s="256"/>
      <c r="L581" s="261"/>
      <c r="M581" s="262"/>
      <c r="N581" s="263"/>
      <c r="O581" s="263"/>
      <c r="P581" s="263"/>
      <c r="Q581" s="263"/>
      <c r="R581" s="263"/>
      <c r="S581" s="263"/>
      <c r="T581" s="264"/>
      <c r="AT581" s="265" t="s">
        <v>175</v>
      </c>
      <c r="AU581" s="265" t="s">
        <v>107</v>
      </c>
      <c r="AV581" s="13" t="s">
        <v>107</v>
      </c>
      <c r="AW581" s="13" t="s">
        <v>31</v>
      </c>
      <c r="AX581" s="13" t="s">
        <v>74</v>
      </c>
      <c r="AY581" s="265" t="s">
        <v>165</v>
      </c>
    </row>
    <row r="582" s="13" customFormat="1">
      <c r="B582" s="255"/>
      <c r="C582" s="256"/>
      <c r="D582" s="246" t="s">
        <v>175</v>
      </c>
      <c r="E582" s="257" t="s">
        <v>1</v>
      </c>
      <c r="F582" s="258" t="s">
        <v>1825</v>
      </c>
      <c r="G582" s="256"/>
      <c r="H582" s="259">
        <v>-15.471</v>
      </c>
      <c r="I582" s="260"/>
      <c r="J582" s="256"/>
      <c r="K582" s="256"/>
      <c r="L582" s="261"/>
      <c r="M582" s="262"/>
      <c r="N582" s="263"/>
      <c r="O582" s="263"/>
      <c r="P582" s="263"/>
      <c r="Q582" s="263"/>
      <c r="R582" s="263"/>
      <c r="S582" s="263"/>
      <c r="T582" s="264"/>
      <c r="AT582" s="265" t="s">
        <v>175</v>
      </c>
      <c r="AU582" s="265" t="s">
        <v>107</v>
      </c>
      <c r="AV582" s="13" t="s">
        <v>107</v>
      </c>
      <c r="AW582" s="13" t="s">
        <v>31</v>
      </c>
      <c r="AX582" s="13" t="s">
        <v>74</v>
      </c>
      <c r="AY582" s="265" t="s">
        <v>165</v>
      </c>
    </row>
    <row r="583" s="13" customFormat="1">
      <c r="B583" s="255"/>
      <c r="C583" s="256"/>
      <c r="D583" s="246" t="s">
        <v>175</v>
      </c>
      <c r="E583" s="257" t="s">
        <v>1</v>
      </c>
      <c r="F583" s="258" t="s">
        <v>1826</v>
      </c>
      <c r="G583" s="256"/>
      <c r="H583" s="259">
        <v>-5.1299999999999999</v>
      </c>
      <c r="I583" s="260"/>
      <c r="J583" s="256"/>
      <c r="K583" s="256"/>
      <c r="L583" s="261"/>
      <c r="M583" s="262"/>
      <c r="N583" s="263"/>
      <c r="O583" s="263"/>
      <c r="P583" s="263"/>
      <c r="Q583" s="263"/>
      <c r="R583" s="263"/>
      <c r="S583" s="263"/>
      <c r="T583" s="264"/>
      <c r="AT583" s="265" t="s">
        <v>175</v>
      </c>
      <c r="AU583" s="265" t="s">
        <v>107</v>
      </c>
      <c r="AV583" s="13" t="s">
        <v>107</v>
      </c>
      <c r="AW583" s="13" t="s">
        <v>31</v>
      </c>
      <c r="AX583" s="13" t="s">
        <v>74</v>
      </c>
      <c r="AY583" s="265" t="s">
        <v>165</v>
      </c>
    </row>
    <row r="584" s="13" customFormat="1">
      <c r="B584" s="255"/>
      <c r="C584" s="256"/>
      <c r="D584" s="246" t="s">
        <v>175</v>
      </c>
      <c r="E584" s="257" t="s">
        <v>1</v>
      </c>
      <c r="F584" s="258" t="s">
        <v>1827</v>
      </c>
      <c r="G584" s="256"/>
      <c r="H584" s="259">
        <v>-0.56499999999999995</v>
      </c>
      <c r="I584" s="260"/>
      <c r="J584" s="256"/>
      <c r="K584" s="256"/>
      <c r="L584" s="261"/>
      <c r="M584" s="262"/>
      <c r="N584" s="263"/>
      <c r="O584" s="263"/>
      <c r="P584" s="263"/>
      <c r="Q584" s="263"/>
      <c r="R584" s="263"/>
      <c r="S584" s="263"/>
      <c r="T584" s="264"/>
      <c r="AT584" s="265" t="s">
        <v>175</v>
      </c>
      <c r="AU584" s="265" t="s">
        <v>107</v>
      </c>
      <c r="AV584" s="13" t="s">
        <v>107</v>
      </c>
      <c r="AW584" s="13" t="s">
        <v>31</v>
      </c>
      <c r="AX584" s="13" t="s">
        <v>74</v>
      </c>
      <c r="AY584" s="265" t="s">
        <v>165</v>
      </c>
    </row>
    <row r="585" s="13" customFormat="1">
      <c r="B585" s="255"/>
      <c r="C585" s="256"/>
      <c r="D585" s="246" t="s">
        <v>175</v>
      </c>
      <c r="E585" s="257" t="s">
        <v>1</v>
      </c>
      <c r="F585" s="258" t="s">
        <v>1948</v>
      </c>
      <c r="G585" s="256"/>
      <c r="H585" s="259">
        <v>38.375999999999998</v>
      </c>
      <c r="I585" s="260"/>
      <c r="J585" s="256"/>
      <c r="K585" s="256"/>
      <c r="L585" s="261"/>
      <c r="M585" s="262"/>
      <c r="N585" s="263"/>
      <c r="O585" s="263"/>
      <c r="P585" s="263"/>
      <c r="Q585" s="263"/>
      <c r="R585" s="263"/>
      <c r="S585" s="263"/>
      <c r="T585" s="264"/>
      <c r="AT585" s="265" t="s">
        <v>175</v>
      </c>
      <c r="AU585" s="265" t="s">
        <v>107</v>
      </c>
      <c r="AV585" s="13" t="s">
        <v>107</v>
      </c>
      <c r="AW585" s="13" t="s">
        <v>31</v>
      </c>
      <c r="AX585" s="13" t="s">
        <v>74</v>
      </c>
      <c r="AY585" s="265" t="s">
        <v>165</v>
      </c>
    </row>
    <row r="586" s="13" customFormat="1">
      <c r="B586" s="255"/>
      <c r="C586" s="256"/>
      <c r="D586" s="246" t="s">
        <v>175</v>
      </c>
      <c r="E586" s="257" t="s">
        <v>1</v>
      </c>
      <c r="F586" s="258" t="s">
        <v>1949</v>
      </c>
      <c r="G586" s="256"/>
      <c r="H586" s="259">
        <v>-0.65400000000000003</v>
      </c>
      <c r="I586" s="260"/>
      <c r="J586" s="256"/>
      <c r="K586" s="256"/>
      <c r="L586" s="261"/>
      <c r="M586" s="262"/>
      <c r="N586" s="263"/>
      <c r="O586" s="263"/>
      <c r="P586" s="263"/>
      <c r="Q586" s="263"/>
      <c r="R586" s="263"/>
      <c r="S586" s="263"/>
      <c r="T586" s="264"/>
      <c r="AT586" s="265" t="s">
        <v>175</v>
      </c>
      <c r="AU586" s="265" t="s">
        <v>107</v>
      </c>
      <c r="AV586" s="13" t="s">
        <v>107</v>
      </c>
      <c r="AW586" s="13" t="s">
        <v>31</v>
      </c>
      <c r="AX586" s="13" t="s">
        <v>74</v>
      </c>
      <c r="AY586" s="265" t="s">
        <v>165</v>
      </c>
    </row>
    <row r="587" s="13" customFormat="1">
      <c r="B587" s="255"/>
      <c r="C587" s="256"/>
      <c r="D587" s="246" t="s">
        <v>175</v>
      </c>
      <c r="E587" s="257" t="s">
        <v>1</v>
      </c>
      <c r="F587" s="258" t="s">
        <v>1829</v>
      </c>
      <c r="G587" s="256"/>
      <c r="H587" s="259">
        <v>-0.72499999999999998</v>
      </c>
      <c r="I587" s="260"/>
      <c r="J587" s="256"/>
      <c r="K587" s="256"/>
      <c r="L587" s="261"/>
      <c r="M587" s="262"/>
      <c r="N587" s="263"/>
      <c r="O587" s="263"/>
      <c r="P587" s="263"/>
      <c r="Q587" s="263"/>
      <c r="R587" s="263"/>
      <c r="S587" s="263"/>
      <c r="T587" s="264"/>
      <c r="AT587" s="265" t="s">
        <v>175</v>
      </c>
      <c r="AU587" s="265" t="s">
        <v>107</v>
      </c>
      <c r="AV587" s="13" t="s">
        <v>107</v>
      </c>
      <c r="AW587" s="13" t="s">
        <v>31</v>
      </c>
      <c r="AX587" s="13" t="s">
        <v>74</v>
      </c>
      <c r="AY587" s="265" t="s">
        <v>165</v>
      </c>
    </row>
    <row r="588" s="13" customFormat="1">
      <c r="B588" s="255"/>
      <c r="C588" s="256"/>
      <c r="D588" s="246" t="s">
        <v>175</v>
      </c>
      <c r="E588" s="257" t="s">
        <v>1</v>
      </c>
      <c r="F588" s="258" t="s">
        <v>1830</v>
      </c>
      <c r="G588" s="256"/>
      <c r="H588" s="259">
        <v>-1.1499999999999999</v>
      </c>
      <c r="I588" s="260"/>
      <c r="J588" s="256"/>
      <c r="K588" s="256"/>
      <c r="L588" s="261"/>
      <c r="M588" s="262"/>
      <c r="N588" s="263"/>
      <c r="O588" s="263"/>
      <c r="P588" s="263"/>
      <c r="Q588" s="263"/>
      <c r="R588" s="263"/>
      <c r="S588" s="263"/>
      <c r="T588" s="264"/>
      <c r="AT588" s="265" t="s">
        <v>175</v>
      </c>
      <c r="AU588" s="265" t="s">
        <v>107</v>
      </c>
      <c r="AV588" s="13" t="s">
        <v>107</v>
      </c>
      <c r="AW588" s="13" t="s">
        <v>31</v>
      </c>
      <c r="AX588" s="13" t="s">
        <v>74</v>
      </c>
      <c r="AY588" s="265" t="s">
        <v>165</v>
      </c>
    </row>
    <row r="589" s="13" customFormat="1">
      <c r="B589" s="255"/>
      <c r="C589" s="256"/>
      <c r="D589" s="246" t="s">
        <v>175</v>
      </c>
      <c r="E589" s="257" t="s">
        <v>1</v>
      </c>
      <c r="F589" s="258" t="s">
        <v>1831</v>
      </c>
      <c r="G589" s="256"/>
      <c r="H589" s="259">
        <v>-0.64400000000000002</v>
      </c>
      <c r="I589" s="260"/>
      <c r="J589" s="256"/>
      <c r="K589" s="256"/>
      <c r="L589" s="261"/>
      <c r="M589" s="262"/>
      <c r="N589" s="263"/>
      <c r="O589" s="263"/>
      <c r="P589" s="263"/>
      <c r="Q589" s="263"/>
      <c r="R589" s="263"/>
      <c r="S589" s="263"/>
      <c r="T589" s="264"/>
      <c r="AT589" s="265" t="s">
        <v>175</v>
      </c>
      <c r="AU589" s="265" t="s">
        <v>107</v>
      </c>
      <c r="AV589" s="13" t="s">
        <v>107</v>
      </c>
      <c r="AW589" s="13" t="s">
        <v>31</v>
      </c>
      <c r="AX589" s="13" t="s">
        <v>74</v>
      </c>
      <c r="AY589" s="265" t="s">
        <v>165</v>
      </c>
    </row>
    <row r="590" s="14" customFormat="1">
      <c r="B590" s="266"/>
      <c r="C590" s="267"/>
      <c r="D590" s="246" t="s">
        <v>175</v>
      </c>
      <c r="E590" s="268" t="s">
        <v>1</v>
      </c>
      <c r="F590" s="269" t="s">
        <v>179</v>
      </c>
      <c r="G590" s="267"/>
      <c r="H590" s="270">
        <v>267.90199999999999</v>
      </c>
      <c r="I590" s="271"/>
      <c r="J590" s="267"/>
      <c r="K590" s="267"/>
      <c r="L590" s="272"/>
      <c r="M590" s="273"/>
      <c r="N590" s="274"/>
      <c r="O590" s="274"/>
      <c r="P590" s="274"/>
      <c r="Q590" s="274"/>
      <c r="R590" s="274"/>
      <c r="S590" s="274"/>
      <c r="T590" s="275"/>
      <c r="AT590" s="276" t="s">
        <v>175</v>
      </c>
      <c r="AU590" s="276" t="s">
        <v>107</v>
      </c>
      <c r="AV590" s="14" t="s">
        <v>166</v>
      </c>
      <c r="AW590" s="14" t="s">
        <v>31</v>
      </c>
      <c r="AX590" s="14" t="s">
        <v>74</v>
      </c>
      <c r="AY590" s="276" t="s">
        <v>165</v>
      </c>
    </row>
    <row r="591" s="12" customFormat="1">
      <c r="B591" s="244"/>
      <c r="C591" s="245"/>
      <c r="D591" s="246" t="s">
        <v>175</v>
      </c>
      <c r="E591" s="247" t="s">
        <v>1</v>
      </c>
      <c r="F591" s="248" t="s">
        <v>794</v>
      </c>
      <c r="G591" s="245"/>
      <c r="H591" s="247" t="s">
        <v>1</v>
      </c>
      <c r="I591" s="249"/>
      <c r="J591" s="245"/>
      <c r="K591" s="245"/>
      <c r="L591" s="250"/>
      <c r="M591" s="251"/>
      <c r="N591" s="252"/>
      <c r="O591" s="252"/>
      <c r="P591" s="252"/>
      <c r="Q591" s="252"/>
      <c r="R591" s="252"/>
      <c r="S591" s="252"/>
      <c r="T591" s="253"/>
      <c r="AT591" s="254" t="s">
        <v>175</v>
      </c>
      <c r="AU591" s="254" t="s">
        <v>107</v>
      </c>
      <c r="AV591" s="12" t="s">
        <v>82</v>
      </c>
      <c r="AW591" s="12" t="s">
        <v>31</v>
      </c>
      <c r="AX591" s="12" t="s">
        <v>74</v>
      </c>
      <c r="AY591" s="254" t="s">
        <v>165</v>
      </c>
    </row>
    <row r="592" s="12" customFormat="1">
      <c r="B592" s="244"/>
      <c r="C592" s="245"/>
      <c r="D592" s="246" t="s">
        <v>175</v>
      </c>
      <c r="E592" s="247" t="s">
        <v>1</v>
      </c>
      <c r="F592" s="248" t="s">
        <v>1819</v>
      </c>
      <c r="G592" s="245"/>
      <c r="H592" s="247" t="s">
        <v>1</v>
      </c>
      <c r="I592" s="249"/>
      <c r="J592" s="245"/>
      <c r="K592" s="245"/>
      <c r="L592" s="250"/>
      <c r="M592" s="251"/>
      <c r="N592" s="252"/>
      <c r="O592" s="252"/>
      <c r="P592" s="252"/>
      <c r="Q592" s="252"/>
      <c r="R592" s="252"/>
      <c r="S592" s="252"/>
      <c r="T592" s="253"/>
      <c r="AT592" s="254" t="s">
        <v>175</v>
      </c>
      <c r="AU592" s="254" t="s">
        <v>107</v>
      </c>
      <c r="AV592" s="12" t="s">
        <v>82</v>
      </c>
      <c r="AW592" s="12" t="s">
        <v>31</v>
      </c>
      <c r="AX592" s="12" t="s">
        <v>74</v>
      </c>
      <c r="AY592" s="254" t="s">
        <v>165</v>
      </c>
    </row>
    <row r="593" s="13" customFormat="1">
      <c r="B593" s="255"/>
      <c r="C593" s="256"/>
      <c r="D593" s="246" t="s">
        <v>175</v>
      </c>
      <c r="E593" s="257" t="s">
        <v>1</v>
      </c>
      <c r="F593" s="258" t="s">
        <v>1952</v>
      </c>
      <c r="G593" s="256"/>
      <c r="H593" s="259">
        <v>94.090000000000003</v>
      </c>
      <c r="I593" s="260"/>
      <c r="J593" s="256"/>
      <c r="K593" s="256"/>
      <c r="L593" s="261"/>
      <c r="M593" s="262"/>
      <c r="N593" s="263"/>
      <c r="O593" s="263"/>
      <c r="P593" s="263"/>
      <c r="Q593" s="263"/>
      <c r="R593" s="263"/>
      <c r="S593" s="263"/>
      <c r="T593" s="264"/>
      <c r="AT593" s="265" t="s">
        <v>175</v>
      </c>
      <c r="AU593" s="265" t="s">
        <v>107</v>
      </c>
      <c r="AV593" s="13" t="s">
        <v>107</v>
      </c>
      <c r="AW593" s="13" t="s">
        <v>31</v>
      </c>
      <c r="AX593" s="13" t="s">
        <v>74</v>
      </c>
      <c r="AY593" s="265" t="s">
        <v>165</v>
      </c>
    </row>
    <row r="594" s="13" customFormat="1">
      <c r="B594" s="255"/>
      <c r="C594" s="256"/>
      <c r="D594" s="246" t="s">
        <v>175</v>
      </c>
      <c r="E594" s="257" t="s">
        <v>1</v>
      </c>
      <c r="F594" s="258" t="s">
        <v>381</v>
      </c>
      <c r="G594" s="256"/>
      <c r="H594" s="259">
        <v>-2.4300000000000002</v>
      </c>
      <c r="I594" s="260"/>
      <c r="J594" s="256"/>
      <c r="K594" s="256"/>
      <c r="L594" s="261"/>
      <c r="M594" s="262"/>
      <c r="N594" s="263"/>
      <c r="O594" s="263"/>
      <c r="P594" s="263"/>
      <c r="Q594" s="263"/>
      <c r="R594" s="263"/>
      <c r="S594" s="263"/>
      <c r="T594" s="264"/>
      <c r="AT594" s="265" t="s">
        <v>175</v>
      </c>
      <c r="AU594" s="265" t="s">
        <v>107</v>
      </c>
      <c r="AV594" s="13" t="s">
        <v>107</v>
      </c>
      <c r="AW594" s="13" t="s">
        <v>31</v>
      </c>
      <c r="AX594" s="13" t="s">
        <v>74</v>
      </c>
      <c r="AY594" s="265" t="s">
        <v>165</v>
      </c>
    </row>
    <row r="595" s="13" customFormat="1">
      <c r="B595" s="255"/>
      <c r="C595" s="256"/>
      <c r="D595" s="246" t="s">
        <v>175</v>
      </c>
      <c r="E595" s="257" t="s">
        <v>1</v>
      </c>
      <c r="F595" s="258" t="s">
        <v>1844</v>
      </c>
      <c r="G595" s="256"/>
      <c r="H595" s="259">
        <v>0.67500000000000004</v>
      </c>
      <c r="I595" s="260"/>
      <c r="J595" s="256"/>
      <c r="K595" s="256"/>
      <c r="L595" s="261"/>
      <c r="M595" s="262"/>
      <c r="N595" s="263"/>
      <c r="O595" s="263"/>
      <c r="P595" s="263"/>
      <c r="Q595" s="263"/>
      <c r="R595" s="263"/>
      <c r="S595" s="263"/>
      <c r="T595" s="264"/>
      <c r="AT595" s="265" t="s">
        <v>175</v>
      </c>
      <c r="AU595" s="265" t="s">
        <v>107</v>
      </c>
      <c r="AV595" s="13" t="s">
        <v>107</v>
      </c>
      <c r="AW595" s="13" t="s">
        <v>31</v>
      </c>
      <c r="AX595" s="13" t="s">
        <v>74</v>
      </c>
      <c r="AY595" s="265" t="s">
        <v>165</v>
      </c>
    </row>
    <row r="596" s="13" customFormat="1">
      <c r="B596" s="255"/>
      <c r="C596" s="256"/>
      <c r="D596" s="246" t="s">
        <v>175</v>
      </c>
      <c r="E596" s="257" t="s">
        <v>1</v>
      </c>
      <c r="F596" s="258" t="s">
        <v>1953</v>
      </c>
      <c r="G596" s="256"/>
      <c r="H596" s="259">
        <v>9.8499999999999996</v>
      </c>
      <c r="I596" s="260"/>
      <c r="J596" s="256"/>
      <c r="K596" s="256"/>
      <c r="L596" s="261"/>
      <c r="M596" s="262"/>
      <c r="N596" s="263"/>
      <c r="O596" s="263"/>
      <c r="P596" s="263"/>
      <c r="Q596" s="263"/>
      <c r="R596" s="263"/>
      <c r="S596" s="263"/>
      <c r="T596" s="264"/>
      <c r="AT596" s="265" t="s">
        <v>175</v>
      </c>
      <c r="AU596" s="265" t="s">
        <v>107</v>
      </c>
      <c r="AV596" s="13" t="s">
        <v>107</v>
      </c>
      <c r="AW596" s="13" t="s">
        <v>31</v>
      </c>
      <c r="AX596" s="13" t="s">
        <v>74</v>
      </c>
      <c r="AY596" s="265" t="s">
        <v>165</v>
      </c>
    </row>
    <row r="597" s="13" customFormat="1">
      <c r="B597" s="255"/>
      <c r="C597" s="256"/>
      <c r="D597" s="246" t="s">
        <v>175</v>
      </c>
      <c r="E597" s="257" t="s">
        <v>1</v>
      </c>
      <c r="F597" s="258" t="s">
        <v>1954</v>
      </c>
      <c r="G597" s="256"/>
      <c r="H597" s="259">
        <v>17.824000000000002</v>
      </c>
      <c r="I597" s="260"/>
      <c r="J597" s="256"/>
      <c r="K597" s="256"/>
      <c r="L597" s="261"/>
      <c r="M597" s="262"/>
      <c r="N597" s="263"/>
      <c r="O597" s="263"/>
      <c r="P597" s="263"/>
      <c r="Q597" s="263"/>
      <c r="R597" s="263"/>
      <c r="S597" s="263"/>
      <c r="T597" s="264"/>
      <c r="AT597" s="265" t="s">
        <v>175</v>
      </c>
      <c r="AU597" s="265" t="s">
        <v>107</v>
      </c>
      <c r="AV597" s="13" t="s">
        <v>107</v>
      </c>
      <c r="AW597" s="13" t="s">
        <v>31</v>
      </c>
      <c r="AX597" s="13" t="s">
        <v>74</v>
      </c>
      <c r="AY597" s="265" t="s">
        <v>165</v>
      </c>
    </row>
    <row r="598" s="13" customFormat="1">
      <c r="B598" s="255"/>
      <c r="C598" s="256"/>
      <c r="D598" s="246" t="s">
        <v>175</v>
      </c>
      <c r="E598" s="257" t="s">
        <v>1</v>
      </c>
      <c r="F598" s="258" t="s">
        <v>310</v>
      </c>
      <c r="G598" s="256"/>
      <c r="H598" s="259">
        <v>-1.6000000000000001</v>
      </c>
      <c r="I598" s="260"/>
      <c r="J598" s="256"/>
      <c r="K598" s="256"/>
      <c r="L598" s="261"/>
      <c r="M598" s="262"/>
      <c r="N598" s="263"/>
      <c r="O598" s="263"/>
      <c r="P598" s="263"/>
      <c r="Q598" s="263"/>
      <c r="R598" s="263"/>
      <c r="S598" s="263"/>
      <c r="T598" s="264"/>
      <c r="AT598" s="265" t="s">
        <v>175</v>
      </c>
      <c r="AU598" s="265" t="s">
        <v>107</v>
      </c>
      <c r="AV598" s="13" t="s">
        <v>107</v>
      </c>
      <c r="AW598" s="13" t="s">
        <v>31</v>
      </c>
      <c r="AX598" s="13" t="s">
        <v>74</v>
      </c>
      <c r="AY598" s="265" t="s">
        <v>165</v>
      </c>
    </row>
    <row r="599" s="14" customFormat="1">
      <c r="B599" s="266"/>
      <c r="C599" s="267"/>
      <c r="D599" s="246" t="s">
        <v>175</v>
      </c>
      <c r="E599" s="268" t="s">
        <v>1</v>
      </c>
      <c r="F599" s="269" t="s">
        <v>179</v>
      </c>
      <c r="G599" s="267"/>
      <c r="H599" s="270">
        <v>118.40899999999999</v>
      </c>
      <c r="I599" s="271"/>
      <c r="J599" s="267"/>
      <c r="K599" s="267"/>
      <c r="L599" s="272"/>
      <c r="M599" s="273"/>
      <c r="N599" s="274"/>
      <c r="O599" s="274"/>
      <c r="P599" s="274"/>
      <c r="Q599" s="274"/>
      <c r="R599" s="274"/>
      <c r="S599" s="274"/>
      <c r="T599" s="275"/>
      <c r="AT599" s="276" t="s">
        <v>175</v>
      </c>
      <c r="AU599" s="276" t="s">
        <v>107</v>
      </c>
      <c r="AV599" s="14" t="s">
        <v>166</v>
      </c>
      <c r="AW599" s="14" t="s">
        <v>31</v>
      </c>
      <c r="AX599" s="14" t="s">
        <v>74</v>
      </c>
      <c r="AY599" s="276" t="s">
        <v>165</v>
      </c>
    </row>
    <row r="600" s="12" customFormat="1">
      <c r="B600" s="244"/>
      <c r="C600" s="245"/>
      <c r="D600" s="246" t="s">
        <v>175</v>
      </c>
      <c r="E600" s="247" t="s">
        <v>1</v>
      </c>
      <c r="F600" s="248" t="s">
        <v>1750</v>
      </c>
      <c r="G600" s="245"/>
      <c r="H600" s="247" t="s">
        <v>1</v>
      </c>
      <c r="I600" s="249"/>
      <c r="J600" s="245"/>
      <c r="K600" s="245"/>
      <c r="L600" s="250"/>
      <c r="M600" s="251"/>
      <c r="N600" s="252"/>
      <c r="O600" s="252"/>
      <c r="P600" s="252"/>
      <c r="Q600" s="252"/>
      <c r="R600" s="252"/>
      <c r="S600" s="252"/>
      <c r="T600" s="253"/>
      <c r="AT600" s="254" t="s">
        <v>175</v>
      </c>
      <c r="AU600" s="254" t="s">
        <v>107</v>
      </c>
      <c r="AV600" s="12" t="s">
        <v>82</v>
      </c>
      <c r="AW600" s="12" t="s">
        <v>31</v>
      </c>
      <c r="AX600" s="12" t="s">
        <v>74</v>
      </c>
      <c r="AY600" s="254" t="s">
        <v>165</v>
      </c>
    </row>
    <row r="601" s="12" customFormat="1">
      <c r="B601" s="244"/>
      <c r="C601" s="245"/>
      <c r="D601" s="246" t="s">
        <v>175</v>
      </c>
      <c r="E601" s="247" t="s">
        <v>1</v>
      </c>
      <c r="F601" s="248" t="s">
        <v>1819</v>
      </c>
      <c r="G601" s="245"/>
      <c r="H601" s="247" t="s">
        <v>1</v>
      </c>
      <c r="I601" s="249"/>
      <c r="J601" s="245"/>
      <c r="K601" s="245"/>
      <c r="L601" s="250"/>
      <c r="M601" s="251"/>
      <c r="N601" s="252"/>
      <c r="O601" s="252"/>
      <c r="P601" s="252"/>
      <c r="Q601" s="252"/>
      <c r="R601" s="252"/>
      <c r="S601" s="252"/>
      <c r="T601" s="253"/>
      <c r="AT601" s="254" t="s">
        <v>175</v>
      </c>
      <c r="AU601" s="254" t="s">
        <v>107</v>
      </c>
      <c r="AV601" s="12" t="s">
        <v>82</v>
      </c>
      <c r="AW601" s="12" t="s">
        <v>31</v>
      </c>
      <c r="AX601" s="12" t="s">
        <v>74</v>
      </c>
      <c r="AY601" s="254" t="s">
        <v>165</v>
      </c>
    </row>
    <row r="602" s="13" customFormat="1">
      <c r="B602" s="255"/>
      <c r="C602" s="256"/>
      <c r="D602" s="246" t="s">
        <v>175</v>
      </c>
      <c r="E602" s="257" t="s">
        <v>1</v>
      </c>
      <c r="F602" s="258" t="s">
        <v>1957</v>
      </c>
      <c r="G602" s="256"/>
      <c r="H602" s="259">
        <v>32.5</v>
      </c>
      <c r="I602" s="260"/>
      <c r="J602" s="256"/>
      <c r="K602" s="256"/>
      <c r="L602" s="261"/>
      <c r="M602" s="262"/>
      <c r="N602" s="263"/>
      <c r="O602" s="263"/>
      <c r="P602" s="263"/>
      <c r="Q602" s="263"/>
      <c r="R602" s="263"/>
      <c r="S602" s="263"/>
      <c r="T602" s="264"/>
      <c r="AT602" s="265" t="s">
        <v>175</v>
      </c>
      <c r="AU602" s="265" t="s">
        <v>107</v>
      </c>
      <c r="AV602" s="13" t="s">
        <v>107</v>
      </c>
      <c r="AW602" s="13" t="s">
        <v>31</v>
      </c>
      <c r="AX602" s="13" t="s">
        <v>74</v>
      </c>
      <c r="AY602" s="265" t="s">
        <v>165</v>
      </c>
    </row>
    <row r="603" s="13" customFormat="1">
      <c r="B603" s="255"/>
      <c r="C603" s="256"/>
      <c r="D603" s="246" t="s">
        <v>175</v>
      </c>
      <c r="E603" s="257" t="s">
        <v>1</v>
      </c>
      <c r="F603" s="258" t="s">
        <v>1853</v>
      </c>
      <c r="G603" s="256"/>
      <c r="H603" s="259">
        <v>-0.16</v>
      </c>
      <c r="I603" s="260"/>
      <c r="J603" s="256"/>
      <c r="K603" s="256"/>
      <c r="L603" s="261"/>
      <c r="M603" s="262"/>
      <c r="N603" s="263"/>
      <c r="O603" s="263"/>
      <c r="P603" s="263"/>
      <c r="Q603" s="263"/>
      <c r="R603" s="263"/>
      <c r="S603" s="263"/>
      <c r="T603" s="264"/>
      <c r="AT603" s="265" t="s">
        <v>175</v>
      </c>
      <c r="AU603" s="265" t="s">
        <v>107</v>
      </c>
      <c r="AV603" s="13" t="s">
        <v>107</v>
      </c>
      <c r="AW603" s="13" t="s">
        <v>31</v>
      </c>
      <c r="AX603" s="13" t="s">
        <v>74</v>
      </c>
      <c r="AY603" s="265" t="s">
        <v>165</v>
      </c>
    </row>
    <row r="604" s="13" customFormat="1">
      <c r="B604" s="255"/>
      <c r="C604" s="256"/>
      <c r="D604" s="246" t="s">
        <v>175</v>
      </c>
      <c r="E604" s="257" t="s">
        <v>1</v>
      </c>
      <c r="F604" s="258" t="s">
        <v>1854</v>
      </c>
      <c r="G604" s="256"/>
      <c r="H604" s="259">
        <v>-1.6499999999999999</v>
      </c>
      <c r="I604" s="260"/>
      <c r="J604" s="256"/>
      <c r="K604" s="256"/>
      <c r="L604" s="261"/>
      <c r="M604" s="262"/>
      <c r="N604" s="263"/>
      <c r="O604" s="263"/>
      <c r="P604" s="263"/>
      <c r="Q604" s="263"/>
      <c r="R604" s="263"/>
      <c r="S604" s="263"/>
      <c r="T604" s="264"/>
      <c r="AT604" s="265" t="s">
        <v>175</v>
      </c>
      <c r="AU604" s="265" t="s">
        <v>107</v>
      </c>
      <c r="AV604" s="13" t="s">
        <v>107</v>
      </c>
      <c r="AW604" s="13" t="s">
        <v>31</v>
      </c>
      <c r="AX604" s="13" t="s">
        <v>74</v>
      </c>
      <c r="AY604" s="265" t="s">
        <v>165</v>
      </c>
    </row>
    <row r="605" s="13" customFormat="1">
      <c r="B605" s="255"/>
      <c r="C605" s="256"/>
      <c r="D605" s="246" t="s">
        <v>175</v>
      </c>
      <c r="E605" s="257" t="s">
        <v>1</v>
      </c>
      <c r="F605" s="258" t="s">
        <v>1855</v>
      </c>
      <c r="G605" s="256"/>
      <c r="H605" s="259">
        <v>-2</v>
      </c>
      <c r="I605" s="260"/>
      <c r="J605" s="256"/>
      <c r="K605" s="256"/>
      <c r="L605" s="261"/>
      <c r="M605" s="262"/>
      <c r="N605" s="263"/>
      <c r="O605" s="263"/>
      <c r="P605" s="263"/>
      <c r="Q605" s="263"/>
      <c r="R605" s="263"/>
      <c r="S605" s="263"/>
      <c r="T605" s="264"/>
      <c r="AT605" s="265" t="s">
        <v>175</v>
      </c>
      <c r="AU605" s="265" t="s">
        <v>107</v>
      </c>
      <c r="AV605" s="13" t="s">
        <v>107</v>
      </c>
      <c r="AW605" s="13" t="s">
        <v>31</v>
      </c>
      <c r="AX605" s="13" t="s">
        <v>74</v>
      </c>
      <c r="AY605" s="265" t="s">
        <v>165</v>
      </c>
    </row>
    <row r="606" s="13" customFormat="1">
      <c r="B606" s="255"/>
      <c r="C606" s="256"/>
      <c r="D606" s="246" t="s">
        <v>175</v>
      </c>
      <c r="E606" s="257" t="s">
        <v>1</v>
      </c>
      <c r="F606" s="258" t="s">
        <v>1859</v>
      </c>
      <c r="G606" s="256"/>
      <c r="H606" s="259">
        <v>103.73</v>
      </c>
      <c r="I606" s="260"/>
      <c r="J606" s="256"/>
      <c r="K606" s="256"/>
      <c r="L606" s="261"/>
      <c r="M606" s="262"/>
      <c r="N606" s="263"/>
      <c r="O606" s="263"/>
      <c r="P606" s="263"/>
      <c r="Q606" s="263"/>
      <c r="R606" s="263"/>
      <c r="S606" s="263"/>
      <c r="T606" s="264"/>
      <c r="AT606" s="265" t="s">
        <v>175</v>
      </c>
      <c r="AU606" s="265" t="s">
        <v>107</v>
      </c>
      <c r="AV606" s="13" t="s">
        <v>107</v>
      </c>
      <c r="AW606" s="13" t="s">
        <v>31</v>
      </c>
      <c r="AX606" s="13" t="s">
        <v>74</v>
      </c>
      <c r="AY606" s="265" t="s">
        <v>165</v>
      </c>
    </row>
    <row r="607" s="13" customFormat="1">
      <c r="B607" s="255"/>
      <c r="C607" s="256"/>
      <c r="D607" s="246" t="s">
        <v>175</v>
      </c>
      <c r="E607" s="257" t="s">
        <v>1</v>
      </c>
      <c r="F607" s="258" t="s">
        <v>1860</v>
      </c>
      <c r="G607" s="256"/>
      <c r="H607" s="259">
        <v>-4.8600000000000003</v>
      </c>
      <c r="I607" s="260"/>
      <c r="J607" s="256"/>
      <c r="K607" s="256"/>
      <c r="L607" s="261"/>
      <c r="M607" s="262"/>
      <c r="N607" s="263"/>
      <c r="O607" s="263"/>
      <c r="P607" s="263"/>
      <c r="Q607" s="263"/>
      <c r="R607" s="263"/>
      <c r="S607" s="263"/>
      <c r="T607" s="264"/>
      <c r="AT607" s="265" t="s">
        <v>175</v>
      </c>
      <c r="AU607" s="265" t="s">
        <v>107</v>
      </c>
      <c r="AV607" s="13" t="s">
        <v>107</v>
      </c>
      <c r="AW607" s="13" t="s">
        <v>31</v>
      </c>
      <c r="AX607" s="13" t="s">
        <v>74</v>
      </c>
      <c r="AY607" s="265" t="s">
        <v>165</v>
      </c>
    </row>
    <row r="608" s="13" customFormat="1">
      <c r="B608" s="255"/>
      <c r="C608" s="256"/>
      <c r="D608" s="246" t="s">
        <v>175</v>
      </c>
      <c r="E608" s="257" t="s">
        <v>1</v>
      </c>
      <c r="F608" s="258" t="s">
        <v>387</v>
      </c>
      <c r="G608" s="256"/>
      <c r="H608" s="259">
        <v>-0.81000000000000005</v>
      </c>
      <c r="I608" s="260"/>
      <c r="J608" s="256"/>
      <c r="K608" s="256"/>
      <c r="L608" s="261"/>
      <c r="M608" s="262"/>
      <c r="N608" s="263"/>
      <c r="O608" s="263"/>
      <c r="P608" s="263"/>
      <c r="Q608" s="263"/>
      <c r="R608" s="263"/>
      <c r="S608" s="263"/>
      <c r="T608" s="264"/>
      <c r="AT608" s="265" t="s">
        <v>175</v>
      </c>
      <c r="AU608" s="265" t="s">
        <v>107</v>
      </c>
      <c r="AV608" s="13" t="s">
        <v>107</v>
      </c>
      <c r="AW608" s="13" t="s">
        <v>31</v>
      </c>
      <c r="AX608" s="13" t="s">
        <v>74</v>
      </c>
      <c r="AY608" s="265" t="s">
        <v>165</v>
      </c>
    </row>
    <row r="609" s="13" customFormat="1">
      <c r="B609" s="255"/>
      <c r="C609" s="256"/>
      <c r="D609" s="246" t="s">
        <v>175</v>
      </c>
      <c r="E609" s="257" t="s">
        <v>1</v>
      </c>
      <c r="F609" s="258" t="s">
        <v>1860</v>
      </c>
      <c r="G609" s="256"/>
      <c r="H609" s="259">
        <v>-4.8600000000000003</v>
      </c>
      <c r="I609" s="260"/>
      <c r="J609" s="256"/>
      <c r="K609" s="256"/>
      <c r="L609" s="261"/>
      <c r="M609" s="262"/>
      <c r="N609" s="263"/>
      <c r="O609" s="263"/>
      <c r="P609" s="263"/>
      <c r="Q609" s="263"/>
      <c r="R609" s="263"/>
      <c r="S609" s="263"/>
      <c r="T609" s="264"/>
      <c r="AT609" s="265" t="s">
        <v>175</v>
      </c>
      <c r="AU609" s="265" t="s">
        <v>107</v>
      </c>
      <c r="AV609" s="13" t="s">
        <v>107</v>
      </c>
      <c r="AW609" s="13" t="s">
        <v>31</v>
      </c>
      <c r="AX609" s="13" t="s">
        <v>74</v>
      </c>
      <c r="AY609" s="265" t="s">
        <v>165</v>
      </c>
    </row>
    <row r="610" s="13" customFormat="1">
      <c r="B610" s="255"/>
      <c r="C610" s="256"/>
      <c r="D610" s="246" t="s">
        <v>175</v>
      </c>
      <c r="E610" s="257" t="s">
        <v>1</v>
      </c>
      <c r="F610" s="258" t="s">
        <v>387</v>
      </c>
      <c r="G610" s="256"/>
      <c r="H610" s="259">
        <v>-0.81000000000000005</v>
      </c>
      <c r="I610" s="260"/>
      <c r="J610" s="256"/>
      <c r="K610" s="256"/>
      <c r="L610" s="261"/>
      <c r="M610" s="262"/>
      <c r="N610" s="263"/>
      <c r="O610" s="263"/>
      <c r="P610" s="263"/>
      <c r="Q610" s="263"/>
      <c r="R610" s="263"/>
      <c r="S610" s="263"/>
      <c r="T610" s="264"/>
      <c r="AT610" s="265" t="s">
        <v>175</v>
      </c>
      <c r="AU610" s="265" t="s">
        <v>107</v>
      </c>
      <c r="AV610" s="13" t="s">
        <v>107</v>
      </c>
      <c r="AW610" s="13" t="s">
        <v>31</v>
      </c>
      <c r="AX610" s="13" t="s">
        <v>74</v>
      </c>
      <c r="AY610" s="265" t="s">
        <v>165</v>
      </c>
    </row>
    <row r="611" s="13" customFormat="1">
      <c r="B611" s="255"/>
      <c r="C611" s="256"/>
      <c r="D611" s="246" t="s">
        <v>175</v>
      </c>
      <c r="E611" s="257" t="s">
        <v>1</v>
      </c>
      <c r="F611" s="258" t="s">
        <v>1968</v>
      </c>
      <c r="G611" s="256"/>
      <c r="H611" s="259">
        <v>-11.638999999999999</v>
      </c>
      <c r="I611" s="260"/>
      <c r="J611" s="256"/>
      <c r="K611" s="256"/>
      <c r="L611" s="261"/>
      <c r="M611" s="262"/>
      <c r="N611" s="263"/>
      <c r="O611" s="263"/>
      <c r="P611" s="263"/>
      <c r="Q611" s="263"/>
      <c r="R611" s="263"/>
      <c r="S611" s="263"/>
      <c r="T611" s="264"/>
      <c r="AT611" s="265" t="s">
        <v>175</v>
      </c>
      <c r="AU611" s="265" t="s">
        <v>107</v>
      </c>
      <c r="AV611" s="13" t="s">
        <v>107</v>
      </c>
      <c r="AW611" s="13" t="s">
        <v>31</v>
      </c>
      <c r="AX611" s="13" t="s">
        <v>74</v>
      </c>
      <c r="AY611" s="265" t="s">
        <v>165</v>
      </c>
    </row>
    <row r="612" s="13" customFormat="1">
      <c r="B612" s="255"/>
      <c r="C612" s="256"/>
      <c r="D612" s="246" t="s">
        <v>175</v>
      </c>
      <c r="E612" s="257" t="s">
        <v>1</v>
      </c>
      <c r="F612" s="258" t="s">
        <v>493</v>
      </c>
      <c r="G612" s="256"/>
      <c r="H612" s="259">
        <v>-2.2000000000000002</v>
      </c>
      <c r="I612" s="260"/>
      <c r="J612" s="256"/>
      <c r="K612" s="256"/>
      <c r="L612" s="261"/>
      <c r="M612" s="262"/>
      <c r="N612" s="263"/>
      <c r="O612" s="263"/>
      <c r="P612" s="263"/>
      <c r="Q612" s="263"/>
      <c r="R612" s="263"/>
      <c r="S612" s="263"/>
      <c r="T612" s="264"/>
      <c r="AT612" s="265" t="s">
        <v>175</v>
      </c>
      <c r="AU612" s="265" t="s">
        <v>107</v>
      </c>
      <c r="AV612" s="13" t="s">
        <v>107</v>
      </c>
      <c r="AW612" s="13" t="s">
        <v>31</v>
      </c>
      <c r="AX612" s="13" t="s">
        <v>74</v>
      </c>
      <c r="AY612" s="265" t="s">
        <v>165</v>
      </c>
    </row>
    <row r="613" s="13" customFormat="1">
      <c r="B613" s="255"/>
      <c r="C613" s="256"/>
      <c r="D613" s="246" t="s">
        <v>175</v>
      </c>
      <c r="E613" s="257" t="s">
        <v>1</v>
      </c>
      <c r="F613" s="258" t="s">
        <v>1958</v>
      </c>
      <c r="G613" s="256"/>
      <c r="H613" s="259">
        <v>19.661999999999999</v>
      </c>
      <c r="I613" s="260"/>
      <c r="J613" s="256"/>
      <c r="K613" s="256"/>
      <c r="L613" s="261"/>
      <c r="M613" s="262"/>
      <c r="N613" s="263"/>
      <c r="O613" s="263"/>
      <c r="P613" s="263"/>
      <c r="Q613" s="263"/>
      <c r="R613" s="263"/>
      <c r="S613" s="263"/>
      <c r="T613" s="264"/>
      <c r="AT613" s="265" t="s">
        <v>175</v>
      </c>
      <c r="AU613" s="265" t="s">
        <v>107</v>
      </c>
      <c r="AV613" s="13" t="s">
        <v>107</v>
      </c>
      <c r="AW613" s="13" t="s">
        <v>31</v>
      </c>
      <c r="AX613" s="13" t="s">
        <v>74</v>
      </c>
      <c r="AY613" s="265" t="s">
        <v>165</v>
      </c>
    </row>
    <row r="614" s="13" customFormat="1">
      <c r="B614" s="255"/>
      <c r="C614" s="256"/>
      <c r="D614" s="246" t="s">
        <v>175</v>
      </c>
      <c r="E614" s="257" t="s">
        <v>1</v>
      </c>
      <c r="F614" s="258" t="s">
        <v>1959</v>
      </c>
      <c r="G614" s="256"/>
      <c r="H614" s="259">
        <v>60.597999999999999</v>
      </c>
      <c r="I614" s="260"/>
      <c r="J614" s="256"/>
      <c r="K614" s="256"/>
      <c r="L614" s="261"/>
      <c r="M614" s="262"/>
      <c r="N614" s="263"/>
      <c r="O614" s="263"/>
      <c r="P614" s="263"/>
      <c r="Q614" s="263"/>
      <c r="R614" s="263"/>
      <c r="S614" s="263"/>
      <c r="T614" s="264"/>
      <c r="AT614" s="265" t="s">
        <v>175</v>
      </c>
      <c r="AU614" s="265" t="s">
        <v>107</v>
      </c>
      <c r="AV614" s="13" t="s">
        <v>107</v>
      </c>
      <c r="AW614" s="13" t="s">
        <v>31</v>
      </c>
      <c r="AX614" s="13" t="s">
        <v>74</v>
      </c>
      <c r="AY614" s="265" t="s">
        <v>165</v>
      </c>
    </row>
    <row r="615" s="13" customFormat="1">
      <c r="B615" s="255"/>
      <c r="C615" s="256"/>
      <c r="D615" s="246" t="s">
        <v>175</v>
      </c>
      <c r="E615" s="257" t="s">
        <v>1</v>
      </c>
      <c r="F615" s="258" t="s">
        <v>463</v>
      </c>
      <c r="G615" s="256"/>
      <c r="H615" s="259">
        <v>-1.7689999999999999</v>
      </c>
      <c r="I615" s="260"/>
      <c r="J615" s="256"/>
      <c r="K615" s="256"/>
      <c r="L615" s="261"/>
      <c r="M615" s="262"/>
      <c r="N615" s="263"/>
      <c r="O615" s="263"/>
      <c r="P615" s="263"/>
      <c r="Q615" s="263"/>
      <c r="R615" s="263"/>
      <c r="S615" s="263"/>
      <c r="T615" s="264"/>
      <c r="AT615" s="265" t="s">
        <v>175</v>
      </c>
      <c r="AU615" s="265" t="s">
        <v>107</v>
      </c>
      <c r="AV615" s="13" t="s">
        <v>107</v>
      </c>
      <c r="AW615" s="13" t="s">
        <v>31</v>
      </c>
      <c r="AX615" s="13" t="s">
        <v>74</v>
      </c>
      <c r="AY615" s="265" t="s">
        <v>165</v>
      </c>
    </row>
    <row r="616" s="14" customFormat="1">
      <c r="B616" s="266"/>
      <c r="C616" s="267"/>
      <c r="D616" s="246" t="s">
        <v>175</v>
      </c>
      <c r="E616" s="268" t="s">
        <v>1</v>
      </c>
      <c r="F616" s="269" t="s">
        <v>179</v>
      </c>
      <c r="G616" s="267"/>
      <c r="H616" s="270">
        <v>185.73200000000003</v>
      </c>
      <c r="I616" s="271"/>
      <c r="J616" s="267"/>
      <c r="K616" s="267"/>
      <c r="L616" s="272"/>
      <c r="M616" s="273"/>
      <c r="N616" s="274"/>
      <c r="O616" s="274"/>
      <c r="P616" s="274"/>
      <c r="Q616" s="274"/>
      <c r="R616" s="274"/>
      <c r="S616" s="274"/>
      <c r="T616" s="275"/>
      <c r="AT616" s="276" t="s">
        <v>175</v>
      </c>
      <c r="AU616" s="276" t="s">
        <v>107</v>
      </c>
      <c r="AV616" s="14" t="s">
        <v>166</v>
      </c>
      <c r="AW616" s="14" t="s">
        <v>31</v>
      </c>
      <c r="AX616" s="14" t="s">
        <v>74</v>
      </c>
      <c r="AY616" s="276" t="s">
        <v>165</v>
      </c>
    </row>
    <row r="617" s="12" customFormat="1">
      <c r="B617" s="244"/>
      <c r="C617" s="245"/>
      <c r="D617" s="246" t="s">
        <v>175</v>
      </c>
      <c r="E617" s="247" t="s">
        <v>1</v>
      </c>
      <c r="F617" s="248" t="s">
        <v>1752</v>
      </c>
      <c r="G617" s="245"/>
      <c r="H617" s="247" t="s">
        <v>1</v>
      </c>
      <c r="I617" s="249"/>
      <c r="J617" s="245"/>
      <c r="K617" s="245"/>
      <c r="L617" s="250"/>
      <c r="M617" s="251"/>
      <c r="N617" s="252"/>
      <c r="O617" s="252"/>
      <c r="P617" s="252"/>
      <c r="Q617" s="252"/>
      <c r="R617" s="252"/>
      <c r="S617" s="252"/>
      <c r="T617" s="253"/>
      <c r="AT617" s="254" t="s">
        <v>175</v>
      </c>
      <c r="AU617" s="254" t="s">
        <v>107</v>
      </c>
      <c r="AV617" s="12" t="s">
        <v>82</v>
      </c>
      <c r="AW617" s="12" t="s">
        <v>31</v>
      </c>
      <c r="AX617" s="12" t="s">
        <v>74</v>
      </c>
      <c r="AY617" s="254" t="s">
        <v>165</v>
      </c>
    </row>
    <row r="618" s="12" customFormat="1">
      <c r="B618" s="244"/>
      <c r="C618" s="245"/>
      <c r="D618" s="246" t="s">
        <v>175</v>
      </c>
      <c r="E618" s="247" t="s">
        <v>1</v>
      </c>
      <c r="F618" s="248" t="s">
        <v>1819</v>
      </c>
      <c r="G618" s="245"/>
      <c r="H618" s="247" t="s">
        <v>1</v>
      </c>
      <c r="I618" s="249"/>
      <c r="J618" s="245"/>
      <c r="K618" s="245"/>
      <c r="L618" s="250"/>
      <c r="M618" s="251"/>
      <c r="N618" s="252"/>
      <c r="O618" s="252"/>
      <c r="P618" s="252"/>
      <c r="Q618" s="252"/>
      <c r="R618" s="252"/>
      <c r="S618" s="252"/>
      <c r="T618" s="253"/>
      <c r="AT618" s="254" t="s">
        <v>175</v>
      </c>
      <c r="AU618" s="254" t="s">
        <v>107</v>
      </c>
      <c r="AV618" s="12" t="s">
        <v>82</v>
      </c>
      <c r="AW618" s="12" t="s">
        <v>31</v>
      </c>
      <c r="AX618" s="12" t="s">
        <v>74</v>
      </c>
      <c r="AY618" s="254" t="s">
        <v>165</v>
      </c>
    </row>
    <row r="619" s="13" customFormat="1">
      <c r="B619" s="255"/>
      <c r="C619" s="256"/>
      <c r="D619" s="246" t="s">
        <v>175</v>
      </c>
      <c r="E619" s="257" t="s">
        <v>1</v>
      </c>
      <c r="F619" s="258" t="s">
        <v>1961</v>
      </c>
      <c r="G619" s="256"/>
      <c r="H619" s="259">
        <v>101.52800000000001</v>
      </c>
      <c r="I619" s="260"/>
      <c r="J619" s="256"/>
      <c r="K619" s="256"/>
      <c r="L619" s="261"/>
      <c r="M619" s="262"/>
      <c r="N619" s="263"/>
      <c r="O619" s="263"/>
      <c r="P619" s="263"/>
      <c r="Q619" s="263"/>
      <c r="R619" s="263"/>
      <c r="S619" s="263"/>
      <c r="T619" s="264"/>
      <c r="AT619" s="265" t="s">
        <v>175</v>
      </c>
      <c r="AU619" s="265" t="s">
        <v>107</v>
      </c>
      <c r="AV619" s="13" t="s">
        <v>107</v>
      </c>
      <c r="AW619" s="13" t="s">
        <v>31</v>
      </c>
      <c r="AX619" s="13" t="s">
        <v>74</v>
      </c>
      <c r="AY619" s="265" t="s">
        <v>165</v>
      </c>
    </row>
    <row r="620" s="13" customFormat="1">
      <c r="B620" s="255"/>
      <c r="C620" s="256"/>
      <c r="D620" s="246" t="s">
        <v>175</v>
      </c>
      <c r="E620" s="257" t="s">
        <v>1</v>
      </c>
      <c r="F620" s="258" t="s">
        <v>1871</v>
      </c>
      <c r="G620" s="256"/>
      <c r="H620" s="259">
        <v>-7.7359999999999998</v>
      </c>
      <c r="I620" s="260"/>
      <c r="J620" s="256"/>
      <c r="K620" s="256"/>
      <c r="L620" s="261"/>
      <c r="M620" s="262"/>
      <c r="N620" s="263"/>
      <c r="O620" s="263"/>
      <c r="P620" s="263"/>
      <c r="Q620" s="263"/>
      <c r="R620" s="263"/>
      <c r="S620" s="263"/>
      <c r="T620" s="264"/>
      <c r="AT620" s="265" t="s">
        <v>175</v>
      </c>
      <c r="AU620" s="265" t="s">
        <v>107</v>
      </c>
      <c r="AV620" s="13" t="s">
        <v>107</v>
      </c>
      <c r="AW620" s="13" t="s">
        <v>31</v>
      </c>
      <c r="AX620" s="13" t="s">
        <v>74</v>
      </c>
      <c r="AY620" s="265" t="s">
        <v>165</v>
      </c>
    </row>
    <row r="621" s="13" customFormat="1">
      <c r="B621" s="255"/>
      <c r="C621" s="256"/>
      <c r="D621" s="246" t="s">
        <v>175</v>
      </c>
      <c r="E621" s="257" t="s">
        <v>1</v>
      </c>
      <c r="F621" s="258" t="s">
        <v>1962</v>
      </c>
      <c r="G621" s="256"/>
      <c r="H621" s="259">
        <v>52.359999999999999</v>
      </c>
      <c r="I621" s="260"/>
      <c r="J621" s="256"/>
      <c r="K621" s="256"/>
      <c r="L621" s="261"/>
      <c r="M621" s="262"/>
      <c r="N621" s="263"/>
      <c r="O621" s="263"/>
      <c r="P621" s="263"/>
      <c r="Q621" s="263"/>
      <c r="R621" s="263"/>
      <c r="S621" s="263"/>
      <c r="T621" s="264"/>
      <c r="AT621" s="265" t="s">
        <v>175</v>
      </c>
      <c r="AU621" s="265" t="s">
        <v>107</v>
      </c>
      <c r="AV621" s="13" t="s">
        <v>107</v>
      </c>
      <c r="AW621" s="13" t="s">
        <v>31</v>
      </c>
      <c r="AX621" s="13" t="s">
        <v>74</v>
      </c>
      <c r="AY621" s="265" t="s">
        <v>165</v>
      </c>
    </row>
    <row r="622" s="13" customFormat="1">
      <c r="B622" s="255"/>
      <c r="C622" s="256"/>
      <c r="D622" s="246" t="s">
        <v>175</v>
      </c>
      <c r="E622" s="257" t="s">
        <v>1</v>
      </c>
      <c r="F622" s="258" t="s">
        <v>458</v>
      </c>
      <c r="G622" s="256"/>
      <c r="H622" s="259">
        <v>-0.874</v>
      </c>
      <c r="I622" s="260"/>
      <c r="J622" s="256"/>
      <c r="K622" s="256"/>
      <c r="L622" s="261"/>
      <c r="M622" s="262"/>
      <c r="N622" s="263"/>
      <c r="O622" s="263"/>
      <c r="P622" s="263"/>
      <c r="Q622" s="263"/>
      <c r="R622" s="263"/>
      <c r="S622" s="263"/>
      <c r="T622" s="264"/>
      <c r="AT622" s="265" t="s">
        <v>175</v>
      </c>
      <c r="AU622" s="265" t="s">
        <v>107</v>
      </c>
      <c r="AV622" s="13" t="s">
        <v>107</v>
      </c>
      <c r="AW622" s="13" t="s">
        <v>31</v>
      </c>
      <c r="AX622" s="13" t="s">
        <v>74</v>
      </c>
      <c r="AY622" s="265" t="s">
        <v>165</v>
      </c>
    </row>
    <row r="623" s="13" customFormat="1">
      <c r="B623" s="255"/>
      <c r="C623" s="256"/>
      <c r="D623" s="246" t="s">
        <v>175</v>
      </c>
      <c r="E623" s="257" t="s">
        <v>1</v>
      </c>
      <c r="F623" s="258" t="s">
        <v>1963</v>
      </c>
      <c r="G623" s="256"/>
      <c r="H623" s="259">
        <v>30.114999999999998</v>
      </c>
      <c r="I623" s="260"/>
      <c r="J623" s="256"/>
      <c r="K623" s="256"/>
      <c r="L623" s="261"/>
      <c r="M623" s="262"/>
      <c r="N623" s="263"/>
      <c r="O623" s="263"/>
      <c r="P623" s="263"/>
      <c r="Q623" s="263"/>
      <c r="R623" s="263"/>
      <c r="S623" s="263"/>
      <c r="T623" s="264"/>
      <c r="AT623" s="265" t="s">
        <v>175</v>
      </c>
      <c r="AU623" s="265" t="s">
        <v>107</v>
      </c>
      <c r="AV623" s="13" t="s">
        <v>107</v>
      </c>
      <c r="AW623" s="13" t="s">
        <v>31</v>
      </c>
      <c r="AX623" s="13" t="s">
        <v>74</v>
      </c>
      <c r="AY623" s="265" t="s">
        <v>165</v>
      </c>
    </row>
    <row r="624" s="14" customFormat="1">
      <c r="B624" s="266"/>
      <c r="C624" s="267"/>
      <c r="D624" s="246" t="s">
        <v>175</v>
      </c>
      <c r="E624" s="268" t="s">
        <v>1</v>
      </c>
      <c r="F624" s="269" t="s">
        <v>179</v>
      </c>
      <c r="G624" s="267"/>
      <c r="H624" s="270">
        <v>175.393</v>
      </c>
      <c r="I624" s="271"/>
      <c r="J624" s="267"/>
      <c r="K624" s="267"/>
      <c r="L624" s="272"/>
      <c r="M624" s="273"/>
      <c r="N624" s="274"/>
      <c r="O624" s="274"/>
      <c r="P624" s="274"/>
      <c r="Q624" s="274"/>
      <c r="R624" s="274"/>
      <c r="S624" s="274"/>
      <c r="T624" s="275"/>
      <c r="AT624" s="276" t="s">
        <v>175</v>
      </c>
      <c r="AU624" s="276" t="s">
        <v>107</v>
      </c>
      <c r="AV624" s="14" t="s">
        <v>166</v>
      </c>
      <c r="AW624" s="14" t="s">
        <v>31</v>
      </c>
      <c r="AX624" s="14" t="s">
        <v>74</v>
      </c>
      <c r="AY624" s="276" t="s">
        <v>165</v>
      </c>
    </row>
    <row r="625" s="15" customFormat="1">
      <c r="B625" s="277"/>
      <c r="C625" s="278"/>
      <c r="D625" s="246" t="s">
        <v>175</v>
      </c>
      <c r="E625" s="279" t="s">
        <v>1</v>
      </c>
      <c r="F625" s="280" t="s">
        <v>186</v>
      </c>
      <c r="G625" s="278"/>
      <c r="H625" s="281">
        <v>747.43600000000004</v>
      </c>
      <c r="I625" s="282"/>
      <c r="J625" s="278"/>
      <c r="K625" s="278"/>
      <c r="L625" s="283"/>
      <c r="M625" s="284"/>
      <c r="N625" s="285"/>
      <c r="O625" s="285"/>
      <c r="P625" s="285"/>
      <c r="Q625" s="285"/>
      <c r="R625" s="285"/>
      <c r="S625" s="285"/>
      <c r="T625" s="286"/>
      <c r="AT625" s="287" t="s">
        <v>175</v>
      </c>
      <c r="AU625" s="287" t="s">
        <v>107</v>
      </c>
      <c r="AV625" s="15" t="s">
        <v>173</v>
      </c>
      <c r="AW625" s="15" t="s">
        <v>31</v>
      </c>
      <c r="AX625" s="15" t="s">
        <v>82</v>
      </c>
      <c r="AY625" s="287" t="s">
        <v>165</v>
      </c>
    </row>
    <row r="626" s="13" customFormat="1">
      <c r="B626" s="255"/>
      <c r="C626" s="256"/>
      <c r="D626" s="246" t="s">
        <v>175</v>
      </c>
      <c r="E626" s="256"/>
      <c r="F626" s="258" t="s">
        <v>1969</v>
      </c>
      <c r="G626" s="256"/>
      <c r="H626" s="259">
        <v>762.38499999999999</v>
      </c>
      <c r="I626" s="260"/>
      <c r="J626" s="256"/>
      <c r="K626" s="256"/>
      <c r="L626" s="261"/>
      <c r="M626" s="262"/>
      <c r="N626" s="263"/>
      <c r="O626" s="263"/>
      <c r="P626" s="263"/>
      <c r="Q626" s="263"/>
      <c r="R626" s="263"/>
      <c r="S626" s="263"/>
      <c r="T626" s="264"/>
      <c r="AT626" s="265" t="s">
        <v>175</v>
      </c>
      <c r="AU626" s="265" t="s">
        <v>107</v>
      </c>
      <c r="AV626" s="13" t="s">
        <v>107</v>
      </c>
      <c r="AW626" s="13" t="s">
        <v>4</v>
      </c>
      <c r="AX626" s="13" t="s">
        <v>82</v>
      </c>
      <c r="AY626" s="265" t="s">
        <v>165</v>
      </c>
    </row>
    <row r="627" s="1" customFormat="1" ht="24" customHeight="1">
      <c r="B627" s="38"/>
      <c r="C627" s="288" t="s">
        <v>375</v>
      </c>
      <c r="D627" s="288" t="s">
        <v>223</v>
      </c>
      <c r="E627" s="289" t="s">
        <v>1970</v>
      </c>
      <c r="F627" s="290" t="s">
        <v>1971</v>
      </c>
      <c r="G627" s="291" t="s">
        <v>171</v>
      </c>
      <c r="H627" s="292">
        <v>6.9029999999999996</v>
      </c>
      <c r="I627" s="293"/>
      <c r="J627" s="294">
        <f>ROUND(I627*H627,2)</f>
        <v>0</v>
      </c>
      <c r="K627" s="290" t="s">
        <v>286</v>
      </c>
      <c r="L627" s="295"/>
      <c r="M627" s="296" t="s">
        <v>1</v>
      </c>
      <c r="N627" s="297" t="s">
        <v>40</v>
      </c>
      <c r="O627" s="86"/>
      <c r="P627" s="240">
        <f>O627*H627</f>
        <v>0</v>
      </c>
      <c r="Q627" s="240">
        <v>0.029999999999999999</v>
      </c>
      <c r="R627" s="240">
        <f>Q627*H627</f>
        <v>0.20708999999999997</v>
      </c>
      <c r="S627" s="240">
        <v>0</v>
      </c>
      <c r="T627" s="241">
        <f>S627*H627</f>
        <v>0</v>
      </c>
      <c r="AR627" s="242" t="s">
        <v>226</v>
      </c>
      <c r="AT627" s="242" t="s">
        <v>223</v>
      </c>
      <c r="AU627" s="242" t="s">
        <v>107</v>
      </c>
      <c r="AY627" s="17" t="s">
        <v>165</v>
      </c>
      <c r="BE627" s="243">
        <f>IF(N627="základní",J627,0)</f>
        <v>0</v>
      </c>
      <c r="BF627" s="243">
        <f>IF(N627="snížená",J627,0)</f>
        <v>0</v>
      </c>
      <c r="BG627" s="243">
        <f>IF(N627="zákl. přenesená",J627,0)</f>
        <v>0</v>
      </c>
      <c r="BH627" s="243">
        <f>IF(N627="sníž. přenesená",J627,0)</f>
        <v>0</v>
      </c>
      <c r="BI627" s="243">
        <f>IF(N627="nulová",J627,0)</f>
        <v>0</v>
      </c>
      <c r="BJ627" s="17" t="s">
        <v>107</v>
      </c>
      <c r="BK627" s="243">
        <f>ROUND(I627*H627,2)</f>
        <v>0</v>
      </c>
      <c r="BL627" s="17" t="s">
        <v>173</v>
      </c>
      <c r="BM627" s="242" t="s">
        <v>1972</v>
      </c>
    </row>
    <row r="628" s="12" customFormat="1">
      <c r="B628" s="244"/>
      <c r="C628" s="245"/>
      <c r="D628" s="246" t="s">
        <v>175</v>
      </c>
      <c r="E628" s="247" t="s">
        <v>1</v>
      </c>
      <c r="F628" s="248" t="s">
        <v>1175</v>
      </c>
      <c r="G628" s="245"/>
      <c r="H628" s="247" t="s">
        <v>1</v>
      </c>
      <c r="I628" s="249"/>
      <c r="J628" s="245"/>
      <c r="K628" s="245"/>
      <c r="L628" s="250"/>
      <c r="M628" s="251"/>
      <c r="N628" s="252"/>
      <c r="O628" s="252"/>
      <c r="P628" s="252"/>
      <c r="Q628" s="252"/>
      <c r="R628" s="252"/>
      <c r="S628" s="252"/>
      <c r="T628" s="253"/>
      <c r="AT628" s="254" t="s">
        <v>175</v>
      </c>
      <c r="AU628" s="254" t="s">
        <v>107</v>
      </c>
      <c r="AV628" s="12" t="s">
        <v>82</v>
      </c>
      <c r="AW628" s="12" t="s">
        <v>31</v>
      </c>
      <c r="AX628" s="12" t="s">
        <v>74</v>
      </c>
      <c r="AY628" s="254" t="s">
        <v>165</v>
      </c>
    </row>
    <row r="629" s="12" customFormat="1">
      <c r="B629" s="244"/>
      <c r="C629" s="245"/>
      <c r="D629" s="246" t="s">
        <v>175</v>
      </c>
      <c r="E629" s="247" t="s">
        <v>1</v>
      </c>
      <c r="F629" s="248" t="s">
        <v>1452</v>
      </c>
      <c r="G629" s="245"/>
      <c r="H629" s="247" t="s">
        <v>1</v>
      </c>
      <c r="I629" s="249"/>
      <c r="J629" s="245"/>
      <c r="K629" s="245"/>
      <c r="L629" s="250"/>
      <c r="M629" s="251"/>
      <c r="N629" s="252"/>
      <c r="O629" s="252"/>
      <c r="P629" s="252"/>
      <c r="Q629" s="252"/>
      <c r="R629" s="252"/>
      <c r="S629" s="252"/>
      <c r="T629" s="253"/>
      <c r="AT629" s="254" t="s">
        <v>175</v>
      </c>
      <c r="AU629" s="254" t="s">
        <v>107</v>
      </c>
      <c r="AV629" s="12" t="s">
        <v>82</v>
      </c>
      <c r="AW629" s="12" t="s">
        <v>31</v>
      </c>
      <c r="AX629" s="12" t="s">
        <v>74</v>
      </c>
      <c r="AY629" s="254" t="s">
        <v>165</v>
      </c>
    </row>
    <row r="630" s="13" customFormat="1">
      <c r="B630" s="255"/>
      <c r="C630" s="256"/>
      <c r="D630" s="246" t="s">
        <v>175</v>
      </c>
      <c r="E630" s="257" t="s">
        <v>1</v>
      </c>
      <c r="F630" s="258" t="s">
        <v>1973</v>
      </c>
      <c r="G630" s="256"/>
      <c r="H630" s="259">
        <v>2.4420000000000002</v>
      </c>
      <c r="I630" s="260"/>
      <c r="J630" s="256"/>
      <c r="K630" s="256"/>
      <c r="L630" s="261"/>
      <c r="M630" s="262"/>
      <c r="N630" s="263"/>
      <c r="O630" s="263"/>
      <c r="P630" s="263"/>
      <c r="Q630" s="263"/>
      <c r="R630" s="263"/>
      <c r="S630" s="263"/>
      <c r="T630" s="264"/>
      <c r="AT630" s="265" t="s">
        <v>175</v>
      </c>
      <c r="AU630" s="265" t="s">
        <v>107</v>
      </c>
      <c r="AV630" s="13" t="s">
        <v>107</v>
      </c>
      <c r="AW630" s="13" t="s">
        <v>31</v>
      </c>
      <c r="AX630" s="13" t="s">
        <v>74</v>
      </c>
      <c r="AY630" s="265" t="s">
        <v>165</v>
      </c>
    </row>
    <row r="631" s="13" customFormat="1">
      <c r="B631" s="255"/>
      <c r="C631" s="256"/>
      <c r="D631" s="246" t="s">
        <v>175</v>
      </c>
      <c r="E631" s="257" t="s">
        <v>1</v>
      </c>
      <c r="F631" s="258" t="s">
        <v>1974</v>
      </c>
      <c r="G631" s="256"/>
      <c r="H631" s="259">
        <v>-0.123</v>
      </c>
      <c r="I631" s="260"/>
      <c r="J631" s="256"/>
      <c r="K631" s="256"/>
      <c r="L631" s="261"/>
      <c r="M631" s="262"/>
      <c r="N631" s="263"/>
      <c r="O631" s="263"/>
      <c r="P631" s="263"/>
      <c r="Q631" s="263"/>
      <c r="R631" s="263"/>
      <c r="S631" s="263"/>
      <c r="T631" s="264"/>
      <c r="AT631" s="265" t="s">
        <v>175</v>
      </c>
      <c r="AU631" s="265" t="s">
        <v>107</v>
      </c>
      <c r="AV631" s="13" t="s">
        <v>107</v>
      </c>
      <c r="AW631" s="13" t="s">
        <v>31</v>
      </c>
      <c r="AX631" s="13" t="s">
        <v>74</v>
      </c>
      <c r="AY631" s="265" t="s">
        <v>165</v>
      </c>
    </row>
    <row r="632" s="13" customFormat="1">
      <c r="B632" s="255"/>
      <c r="C632" s="256"/>
      <c r="D632" s="246" t="s">
        <v>175</v>
      </c>
      <c r="E632" s="257" t="s">
        <v>1</v>
      </c>
      <c r="F632" s="258" t="s">
        <v>1975</v>
      </c>
      <c r="G632" s="256"/>
      <c r="H632" s="259">
        <v>0.26200000000000001</v>
      </c>
      <c r="I632" s="260"/>
      <c r="J632" s="256"/>
      <c r="K632" s="256"/>
      <c r="L632" s="261"/>
      <c r="M632" s="262"/>
      <c r="N632" s="263"/>
      <c r="O632" s="263"/>
      <c r="P632" s="263"/>
      <c r="Q632" s="263"/>
      <c r="R632" s="263"/>
      <c r="S632" s="263"/>
      <c r="T632" s="264"/>
      <c r="AT632" s="265" t="s">
        <v>175</v>
      </c>
      <c r="AU632" s="265" t="s">
        <v>107</v>
      </c>
      <c r="AV632" s="13" t="s">
        <v>107</v>
      </c>
      <c r="AW632" s="13" t="s">
        <v>31</v>
      </c>
      <c r="AX632" s="13" t="s">
        <v>74</v>
      </c>
      <c r="AY632" s="265" t="s">
        <v>165</v>
      </c>
    </row>
    <row r="633" s="14" customFormat="1">
      <c r="B633" s="266"/>
      <c r="C633" s="267"/>
      <c r="D633" s="246" t="s">
        <v>175</v>
      </c>
      <c r="E633" s="268" t="s">
        <v>1</v>
      </c>
      <c r="F633" s="269" t="s">
        <v>179</v>
      </c>
      <c r="G633" s="267"/>
      <c r="H633" s="270">
        <v>2.581</v>
      </c>
      <c r="I633" s="271"/>
      <c r="J633" s="267"/>
      <c r="K633" s="267"/>
      <c r="L633" s="272"/>
      <c r="M633" s="273"/>
      <c r="N633" s="274"/>
      <c r="O633" s="274"/>
      <c r="P633" s="274"/>
      <c r="Q633" s="274"/>
      <c r="R633" s="274"/>
      <c r="S633" s="274"/>
      <c r="T633" s="275"/>
      <c r="AT633" s="276" t="s">
        <v>175</v>
      </c>
      <c r="AU633" s="276" t="s">
        <v>107</v>
      </c>
      <c r="AV633" s="14" t="s">
        <v>166</v>
      </c>
      <c r="AW633" s="14" t="s">
        <v>31</v>
      </c>
      <c r="AX633" s="14" t="s">
        <v>74</v>
      </c>
      <c r="AY633" s="276" t="s">
        <v>165</v>
      </c>
    </row>
    <row r="634" s="12" customFormat="1">
      <c r="B634" s="244"/>
      <c r="C634" s="245"/>
      <c r="D634" s="246" t="s">
        <v>175</v>
      </c>
      <c r="E634" s="247" t="s">
        <v>1</v>
      </c>
      <c r="F634" s="248" t="s">
        <v>794</v>
      </c>
      <c r="G634" s="245"/>
      <c r="H634" s="247" t="s">
        <v>1</v>
      </c>
      <c r="I634" s="249"/>
      <c r="J634" s="245"/>
      <c r="K634" s="245"/>
      <c r="L634" s="250"/>
      <c r="M634" s="251"/>
      <c r="N634" s="252"/>
      <c r="O634" s="252"/>
      <c r="P634" s="252"/>
      <c r="Q634" s="252"/>
      <c r="R634" s="252"/>
      <c r="S634" s="252"/>
      <c r="T634" s="253"/>
      <c r="AT634" s="254" t="s">
        <v>175</v>
      </c>
      <c r="AU634" s="254" t="s">
        <v>107</v>
      </c>
      <c r="AV634" s="12" t="s">
        <v>82</v>
      </c>
      <c r="AW634" s="12" t="s">
        <v>31</v>
      </c>
      <c r="AX634" s="12" t="s">
        <v>74</v>
      </c>
      <c r="AY634" s="254" t="s">
        <v>165</v>
      </c>
    </row>
    <row r="635" s="12" customFormat="1">
      <c r="B635" s="244"/>
      <c r="C635" s="245"/>
      <c r="D635" s="246" t="s">
        <v>175</v>
      </c>
      <c r="E635" s="247" t="s">
        <v>1</v>
      </c>
      <c r="F635" s="248" t="s">
        <v>1452</v>
      </c>
      <c r="G635" s="245"/>
      <c r="H635" s="247" t="s">
        <v>1</v>
      </c>
      <c r="I635" s="249"/>
      <c r="J635" s="245"/>
      <c r="K635" s="245"/>
      <c r="L635" s="250"/>
      <c r="M635" s="251"/>
      <c r="N635" s="252"/>
      <c r="O635" s="252"/>
      <c r="P635" s="252"/>
      <c r="Q635" s="252"/>
      <c r="R635" s="252"/>
      <c r="S635" s="252"/>
      <c r="T635" s="253"/>
      <c r="AT635" s="254" t="s">
        <v>175</v>
      </c>
      <c r="AU635" s="254" t="s">
        <v>107</v>
      </c>
      <c r="AV635" s="12" t="s">
        <v>82</v>
      </c>
      <c r="AW635" s="12" t="s">
        <v>31</v>
      </c>
      <c r="AX635" s="12" t="s">
        <v>74</v>
      </c>
      <c r="AY635" s="254" t="s">
        <v>165</v>
      </c>
    </row>
    <row r="636" s="13" customFormat="1">
      <c r="B636" s="255"/>
      <c r="C636" s="256"/>
      <c r="D636" s="246" t="s">
        <v>175</v>
      </c>
      <c r="E636" s="257" t="s">
        <v>1</v>
      </c>
      <c r="F636" s="258" t="s">
        <v>1976</v>
      </c>
      <c r="G636" s="256"/>
      <c r="H636" s="259">
        <v>0.54300000000000004</v>
      </c>
      <c r="I636" s="260"/>
      <c r="J636" s="256"/>
      <c r="K636" s="256"/>
      <c r="L636" s="261"/>
      <c r="M636" s="262"/>
      <c r="N636" s="263"/>
      <c r="O636" s="263"/>
      <c r="P636" s="263"/>
      <c r="Q636" s="263"/>
      <c r="R636" s="263"/>
      <c r="S636" s="263"/>
      <c r="T636" s="264"/>
      <c r="AT636" s="265" t="s">
        <v>175</v>
      </c>
      <c r="AU636" s="265" t="s">
        <v>107</v>
      </c>
      <c r="AV636" s="13" t="s">
        <v>107</v>
      </c>
      <c r="AW636" s="13" t="s">
        <v>31</v>
      </c>
      <c r="AX636" s="13" t="s">
        <v>74</v>
      </c>
      <c r="AY636" s="265" t="s">
        <v>165</v>
      </c>
    </row>
    <row r="637" s="13" customFormat="1">
      <c r="B637" s="255"/>
      <c r="C637" s="256"/>
      <c r="D637" s="246" t="s">
        <v>175</v>
      </c>
      <c r="E637" s="257" t="s">
        <v>1</v>
      </c>
      <c r="F637" s="258" t="s">
        <v>1977</v>
      </c>
      <c r="G637" s="256"/>
      <c r="H637" s="259">
        <v>0.36299999999999999</v>
      </c>
      <c r="I637" s="260"/>
      <c r="J637" s="256"/>
      <c r="K637" s="256"/>
      <c r="L637" s="261"/>
      <c r="M637" s="262"/>
      <c r="N637" s="263"/>
      <c r="O637" s="263"/>
      <c r="P637" s="263"/>
      <c r="Q637" s="263"/>
      <c r="R637" s="263"/>
      <c r="S637" s="263"/>
      <c r="T637" s="264"/>
      <c r="AT637" s="265" t="s">
        <v>175</v>
      </c>
      <c r="AU637" s="265" t="s">
        <v>107</v>
      </c>
      <c r="AV637" s="13" t="s">
        <v>107</v>
      </c>
      <c r="AW637" s="13" t="s">
        <v>31</v>
      </c>
      <c r="AX637" s="13" t="s">
        <v>74</v>
      </c>
      <c r="AY637" s="265" t="s">
        <v>165</v>
      </c>
    </row>
    <row r="638" s="13" customFormat="1">
      <c r="B638" s="255"/>
      <c r="C638" s="256"/>
      <c r="D638" s="246" t="s">
        <v>175</v>
      </c>
      <c r="E638" s="257" t="s">
        <v>1</v>
      </c>
      <c r="F638" s="258" t="s">
        <v>1978</v>
      </c>
      <c r="G638" s="256"/>
      <c r="H638" s="259">
        <v>-0.044999999999999998</v>
      </c>
      <c r="I638" s="260"/>
      <c r="J638" s="256"/>
      <c r="K638" s="256"/>
      <c r="L638" s="261"/>
      <c r="M638" s="262"/>
      <c r="N638" s="263"/>
      <c r="O638" s="263"/>
      <c r="P638" s="263"/>
      <c r="Q638" s="263"/>
      <c r="R638" s="263"/>
      <c r="S638" s="263"/>
      <c r="T638" s="264"/>
      <c r="AT638" s="265" t="s">
        <v>175</v>
      </c>
      <c r="AU638" s="265" t="s">
        <v>107</v>
      </c>
      <c r="AV638" s="13" t="s">
        <v>107</v>
      </c>
      <c r="AW638" s="13" t="s">
        <v>31</v>
      </c>
      <c r="AX638" s="13" t="s">
        <v>74</v>
      </c>
      <c r="AY638" s="265" t="s">
        <v>165</v>
      </c>
    </row>
    <row r="639" s="14" customFormat="1">
      <c r="B639" s="266"/>
      <c r="C639" s="267"/>
      <c r="D639" s="246" t="s">
        <v>175</v>
      </c>
      <c r="E639" s="268" t="s">
        <v>1</v>
      </c>
      <c r="F639" s="269" t="s">
        <v>179</v>
      </c>
      <c r="G639" s="267"/>
      <c r="H639" s="270">
        <v>0.86099999999999999</v>
      </c>
      <c r="I639" s="271"/>
      <c r="J639" s="267"/>
      <c r="K639" s="267"/>
      <c r="L639" s="272"/>
      <c r="M639" s="273"/>
      <c r="N639" s="274"/>
      <c r="O639" s="274"/>
      <c r="P639" s="274"/>
      <c r="Q639" s="274"/>
      <c r="R639" s="274"/>
      <c r="S639" s="274"/>
      <c r="T639" s="275"/>
      <c r="AT639" s="276" t="s">
        <v>175</v>
      </c>
      <c r="AU639" s="276" t="s">
        <v>107</v>
      </c>
      <c r="AV639" s="14" t="s">
        <v>166</v>
      </c>
      <c r="AW639" s="14" t="s">
        <v>31</v>
      </c>
      <c r="AX639" s="14" t="s">
        <v>74</v>
      </c>
      <c r="AY639" s="276" t="s">
        <v>165</v>
      </c>
    </row>
    <row r="640" s="12" customFormat="1">
      <c r="B640" s="244"/>
      <c r="C640" s="245"/>
      <c r="D640" s="246" t="s">
        <v>175</v>
      </c>
      <c r="E640" s="247" t="s">
        <v>1</v>
      </c>
      <c r="F640" s="248" t="s">
        <v>1750</v>
      </c>
      <c r="G640" s="245"/>
      <c r="H640" s="247" t="s">
        <v>1</v>
      </c>
      <c r="I640" s="249"/>
      <c r="J640" s="245"/>
      <c r="K640" s="245"/>
      <c r="L640" s="250"/>
      <c r="M640" s="251"/>
      <c r="N640" s="252"/>
      <c r="O640" s="252"/>
      <c r="P640" s="252"/>
      <c r="Q640" s="252"/>
      <c r="R640" s="252"/>
      <c r="S640" s="252"/>
      <c r="T640" s="253"/>
      <c r="AT640" s="254" t="s">
        <v>175</v>
      </c>
      <c r="AU640" s="254" t="s">
        <v>107</v>
      </c>
      <c r="AV640" s="12" t="s">
        <v>82</v>
      </c>
      <c r="AW640" s="12" t="s">
        <v>31</v>
      </c>
      <c r="AX640" s="12" t="s">
        <v>74</v>
      </c>
      <c r="AY640" s="254" t="s">
        <v>165</v>
      </c>
    </row>
    <row r="641" s="12" customFormat="1">
      <c r="B641" s="244"/>
      <c r="C641" s="245"/>
      <c r="D641" s="246" t="s">
        <v>175</v>
      </c>
      <c r="E641" s="247" t="s">
        <v>1</v>
      </c>
      <c r="F641" s="248" t="s">
        <v>1452</v>
      </c>
      <c r="G641" s="245"/>
      <c r="H641" s="247" t="s">
        <v>1</v>
      </c>
      <c r="I641" s="249"/>
      <c r="J641" s="245"/>
      <c r="K641" s="245"/>
      <c r="L641" s="250"/>
      <c r="M641" s="251"/>
      <c r="N641" s="252"/>
      <c r="O641" s="252"/>
      <c r="P641" s="252"/>
      <c r="Q641" s="252"/>
      <c r="R641" s="252"/>
      <c r="S641" s="252"/>
      <c r="T641" s="253"/>
      <c r="AT641" s="254" t="s">
        <v>175</v>
      </c>
      <c r="AU641" s="254" t="s">
        <v>107</v>
      </c>
      <c r="AV641" s="12" t="s">
        <v>82</v>
      </c>
      <c r="AW641" s="12" t="s">
        <v>31</v>
      </c>
      <c r="AX641" s="12" t="s">
        <v>74</v>
      </c>
      <c r="AY641" s="254" t="s">
        <v>165</v>
      </c>
    </row>
    <row r="642" s="13" customFormat="1">
      <c r="B642" s="255"/>
      <c r="C642" s="256"/>
      <c r="D642" s="246" t="s">
        <v>175</v>
      </c>
      <c r="E642" s="257" t="s">
        <v>1</v>
      </c>
      <c r="F642" s="258" t="s">
        <v>1979</v>
      </c>
      <c r="G642" s="256"/>
      <c r="H642" s="259">
        <v>1.708</v>
      </c>
      <c r="I642" s="260"/>
      <c r="J642" s="256"/>
      <c r="K642" s="256"/>
      <c r="L642" s="261"/>
      <c r="M642" s="262"/>
      <c r="N642" s="263"/>
      <c r="O642" s="263"/>
      <c r="P642" s="263"/>
      <c r="Q642" s="263"/>
      <c r="R642" s="263"/>
      <c r="S642" s="263"/>
      <c r="T642" s="264"/>
      <c r="AT642" s="265" t="s">
        <v>175</v>
      </c>
      <c r="AU642" s="265" t="s">
        <v>107</v>
      </c>
      <c r="AV642" s="13" t="s">
        <v>107</v>
      </c>
      <c r="AW642" s="13" t="s">
        <v>31</v>
      </c>
      <c r="AX642" s="13" t="s">
        <v>74</v>
      </c>
      <c r="AY642" s="265" t="s">
        <v>165</v>
      </c>
    </row>
    <row r="643" s="14" customFormat="1">
      <c r="B643" s="266"/>
      <c r="C643" s="267"/>
      <c r="D643" s="246" t="s">
        <v>175</v>
      </c>
      <c r="E643" s="268" t="s">
        <v>1</v>
      </c>
      <c r="F643" s="269" t="s">
        <v>179</v>
      </c>
      <c r="G643" s="267"/>
      <c r="H643" s="270">
        <v>1.708</v>
      </c>
      <c r="I643" s="271"/>
      <c r="J643" s="267"/>
      <c r="K643" s="267"/>
      <c r="L643" s="272"/>
      <c r="M643" s="273"/>
      <c r="N643" s="274"/>
      <c r="O643" s="274"/>
      <c r="P643" s="274"/>
      <c r="Q643" s="274"/>
      <c r="R643" s="274"/>
      <c r="S643" s="274"/>
      <c r="T643" s="275"/>
      <c r="AT643" s="276" t="s">
        <v>175</v>
      </c>
      <c r="AU643" s="276" t="s">
        <v>107</v>
      </c>
      <c r="AV643" s="14" t="s">
        <v>166</v>
      </c>
      <c r="AW643" s="14" t="s">
        <v>31</v>
      </c>
      <c r="AX643" s="14" t="s">
        <v>74</v>
      </c>
      <c r="AY643" s="276" t="s">
        <v>165</v>
      </c>
    </row>
    <row r="644" s="12" customFormat="1">
      <c r="B644" s="244"/>
      <c r="C644" s="245"/>
      <c r="D644" s="246" t="s">
        <v>175</v>
      </c>
      <c r="E644" s="247" t="s">
        <v>1</v>
      </c>
      <c r="F644" s="248" t="s">
        <v>1752</v>
      </c>
      <c r="G644" s="245"/>
      <c r="H644" s="247" t="s">
        <v>1</v>
      </c>
      <c r="I644" s="249"/>
      <c r="J644" s="245"/>
      <c r="K644" s="245"/>
      <c r="L644" s="250"/>
      <c r="M644" s="251"/>
      <c r="N644" s="252"/>
      <c r="O644" s="252"/>
      <c r="P644" s="252"/>
      <c r="Q644" s="252"/>
      <c r="R644" s="252"/>
      <c r="S644" s="252"/>
      <c r="T644" s="253"/>
      <c r="AT644" s="254" t="s">
        <v>175</v>
      </c>
      <c r="AU644" s="254" t="s">
        <v>107</v>
      </c>
      <c r="AV644" s="12" t="s">
        <v>82</v>
      </c>
      <c r="AW644" s="12" t="s">
        <v>31</v>
      </c>
      <c r="AX644" s="12" t="s">
        <v>74</v>
      </c>
      <c r="AY644" s="254" t="s">
        <v>165</v>
      </c>
    </row>
    <row r="645" s="12" customFormat="1">
      <c r="B645" s="244"/>
      <c r="C645" s="245"/>
      <c r="D645" s="246" t="s">
        <v>175</v>
      </c>
      <c r="E645" s="247" t="s">
        <v>1</v>
      </c>
      <c r="F645" s="248" t="s">
        <v>1452</v>
      </c>
      <c r="G645" s="245"/>
      <c r="H645" s="247" t="s">
        <v>1</v>
      </c>
      <c r="I645" s="249"/>
      <c r="J645" s="245"/>
      <c r="K645" s="245"/>
      <c r="L645" s="250"/>
      <c r="M645" s="251"/>
      <c r="N645" s="252"/>
      <c r="O645" s="252"/>
      <c r="P645" s="252"/>
      <c r="Q645" s="252"/>
      <c r="R645" s="252"/>
      <c r="S645" s="252"/>
      <c r="T645" s="253"/>
      <c r="AT645" s="254" t="s">
        <v>175</v>
      </c>
      <c r="AU645" s="254" t="s">
        <v>107</v>
      </c>
      <c r="AV645" s="12" t="s">
        <v>82</v>
      </c>
      <c r="AW645" s="12" t="s">
        <v>31</v>
      </c>
      <c r="AX645" s="12" t="s">
        <v>74</v>
      </c>
      <c r="AY645" s="254" t="s">
        <v>165</v>
      </c>
    </row>
    <row r="646" s="13" customFormat="1">
      <c r="B646" s="255"/>
      <c r="C646" s="256"/>
      <c r="D646" s="246" t="s">
        <v>175</v>
      </c>
      <c r="E646" s="257" t="s">
        <v>1</v>
      </c>
      <c r="F646" s="258" t="s">
        <v>1980</v>
      </c>
      <c r="G646" s="256"/>
      <c r="H646" s="259">
        <v>1.6180000000000001</v>
      </c>
      <c r="I646" s="260"/>
      <c r="J646" s="256"/>
      <c r="K646" s="256"/>
      <c r="L646" s="261"/>
      <c r="M646" s="262"/>
      <c r="N646" s="263"/>
      <c r="O646" s="263"/>
      <c r="P646" s="263"/>
      <c r="Q646" s="263"/>
      <c r="R646" s="263"/>
      <c r="S646" s="263"/>
      <c r="T646" s="264"/>
      <c r="AT646" s="265" t="s">
        <v>175</v>
      </c>
      <c r="AU646" s="265" t="s">
        <v>107</v>
      </c>
      <c r="AV646" s="13" t="s">
        <v>107</v>
      </c>
      <c r="AW646" s="13" t="s">
        <v>31</v>
      </c>
      <c r="AX646" s="13" t="s">
        <v>74</v>
      </c>
      <c r="AY646" s="265" t="s">
        <v>165</v>
      </c>
    </row>
    <row r="647" s="14" customFormat="1">
      <c r="B647" s="266"/>
      <c r="C647" s="267"/>
      <c r="D647" s="246" t="s">
        <v>175</v>
      </c>
      <c r="E647" s="268" t="s">
        <v>1</v>
      </c>
      <c r="F647" s="269" t="s">
        <v>179</v>
      </c>
      <c r="G647" s="267"/>
      <c r="H647" s="270">
        <v>1.6180000000000001</v>
      </c>
      <c r="I647" s="271"/>
      <c r="J647" s="267"/>
      <c r="K647" s="267"/>
      <c r="L647" s="272"/>
      <c r="M647" s="273"/>
      <c r="N647" s="274"/>
      <c r="O647" s="274"/>
      <c r="P647" s="274"/>
      <c r="Q647" s="274"/>
      <c r="R647" s="274"/>
      <c r="S647" s="274"/>
      <c r="T647" s="275"/>
      <c r="AT647" s="276" t="s">
        <v>175</v>
      </c>
      <c r="AU647" s="276" t="s">
        <v>107</v>
      </c>
      <c r="AV647" s="14" t="s">
        <v>166</v>
      </c>
      <c r="AW647" s="14" t="s">
        <v>31</v>
      </c>
      <c r="AX647" s="14" t="s">
        <v>74</v>
      </c>
      <c r="AY647" s="276" t="s">
        <v>165</v>
      </c>
    </row>
    <row r="648" s="15" customFormat="1">
      <c r="B648" s="277"/>
      <c r="C648" s="278"/>
      <c r="D648" s="246" t="s">
        <v>175</v>
      </c>
      <c r="E648" s="279" t="s">
        <v>1</v>
      </c>
      <c r="F648" s="280" t="s">
        <v>186</v>
      </c>
      <c r="G648" s="278"/>
      <c r="H648" s="281">
        <v>6.7680000000000007</v>
      </c>
      <c r="I648" s="282"/>
      <c r="J648" s="278"/>
      <c r="K648" s="278"/>
      <c r="L648" s="283"/>
      <c r="M648" s="284"/>
      <c r="N648" s="285"/>
      <c r="O648" s="285"/>
      <c r="P648" s="285"/>
      <c r="Q648" s="285"/>
      <c r="R648" s="285"/>
      <c r="S648" s="285"/>
      <c r="T648" s="286"/>
      <c r="AT648" s="287" t="s">
        <v>175</v>
      </c>
      <c r="AU648" s="287" t="s">
        <v>107</v>
      </c>
      <c r="AV648" s="15" t="s">
        <v>173</v>
      </c>
      <c r="AW648" s="15" t="s">
        <v>31</v>
      </c>
      <c r="AX648" s="15" t="s">
        <v>82</v>
      </c>
      <c r="AY648" s="287" t="s">
        <v>165</v>
      </c>
    </row>
    <row r="649" s="13" customFormat="1">
      <c r="B649" s="255"/>
      <c r="C649" s="256"/>
      <c r="D649" s="246" t="s">
        <v>175</v>
      </c>
      <c r="E649" s="256"/>
      <c r="F649" s="258" t="s">
        <v>1981</v>
      </c>
      <c r="G649" s="256"/>
      <c r="H649" s="259">
        <v>6.9029999999999996</v>
      </c>
      <c r="I649" s="260"/>
      <c r="J649" s="256"/>
      <c r="K649" s="256"/>
      <c r="L649" s="261"/>
      <c r="M649" s="262"/>
      <c r="N649" s="263"/>
      <c r="O649" s="263"/>
      <c r="P649" s="263"/>
      <c r="Q649" s="263"/>
      <c r="R649" s="263"/>
      <c r="S649" s="263"/>
      <c r="T649" s="264"/>
      <c r="AT649" s="265" t="s">
        <v>175</v>
      </c>
      <c r="AU649" s="265" t="s">
        <v>107</v>
      </c>
      <c r="AV649" s="13" t="s">
        <v>107</v>
      </c>
      <c r="AW649" s="13" t="s">
        <v>4</v>
      </c>
      <c r="AX649" s="13" t="s">
        <v>82</v>
      </c>
      <c r="AY649" s="265" t="s">
        <v>165</v>
      </c>
    </row>
    <row r="650" s="1" customFormat="1" ht="16.5" customHeight="1">
      <c r="B650" s="38"/>
      <c r="C650" s="231" t="s">
        <v>514</v>
      </c>
      <c r="D650" s="231" t="s">
        <v>168</v>
      </c>
      <c r="E650" s="232" t="s">
        <v>1982</v>
      </c>
      <c r="F650" s="233" t="s">
        <v>1983</v>
      </c>
      <c r="G650" s="234" t="s">
        <v>339</v>
      </c>
      <c r="H650" s="235">
        <v>337.74799999999999</v>
      </c>
      <c r="I650" s="236"/>
      <c r="J650" s="237">
        <f>ROUND(I650*H650,2)</f>
        <v>0</v>
      </c>
      <c r="K650" s="233" t="s">
        <v>1</v>
      </c>
      <c r="L650" s="43"/>
      <c r="M650" s="238" t="s">
        <v>1</v>
      </c>
      <c r="N650" s="239" t="s">
        <v>40</v>
      </c>
      <c r="O650" s="86"/>
      <c r="P650" s="240">
        <f>O650*H650</f>
        <v>0</v>
      </c>
      <c r="Q650" s="240">
        <v>0.00025000000000000001</v>
      </c>
      <c r="R650" s="240">
        <f>Q650*H650</f>
        <v>0.084436999999999998</v>
      </c>
      <c r="S650" s="240">
        <v>0</v>
      </c>
      <c r="T650" s="241">
        <f>S650*H650</f>
        <v>0</v>
      </c>
      <c r="AR650" s="242" t="s">
        <v>173</v>
      </c>
      <c r="AT650" s="242" t="s">
        <v>168</v>
      </c>
      <c r="AU650" s="242" t="s">
        <v>107</v>
      </c>
      <c r="AY650" s="17" t="s">
        <v>165</v>
      </c>
      <c r="BE650" s="243">
        <f>IF(N650="základní",J650,0)</f>
        <v>0</v>
      </c>
      <c r="BF650" s="243">
        <f>IF(N650="snížená",J650,0)</f>
        <v>0</v>
      </c>
      <c r="BG650" s="243">
        <f>IF(N650="zákl. přenesená",J650,0)</f>
        <v>0</v>
      </c>
      <c r="BH650" s="243">
        <f>IF(N650="sníž. přenesená",J650,0)</f>
        <v>0</v>
      </c>
      <c r="BI650" s="243">
        <f>IF(N650="nulová",J650,0)</f>
        <v>0</v>
      </c>
      <c r="BJ650" s="17" t="s">
        <v>107</v>
      </c>
      <c r="BK650" s="243">
        <f>ROUND(I650*H650,2)</f>
        <v>0</v>
      </c>
      <c r="BL650" s="17" t="s">
        <v>173</v>
      </c>
      <c r="BM650" s="242" t="s">
        <v>1984</v>
      </c>
    </row>
    <row r="651" s="12" customFormat="1">
      <c r="B651" s="244"/>
      <c r="C651" s="245"/>
      <c r="D651" s="246" t="s">
        <v>175</v>
      </c>
      <c r="E651" s="247" t="s">
        <v>1</v>
      </c>
      <c r="F651" s="248" t="s">
        <v>1175</v>
      </c>
      <c r="G651" s="245"/>
      <c r="H651" s="247" t="s">
        <v>1</v>
      </c>
      <c r="I651" s="249"/>
      <c r="J651" s="245"/>
      <c r="K651" s="245"/>
      <c r="L651" s="250"/>
      <c r="M651" s="251"/>
      <c r="N651" s="252"/>
      <c r="O651" s="252"/>
      <c r="P651" s="252"/>
      <c r="Q651" s="252"/>
      <c r="R651" s="252"/>
      <c r="S651" s="252"/>
      <c r="T651" s="253"/>
      <c r="AT651" s="254" t="s">
        <v>175</v>
      </c>
      <c r="AU651" s="254" t="s">
        <v>107</v>
      </c>
      <c r="AV651" s="12" t="s">
        <v>82</v>
      </c>
      <c r="AW651" s="12" t="s">
        <v>31</v>
      </c>
      <c r="AX651" s="12" t="s">
        <v>74</v>
      </c>
      <c r="AY651" s="254" t="s">
        <v>165</v>
      </c>
    </row>
    <row r="652" s="12" customFormat="1">
      <c r="B652" s="244"/>
      <c r="C652" s="245"/>
      <c r="D652" s="246" t="s">
        <v>175</v>
      </c>
      <c r="E652" s="247" t="s">
        <v>1</v>
      </c>
      <c r="F652" s="248" t="s">
        <v>1819</v>
      </c>
      <c r="G652" s="245"/>
      <c r="H652" s="247" t="s">
        <v>1</v>
      </c>
      <c r="I652" s="249"/>
      <c r="J652" s="245"/>
      <c r="K652" s="245"/>
      <c r="L652" s="250"/>
      <c r="M652" s="251"/>
      <c r="N652" s="252"/>
      <c r="O652" s="252"/>
      <c r="P652" s="252"/>
      <c r="Q652" s="252"/>
      <c r="R652" s="252"/>
      <c r="S652" s="252"/>
      <c r="T652" s="253"/>
      <c r="AT652" s="254" t="s">
        <v>175</v>
      </c>
      <c r="AU652" s="254" t="s">
        <v>107</v>
      </c>
      <c r="AV652" s="12" t="s">
        <v>82</v>
      </c>
      <c r="AW652" s="12" t="s">
        <v>31</v>
      </c>
      <c r="AX652" s="12" t="s">
        <v>74</v>
      </c>
      <c r="AY652" s="254" t="s">
        <v>165</v>
      </c>
    </row>
    <row r="653" s="12" customFormat="1">
      <c r="B653" s="244"/>
      <c r="C653" s="245"/>
      <c r="D653" s="246" t="s">
        <v>175</v>
      </c>
      <c r="E653" s="247" t="s">
        <v>1</v>
      </c>
      <c r="F653" s="248" t="s">
        <v>1985</v>
      </c>
      <c r="G653" s="245"/>
      <c r="H653" s="247" t="s">
        <v>1</v>
      </c>
      <c r="I653" s="249"/>
      <c r="J653" s="245"/>
      <c r="K653" s="245"/>
      <c r="L653" s="250"/>
      <c r="M653" s="251"/>
      <c r="N653" s="252"/>
      <c r="O653" s="252"/>
      <c r="P653" s="252"/>
      <c r="Q653" s="252"/>
      <c r="R653" s="252"/>
      <c r="S653" s="252"/>
      <c r="T653" s="253"/>
      <c r="AT653" s="254" t="s">
        <v>175</v>
      </c>
      <c r="AU653" s="254" t="s">
        <v>107</v>
      </c>
      <c r="AV653" s="12" t="s">
        <v>82</v>
      </c>
      <c r="AW653" s="12" t="s">
        <v>31</v>
      </c>
      <c r="AX653" s="12" t="s">
        <v>74</v>
      </c>
      <c r="AY653" s="254" t="s">
        <v>165</v>
      </c>
    </row>
    <row r="654" s="13" customFormat="1">
      <c r="B654" s="255"/>
      <c r="C654" s="256"/>
      <c r="D654" s="246" t="s">
        <v>175</v>
      </c>
      <c r="E654" s="257" t="s">
        <v>1</v>
      </c>
      <c r="F654" s="258" t="s">
        <v>1986</v>
      </c>
      <c r="G654" s="256"/>
      <c r="H654" s="259">
        <v>16.399999999999999</v>
      </c>
      <c r="I654" s="260"/>
      <c r="J654" s="256"/>
      <c r="K654" s="256"/>
      <c r="L654" s="261"/>
      <c r="M654" s="262"/>
      <c r="N654" s="263"/>
      <c r="O654" s="263"/>
      <c r="P654" s="263"/>
      <c r="Q654" s="263"/>
      <c r="R654" s="263"/>
      <c r="S654" s="263"/>
      <c r="T654" s="264"/>
      <c r="AT654" s="265" t="s">
        <v>175</v>
      </c>
      <c r="AU654" s="265" t="s">
        <v>107</v>
      </c>
      <c r="AV654" s="13" t="s">
        <v>107</v>
      </c>
      <c r="AW654" s="13" t="s">
        <v>31</v>
      </c>
      <c r="AX654" s="13" t="s">
        <v>74</v>
      </c>
      <c r="AY654" s="265" t="s">
        <v>165</v>
      </c>
    </row>
    <row r="655" s="13" customFormat="1">
      <c r="B655" s="255"/>
      <c r="C655" s="256"/>
      <c r="D655" s="246" t="s">
        <v>175</v>
      </c>
      <c r="E655" s="257" t="s">
        <v>1</v>
      </c>
      <c r="F655" s="258" t="s">
        <v>1987</v>
      </c>
      <c r="G655" s="256"/>
      <c r="H655" s="259">
        <v>4.5999999999999996</v>
      </c>
      <c r="I655" s="260"/>
      <c r="J655" s="256"/>
      <c r="K655" s="256"/>
      <c r="L655" s="261"/>
      <c r="M655" s="262"/>
      <c r="N655" s="263"/>
      <c r="O655" s="263"/>
      <c r="P655" s="263"/>
      <c r="Q655" s="263"/>
      <c r="R655" s="263"/>
      <c r="S655" s="263"/>
      <c r="T655" s="264"/>
      <c r="AT655" s="265" t="s">
        <v>175</v>
      </c>
      <c r="AU655" s="265" t="s">
        <v>107</v>
      </c>
      <c r="AV655" s="13" t="s">
        <v>107</v>
      </c>
      <c r="AW655" s="13" t="s">
        <v>31</v>
      </c>
      <c r="AX655" s="13" t="s">
        <v>74</v>
      </c>
      <c r="AY655" s="265" t="s">
        <v>165</v>
      </c>
    </row>
    <row r="656" s="12" customFormat="1">
      <c r="B656" s="244"/>
      <c r="C656" s="245"/>
      <c r="D656" s="246" t="s">
        <v>175</v>
      </c>
      <c r="E656" s="247" t="s">
        <v>1</v>
      </c>
      <c r="F656" s="248" t="s">
        <v>1988</v>
      </c>
      <c r="G656" s="245"/>
      <c r="H656" s="247" t="s">
        <v>1</v>
      </c>
      <c r="I656" s="249"/>
      <c r="J656" s="245"/>
      <c r="K656" s="245"/>
      <c r="L656" s="250"/>
      <c r="M656" s="251"/>
      <c r="N656" s="252"/>
      <c r="O656" s="252"/>
      <c r="P656" s="252"/>
      <c r="Q656" s="252"/>
      <c r="R656" s="252"/>
      <c r="S656" s="252"/>
      <c r="T656" s="253"/>
      <c r="AT656" s="254" t="s">
        <v>175</v>
      </c>
      <c r="AU656" s="254" t="s">
        <v>107</v>
      </c>
      <c r="AV656" s="12" t="s">
        <v>82</v>
      </c>
      <c r="AW656" s="12" t="s">
        <v>31</v>
      </c>
      <c r="AX656" s="12" t="s">
        <v>74</v>
      </c>
      <c r="AY656" s="254" t="s">
        <v>165</v>
      </c>
    </row>
    <row r="657" s="13" customFormat="1">
      <c r="B657" s="255"/>
      <c r="C657" s="256"/>
      <c r="D657" s="246" t="s">
        <v>175</v>
      </c>
      <c r="E657" s="257" t="s">
        <v>1</v>
      </c>
      <c r="F657" s="258" t="s">
        <v>1989</v>
      </c>
      <c r="G657" s="256"/>
      <c r="H657" s="259">
        <v>32.600000000000001</v>
      </c>
      <c r="I657" s="260"/>
      <c r="J657" s="256"/>
      <c r="K657" s="256"/>
      <c r="L657" s="261"/>
      <c r="M657" s="262"/>
      <c r="N657" s="263"/>
      <c r="O657" s="263"/>
      <c r="P657" s="263"/>
      <c r="Q657" s="263"/>
      <c r="R657" s="263"/>
      <c r="S657" s="263"/>
      <c r="T657" s="264"/>
      <c r="AT657" s="265" t="s">
        <v>175</v>
      </c>
      <c r="AU657" s="265" t="s">
        <v>107</v>
      </c>
      <c r="AV657" s="13" t="s">
        <v>107</v>
      </c>
      <c r="AW657" s="13" t="s">
        <v>31</v>
      </c>
      <c r="AX657" s="13" t="s">
        <v>74</v>
      </c>
      <c r="AY657" s="265" t="s">
        <v>165</v>
      </c>
    </row>
    <row r="658" s="13" customFormat="1">
      <c r="B658" s="255"/>
      <c r="C658" s="256"/>
      <c r="D658" s="246" t="s">
        <v>175</v>
      </c>
      <c r="E658" s="257" t="s">
        <v>1</v>
      </c>
      <c r="F658" s="258" t="s">
        <v>1887</v>
      </c>
      <c r="G658" s="256"/>
      <c r="H658" s="259">
        <v>6.29</v>
      </c>
      <c r="I658" s="260"/>
      <c r="J658" s="256"/>
      <c r="K658" s="256"/>
      <c r="L658" s="261"/>
      <c r="M658" s="262"/>
      <c r="N658" s="263"/>
      <c r="O658" s="263"/>
      <c r="P658" s="263"/>
      <c r="Q658" s="263"/>
      <c r="R658" s="263"/>
      <c r="S658" s="263"/>
      <c r="T658" s="264"/>
      <c r="AT658" s="265" t="s">
        <v>175</v>
      </c>
      <c r="AU658" s="265" t="s">
        <v>107</v>
      </c>
      <c r="AV658" s="13" t="s">
        <v>107</v>
      </c>
      <c r="AW658" s="13" t="s">
        <v>31</v>
      </c>
      <c r="AX658" s="13" t="s">
        <v>74</v>
      </c>
      <c r="AY658" s="265" t="s">
        <v>165</v>
      </c>
    </row>
    <row r="659" s="13" customFormat="1">
      <c r="B659" s="255"/>
      <c r="C659" s="256"/>
      <c r="D659" s="246" t="s">
        <v>175</v>
      </c>
      <c r="E659" s="257" t="s">
        <v>1</v>
      </c>
      <c r="F659" s="258" t="s">
        <v>1990</v>
      </c>
      <c r="G659" s="256"/>
      <c r="H659" s="259">
        <v>39.119999999999997</v>
      </c>
      <c r="I659" s="260"/>
      <c r="J659" s="256"/>
      <c r="K659" s="256"/>
      <c r="L659" s="261"/>
      <c r="M659" s="262"/>
      <c r="N659" s="263"/>
      <c r="O659" s="263"/>
      <c r="P659" s="263"/>
      <c r="Q659" s="263"/>
      <c r="R659" s="263"/>
      <c r="S659" s="263"/>
      <c r="T659" s="264"/>
      <c r="AT659" s="265" t="s">
        <v>175</v>
      </c>
      <c r="AU659" s="265" t="s">
        <v>107</v>
      </c>
      <c r="AV659" s="13" t="s">
        <v>107</v>
      </c>
      <c r="AW659" s="13" t="s">
        <v>31</v>
      </c>
      <c r="AX659" s="13" t="s">
        <v>74</v>
      </c>
      <c r="AY659" s="265" t="s">
        <v>165</v>
      </c>
    </row>
    <row r="660" s="13" customFormat="1">
      <c r="B660" s="255"/>
      <c r="C660" s="256"/>
      <c r="D660" s="246" t="s">
        <v>175</v>
      </c>
      <c r="E660" s="257" t="s">
        <v>1</v>
      </c>
      <c r="F660" s="258" t="s">
        <v>1991</v>
      </c>
      <c r="G660" s="256"/>
      <c r="H660" s="259">
        <v>13</v>
      </c>
      <c r="I660" s="260"/>
      <c r="J660" s="256"/>
      <c r="K660" s="256"/>
      <c r="L660" s="261"/>
      <c r="M660" s="262"/>
      <c r="N660" s="263"/>
      <c r="O660" s="263"/>
      <c r="P660" s="263"/>
      <c r="Q660" s="263"/>
      <c r="R660" s="263"/>
      <c r="S660" s="263"/>
      <c r="T660" s="264"/>
      <c r="AT660" s="265" t="s">
        <v>175</v>
      </c>
      <c r="AU660" s="265" t="s">
        <v>107</v>
      </c>
      <c r="AV660" s="13" t="s">
        <v>107</v>
      </c>
      <c r="AW660" s="13" t="s">
        <v>31</v>
      </c>
      <c r="AX660" s="13" t="s">
        <v>74</v>
      </c>
      <c r="AY660" s="265" t="s">
        <v>165</v>
      </c>
    </row>
    <row r="661" s="13" customFormat="1">
      <c r="B661" s="255"/>
      <c r="C661" s="256"/>
      <c r="D661" s="246" t="s">
        <v>175</v>
      </c>
      <c r="E661" s="257" t="s">
        <v>1</v>
      </c>
      <c r="F661" s="258" t="s">
        <v>1992</v>
      </c>
      <c r="G661" s="256"/>
      <c r="H661" s="259">
        <v>3.7679999999999998</v>
      </c>
      <c r="I661" s="260"/>
      <c r="J661" s="256"/>
      <c r="K661" s="256"/>
      <c r="L661" s="261"/>
      <c r="M661" s="262"/>
      <c r="N661" s="263"/>
      <c r="O661" s="263"/>
      <c r="P661" s="263"/>
      <c r="Q661" s="263"/>
      <c r="R661" s="263"/>
      <c r="S661" s="263"/>
      <c r="T661" s="264"/>
      <c r="AT661" s="265" t="s">
        <v>175</v>
      </c>
      <c r="AU661" s="265" t="s">
        <v>107</v>
      </c>
      <c r="AV661" s="13" t="s">
        <v>107</v>
      </c>
      <c r="AW661" s="13" t="s">
        <v>31</v>
      </c>
      <c r="AX661" s="13" t="s">
        <v>74</v>
      </c>
      <c r="AY661" s="265" t="s">
        <v>165</v>
      </c>
    </row>
    <row r="662" s="12" customFormat="1">
      <c r="B662" s="244"/>
      <c r="C662" s="245"/>
      <c r="D662" s="246" t="s">
        <v>175</v>
      </c>
      <c r="E662" s="247" t="s">
        <v>1</v>
      </c>
      <c r="F662" s="248" t="s">
        <v>1985</v>
      </c>
      <c r="G662" s="245"/>
      <c r="H662" s="247" t="s">
        <v>1</v>
      </c>
      <c r="I662" s="249"/>
      <c r="J662" s="245"/>
      <c r="K662" s="245"/>
      <c r="L662" s="250"/>
      <c r="M662" s="251"/>
      <c r="N662" s="252"/>
      <c r="O662" s="252"/>
      <c r="P662" s="252"/>
      <c r="Q662" s="252"/>
      <c r="R662" s="252"/>
      <c r="S662" s="252"/>
      <c r="T662" s="253"/>
      <c r="AT662" s="254" t="s">
        <v>175</v>
      </c>
      <c r="AU662" s="254" t="s">
        <v>107</v>
      </c>
      <c r="AV662" s="12" t="s">
        <v>82</v>
      </c>
      <c r="AW662" s="12" t="s">
        <v>31</v>
      </c>
      <c r="AX662" s="12" t="s">
        <v>74</v>
      </c>
      <c r="AY662" s="254" t="s">
        <v>165</v>
      </c>
    </row>
    <row r="663" s="13" customFormat="1">
      <c r="B663" s="255"/>
      <c r="C663" s="256"/>
      <c r="D663" s="246" t="s">
        <v>175</v>
      </c>
      <c r="E663" s="257" t="s">
        <v>1</v>
      </c>
      <c r="F663" s="258" t="s">
        <v>1993</v>
      </c>
      <c r="G663" s="256"/>
      <c r="H663" s="259">
        <v>8.1999999999999993</v>
      </c>
      <c r="I663" s="260"/>
      <c r="J663" s="256"/>
      <c r="K663" s="256"/>
      <c r="L663" s="261"/>
      <c r="M663" s="262"/>
      <c r="N663" s="263"/>
      <c r="O663" s="263"/>
      <c r="P663" s="263"/>
      <c r="Q663" s="263"/>
      <c r="R663" s="263"/>
      <c r="S663" s="263"/>
      <c r="T663" s="264"/>
      <c r="AT663" s="265" t="s">
        <v>175</v>
      </c>
      <c r="AU663" s="265" t="s">
        <v>107</v>
      </c>
      <c r="AV663" s="13" t="s">
        <v>107</v>
      </c>
      <c r="AW663" s="13" t="s">
        <v>31</v>
      </c>
      <c r="AX663" s="13" t="s">
        <v>74</v>
      </c>
      <c r="AY663" s="265" t="s">
        <v>165</v>
      </c>
    </row>
    <row r="664" s="13" customFormat="1">
      <c r="B664" s="255"/>
      <c r="C664" s="256"/>
      <c r="D664" s="246" t="s">
        <v>175</v>
      </c>
      <c r="E664" s="257" t="s">
        <v>1</v>
      </c>
      <c r="F664" s="258" t="s">
        <v>1994</v>
      </c>
      <c r="G664" s="256"/>
      <c r="H664" s="259">
        <v>3.2400000000000002</v>
      </c>
      <c r="I664" s="260"/>
      <c r="J664" s="256"/>
      <c r="K664" s="256"/>
      <c r="L664" s="261"/>
      <c r="M664" s="262"/>
      <c r="N664" s="263"/>
      <c r="O664" s="263"/>
      <c r="P664" s="263"/>
      <c r="Q664" s="263"/>
      <c r="R664" s="263"/>
      <c r="S664" s="263"/>
      <c r="T664" s="264"/>
      <c r="AT664" s="265" t="s">
        <v>175</v>
      </c>
      <c r="AU664" s="265" t="s">
        <v>107</v>
      </c>
      <c r="AV664" s="13" t="s">
        <v>107</v>
      </c>
      <c r="AW664" s="13" t="s">
        <v>31</v>
      </c>
      <c r="AX664" s="13" t="s">
        <v>74</v>
      </c>
      <c r="AY664" s="265" t="s">
        <v>165</v>
      </c>
    </row>
    <row r="665" s="13" customFormat="1">
      <c r="B665" s="255"/>
      <c r="C665" s="256"/>
      <c r="D665" s="246" t="s">
        <v>175</v>
      </c>
      <c r="E665" s="257" t="s">
        <v>1</v>
      </c>
      <c r="F665" s="258" t="s">
        <v>1995</v>
      </c>
      <c r="G665" s="256"/>
      <c r="H665" s="259">
        <v>3.6600000000000001</v>
      </c>
      <c r="I665" s="260"/>
      <c r="J665" s="256"/>
      <c r="K665" s="256"/>
      <c r="L665" s="261"/>
      <c r="M665" s="262"/>
      <c r="N665" s="263"/>
      <c r="O665" s="263"/>
      <c r="P665" s="263"/>
      <c r="Q665" s="263"/>
      <c r="R665" s="263"/>
      <c r="S665" s="263"/>
      <c r="T665" s="264"/>
      <c r="AT665" s="265" t="s">
        <v>175</v>
      </c>
      <c r="AU665" s="265" t="s">
        <v>107</v>
      </c>
      <c r="AV665" s="13" t="s">
        <v>107</v>
      </c>
      <c r="AW665" s="13" t="s">
        <v>31</v>
      </c>
      <c r="AX665" s="13" t="s">
        <v>74</v>
      </c>
      <c r="AY665" s="265" t="s">
        <v>165</v>
      </c>
    </row>
    <row r="666" s="13" customFormat="1">
      <c r="B666" s="255"/>
      <c r="C666" s="256"/>
      <c r="D666" s="246" t="s">
        <v>175</v>
      </c>
      <c r="E666" s="257" t="s">
        <v>1</v>
      </c>
      <c r="F666" s="258" t="s">
        <v>1996</v>
      </c>
      <c r="G666" s="256"/>
      <c r="H666" s="259">
        <v>4.3399999999999999</v>
      </c>
      <c r="I666" s="260"/>
      <c r="J666" s="256"/>
      <c r="K666" s="256"/>
      <c r="L666" s="261"/>
      <c r="M666" s="262"/>
      <c r="N666" s="263"/>
      <c r="O666" s="263"/>
      <c r="P666" s="263"/>
      <c r="Q666" s="263"/>
      <c r="R666" s="263"/>
      <c r="S666" s="263"/>
      <c r="T666" s="264"/>
      <c r="AT666" s="265" t="s">
        <v>175</v>
      </c>
      <c r="AU666" s="265" t="s">
        <v>107</v>
      </c>
      <c r="AV666" s="13" t="s">
        <v>107</v>
      </c>
      <c r="AW666" s="13" t="s">
        <v>31</v>
      </c>
      <c r="AX666" s="13" t="s">
        <v>74</v>
      </c>
      <c r="AY666" s="265" t="s">
        <v>165</v>
      </c>
    </row>
    <row r="667" s="13" customFormat="1">
      <c r="B667" s="255"/>
      <c r="C667" s="256"/>
      <c r="D667" s="246" t="s">
        <v>175</v>
      </c>
      <c r="E667" s="257" t="s">
        <v>1</v>
      </c>
      <c r="F667" s="258" t="s">
        <v>1997</v>
      </c>
      <c r="G667" s="256"/>
      <c r="H667" s="259">
        <v>3.2400000000000002</v>
      </c>
      <c r="I667" s="260"/>
      <c r="J667" s="256"/>
      <c r="K667" s="256"/>
      <c r="L667" s="261"/>
      <c r="M667" s="262"/>
      <c r="N667" s="263"/>
      <c r="O667" s="263"/>
      <c r="P667" s="263"/>
      <c r="Q667" s="263"/>
      <c r="R667" s="263"/>
      <c r="S667" s="263"/>
      <c r="T667" s="264"/>
      <c r="AT667" s="265" t="s">
        <v>175</v>
      </c>
      <c r="AU667" s="265" t="s">
        <v>107</v>
      </c>
      <c r="AV667" s="13" t="s">
        <v>107</v>
      </c>
      <c r="AW667" s="13" t="s">
        <v>31</v>
      </c>
      <c r="AX667" s="13" t="s">
        <v>74</v>
      </c>
      <c r="AY667" s="265" t="s">
        <v>165</v>
      </c>
    </row>
    <row r="668" s="12" customFormat="1">
      <c r="B668" s="244"/>
      <c r="C668" s="245"/>
      <c r="D668" s="246" t="s">
        <v>175</v>
      </c>
      <c r="E668" s="247" t="s">
        <v>1</v>
      </c>
      <c r="F668" s="248" t="s">
        <v>1452</v>
      </c>
      <c r="G668" s="245"/>
      <c r="H668" s="247" t="s">
        <v>1</v>
      </c>
      <c r="I668" s="249"/>
      <c r="J668" s="245"/>
      <c r="K668" s="245"/>
      <c r="L668" s="250"/>
      <c r="M668" s="251"/>
      <c r="N668" s="252"/>
      <c r="O668" s="252"/>
      <c r="P668" s="252"/>
      <c r="Q668" s="252"/>
      <c r="R668" s="252"/>
      <c r="S668" s="252"/>
      <c r="T668" s="253"/>
      <c r="AT668" s="254" t="s">
        <v>175</v>
      </c>
      <c r="AU668" s="254" t="s">
        <v>107</v>
      </c>
      <c r="AV668" s="12" t="s">
        <v>82</v>
      </c>
      <c r="AW668" s="12" t="s">
        <v>31</v>
      </c>
      <c r="AX668" s="12" t="s">
        <v>74</v>
      </c>
      <c r="AY668" s="254" t="s">
        <v>165</v>
      </c>
    </row>
    <row r="669" s="12" customFormat="1">
      <c r="B669" s="244"/>
      <c r="C669" s="245"/>
      <c r="D669" s="246" t="s">
        <v>175</v>
      </c>
      <c r="E669" s="247" t="s">
        <v>1</v>
      </c>
      <c r="F669" s="248" t="s">
        <v>1985</v>
      </c>
      <c r="G669" s="245"/>
      <c r="H669" s="247" t="s">
        <v>1</v>
      </c>
      <c r="I669" s="249"/>
      <c r="J669" s="245"/>
      <c r="K669" s="245"/>
      <c r="L669" s="250"/>
      <c r="M669" s="251"/>
      <c r="N669" s="252"/>
      <c r="O669" s="252"/>
      <c r="P669" s="252"/>
      <c r="Q669" s="252"/>
      <c r="R669" s="252"/>
      <c r="S669" s="252"/>
      <c r="T669" s="253"/>
      <c r="AT669" s="254" t="s">
        <v>175</v>
      </c>
      <c r="AU669" s="254" t="s">
        <v>107</v>
      </c>
      <c r="AV669" s="12" t="s">
        <v>82</v>
      </c>
      <c r="AW669" s="12" t="s">
        <v>31</v>
      </c>
      <c r="AX669" s="12" t="s">
        <v>74</v>
      </c>
      <c r="AY669" s="254" t="s">
        <v>165</v>
      </c>
    </row>
    <row r="670" s="13" customFormat="1">
      <c r="B670" s="255"/>
      <c r="C670" s="256"/>
      <c r="D670" s="246" t="s">
        <v>175</v>
      </c>
      <c r="E670" s="257" t="s">
        <v>1</v>
      </c>
      <c r="F670" s="258" t="s">
        <v>1998</v>
      </c>
      <c r="G670" s="256"/>
      <c r="H670" s="259">
        <v>1.1599999999999999</v>
      </c>
      <c r="I670" s="260"/>
      <c r="J670" s="256"/>
      <c r="K670" s="256"/>
      <c r="L670" s="261"/>
      <c r="M670" s="262"/>
      <c r="N670" s="263"/>
      <c r="O670" s="263"/>
      <c r="P670" s="263"/>
      <c r="Q670" s="263"/>
      <c r="R670" s="263"/>
      <c r="S670" s="263"/>
      <c r="T670" s="264"/>
      <c r="AT670" s="265" t="s">
        <v>175</v>
      </c>
      <c r="AU670" s="265" t="s">
        <v>107</v>
      </c>
      <c r="AV670" s="13" t="s">
        <v>107</v>
      </c>
      <c r="AW670" s="13" t="s">
        <v>31</v>
      </c>
      <c r="AX670" s="13" t="s">
        <v>74</v>
      </c>
      <c r="AY670" s="265" t="s">
        <v>165</v>
      </c>
    </row>
    <row r="671" s="13" customFormat="1">
      <c r="B671" s="255"/>
      <c r="C671" s="256"/>
      <c r="D671" s="246" t="s">
        <v>175</v>
      </c>
      <c r="E671" s="257" t="s">
        <v>1</v>
      </c>
      <c r="F671" s="258" t="s">
        <v>1999</v>
      </c>
      <c r="G671" s="256"/>
      <c r="H671" s="259">
        <v>0.40000000000000002</v>
      </c>
      <c r="I671" s="260"/>
      <c r="J671" s="256"/>
      <c r="K671" s="256"/>
      <c r="L671" s="261"/>
      <c r="M671" s="262"/>
      <c r="N671" s="263"/>
      <c r="O671" s="263"/>
      <c r="P671" s="263"/>
      <c r="Q671" s="263"/>
      <c r="R671" s="263"/>
      <c r="S671" s="263"/>
      <c r="T671" s="264"/>
      <c r="AT671" s="265" t="s">
        <v>175</v>
      </c>
      <c r="AU671" s="265" t="s">
        <v>107</v>
      </c>
      <c r="AV671" s="13" t="s">
        <v>107</v>
      </c>
      <c r="AW671" s="13" t="s">
        <v>31</v>
      </c>
      <c r="AX671" s="13" t="s">
        <v>74</v>
      </c>
      <c r="AY671" s="265" t="s">
        <v>165</v>
      </c>
    </row>
    <row r="672" s="14" customFormat="1">
      <c r="B672" s="266"/>
      <c r="C672" s="267"/>
      <c r="D672" s="246" t="s">
        <v>175</v>
      </c>
      <c r="E672" s="268" t="s">
        <v>1</v>
      </c>
      <c r="F672" s="269" t="s">
        <v>179</v>
      </c>
      <c r="G672" s="267"/>
      <c r="H672" s="270">
        <v>140.018</v>
      </c>
      <c r="I672" s="271"/>
      <c r="J672" s="267"/>
      <c r="K672" s="267"/>
      <c r="L672" s="272"/>
      <c r="M672" s="273"/>
      <c r="N672" s="274"/>
      <c r="O672" s="274"/>
      <c r="P672" s="274"/>
      <c r="Q672" s="274"/>
      <c r="R672" s="274"/>
      <c r="S672" s="274"/>
      <c r="T672" s="275"/>
      <c r="AT672" s="276" t="s">
        <v>175</v>
      </c>
      <c r="AU672" s="276" t="s">
        <v>107</v>
      </c>
      <c r="AV672" s="14" t="s">
        <v>166</v>
      </c>
      <c r="AW672" s="14" t="s">
        <v>31</v>
      </c>
      <c r="AX672" s="14" t="s">
        <v>74</v>
      </c>
      <c r="AY672" s="276" t="s">
        <v>165</v>
      </c>
    </row>
    <row r="673" s="12" customFormat="1">
      <c r="B673" s="244"/>
      <c r="C673" s="245"/>
      <c r="D673" s="246" t="s">
        <v>175</v>
      </c>
      <c r="E673" s="247" t="s">
        <v>1</v>
      </c>
      <c r="F673" s="248" t="s">
        <v>794</v>
      </c>
      <c r="G673" s="245"/>
      <c r="H673" s="247" t="s">
        <v>1</v>
      </c>
      <c r="I673" s="249"/>
      <c r="J673" s="245"/>
      <c r="K673" s="245"/>
      <c r="L673" s="250"/>
      <c r="M673" s="251"/>
      <c r="N673" s="252"/>
      <c r="O673" s="252"/>
      <c r="P673" s="252"/>
      <c r="Q673" s="252"/>
      <c r="R673" s="252"/>
      <c r="S673" s="252"/>
      <c r="T673" s="253"/>
      <c r="AT673" s="254" t="s">
        <v>175</v>
      </c>
      <c r="AU673" s="254" t="s">
        <v>107</v>
      </c>
      <c r="AV673" s="12" t="s">
        <v>82</v>
      </c>
      <c r="AW673" s="12" t="s">
        <v>31</v>
      </c>
      <c r="AX673" s="12" t="s">
        <v>74</v>
      </c>
      <c r="AY673" s="254" t="s">
        <v>165</v>
      </c>
    </row>
    <row r="674" s="12" customFormat="1">
      <c r="B674" s="244"/>
      <c r="C674" s="245"/>
      <c r="D674" s="246" t="s">
        <v>175</v>
      </c>
      <c r="E674" s="247" t="s">
        <v>1</v>
      </c>
      <c r="F674" s="248" t="s">
        <v>1819</v>
      </c>
      <c r="G674" s="245"/>
      <c r="H674" s="247" t="s">
        <v>1</v>
      </c>
      <c r="I674" s="249"/>
      <c r="J674" s="245"/>
      <c r="K674" s="245"/>
      <c r="L674" s="250"/>
      <c r="M674" s="251"/>
      <c r="N674" s="252"/>
      <c r="O674" s="252"/>
      <c r="P674" s="252"/>
      <c r="Q674" s="252"/>
      <c r="R674" s="252"/>
      <c r="S674" s="252"/>
      <c r="T674" s="253"/>
      <c r="AT674" s="254" t="s">
        <v>175</v>
      </c>
      <c r="AU674" s="254" t="s">
        <v>107</v>
      </c>
      <c r="AV674" s="12" t="s">
        <v>82</v>
      </c>
      <c r="AW674" s="12" t="s">
        <v>31</v>
      </c>
      <c r="AX674" s="12" t="s">
        <v>74</v>
      </c>
      <c r="AY674" s="254" t="s">
        <v>165</v>
      </c>
    </row>
    <row r="675" s="12" customFormat="1">
      <c r="B675" s="244"/>
      <c r="C675" s="245"/>
      <c r="D675" s="246" t="s">
        <v>175</v>
      </c>
      <c r="E675" s="247" t="s">
        <v>1</v>
      </c>
      <c r="F675" s="248" t="s">
        <v>1985</v>
      </c>
      <c r="G675" s="245"/>
      <c r="H675" s="247" t="s">
        <v>1</v>
      </c>
      <c r="I675" s="249"/>
      <c r="J675" s="245"/>
      <c r="K675" s="245"/>
      <c r="L675" s="250"/>
      <c r="M675" s="251"/>
      <c r="N675" s="252"/>
      <c r="O675" s="252"/>
      <c r="P675" s="252"/>
      <c r="Q675" s="252"/>
      <c r="R675" s="252"/>
      <c r="S675" s="252"/>
      <c r="T675" s="253"/>
      <c r="AT675" s="254" t="s">
        <v>175</v>
      </c>
      <c r="AU675" s="254" t="s">
        <v>107</v>
      </c>
      <c r="AV675" s="12" t="s">
        <v>82</v>
      </c>
      <c r="AW675" s="12" t="s">
        <v>31</v>
      </c>
      <c r="AX675" s="12" t="s">
        <v>74</v>
      </c>
      <c r="AY675" s="254" t="s">
        <v>165</v>
      </c>
    </row>
    <row r="676" s="13" customFormat="1">
      <c r="B676" s="255"/>
      <c r="C676" s="256"/>
      <c r="D676" s="246" t="s">
        <v>175</v>
      </c>
      <c r="E676" s="257" t="s">
        <v>1</v>
      </c>
      <c r="F676" s="258" t="s">
        <v>2000</v>
      </c>
      <c r="G676" s="256"/>
      <c r="H676" s="259">
        <v>15.25</v>
      </c>
      <c r="I676" s="260"/>
      <c r="J676" s="256"/>
      <c r="K676" s="256"/>
      <c r="L676" s="261"/>
      <c r="M676" s="262"/>
      <c r="N676" s="263"/>
      <c r="O676" s="263"/>
      <c r="P676" s="263"/>
      <c r="Q676" s="263"/>
      <c r="R676" s="263"/>
      <c r="S676" s="263"/>
      <c r="T676" s="264"/>
      <c r="AT676" s="265" t="s">
        <v>175</v>
      </c>
      <c r="AU676" s="265" t="s">
        <v>107</v>
      </c>
      <c r="AV676" s="13" t="s">
        <v>107</v>
      </c>
      <c r="AW676" s="13" t="s">
        <v>31</v>
      </c>
      <c r="AX676" s="13" t="s">
        <v>74</v>
      </c>
      <c r="AY676" s="265" t="s">
        <v>165</v>
      </c>
    </row>
    <row r="677" s="12" customFormat="1">
      <c r="B677" s="244"/>
      <c r="C677" s="245"/>
      <c r="D677" s="246" t="s">
        <v>175</v>
      </c>
      <c r="E677" s="247" t="s">
        <v>1</v>
      </c>
      <c r="F677" s="248" t="s">
        <v>1988</v>
      </c>
      <c r="G677" s="245"/>
      <c r="H677" s="247" t="s">
        <v>1</v>
      </c>
      <c r="I677" s="249"/>
      <c r="J677" s="245"/>
      <c r="K677" s="245"/>
      <c r="L677" s="250"/>
      <c r="M677" s="251"/>
      <c r="N677" s="252"/>
      <c r="O677" s="252"/>
      <c r="P677" s="252"/>
      <c r="Q677" s="252"/>
      <c r="R677" s="252"/>
      <c r="S677" s="252"/>
      <c r="T677" s="253"/>
      <c r="AT677" s="254" t="s">
        <v>175</v>
      </c>
      <c r="AU677" s="254" t="s">
        <v>107</v>
      </c>
      <c r="AV677" s="12" t="s">
        <v>82</v>
      </c>
      <c r="AW677" s="12" t="s">
        <v>31</v>
      </c>
      <c r="AX677" s="12" t="s">
        <v>74</v>
      </c>
      <c r="AY677" s="254" t="s">
        <v>165</v>
      </c>
    </row>
    <row r="678" s="13" customFormat="1">
      <c r="B678" s="255"/>
      <c r="C678" s="256"/>
      <c r="D678" s="246" t="s">
        <v>175</v>
      </c>
      <c r="E678" s="257" t="s">
        <v>1</v>
      </c>
      <c r="F678" s="258" t="s">
        <v>2001</v>
      </c>
      <c r="G678" s="256"/>
      <c r="H678" s="259">
        <v>6.2999999999999998</v>
      </c>
      <c r="I678" s="260"/>
      <c r="J678" s="256"/>
      <c r="K678" s="256"/>
      <c r="L678" s="261"/>
      <c r="M678" s="262"/>
      <c r="N678" s="263"/>
      <c r="O678" s="263"/>
      <c r="P678" s="263"/>
      <c r="Q678" s="263"/>
      <c r="R678" s="263"/>
      <c r="S678" s="263"/>
      <c r="T678" s="264"/>
      <c r="AT678" s="265" t="s">
        <v>175</v>
      </c>
      <c r="AU678" s="265" t="s">
        <v>107</v>
      </c>
      <c r="AV678" s="13" t="s">
        <v>107</v>
      </c>
      <c r="AW678" s="13" t="s">
        <v>31</v>
      </c>
      <c r="AX678" s="13" t="s">
        <v>74</v>
      </c>
      <c r="AY678" s="265" t="s">
        <v>165</v>
      </c>
    </row>
    <row r="679" s="12" customFormat="1">
      <c r="B679" s="244"/>
      <c r="C679" s="245"/>
      <c r="D679" s="246" t="s">
        <v>175</v>
      </c>
      <c r="E679" s="247" t="s">
        <v>1</v>
      </c>
      <c r="F679" s="248" t="s">
        <v>1985</v>
      </c>
      <c r="G679" s="245"/>
      <c r="H679" s="247" t="s">
        <v>1</v>
      </c>
      <c r="I679" s="249"/>
      <c r="J679" s="245"/>
      <c r="K679" s="245"/>
      <c r="L679" s="250"/>
      <c r="M679" s="251"/>
      <c r="N679" s="252"/>
      <c r="O679" s="252"/>
      <c r="P679" s="252"/>
      <c r="Q679" s="252"/>
      <c r="R679" s="252"/>
      <c r="S679" s="252"/>
      <c r="T679" s="253"/>
      <c r="AT679" s="254" t="s">
        <v>175</v>
      </c>
      <c r="AU679" s="254" t="s">
        <v>107</v>
      </c>
      <c r="AV679" s="12" t="s">
        <v>82</v>
      </c>
      <c r="AW679" s="12" t="s">
        <v>31</v>
      </c>
      <c r="AX679" s="12" t="s">
        <v>74</v>
      </c>
      <c r="AY679" s="254" t="s">
        <v>165</v>
      </c>
    </row>
    <row r="680" s="13" customFormat="1">
      <c r="B680" s="255"/>
      <c r="C680" s="256"/>
      <c r="D680" s="246" t="s">
        <v>175</v>
      </c>
      <c r="E680" s="257" t="s">
        <v>1</v>
      </c>
      <c r="F680" s="258" t="s">
        <v>2002</v>
      </c>
      <c r="G680" s="256"/>
      <c r="H680" s="259">
        <v>3.04</v>
      </c>
      <c r="I680" s="260"/>
      <c r="J680" s="256"/>
      <c r="K680" s="256"/>
      <c r="L680" s="261"/>
      <c r="M680" s="262"/>
      <c r="N680" s="263"/>
      <c r="O680" s="263"/>
      <c r="P680" s="263"/>
      <c r="Q680" s="263"/>
      <c r="R680" s="263"/>
      <c r="S680" s="263"/>
      <c r="T680" s="264"/>
      <c r="AT680" s="265" t="s">
        <v>175</v>
      </c>
      <c r="AU680" s="265" t="s">
        <v>107</v>
      </c>
      <c r="AV680" s="13" t="s">
        <v>107</v>
      </c>
      <c r="AW680" s="13" t="s">
        <v>31</v>
      </c>
      <c r="AX680" s="13" t="s">
        <v>74</v>
      </c>
      <c r="AY680" s="265" t="s">
        <v>165</v>
      </c>
    </row>
    <row r="681" s="12" customFormat="1">
      <c r="B681" s="244"/>
      <c r="C681" s="245"/>
      <c r="D681" s="246" t="s">
        <v>175</v>
      </c>
      <c r="E681" s="247" t="s">
        <v>1</v>
      </c>
      <c r="F681" s="248" t="s">
        <v>1988</v>
      </c>
      <c r="G681" s="245"/>
      <c r="H681" s="247" t="s">
        <v>1</v>
      </c>
      <c r="I681" s="249"/>
      <c r="J681" s="245"/>
      <c r="K681" s="245"/>
      <c r="L681" s="250"/>
      <c r="M681" s="251"/>
      <c r="N681" s="252"/>
      <c r="O681" s="252"/>
      <c r="P681" s="252"/>
      <c r="Q681" s="252"/>
      <c r="R681" s="252"/>
      <c r="S681" s="252"/>
      <c r="T681" s="253"/>
      <c r="AT681" s="254" t="s">
        <v>175</v>
      </c>
      <c r="AU681" s="254" t="s">
        <v>107</v>
      </c>
      <c r="AV681" s="12" t="s">
        <v>82</v>
      </c>
      <c r="AW681" s="12" t="s">
        <v>31</v>
      </c>
      <c r="AX681" s="12" t="s">
        <v>74</v>
      </c>
      <c r="AY681" s="254" t="s">
        <v>165</v>
      </c>
    </row>
    <row r="682" s="13" customFormat="1">
      <c r="B682" s="255"/>
      <c r="C682" s="256"/>
      <c r="D682" s="246" t="s">
        <v>175</v>
      </c>
      <c r="E682" s="257" t="s">
        <v>1</v>
      </c>
      <c r="F682" s="258" t="s">
        <v>2003</v>
      </c>
      <c r="G682" s="256"/>
      <c r="H682" s="259">
        <v>3.2000000000000002</v>
      </c>
      <c r="I682" s="260"/>
      <c r="J682" s="256"/>
      <c r="K682" s="256"/>
      <c r="L682" s="261"/>
      <c r="M682" s="262"/>
      <c r="N682" s="263"/>
      <c r="O682" s="263"/>
      <c r="P682" s="263"/>
      <c r="Q682" s="263"/>
      <c r="R682" s="263"/>
      <c r="S682" s="263"/>
      <c r="T682" s="264"/>
      <c r="AT682" s="265" t="s">
        <v>175</v>
      </c>
      <c r="AU682" s="265" t="s">
        <v>107</v>
      </c>
      <c r="AV682" s="13" t="s">
        <v>107</v>
      </c>
      <c r="AW682" s="13" t="s">
        <v>31</v>
      </c>
      <c r="AX682" s="13" t="s">
        <v>74</v>
      </c>
      <c r="AY682" s="265" t="s">
        <v>165</v>
      </c>
    </row>
    <row r="683" s="12" customFormat="1">
      <c r="B683" s="244"/>
      <c r="C683" s="245"/>
      <c r="D683" s="246" t="s">
        <v>175</v>
      </c>
      <c r="E683" s="247" t="s">
        <v>1</v>
      </c>
      <c r="F683" s="248" t="s">
        <v>1452</v>
      </c>
      <c r="G683" s="245"/>
      <c r="H683" s="247" t="s">
        <v>1</v>
      </c>
      <c r="I683" s="249"/>
      <c r="J683" s="245"/>
      <c r="K683" s="245"/>
      <c r="L683" s="250"/>
      <c r="M683" s="251"/>
      <c r="N683" s="252"/>
      <c r="O683" s="252"/>
      <c r="P683" s="252"/>
      <c r="Q683" s="252"/>
      <c r="R683" s="252"/>
      <c r="S683" s="252"/>
      <c r="T683" s="253"/>
      <c r="AT683" s="254" t="s">
        <v>175</v>
      </c>
      <c r="AU683" s="254" t="s">
        <v>107</v>
      </c>
      <c r="AV683" s="12" t="s">
        <v>82</v>
      </c>
      <c r="AW683" s="12" t="s">
        <v>31</v>
      </c>
      <c r="AX683" s="12" t="s">
        <v>74</v>
      </c>
      <c r="AY683" s="254" t="s">
        <v>165</v>
      </c>
    </row>
    <row r="684" s="12" customFormat="1">
      <c r="B684" s="244"/>
      <c r="C684" s="245"/>
      <c r="D684" s="246" t="s">
        <v>175</v>
      </c>
      <c r="E684" s="247" t="s">
        <v>1</v>
      </c>
      <c r="F684" s="248" t="s">
        <v>1985</v>
      </c>
      <c r="G684" s="245"/>
      <c r="H684" s="247" t="s">
        <v>1</v>
      </c>
      <c r="I684" s="249"/>
      <c r="J684" s="245"/>
      <c r="K684" s="245"/>
      <c r="L684" s="250"/>
      <c r="M684" s="251"/>
      <c r="N684" s="252"/>
      <c r="O684" s="252"/>
      <c r="P684" s="252"/>
      <c r="Q684" s="252"/>
      <c r="R684" s="252"/>
      <c r="S684" s="252"/>
      <c r="T684" s="253"/>
      <c r="AT684" s="254" t="s">
        <v>175</v>
      </c>
      <c r="AU684" s="254" t="s">
        <v>107</v>
      </c>
      <c r="AV684" s="12" t="s">
        <v>82</v>
      </c>
      <c r="AW684" s="12" t="s">
        <v>31</v>
      </c>
      <c r="AX684" s="12" t="s">
        <v>74</v>
      </c>
      <c r="AY684" s="254" t="s">
        <v>165</v>
      </c>
    </row>
    <row r="685" s="13" customFormat="1">
      <c r="B685" s="255"/>
      <c r="C685" s="256"/>
      <c r="D685" s="246" t="s">
        <v>175</v>
      </c>
      <c r="E685" s="257" t="s">
        <v>1</v>
      </c>
      <c r="F685" s="258" t="s">
        <v>2004</v>
      </c>
      <c r="G685" s="256"/>
      <c r="H685" s="259">
        <v>0.80000000000000004</v>
      </c>
      <c r="I685" s="260"/>
      <c r="J685" s="256"/>
      <c r="K685" s="256"/>
      <c r="L685" s="261"/>
      <c r="M685" s="262"/>
      <c r="N685" s="263"/>
      <c r="O685" s="263"/>
      <c r="P685" s="263"/>
      <c r="Q685" s="263"/>
      <c r="R685" s="263"/>
      <c r="S685" s="263"/>
      <c r="T685" s="264"/>
      <c r="AT685" s="265" t="s">
        <v>175</v>
      </c>
      <c r="AU685" s="265" t="s">
        <v>107</v>
      </c>
      <c r="AV685" s="13" t="s">
        <v>107</v>
      </c>
      <c r="AW685" s="13" t="s">
        <v>31</v>
      </c>
      <c r="AX685" s="13" t="s">
        <v>74</v>
      </c>
      <c r="AY685" s="265" t="s">
        <v>165</v>
      </c>
    </row>
    <row r="686" s="12" customFormat="1">
      <c r="B686" s="244"/>
      <c r="C686" s="245"/>
      <c r="D686" s="246" t="s">
        <v>175</v>
      </c>
      <c r="E686" s="247" t="s">
        <v>1</v>
      </c>
      <c r="F686" s="248" t="s">
        <v>1988</v>
      </c>
      <c r="G686" s="245"/>
      <c r="H686" s="247" t="s">
        <v>1</v>
      </c>
      <c r="I686" s="249"/>
      <c r="J686" s="245"/>
      <c r="K686" s="245"/>
      <c r="L686" s="250"/>
      <c r="M686" s="251"/>
      <c r="N686" s="252"/>
      <c r="O686" s="252"/>
      <c r="P686" s="252"/>
      <c r="Q686" s="252"/>
      <c r="R686" s="252"/>
      <c r="S686" s="252"/>
      <c r="T686" s="253"/>
      <c r="AT686" s="254" t="s">
        <v>175</v>
      </c>
      <c r="AU686" s="254" t="s">
        <v>107</v>
      </c>
      <c r="AV686" s="12" t="s">
        <v>82</v>
      </c>
      <c r="AW686" s="12" t="s">
        <v>31</v>
      </c>
      <c r="AX686" s="12" t="s">
        <v>74</v>
      </c>
      <c r="AY686" s="254" t="s">
        <v>165</v>
      </c>
    </row>
    <row r="687" s="13" customFormat="1">
      <c r="B687" s="255"/>
      <c r="C687" s="256"/>
      <c r="D687" s="246" t="s">
        <v>175</v>
      </c>
      <c r="E687" s="257" t="s">
        <v>1</v>
      </c>
      <c r="F687" s="258" t="s">
        <v>2004</v>
      </c>
      <c r="G687" s="256"/>
      <c r="H687" s="259">
        <v>0.80000000000000004</v>
      </c>
      <c r="I687" s="260"/>
      <c r="J687" s="256"/>
      <c r="K687" s="256"/>
      <c r="L687" s="261"/>
      <c r="M687" s="262"/>
      <c r="N687" s="263"/>
      <c r="O687" s="263"/>
      <c r="P687" s="263"/>
      <c r="Q687" s="263"/>
      <c r="R687" s="263"/>
      <c r="S687" s="263"/>
      <c r="T687" s="264"/>
      <c r="AT687" s="265" t="s">
        <v>175</v>
      </c>
      <c r="AU687" s="265" t="s">
        <v>107</v>
      </c>
      <c r="AV687" s="13" t="s">
        <v>107</v>
      </c>
      <c r="AW687" s="13" t="s">
        <v>31</v>
      </c>
      <c r="AX687" s="13" t="s">
        <v>74</v>
      </c>
      <c r="AY687" s="265" t="s">
        <v>165</v>
      </c>
    </row>
    <row r="688" s="14" customFormat="1">
      <c r="B688" s="266"/>
      <c r="C688" s="267"/>
      <c r="D688" s="246" t="s">
        <v>175</v>
      </c>
      <c r="E688" s="268" t="s">
        <v>1</v>
      </c>
      <c r="F688" s="269" t="s">
        <v>179</v>
      </c>
      <c r="G688" s="267"/>
      <c r="H688" s="270">
        <v>29.390000000000001</v>
      </c>
      <c r="I688" s="271"/>
      <c r="J688" s="267"/>
      <c r="K688" s="267"/>
      <c r="L688" s="272"/>
      <c r="M688" s="273"/>
      <c r="N688" s="274"/>
      <c r="O688" s="274"/>
      <c r="P688" s="274"/>
      <c r="Q688" s="274"/>
      <c r="R688" s="274"/>
      <c r="S688" s="274"/>
      <c r="T688" s="275"/>
      <c r="AT688" s="276" t="s">
        <v>175</v>
      </c>
      <c r="AU688" s="276" t="s">
        <v>107</v>
      </c>
      <c r="AV688" s="14" t="s">
        <v>166</v>
      </c>
      <c r="AW688" s="14" t="s">
        <v>31</v>
      </c>
      <c r="AX688" s="14" t="s">
        <v>74</v>
      </c>
      <c r="AY688" s="276" t="s">
        <v>165</v>
      </c>
    </row>
    <row r="689" s="12" customFormat="1">
      <c r="B689" s="244"/>
      <c r="C689" s="245"/>
      <c r="D689" s="246" t="s">
        <v>175</v>
      </c>
      <c r="E689" s="247" t="s">
        <v>1</v>
      </c>
      <c r="F689" s="248" t="s">
        <v>1750</v>
      </c>
      <c r="G689" s="245"/>
      <c r="H689" s="247" t="s">
        <v>1</v>
      </c>
      <c r="I689" s="249"/>
      <c r="J689" s="245"/>
      <c r="K689" s="245"/>
      <c r="L689" s="250"/>
      <c r="M689" s="251"/>
      <c r="N689" s="252"/>
      <c r="O689" s="252"/>
      <c r="P689" s="252"/>
      <c r="Q689" s="252"/>
      <c r="R689" s="252"/>
      <c r="S689" s="252"/>
      <c r="T689" s="253"/>
      <c r="AT689" s="254" t="s">
        <v>175</v>
      </c>
      <c r="AU689" s="254" t="s">
        <v>107</v>
      </c>
      <c r="AV689" s="12" t="s">
        <v>82</v>
      </c>
      <c r="AW689" s="12" t="s">
        <v>31</v>
      </c>
      <c r="AX689" s="12" t="s">
        <v>74</v>
      </c>
      <c r="AY689" s="254" t="s">
        <v>165</v>
      </c>
    </row>
    <row r="690" s="12" customFormat="1">
      <c r="B690" s="244"/>
      <c r="C690" s="245"/>
      <c r="D690" s="246" t="s">
        <v>175</v>
      </c>
      <c r="E690" s="247" t="s">
        <v>1</v>
      </c>
      <c r="F690" s="248" t="s">
        <v>1819</v>
      </c>
      <c r="G690" s="245"/>
      <c r="H690" s="247" t="s">
        <v>1</v>
      </c>
      <c r="I690" s="249"/>
      <c r="J690" s="245"/>
      <c r="K690" s="245"/>
      <c r="L690" s="250"/>
      <c r="M690" s="251"/>
      <c r="N690" s="252"/>
      <c r="O690" s="252"/>
      <c r="P690" s="252"/>
      <c r="Q690" s="252"/>
      <c r="R690" s="252"/>
      <c r="S690" s="252"/>
      <c r="T690" s="253"/>
      <c r="AT690" s="254" t="s">
        <v>175</v>
      </c>
      <c r="AU690" s="254" t="s">
        <v>107</v>
      </c>
      <c r="AV690" s="12" t="s">
        <v>82</v>
      </c>
      <c r="AW690" s="12" t="s">
        <v>31</v>
      </c>
      <c r="AX690" s="12" t="s">
        <v>74</v>
      </c>
      <c r="AY690" s="254" t="s">
        <v>165</v>
      </c>
    </row>
    <row r="691" s="12" customFormat="1">
      <c r="B691" s="244"/>
      <c r="C691" s="245"/>
      <c r="D691" s="246" t="s">
        <v>175</v>
      </c>
      <c r="E691" s="247" t="s">
        <v>1</v>
      </c>
      <c r="F691" s="248" t="s">
        <v>1985</v>
      </c>
      <c r="G691" s="245"/>
      <c r="H691" s="247" t="s">
        <v>1</v>
      </c>
      <c r="I691" s="249"/>
      <c r="J691" s="245"/>
      <c r="K691" s="245"/>
      <c r="L691" s="250"/>
      <c r="M691" s="251"/>
      <c r="N691" s="252"/>
      <c r="O691" s="252"/>
      <c r="P691" s="252"/>
      <c r="Q691" s="252"/>
      <c r="R691" s="252"/>
      <c r="S691" s="252"/>
      <c r="T691" s="253"/>
      <c r="AT691" s="254" t="s">
        <v>175</v>
      </c>
      <c r="AU691" s="254" t="s">
        <v>107</v>
      </c>
      <c r="AV691" s="12" t="s">
        <v>82</v>
      </c>
      <c r="AW691" s="12" t="s">
        <v>31</v>
      </c>
      <c r="AX691" s="12" t="s">
        <v>74</v>
      </c>
      <c r="AY691" s="254" t="s">
        <v>165</v>
      </c>
    </row>
    <row r="692" s="13" customFormat="1">
      <c r="B692" s="255"/>
      <c r="C692" s="256"/>
      <c r="D692" s="246" t="s">
        <v>175</v>
      </c>
      <c r="E692" s="257" t="s">
        <v>1</v>
      </c>
      <c r="F692" s="258" t="s">
        <v>2005</v>
      </c>
      <c r="G692" s="256"/>
      <c r="H692" s="259">
        <v>10</v>
      </c>
      <c r="I692" s="260"/>
      <c r="J692" s="256"/>
      <c r="K692" s="256"/>
      <c r="L692" s="261"/>
      <c r="M692" s="262"/>
      <c r="N692" s="263"/>
      <c r="O692" s="263"/>
      <c r="P692" s="263"/>
      <c r="Q692" s="263"/>
      <c r="R692" s="263"/>
      <c r="S692" s="263"/>
      <c r="T692" s="264"/>
      <c r="AT692" s="265" t="s">
        <v>175</v>
      </c>
      <c r="AU692" s="265" t="s">
        <v>107</v>
      </c>
      <c r="AV692" s="13" t="s">
        <v>107</v>
      </c>
      <c r="AW692" s="13" t="s">
        <v>31</v>
      </c>
      <c r="AX692" s="13" t="s">
        <v>74</v>
      </c>
      <c r="AY692" s="265" t="s">
        <v>165</v>
      </c>
    </row>
    <row r="693" s="12" customFormat="1">
      <c r="B693" s="244"/>
      <c r="C693" s="245"/>
      <c r="D693" s="246" t="s">
        <v>175</v>
      </c>
      <c r="E693" s="247" t="s">
        <v>1</v>
      </c>
      <c r="F693" s="248" t="s">
        <v>1988</v>
      </c>
      <c r="G693" s="245"/>
      <c r="H693" s="247" t="s">
        <v>1</v>
      </c>
      <c r="I693" s="249"/>
      <c r="J693" s="245"/>
      <c r="K693" s="245"/>
      <c r="L693" s="250"/>
      <c r="M693" s="251"/>
      <c r="N693" s="252"/>
      <c r="O693" s="252"/>
      <c r="P693" s="252"/>
      <c r="Q693" s="252"/>
      <c r="R693" s="252"/>
      <c r="S693" s="252"/>
      <c r="T693" s="253"/>
      <c r="AT693" s="254" t="s">
        <v>175</v>
      </c>
      <c r="AU693" s="254" t="s">
        <v>107</v>
      </c>
      <c r="AV693" s="12" t="s">
        <v>82</v>
      </c>
      <c r="AW693" s="12" t="s">
        <v>31</v>
      </c>
      <c r="AX693" s="12" t="s">
        <v>74</v>
      </c>
      <c r="AY693" s="254" t="s">
        <v>165</v>
      </c>
    </row>
    <row r="694" s="13" customFormat="1">
      <c r="B694" s="255"/>
      <c r="C694" s="256"/>
      <c r="D694" s="246" t="s">
        <v>175</v>
      </c>
      <c r="E694" s="257" t="s">
        <v>1</v>
      </c>
      <c r="F694" s="258" t="s">
        <v>2006</v>
      </c>
      <c r="G694" s="256"/>
      <c r="H694" s="259">
        <v>1.6000000000000001</v>
      </c>
      <c r="I694" s="260"/>
      <c r="J694" s="256"/>
      <c r="K694" s="256"/>
      <c r="L694" s="261"/>
      <c r="M694" s="262"/>
      <c r="N694" s="263"/>
      <c r="O694" s="263"/>
      <c r="P694" s="263"/>
      <c r="Q694" s="263"/>
      <c r="R694" s="263"/>
      <c r="S694" s="263"/>
      <c r="T694" s="264"/>
      <c r="AT694" s="265" t="s">
        <v>175</v>
      </c>
      <c r="AU694" s="265" t="s">
        <v>107</v>
      </c>
      <c r="AV694" s="13" t="s">
        <v>107</v>
      </c>
      <c r="AW694" s="13" t="s">
        <v>31</v>
      </c>
      <c r="AX694" s="13" t="s">
        <v>74</v>
      </c>
      <c r="AY694" s="265" t="s">
        <v>165</v>
      </c>
    </row>
    <row r="695" s="13" customFormat="1">
      <c r="B695" s="255"/>
      <c r="C695" s="256"/>
      <c r="D695" s="246" t="s">
        <v>175</v>
      </c>
      <c r="E695" s="257" t="s">
        <v>1</v>
      </c>
      <c r="F695" s="258" t="s">
        <v>2007</v>
      </c>
      <c r="G695" s="256"/>
      <c r="H695" s="259">
        <v>5.1399999999999997</v>
      </c>
      <c r="I695" s="260"/>
      <c r="J695" s="256"/>
      <c r="K695" s="256"/>
      <c r="L695" s="261"/>
      <c r="M695" s="262"/>
      <c r="N695" s="263"/>
      <c r="O695" s="263"/>
      <c r="P695" s="263"/>
      <c r="Q695" s="263"/>
      <c r="R695" s="263"/>
      <c r="S695" s="263"/>
      <c r="T695" s="264"/>
      <c r="AT695" s="265" t="s">
        <v>175</v>
      </c>
      <c r="AU695" s="265" t="s">
        <v>107</v>
      </c>
      <c r="AV695" s="13" t="s">
        <v>107</v>
      </c>
      <c r="AW695" s="13" t="s">
        <v>31</v>
      </c>
      <c r="AX695" s="13" t="s">
        <v>74</v>
      </c>
      <c r="AY695" s="265" t="s">
        <v>165</v>
      </c>
    </row>
    <row r="696" s="13" customFormat="1">
      <c r="B696" s="255"/>
      <c r="C696" s="256"/>
      <c r="D696" s="246" t="s">
        <v>175</v>
      </c>
      <c r="E696" s="257" t="s">
        <v>1</v>
      </c>
      <c r="F696" s="258" t="s">
        <v>2008</v>
      </c>
      <c r="G696" s="256"/>
      <c r="H696" s="259">
        <v>8.1999999999999993</v>
      </c>
      <c r="I696" s="260"/>
      <c r="J696" s="256"/>
      <c r="K696" s="256"/>
      <c r="L696" s="261"/>
      <c r="M696" s="262"/>
      <c r="N696" s="263"/>
      <c r="O696" s="263"/>
      <c r="P696" s="263"/>
      <c r="Q696" s="263"/>
      <c r="R696" s="263"/>
      <c r="S696" s="263"/>
      <c r="T696" s="264"/>
      <c r="AT696" s="265" t="s">
        <v>175</v>
      </c>
      <c r="AU696" s="265" t="s">
        <v>107</v>
      </c>
      <c r="AV696" s="13" t="s">
        <v>107</v>
      </c>
      <c r="AW696" s="13" t="s">
        <v>31</v>
      </c>
      <c r="AX696" s="13" t="s">
        <v>74</v>
      </c>
      <c r="AY696" s="265" t="s">
        <v>165</v>
      </c>
    </row>
    <row r="697" s="12" customFormat="1">
      <c r="B697" s="244"/>
      <c r="C697" s="245"/>
      <c r="D697" s="246" t="s">
        <v>175</v>
      </c>
      <c r="E697" s="247" t="s">
        <v>1</v>
      </c>
      <c r="F697" s="248" t="s">
        <v>1985</v>
      </c>
      <c r="G697" s="245"/>
      <c r="H697" s="247" t="s">
        <v>1</v>
      </c>
      <c r="I697" s="249"/>
      <c r="J697" s="245"/>
      <c r="K697" s="245"/>
      <c r="L697" s="250"/>
      <c r="M697" s="251"/>
      <c r="N697" s="252"/>
      <c r="O697" s="252"/>
      <c r="P697" s="252"/>
      <c r="Q697" s="252"/>
      <c r="R697" s="252"/>
      <c r="S697" s="252"/>
      <c r="T697" s="253"/>
      <c r="AT697" s="254" t="s">
        <v>175</v>
      </c>
      <c r="AU697" s="254" t="s">
        <v>107</v>
      </c>
      <c r="AV697" s="12" t="s">
        <v>82</v>
      </c>
      <c r="AW697" s="12" t="s">
        <v>31</v>
      </c>
      <c r="AX697" s="12" t="s">
        <v>74</v>
      </c>
      <c r="AY697" s="254" t="s">
        <v>165</v>
      </c>
    </row>
    <row r="698" s="13" customFormat="1">
      <c r="B698" s="255"/>
      <c r="C698" s="256"/>
      <c r="D698" s="246" t="s">
        <v>175</v>
      </c>
      <c r="E698" s="257" t="s">
        <v>1</v>
      </c>
      <c r="F698" s="258" t="s">
        <v>1986</v>
      </c>
      <c r="G698" s="256"/>
      <c r="H698" s="259">
        <v>16.399999999999999</v>
      </c>
      <c r="I698" s="260"/>
      <c r="J698" s="256"/>
      <c r="K698" s="256"/>
      <c r="L698" s="261"/>
      <c r="M698" s="262"/>
      <c r="N698" s="263"/>
      <c r="O698" s="263"/>
      <c r="P698" s="263"/>
      <c r="Q698" s="263"/>
      <c r="R698" s="263"/>
      <c r="S698" s="263"/>
      <c r="T698" s="264"/>
      <c r="AT698" s="265" t="s">
        <v>175</v>
      </c>
      <c r="AU698" s="265" t="s">
        <v>107</v>
      </c>
      <c r="AV698" s="13" t="s">
        <v>107</v>
      </c>
      <c r="AW698" s="13" t="s">
        <v>31</v>
      </c>
      <c r="AX698" s="13" t="s">
        <v>74</v>
      </c>
      <c r="AY698" s="265" t="s">
        <v>165</v>
      </c>
    </row>
    <row r="699" s="12" customFormat="1">
      <c r="B699" s="244"/>
      <c r="C699" s="245"/>
      <c r="D699" s="246" t="s">
        <v>175</v>
      </c>
      <c r="E699" s="247" t="s">
        <v>1</v>
      </c>
      <c r="F699" s="248" t="s">
        <v>1988</v>
      </c>
      <c r="G699" s="245"/>
      <c r="H699" s="247" t="s">
        <v>1</v>
      </c>
      <c r="I699" s="249"/>
      <c r="J699" s="245"/>
      <c r="K699" s="245"/>
      <c r="L699" s="250"/>
      <c r="M699" s="251"/>
      <c r="N699" s="252"/>
      <c r="O699" s="252"/>
      <c r="P699" s="252"/>
      <c r="Q699" s="252"/>
      <c r="R699" s="252"/>
      <c r="S699" s="252"/>
      <c r="T699" s="253"/>
      <c r="AT699" s="254" t="s">
        <v>175</v>
      </c>
      <c r="AU699" s="254" t="s">
        <v>107</v>
      </c>
      <c r="AV699" s="12" t="s">
        <v>82</v>
      </c>
      <c r="AW699" s="12" t="s">
        <v>31</v>
      </c>
      <c r="AX699" s="12" t="s">
        <v>74</v>
      </c>
      <c r="AY699" s="254" t="s">
        <v>165</v>
      </c>
    </row>
    <row r="700" s="13" customFormat="1">
      <c r="B700" s="255"/>
      <c r="C700" s="256"/>
      <c r="D700" s="246" t="s">
        <v>175</v>
      </c>
      <c r="E700" s="257" t="s">
        <v>1</v>
      </c>
      <c r="F700" s="258" t="s">
        <v>2009</v>
      </c>
      <c r="G700" s="256"/>
      <c r="H700" s="259">
        <v>12.6</v>
      </c>
      <c r="I700" s="260"/>
      <c r="J700" s="256"/>
      <c r="K700" s="256"/>
      <c r="L700" s="261"/>
      <c r="M700" s="262"/>
      <c r="N700" s="263"/>
      <c r="O700" s="263"/>
      <c r="P700" s="263"/>
      <c r="Q700" s="263"/>
      <c r="R700" s="263"/>
      <c r="S700" s="263"/>
      <c r="T700" s="264"/>
      <c r="AT700" s="265" t="s">
        <v>175</v>
      </c>
      <c r="AU700" s="265" t="s">
        <v>107</v>
      </c>
      <c r="AV700" s="13" t="s">
        <v>107</v>
      </c>
      <c r="AW700" s="13" t="s">
        <v>31</v>
      </c>
      <c r="AX700" s="13" t="s">
        <v>74</v>
      </c>
      <c r="AY700" s="265" t="s">
        <v>165</v>
      </c>
    </row>
    <row r="701" s="13" customFormat="1">
      <c r="B701" s="255"/>
      <c r="C701" s="256"/>
      <c r="D701" s="246" t="s">
        <v>175</v>
      </c>
      <c r="E701" s="257" t="s">
        <v>1</v>
      </c>
      <c r="F701" s="258" t="s">
        <v>2010</v>
      </c>
      <c r="G701" s="256"/>
      <c r="H701" s="259">
        <v>3.6000000000000001</v>
      </c>
      <c r="I701" s="260"/>
      <c r="J701" s="256"/>
      <c r="K701" s="256"/>
      <c r="L701" s="261"/>
      <c r="M701" s="262"/>
      <c r="N701" s="263"/>
      <c r="O701" s="263"/>
      <c r="P701" s="263"/>
      <c r="Q701" s="263"/>
      <c r="R701" s="263"/>
      <c r="S701" s="263"/>
      <c r="T701" s="264"/>
      <c r="AT701" s="265" t="s">
        <v>175</v>
      </c>
      <c r="AU701" s="265" t="s">
        <v>107</v>
      </c>
      <c r="AV701" s="13" t="s">
        <v>107</v>
      </c>
      <c r="AW701" s="13" t="s">
        <v>31</v>
      </c>
      <c r="AX701" s="13" t="s">
        <v>74</v>
      </c>
      <c r="AY701" s="265" t="s">
        <v>165</v>
      </c>
    </row>
    <row r="702" s="13" customFormat="1">
      <c r="B702" s="255"/>
      <c r="C702" s="256"/>
      <c r="D702" s="246" t="s">
        <v>175</v>
      </c>
      <c r="E702" s="257" t="s">
        <v>1</v>
      </c>
      <c r="F702" s="258" t="s">
        <v>2009</v>
      </c>
      <c r="G702" s="256"/>
      <c r="H702" s="259">
        <v>12.6</v>
      </c>
      <c r="I702" s="260"/>
      <c r="J702" s="256"/>
      <c r="K702" s="256"/>
      <c r="L702" s="261"/>
      <c r="M702" s="262"/>
      <c r="N702" s="263"/>
      <c r="O702" s="263"/>
      <c r="P702" s="263"/>
      <c r="Q702" s="263"/>
      <c r="R702" s="263"/>
      <c r="S702" s="263"/>
      <c r="T702" s="264"/>
      <c r="AT702" s="265" t="s">
        <v>175</v>
      </c>
      <c r="AU702" s="265" t="s">
        <v>107</v>
      </c>
      <c r="AV702" s="13" t="s">
        <v>107</v>
      </c>
      <c r="AW702" s="13" t="s">
        <v>31</v>
      </c>
      <c r="AX702" s="13" t="s">
        <v>74</v>
      </c>
      <c r="AY702" s="265" t="s">
        <v>165</v>
      </c>
    </row>
    <row r="703" s="13" customFormat="1">
      <c r="B703" s="255"/>
      <c r="C703" s="256"/>
      <c r="D703" s="246" t="s">
        <v>175</v>
      </c>
      <c r="E703" s="257" t="s">
        <v>1</v>
      </c>
      <c r="F703" s="258" t="s">
        <v>2010</v>
      </c>
      <c r="G703" s="256"/>
      <c r="H703" s="259">
        <v>3.6000000000000001</v>
      </c>
      <c r="I703" s="260"/>
      <c r="J703" s="256"/>
      <c r="K703" s="256"/>
      <c r="L703" s="261"/>
      <c r="M703" s="262"/>
      <c r="N703" s="263"/>
      <c r="O703" s="263"/>
      <c r="P703" s="263"/>
      <c r="Q703" s="263"/>
      <c r="R703" s="263"/>
      <c r="S703" s="263"/>
      <c r="T703" s="264"/>
      <c r="AT703" s="265" t="s">
        <v>175</v>
      </c>
      <c r="AU703" s="265" t="s">
        <v>107</v>
      </c>
      <c r="AV703" s="13" t="s">
        <v>107</v>
      </c>
      <c r="AW703" s="13" t="s">
        <v>31</v>
      </c>
      <c r="AX703" s="13" t="s">
        <v>74</v>
      </c>
      <c r="AY703" s="265" t="s">
        <v>165</v>
      </c>
    </row>
    <row r="704" s="13" customFormat="1">
      <c r="B704" s="255"/>
      <c r="C704" s="256"/>
      <c r="D704" s="246" t="s">
        <v>175</v>
      </c>
      <c r="E704" s="257" t="s">
        <v>1</v>
      </c>
      <c r="F704" s="258" t="s">
        <v>2011</v>
      </c>
      <c r="G704" s="256"/>
      <c r="H704" s="259">
        <v>4.6799999999999997</v>
      </c>
      <c r="I704" s="260"/>
      <c r="J704" s="256"/>
      <c r="K704" s="256"/>
      <c r="L704" s="261"/>
      <c r="M704" s="262"/>
      <c r="N704" s="263"/>
      <c r="O704" s="263"/>
      <c r="P704" s="263"/>
      <c r="Q704" s="263"/>
      <c r="R704" s="263"/>
      <c r="S704" s="263"/>
      <c r="T704" s="264"/>
      <c r="AT704" s="265" t="s">
        <v>175</v>
      </c>
      <c r="AU704" s="265" t="s">
        <v>107</v>
      </c>
      <c r="AV704" s="13" t="s">
        <v>107</v>
      </c>
      <c r="AW704" s="13" t="s">
        <v>31</v>
      </c>
      <c r="AX704" s="13" t="s">
        <v>74</v>
      </c>
      <c r="AY704" s="265" t="s">
        <v>165</v>
      </c>
    </row>
    <row r="705" s="13" customFormat="1">
      <c r="B705" s="255"/>
      <c r="C705" s="256"/>
      <c r="D705" s="246" t="s">
        <v>175</v>
      </c>
      <c r="E705" s="257" t="s">
        <v>1</v>
      </c>
      <c r="F705" s="258" t="s">
        <v>2012</v>
      </c>
      <c r="G705" s="256"/>
      <c r="H705" s="259">
        <v>6.2000000000000002</v>
      </c>
      <c r="I705" s="260"/>
      <c r="J705" s="256"/>
      <c r="K705" s="256"/>
      <c r="L705" s="261"/>
      <c r="M705" s="262"/>
      <c r="N705" s="263"/>
      <c r="O705" s="263"/>
      <c r="P705" s="263"/>
      <c r="Q705" s="263"/>
      <c r="R705" s="263"/>
      <c r="S705" s="263"/>
      <c r="T705" s="264"/>
      <c r="AT705" s="265" t="s">
        <v>175</v>
      </c>
      <c r="AU705" s="265" t="s">
        <v>107</v>
      </c>
      <c r="AV705" s="13" t="s">
        <v>107</v>
      </c>
      <c r="AW705" s="13" t="s">
        <v>31</v>
      </c>
      <c r="AX705" s="13" t="s">
        <v>74</v>
      </c>
      <c r="AY705" s="265" t="s">
        <v>165</v>
      </c>
    </row>
    <row r="706" s="12" customFormat="1">
      <c r="B706" s="244"/>
      <c r="C706" s="245"/>
      <c r="D706" s="246" t="s">
        <v>175</v>
      </c>
      <c r="E706" s="247" t="s">
        <v>1</v>
      </c>
      <c r="F706" s="248" t="s">
        <v>1985</v>
      </c>
      <c r="G706" s="245"/>
      <c r="H706" s="247" t="s">
        <v>1</v>
      </c>
      <c r="I706" s="249"/>
      <c r="J706" s="245"/>
      <c r="K706" s="245"/>
      <c r="L706" s="250"/>
      <c r="M706" s="251"/>
      <c r="N706" s="252"/>
      <c r="O706" s="252"/>
      <c r="P706" s="252"/>
      <c r="Q706" s="252"/>
      <c r="R706" s="252"/>
      <c r="S706" s="252"/>
      <c r="T706" s="253"/>
      <c r="AT706" s="254" t="s">
        <v>175</v>
      </c>
      <c r="AU706" s="254" t="s">
        <v>107</v>
      </c>
      <c r="AV706" s="12" t="s">
        <v>82</v>
      </c>
      <c r="AW706" s="12" t="s">
        <v>31</v>
      </c>
      <c r="AX706" s="12" t="s">
        <v>74</v>
      </c>
      <c r="AY706" s="254" t="s">
        <v>165</v>
      </c>
    </row>
    <row r="707" s="13" customFormat="1">
      <c r="B707" s="255"/>
      <c r="C707" s="256"/>
      <c r="D707" s="246" t="s">
        <v>175</v>
      </c>
      <c r="E707" s="257" t="s">
        <v>1</v>
      </c>
      <c r="F707" s="258" t="s">
        <v>2013</v>
      </c>
      <c r="G707" s="256"/>
      <c r="H707" s="259">
        <v>11.6</v>
      </c>
      <c r="I707" s="260"/>
      <c r="J707" s="256"/>
      <c r="K707" s="256"/>
      <c r="L707" s="261"/>
      <c r="M707" s="262"/>
      <c r="N707" s="263"/>
      <c r="O707" s="263"/>
      <c r="P707" s="263"/>
      <c r="Q707" s="263"/>
      <c r="R707" s="263"/>
      <c r="S707" s="263"/>
      <c r="T707" s="264"/>
      <c r="AT707" s="265" t="s">
        <v>175</v>
      </c>
      <c r="AU707" s="265" t="s">
        <v>107</v>
      </c>
      <c r="AV707" s="13" t="s">
        <v>107</v>
      </c>
      <c r="AW707" s="13" t="s">
        <v>31</v>
      </c>
      <c r="AX707" s="13" t="s">
        <v>74</v>
      </c>
      <c r="AY707" s="265" t="s">
        <v>165</v>
      </c>
    </row>
    <row r="708" s="13" customFormat="1">
      <c r="B708" s="255"/>
      <c r="C708" s="256"/>
      <c r="D708" s="246" t="s">
        <v>175</v>
      </c>
      <c r="E708" s="257" t="s">
        <v>1</v>
      </c>
      <c r="F708" s="258" t="s">
        <v>1993</v>
      </c>
      <c r="G708" s="256"/>
      <c r="H708" s="259">
        <v>8.1999999999999993</v>
      </c>
      <c r="I708" s="260"/>
      <c r="J708" s="256"/>
      <c r="K708" s="256"/>
      <c r="L708" s="261"/>
      <c r="M708" s="262"/>
      <c r="N708" s="263"/>
      <c r="O708" s="263"/>
      <c r="P708" s="263"/>
      <c r="Q708" s="263"/>
      <c r="R708" s="263"/>
      <c r="S708" s="263"/>
      <c r="T708" s="264"/>
      <c r="AT708" s="265" t="s">
        <v>175</v>
      </c>
      <c r="AU708" s="265" t="s">
        <v>107</v>
      </c>
      <c r="AV708" s="13" t="s">
        <v>107</v>
      </c>
      <c r="AW708" s="13" t="s">
        <v>31</v>
      </c>
      <c r="AX708" s="13" t="s">
        <v>74</v>
      </c>
      <c r="AY708" s="265" t="s">
        <v>165</v>
      </c>
    </row>
    <row r="709" s="12" customFormat="1">
      <c r="B709" s="244"/>
      <c r="C709" s="245"/>
      <c r="D709" s="246" t="s">
        <v>175</v>
      </c>
      <c r="E709" s="247" t="s">
        <v>1</v>
      </c>
      <c r="F709" s="248" t="s">
        <v>1988</v>
      </c>
      <c r="G709" s="245"/>
      <c r="H709" s="247" t="s">
        <v>1</v>
      </c>
      <c r="I709" s="249"/>
      <c r="J709" s="245"/>
      <c r="K709" s="245"/>
      <c r="L709" s="250"/>
      <c r="M709" s="251"/>
      <c r="N709" s="252"/>
      <c r="O709" s="252"/>
      <c r="P709" s="252"/>
      <c r="Q709" s="252"/>
      <c r="R709" s="252"/>
      <c r="S709" s="252"/>
      <c r="T709" s="253"/>
      <c r="AT709" s="254" t="s">
        <v>175</v>
      </c>
      <c r="AU709" s="254" t="s">
        <v>107</v>
      </c>
      <c r="AV709" s="12" t="s">
        <v>82</v>
      </c>
      <c r="AW709" s="12" t="s">
        <v>31</v>
      </c>
      <c r="AX709" s="12" t="s">
        <v>74</v>
      </c>
      <c r="AY709" s="254" t="s">
        <v>165</v>
      </c>
    </row>
    <row r="710" s="13" customFormat="1">
      <c r="B710" s="255"/>
      <c r="C710" s="256"/>
      <c r="D710" s="246" t="s">
        <v>175</v>
      </c>
      <c r="E710" s="257" t="s">
        <v>1</v>
      </c>
      <c r="F710" s="258" t="s">
        <v>2014</v>
      </c>
      <c r="G710" s="256"/>
      <c r="H710" s="259">
        <v>5.3200000000000003</v>
      </c>
      <c r="I710" s="260"/>
      <c r="J710" s="256"/>
      <c r="K710" s="256"/>
      <c r="L710" s="261"/>
      <c r="M710" s="262"/>
      <c r="N710" s="263"/>
      <c r="O710" s="263"/>
      <c r="P710" s="263"/>
      <c r="Q710" s="263"/>
      <c r="R710" s="263"/>
      <c r="S710" s="263"/>
      <c r="T710" s="264"/>
      <c r="AT710" s="265" t="s">
        <v>175</v>
      </c>
      <c r="AU710" s="265" t="s">
        <v>107</v>
      </c>
      <c r="AV710" s="13" t="s">
        <v>107</v>
      </c>
      <c r="AW710" s="13" t="s">
        <v>31</v>
      </c>
      <c r="AX710" s="13" t="s">
        <v>74</v>
      </c>
      <c r="AY710" s="265" t="s">
        <v>165</v>
      </c>
    </row>
    <row r="711" s="12" customFormat="1">
      <c r="B711" s="244"/>
      <c r="C711" s="245"/>
      <c r="D711" s="246" t="s">
        <v>175</v>
      </c>
      <c r="E711" s="247" t="s">
        <v>1</v>
      </c>
      <c r="F711" s="248" t="s">
        <v>1452</v>
      </c>
      <c r="G711" s="245"/>
      <c r="H711" s="247" t="s">
        <v>1</v>
      </c>
      <c r="I711" s="249"/>
      <c r="J711" s="245"/>
      <c r="K711" s="245"/>
      <c r="L711" s="250"/>
      <c r="M711" s="251"/>
      <c r="N711" s="252"/>
      <c r="O711" s="252"/>
      <c r="P711" s="252"/>
      <c r="Q711" s="252"/>
      <c r="R711" s="252"/>
      <c r="S711" s="252"/>
      <c r="T711" s="253"/>
      <c r="AT711" s="254" t="s">
        <v>175</v>
      </c>
      <c r="AU711" s="254" t="s">
        <v>107</v>
      </c>
      <c r="AV711" s="12" t="s">
        <v>82</v>
      </c>
      <c r="AW711" s="12" t="s">
        <v>31</v>
      </c>
      <c r="AX711" s="12" t="s">
        <v>74</v>
      </c>
      <c r="AY711" s="254" t="s">
        <v>165</v>
      </c>
    </row>
    <row r="712" s="12" customFormat="1">
      <c r="B712" s="244"/>
      <c r="C712" s="245"/>
      <c r="D712" s="246" t="s">
        <v>175</v>
      </c>
      <c r="E712" s="247" t="s">
        <v>1</v>
      </c>
      <c r="F712" s="248" t="s">
        <v>1985</v>
      </c>
      <c r="G712" s="245"/>
      <c r="H712" s="247" t="s">
        <v>1</v>
      </c>
      <c r="I712" s="249"/>
      <c r="J712" s="245"/>
      <c r="K712" s="245"/>
      <c r="L712" s="250"/>
      <c r="M712" s="251"/>
      <c r="N712" s="252"/>
      <c r="O712" s="252"/>
      <c r="P712" s="252"/>
      <c r="Q712" s="252"/>
      <c r="R712" s="252"/>
      <c r="S712" s="252"/>
      <c r="T712" s="253"/>
      <c r="AT712" s="254" t="s">
        <v>175</v>
      </c>
      <c r="AU712" s="254" t="s">
        <v>107</v>
      </c>
      <c r="AV712" s="12" t="s">
        <v>82</v>
      </c>
      <c r="AW712" s="12" t="s">
        <v>31</v>
      </c>
      <c r="AX712" s="12" t="s">
        <v>74</v>
      </c>
      <c r="AY712" s="254" t="s">
        <v>165</v>
      </c>
    </row>
    <row r="713" s="13" customFormat="1">
      <c r="B713" s="255"/>
      <c r="C713" s="256"/>
      <c r="D713" s="246" t="s">
        <v>175</v>
      </c>
      <c r="E713" s="257" t="s">
        <v>1</v>
      </c>
      <c r="F713" s="258" t="s">
        <v>2015</v>
      </c>
      <c r="G713" s="256"/>
      <c r="H713" s="259">
        <v>3.2000000000000002</v>
      </c>
      <c r="I713" s="260"/>
      <c r="J713" s="256"/>
      <c r="K713" s="256"/>
      <c r="L713" s="261"/>
      <c r="M713" s="262"/>
      <c r="N713" s="263"/>
      <c r="O713" s="263"/>
      <c r="P713" s="263"/>
      <c r="Q713" s="263"/>
      <c r="R713" s="263"/>
      <c r="S713" s="263"/>
      <c r="T713" s="264"/>
      <c r="AT713" s="265" t="s">
        <v>175</v>
      </c>
      <c r="AU713" s="265" t="s">
        <v>107</v>
      </c>
      <c r="AV713" s="13" t="s">
        <v>107</v>
      </c>
      <c r="AW713" s="13" t="s">
        <v>31</v>
      </c>
      <c r="AX713" s="13" t="s">
        <v>74</v>
      </c>
      <c r="AY713" s="265" t="s">
        <v>165</v>
      </c>
    </row>
    <row r="714" s="14" customFormat="1">
      <c r="B714" s="266"/>
      <c r="C714" s="267"/>
      <c r="D714" s="246" t="s">
        <v>175</v>
      </c>
      <c r="E714" s="268" t="s">
        <v>1</v>
      </c>
      <c r="F714" s="269" t="s">
        <v>179</v>
      </c>
      <c r="G714" s="267"/>
      <c r="H714" s="270">
        <v>112.93999999999998</v>
      </c>
      <c r="I714" s="271"/>
      <c r="J714" s="267"/>
      <c r="K714" s="267"/>
      <c r="L714" s="272"/>
      <c r="M714" s="273"/>
      <c r="N714" s="274"/>
      <c r="O714" s="274"/>
      <c r="P714" s="274"/>
      <c r="Q714" s="274"/>
      <c r="R714" s="274"/>
      <c r="S714" s="274"/>
      <c r="T714" s="275"/>
      <c r="AT714" s="276" t="s">
        <v>175</v>
      </c>
      <c r="AU714" s="276" t="s">
        <v>107</v>
      </c>
      <c r="AV714" s="14" t="s">
        <v>166</v>
      </c>
      <c r="AW714" s="14" t="s">
        <v>31</v>
      </c>
      <c r="AX714" s="14" t="s">
        <v>74</v>
      </c>
      <c r="AY714" s="276" t="s">
        <v>165</v>
      </c>
    </row>
    <row r="715" s="12" customFormat="1">
      <c r="B715" s="244"/>
      <c r="C715" s="245"/>
      <c r="D715" s="246" t="s">
        <v>175</v>
      </c>
      <c r="E715" s="247" t="s">
        <v>1</v>
      </c>
      <c r="F715" s="248" t="s">
        <v>1752</v>
      </c>
      <c r="G715" s="245"/>
      <c r="H715" s="247" t="s">
        <v>1</v>
      </c>
      <c r="I715" s="249"/>
      <c r="J715" s="245"/>
      <c r="K715" s="245"/>
      <c r="L715" s="250"/>
      <c r="M715" s="251"/>
      <c r="N715" s="252"/>
      <c r="O715" s="252"/>
      <c r="P715" s="252"/>
      <c r="Q715" s="252"/>
      <c r="R715" s="252"/>
      <c r="S715" s="252"/>
      <c r="T715" s="253"/>
      <c r="AT715" s="254" t="s">
        <v>175</v>
      </c>
      <c r="AU715" s="254" t="s">
        <v>107</v>
      </c>
      <c r="AV715" s="12" t="s">
        <v>82</v>
      </c>
      <c r="AW715" s="12" t="s">
        <v>31</v>
      </c>
      <c r="AX715" s="12" t="s">
        <v>74</v>
      </c>
      <c r="AY715" s="254" t="s">
        <v>165</v>
      </c>
    </row>
    <row r="716" s="12" customFormat="1">
      <c r="B716" s="244"/>
      <c r="C716" s="245"/>
      <c r="D716" s="246" t="s">
        <v>175</v>
      </c>
      <c r="E716" s="247" t="s">
        <v>1</v>
      </c>
      <c r="F716" s="248" t="s">
        <v>1819</v>
      </c>
      <c r="G716" s="245"/>
      <c r="H716" s="247" t="s">
        <v>1</v>
      </c>
      <c r="I716" s="249"/>
      <c r="J716" s="245"/>
      <c r="K716" s="245"/>
      <c r="L716" s="250"/>
      <c r="M716" s="251"/>
      <c r="N716" s="252"/>
      <c r="O716" s="252"/>
      <c r="P716" s="252"/>
      <c r="Q716" s="252"/>
      <c r="R716" s="252"/>
      <c r="S716" s="252"/>
      <c r="T716" s="253"/>
      <c r="AT716" s="254" t="s">
        <v>175</v>
      </c>
      <c r="AU716" s="254" t="s">
        <v>107</v>
      </c>
      <c r="AV716" s="12" t="s">
        <v>82</v>
      </c>
      <c r="AW716" s="12" t="s">
        <v>31</v>
      </c>
      <c r="AX716" s="12" t="s">
        <v>74</v>
      </c>
      <c r="AY716" s="254" t="s">
        <v>165</v>
      </c>
    </row>
    <row r="717" s="12" customFormat="1">
      <c r="B717" s="244"/>
      <c r="C717" s="245"/>
      <c r="D717" s="246" t="s">
        <v>175</v>
      </c>
      <c r="E717" s="247" t="s">
        <v>1</v>
      </c>
      <c r="F717" s="248" t="s">
        <v>1988</v>
      </c>
      <c r="G717" s="245"/>
      <c r="H717" s="247" t="s">
        <v>1</v>
      </c>
      <c r="I717" s="249"/>
      <c r="J717" s="245"/>
      <c r="K717" s="245"/>
      <c r="L717" s="250"/>
      <c r="M717" s="251"/>
      <c r="N717" s="252"/>
      <c r="O717" s="252"/>
      <c r="P717" s="252"/>
      <c r="Q717" s="252"/>
      <c r="R717" s="252"/>
      <c r="S717" s="252"/>
      <c r="T717" s="253"/>
      <c r="AT717" s="254" t="s">
        <v>175</v>
      </c>
      <c r="AU717" s="254" t="s">
        <v>107</v>
      </c>
      <c r="AV717" s="12" t="s">
        <v>82</v>
      </c>
      <c r="AW717" s="12" t="s">
        <v>31</v>
      </c>
      <c r="AX717" s="12" t="s">
        <v>74</v>
      </c>
      <c r="AY717" s="254" t="s">
        <v>165</v>
      </c>
    </row>
    <row r="718" s="13" customFormat="1">
      <c r="B718" s="255"/>
      <c r="C718" s="256"/>
      <c r="D718" s="246" t="s">
        <v>175</v>
      </c>
      <c r="E718" s="257" t="s">
        <v>1</v>
      </c>
      <c r="F718" s="258" t="s">
        <v>2016</v>
      </c>
      <c r="G718" s="256"/>
      <c r="H718" s="259">
        <v>19.559999999999999</v>
      </c>
      <c r="I718" s="260"/>
      <c r="J718" s="256"/>
      <c r="K718" s="256"/>
      <c r="L718" s="261"/>
      <c r="M718" s="262"/>
      <c r="N718" s="263"/>
      <c r="O718" s="263"/>
      <c r="P718" s="263"/>
      <c r="Q718" s="263"/>
      <c r="R718" s="263"/>
      <c r="S718" s="263"/>
      <c r="T718" s="264"/>
      <c r="AT718" s="265" t="s">
        <v>175</v>
      </c>
      <c r="AU718" s="265" t="s">
        <v>107</v>
      </c>
      <c r="AV718" s="13" t="s">
        <v>107</v>
      </c>
      <c r="AW718" s="13" t="s">
        <v>31</v>
      </c>
      <c r="AX718" s="13" t="s">
        <v>74</v>
      </c>
      <c r="AY718" s="265" t="s">
        <v>165</v>
      </c>
    </row>
    <row r="719" s="12" customFormat="1">
      <c r="B719" s="244"/>
      <c r="C719" s="245"/>
      <c r="D719" s="246" t="s">
        <v>175</v>
      </c>
      <c r="E719" s="247" t="s">
        <v>1</v>
      </c>
      <c r="F719" s="248" t="s">
        <v>1985</v>
      </c>
      <c r="G719" s="245"/>
      <c r="H719" s="247" t="s">
        <v>1</v>
      </c>
      <c r="I719" s="249"/>
      <c r="J719" s="245"/>
      <c r="K719" s="245"/>
      <c r="L719" s="250"/>
      <c r="M719" s="251"/>
      <c r="N719" s="252"/>
      <c r="O719" s="252"/>
      <c r="P719" s="252"/>
      <c r="Q719" s="252"/>
      <c r="R719" s="252"/>
      <c r="S719" s="252"/>
      <c r="T719" s="253"/>
      <c r="AT719" s="254" t="s">
        <v>175</v>
      </c>
      <c r="AU719" s="254" t="s">
        <v>107</v>
      </c>
      <c r="AV719" s="12" t="s">
        <v>82</v>
      </c>
      <c r="AW719" s="12" t="s">
        <v>31</v>
      </c>
      <c r="AX719" s="12" t="s">
        <v>74</v>
      </c>
      <c r="AY719" s="254" t="s">
        <v>165</v>
      </c>
    </row>
    <row r="720" s="13" customFormat="1">
      <c r="B720" s="255"/>
      <c r="C720" s="256"/>
      <c r="D720" s="246" t="s">
        <v>175</v>
      </c>
      <c r="E720" s="257" t="s">
        <v>1</v>
      </c>
      <c r="F720" s="258" t="s">
        <v>2017</v>
      </c>
      <c r="G720" s="256"/>
      <c r="H720" s="259">
        <v>11.6</v>
      </c>
      <c r="I720" s="260"/>
      <c r="J720" s="256"/>
      <c r="K720" s="256"/>
      <c r="L720" s="261"/>
      <c r="M720" s="262"/>
      <c r="N720" s="263"/>
      <c r="O720" s="263"/>
      <c r="P720" s="263"/>
      <c r="Q720" s="263"/>
      <c r="R720" s="263"/>
      <c r="S720" s="263"/>
      <c r="T720" s="264"/>
      <c r="AT720" s="265" t="s">
        <v>175</v>
      </c>
      <c r="AU720" s="265" t="s">
        <v>107</v>
      </c>
      <c r="AV720" s="13" t="s">
        <v>107</v>
      </c>
      <c r="AW720" s="13" t="s">
        <v>31</v>
      </c>
      <c r="AX720" s="13" t="s">
        <v>74</v>
      </c>
      <c r="AY720" s="265" t="s">
        <v>165</v>
      </c>
    </row>
    <row r="721" s="12" customFormat="1">
      <c r="B721" s="244"/>
      <c r="C721" s="245"/>
      <c r="D721" s="246" t="s">
        <v>175</v>
      </c>
      <c r="E721" s="247" t="s">
        <v>1</v>
      </c>
      <c r="F721" s="248" t="s">
        <v>1988</v>
      </c>
      <c r="G721" s="245"/>
      <c r="H721" s="247" t="s">
        <v>1</v>
      </c>
      <c r="I721" s="249"/>
      <c r="J721" s="245"/>
      <c r="K721" s="245"/>
      <c r="L721" s="250"/>
      <c r="M721" s="251"/>
      <c r="N721" s="252"/>
      <c r="O721" s="252"/>
      <c r="P721" s="252"/>
      <c r="Q721" s="252"/>
      <c r="R721" s="252"/>
      <c r="S721" s="252"/>
      <c r="T721" s="253"/>
      <c r="AT721" s="254" t="s">
        <v>175</v>
      </c>
      <c r="AU721" s="254" t="s">
        <v>107</v>
      </c>
      <c r="AV721" s="12" t="s">
        <v>82</v>
      </c>
      <c r="AW721" s="12" t="s">
        <v>31</v>
      </c>
      <c r="AX721" s="12" t="s">
        <v>74</v>
      </c>
      <c r="AY721" s="254" t="s">
        <v>165</v>
      </c>
    </row>
    <row r="722" s="13" customFormat="1">
      <c r="B722" s="255"/>
      <c r="C722" s="256"/>
      <c r="D722" s="246" t="s">
        <v>175</v>
      </c>
      <c r="E722" s="257" t="s">
        <v>1</v>
      </c>
      <c r="F722" s="258" t="s">
        <v>2018</v>
      </c>
      <c r="G722" s="256"/>
      <c r="H722" s="259">
        <v>3.7400000000000002</v>
      </c>
      <c r="I722" s="260"/>
      <c r="J722" s="256"/>
      <c r="K722" s="256"/>
      <c r="L722" s="261"/>
      <c r="M722" s="262"/>
      <c r="N722" s="263"/>
      <c r="O722" s="263"/>
      <c r="P722" s="263"/>
      <c r="Q722" s="263"/>
      <c r="R722" s="263"/>
      <c r="S722" s="263"/>
      <c r="T722" s="264"/>
      <c r="AT722" s="265" t="s">
        <v>175</v>
      </c>
      <c r="AU722" s="265" t="s">
        <v>107</v>
      </c>
      <c r="AV722" s="13" t="s">
        <v>107</v>
      </c>
      <c r="AW722" s="13" t="s">
        <v>31</v>
      </c>
      <c r="AX722" s="13" t="s">
        <v>74</v>
      </c>
      <c r="AY722" s="265" t="s">
        <v>165</v>
      </c>
    </row>
    <row r="723" s="12" customFormat="1">
      <c r="B723" s="244"/>
      <c r="C723" s="245"/>
      <c r="D723" s="246" t="s">
        <v>175</v>
      </c>
      <c r="E723" s="247" t="s">
        <v>1</v>
      </c>
      <c r="F723" s="248" t="s">
        <v>1985</v>
      </c>
      <c r="G723" s="245"/>
      <c r="H723" s="247" t="s">
        <v>1</v>
      </c>
      <c r="I723" s="249"/>
      <c r="J723" s="245"/>
      <c r="K723" s="245"/>
      <c r="L723" s="250"/>
      <c r="M723" s="251"/>
      <c r="N723" s="252"/>
      <c r="O723" s="252"/>
      <c r="P723" s="252"/>
      <c r="Q723" s="252"/>
      <c r="R723" s="252"/>
      <c r="S723" s="252"/>
      <c r="T723" s="253"/>
      <c r="AT723" s="254" t="s">
        <v>175</v>
      </c>
      <c r="AU723" s="254" t="s">
        <v>107</v>
      </c>
      <c r="AV723" s="12" t="s">
        <v>82</v>
      </c>
      <c r="AW723" s="12" t="s">
        <v>31</v>
      </c>
      <c r="AX723" s="12" t="s">
        <v>74</v>
      </c>
      <c r="AY723" s="254" t="s">
        <v>165</v>
      </c>
    </row>
    <row r="724" s="13" customFormat="1">
      <c r="B724" s="255"/>
      <c r="C724" s="256"/>
      <c r="D724" s="246" t="s">
        <v>175</v>
      </c>
      <c r="E724" s="257" t="s">
        <v>1</v>
      </c>
      <c r="F724" s="258" t="s">
        <v>2019</v>
      </c>
      <c r="G724" s="256"/>
      <c r="H724" s="259">
        <v>17.100000000000001</v>
      </c>
      <c r="I724" s="260"/>
      <c r="J724" s="256"/>
      <c r="K724" s="256"/>
      <c r="L724" s="261"/>
      <c r="M724" s="262"/>
      <c r="N724" s="263"/>
      <c r="O724" s="263"/>
      <c r="P724" s="263"/>
      <c r="Q724" s="263"/>
      <c r="R724" s="263"/>
      <c r="S724" s="263"/>
      <c r="T724" s="264"/>
      <c r="AT724" s="265" t="s">
        <v>175</v>
      </c>
      <c r="AU724" s="265" t="s">
        <v>107</v>
      </c>
      <c r="AV724" s="13" t="s">
        <v>107</v>
      </c>
      <c r="AW724" s="13" t="s">
        <v>31</v>
      </c>
      <c r="AX724" s="13" t="s">
        <v>74</v>
      </c>
      <c r="AY724" s="265" t="s">
        <v>165</v>
      </c>
    </row>
    <row r="725" s="12" customFormat="1">
      <c r="B725" s="244"/>
      <c r="C725" s="245"/>
      <c r="D725" s="246" t="s">
        <v>175</v>
      </c>
      <c r="E725" s="247" t="s">
        <v>1</v>
      </c>
      <c r="F725" s="248" t="s">
        <v>1452</v>
      </c>
      <c r="G725" s="245"/>
      <c r="H725" s="247" t="s">
        <v>1</v>
      </c>
      <c r="I725" s="249"/>
      <c r="J725" s="245"/>
      <c r="K725" s="245"/>
      <c r="L725" s="250"/>
      <c r="M725" s="251"/>
      <c r="N725" s="252"/>
      <c r="O725" s="252"/>
      <c r="P725" s="252"/>
      <c r="Q725" s="252"/>
      <c r="R725" s="252"/>
      <c r="S725" s="252"/>
      <c r="T725" s="253"/>
      <c r="AT725" s="254" t="s">
        <v>175</v>
      </c>
      <c r="AU725" s="254" t="s">
        <v>107</v>
      </c>
      <c r="AV725" s="12" t="s">
        <v>82</v>
      </c>
      <c r="AW725" s="12" t="s">
        <v>31</v>
      </c>
      <c r="AX725" s="12" t="s">
        <v>74</v>
      </c>
      <c r="AY725" s="254" t="s">
        <v>165</v>
      </c>
    </row>
    <row r="726" s="12" customFormat="1">
      <c r="B726" s="244"/>
      <c r="C726" s="245"/>
      <c r="D726" s="246" t="s">
        <v>175</v>
      </c>
      <c r="E726" s="247" t="s">
        <v>1</v>
      </c>
      <c r="F726" s="248" t="s">
        <v>1985</v>
      </c>
      <c r="G726" s="245"/>
      <c r="H726" s="247" t="s">
        <v>1</v>
      </c>
      <c r="I726" s="249"/>
      <c r="J726" s="245"/>
      <c r="K726" s="245"/>
      <c r="L726" s="250"/>
      <c r="M726" s="251"/>
      <c r="N726" s="252"/>
      <c r="O726" s="252"/>
      <c r="P726" s="252"/>
      <c r="Q726" s="252"/>
      <c r="R726" s="252"/>
      <c r="S726" s="252"/>
      <c r="T726" s="253"/>
      <c r="AT726" s="254" t="s">
        <v>175</v>
      </c>
      <c r="AU726" s="254" t="s">
        <v>107</v>
      </c>
      <c r="AV726" s="12" t="s">
        <v>82</v>
      </c>
      <c r="AW726" s="12" t="s">
        <v>31</v>
      </c>
      <c r="AX726" s="12" t="s">
        <v>74</v>
      </c>
      <c r="AY726" s="254" t="s">
        <v>165</v>
      </c>
    </row>
    <row r="727" s="13" customFormat="1">
      <c r="B727" s="255"/>
      <c r="C727" s="256"/>
      <c r="D727" s="246" t="s">
        <v>175</v>
      </c>
      <c r="E727" s="257" t="s">
        <v>1</v>
      </c>
      <c r="F727" s="258" t="s">
        <v>2020</v>
      </c>
      <c r="G727" s="256"/>
      <c r="H727" s="259">
        <v>3.3999999999999999</v>
      </c>
      <c r="I727" s="260"/>
      <c r="J727" s="256"/>
      <c r="K727" s="256"/>
      <c r="L727" s="261"/>
      <c r="M727" s="262"/>
      <c r="N727" s="263"/>
      <c r="O727" s="263"/>
      <c r="P727" s="263"/>
      <c r="Q727" s="263"/>
      <c r="R727" s="263"/>
      <c r="S727" s="263"/>
      <c r="T727" s="264"/>
      <c r="AT727" s="265" t="s">
        <v>175</v>
      </c>
      <c r="AU727" s="265" t="s">
        <v>107</v>
      </c>
      <c r="AV727" s="13" t="s">
        <v>107</v>
      </c>
      <c r="AW727" s="13" t="s">
        <v>31</v>
      </c>
      <c r="AX727" s="13" t="s">
        <v>74</v>
      </c>
      <c r="AY727" s="265" t="s">
        <v>165</v>
      </c>
    </row>
    <row r="728" s="14" customFormat="1">
      <c r="B728" s="266"/>
      <c r="C728" s="267"/>
      <c r="D728" s="246" t="s">
        <v>175</v>
      </c>
      <c r="E728" s="268" t="s">
        <v>1</v>
      </c>
      <c r="F728" s="269" t="s">
        <v>179</v>
      </c>
      <c r="G728" s="267"/>
      <c r="H728" s="270">
        <v>55.399999999999999</v>
      </c>
      <c r="I728" s="271"/>
      <c r="J728" s="267"/>
      <c r="K728" s="267"/>
      <c r="L728" s="272"/>
      <c r="M728" s="273"/>
      <c r="N728" s="274"/>
      <c r="O728" s="274"/>
      <c r="P728" s="274"/>
      <c r="Q728" s="274"/>
      <c r="R728" s="274"/>
      <c r="S728" s="274"/>
      <c r="T728" s="275"/>
      <c r="AT728" s="276" t="s">
        <v>175</v>
      </c>
      <c r="AU728" s="276" t="s">
        <v>107</v>
      </c>
      <c r="AV728" s="14" t="s">
        <v>166</v>
      </c>
      <c r="AW728" s="14" t="s">
        <v>31</v>
      </c>
      <c r="AX728" s="14" t="s">
        <v>74</v>
      </c>
      <c r="AY728" s="276" t="s">
        <v>165</v>
      </c>
    </row>
    <row r="729" s="15" customFormat="1">
      <c r="B729" s="277"/>
      <c r="C729" s="278"/>
      <c r="D729" s="246" t="s">
        <v>175</v>
      </c>
      <c r="E729" s="279" t="s">
        <v>1</v>
      </c>
      <c r="F729" s="280" t="s">
        <v>186</v>
      </c>
      <c r="G729" s="278"/>
      <c r="H729" s="281">
        <v>337.74799999999999</v>
      </c>
      <c r="I729" s="282"/>
      <c r="J729" s="278"/>
      <c r="K729" s="278"/>
      <c r="L729" s="283"/>
      <c r="M729" s="284"/>
      <c r="N729" s="285"/>
      <c r="O729" s="285"/>
      <c r="P729" s="285"/>
      <c r="Q729" s="285"/>
      <c r="R729" s="285"/>
      <c r="S729" s="285"/>
      <c r="T729" s="286"/>
      <c r="AT729" s="287" t="s">
        <v>175</v>
      </c>
      <c r="AU729" s="287" t="s">
        <v>107</v>
      </c>
      <c r="AV729" s="15" t="s">
        <v>173</v>
      </c>
      <c r="AW729" s="15" t="s">
        <v>31</v>
      </c>
      <c r="AX729" s="15" t="s">
        <v>82</v>
      </c>
      <c r="AY729" s="287" t="s">
        <v>165</v>
      </c>
    </row>
    <row r="730" s="1" customFormat="1" ht="16.5" customHeight="1">
      <c r="B730" s="38"/>
      <c r="C730" s="288" t="s">
        <v>526</v>
      </c>
      <c r="D730" s="288" t="s">
        <v>223</v>
      </c>
      <c r="E730" s="289" t="s">
        <v>2021</v>
      </c>
      <c r="F730" s="290" t="s">
        <v>2022</v>
      </c>
      <c r="G730" s="291" t="s">
        <v>339</v>
      </c>
      <c r="H730" s="292">
        <v>57.758000000000003</v>
      </c>
      <c r="I730" s="293"/>
      <c r="J730" s="294">
        <f>ROUND(I730*H730,2)</f>
        <v>0</v>
      </c>
      <c r="K730" s="290" t="s">
        <v>1</v>
      </c>
      <c r="L730" s="295"/>
      <c r="M730" s="296" t="s">
        <v>1</v>
      </c>
      <c r="N730" s="297" t="s">
        <v>40</v>
      </c>
      <c r="O730" s="86"/>
      <c r="P730" s="240">
        <f>O730*H730</f>
        <v>0</v>
      </c>
      <c r="Q730" s="240">
        <v>0.00020000000000000001</v>
      </c>
      <c r="R730" s="240">
        <f>Q730*H730</f>
        <v>0.0115516</v>
      </c>
      <c r="S730" s="240">
        <v>0</v>
      </c>
      <c r="T730" s="241">
        <f>S730*H730</f>
        <v>0</v>
      </c>
      <c r="AR730" s="242" t="s">
        <v>226</v>
      </c>
      <c r="AT730" s="242" t="s">
        <v>223</v>
      </c>
      <c r="AU730" s="242" t="s">
        <v>107</v>
      </c>
      <c r="AY730" s="17" t="s">
        <v>165</v>
      </c>
      <c r="BE730" s="243">
        <f>IF(N730="základní",J730,0)</f>
        <v>0</v>
      </c>
      <c r="BF730" s="243">
        <f>IF(N730="snížená",J730,0)</f>
        <v>0</v>
      </c>
      <c r="BG730" s="243">
        <f>IF(N730="zákl. přenesená",J730,0)</f>
        <v>0</v>
      </c>
      <c r="BH730" s="243">
        <f>IF(N730="sníž. přenesená",J730,0)</f>
        <v>0</v>
      </c>
      <c r="BI730" s="243">
        <f>IF(N730="nulová",J730,0)</f>
        <v>0</v>
      </c>
      <c r="BJ730" s="17" t="s">
        <v>107</v>
      </c>
      <c r="BK730" s="243">
        <f>ROUND(I730*H730,2)</f>
        <v>0</v>
      </c>
      <c r="BL730" s="17" t="s">
        <v>173</v>
      </c>
      <c r="BM730" s="242" t="s">
        <v>2023</v>
      </c>
    </row>
    <row r="731" s="12" customFormat="1">
      <c r="B731" s="244"/>
      <c r="C731" s="245"/>
      <c r="D731" s="246" t="s">
        <v>175</v>
      </c>
      <c r="E731" s="247" t="s">
        <v>1</v>
      </c>
      <c r="F731" s="248" t="s">
        <v>1175</v>
      </c>
      <c r="G731" s="245"/>
      <c r="H731" s="247" t="s">
        <v>1</v>
      </c>
      <c r="I731" s="249"/>
      <c r="J731" s="245"/>
      <c r="K731" s="245"/>
      <c r="L731" s="250"/>
      <c r="M731" s="251"/>
      <c r="N731" s="252"/>
      <c r="O731" s="252"/>
      <c r="P731" s="252"/>
      <c r="Q731" s="252"/>
      <c r="R731" s="252"/>
      <c r="S731" s="252"/>
      <c r="T731" s="253"/>
      <c r="AT731" s="254" t="s">
        <v>175</v>
      </c>
      <c r="AU731" s="254" t="s">
        <v>107</v>
      </c>
      <c r="AV731" s="12" t="s">
        <v>82</v>
      </c>
      <c r="AW731" s="12" t="s">
        <v>31</v>
      </c>
      <c r="AX731" s="12" t="s">
        <v>74</v>
      </c>
      <c r="AY731" s="254" t="s">
        <v>165</v>
      </c>
    </row>
    <row r="732" s="12" customFormat="1">
      <c r="B732" s="244"/>
      <c r="C732" s="245"/>
      <c r="D732" s="246" t="s">
        <v>175</v>
      </c>
      <c r="E732" s="247" t="s">
        <v>1</v>
      </c>
      <c r="F732" s="248" t="s">
        <v>1819</v>
      </c>
      <c r="G732" s="245"/>
      <c r="H732" s="247" t="s">
        <v>1</v>
      </c>
      <c r="I732" s="249"/>
      <c r="J732" s="245"/>
      <c r="K732" s="245"/>
      <c r="L732" s="250"/>
      <c r="M732" s="251"/>
      <c r="N732" s="252"/>
      <c r="O732" s="252"/>
      <c r="P732" s="252"/>
      <c r="Q732" s="252"/>
      <c r="R732" s="252"/>
      <c r="S732" s="252"/>
      <c r="T732" s="253"/>
      <c r="AT732" s="254" t="s">
        <v>175</v>
      </c>
      <c r="AU732" s="254" t="s">
        <v>107</v>
      </c>
      <c r="AV732" s="12" t="s">
        <v>82</v>
      </c>
      <c r="AW732" s="12" t="s">
        <v>31</v>
      </c>
      <c r="AX732" s="12" t="s">
        <v>74</v>
      </c>
      <c r="AY732" s="254" t="s">
        <v>165</v>
      </c>
    </row>
    <row r="733" s="13" customFormat="1">
      <c r="B733" s="255"/>
      <c r="C733" s="256"/>
      <c r="D733" s="246" t="s">
        <v>175</v>
      </c>
      <c r="E733" s="257" t="s">
        <v>1</v>
      </c>
      <c r="F733" s="258" t="s">
        <v>2024</v>
      </c>
      <c r="G733" s="256"/>
      <c r="H733" s="259">
        <v>9.5500000000000007</v>
      </c>
      <c r="I733" s="260"/>
      <c r="J733" s="256"/>
      <c r="K733" s="256"/>
      <c r="L733" s="261"/>
      <c r="M733" s="262"/>
      <c r="N733" s="263"/>
      <c r="O733" s="263"/>
      <c r="P733" s="263"/>
      <c r="Q733" s="263"/>
      <c r="R733" s="263"/>
      <c r="S733" s="263"/>
      <c r="T733" s="264"/>
      <c r="AT733" s="265" t="s">
        <v>175</v>
      </c>
      <c r="AU733" s="265" t="s">
        <v>107</v>
      </c>
      <c r="AV733" s="13" t="s">
        <v>107</v>
      </c>
      <c r="AW733" s="13" t="s">
        <v>31</v>
      </c>
      <c r="AX733" s="13" t="s">
        <v>74</v>
      </c>
      <c r="AY733" s="265" t="s">
        <v>165</v>
      </c>
    </row>
    <row r="734" s="13" customFormat="1">
      <c r="B734" s="255"/>
      <c r="C734" s="256"/>
      <c r="D734" s="246" t="s">
        <v>175</v>
      </c>
      <c r="E734" s="257" t="s">
        <v>1</v>
      </c>
      <c r="F734" s="258" t="s">
        <v>2025</v>
      </c>
      <c r="G734" s="256"/>
      <c r="H734" s="259">
        <v>11.460000000000001</v>
      </c>
      <c r="I734" s="260"/>
      <c r="J734" s="256"/>
      <c r="K734" s="256"/>
      <c r="L734" s="261"/>
      <c r="M734" s="262"/>
      <c r="N734" s="263"/>
      <c r="O734" s="263"/>
      <c r="P734" s="263"/>
      <c r="Q734" s="263"/>
      <c r="R734" s="263"/>
      <c r="S734" s="263"/>
      <c r="T734" s="264"/>
      <c r="AT734" s="265" t="s">
        <v>175</v>
      </c>
      <c r="AU734" s="265" t="s">
        <v>107</v>
      </c>
      <c r="AV734" s="13" t="s">
        <v>107</v>
      </c>
      <c r="AW734" s="13" t="s">
        <v>31</v>
      </c>
      <c r="AX734" s="13" t="s">
        <v>74</v>
      </c>
      <c r="AY734" s="265" t="s">
        <v>165</v>
      </c>
    </row>
    <row r="735" s="13" customFormat="1">
      <c r="B735" s="255"/>
      <c r="C735" s="256"/>
      <c r="D735" s="246" t="s">
        <v>175</v>
      </c>
      <c r="E735" s="257" t="s">
        <v>1</v>
      </c>
      <c r="F735" s="258" t="s">
        <v>2026</v>
      </c>
      <c r="G735" s="256"/>
      <c r="H735" s="259">
        <v>3.7999999999999998</v>
      </c>
      <c r="I735" s="260"/>
      <c r="J735" s="256"/>
      <c r="K735" s="256"/>
      <c r="L735" s="261"/>
      <c r="M735" s="262"/>
      <c r="N735" s="263"/>
      <c r="O735" s="263"/>
      <c r="P735" s="263"/>
      <c r="Q735" s="263"/>
      <c r="R735" s="263"/>
      <c r="S735" s="263"/>
      <c r="T735" s="264"/>
      <c r="AT735" s="265" t="s">
        <v>175</v>
      </c>
      <c r="AU735" s="265" t="s">
        <v>107</v>
      </c>
      <c r="AV735" s="13" t="s">
        <v>107</v>
      </c>
      <c r="AW735" s="13" t="s">
        <v>31</v>
      </c>
      <c r="AX735" s="13" t="s">
        <v>74</v>
      </c>
      <c r="AY735" s="265" t="s">
        <v>165</v>
      </c>
    </row>
    <row r="736" s="13" customFormat="1">
      <c r="B736" s="255"/>
      <c r="C736" s="256"/>
      <c r="D736" s="246" t="s">
        <v>175</v>
      </c>
      <c r="E736" s="257" t="s">
        <v>1</v>
      </c>
      <c r="F736" s="258" t="s">
        <v>1992</v>
      </c>
      <c r="G736" s="256"/>
      <c r="H736" s="259">
        <v>3.7679999999999998</v>
      </c>
      <c r="I736" s="260"/>
      <c r="J736" s="256"/>
      <c r="K736" s="256"/>
      <c r="L736" s="261"/>
      <c r="M736" s="262"/>
      <c r="N736" s="263"/>
      <c r="O736" s="263"/>
      <c r="P736" s="263"/>
      <c r="Q736" s="263"/>
      <c r="R736" s="263"/>
      <c r="S736" s="263"/>
      <c r="T736" s="264"/>
      <c r="AT736" s="265" t="s">
        <v>175</v>
      </c>
      <c r="AU736" s="265" t="s">
        <v>107</v>
      </c>
      <c r="AV736" s="13" t="s">
        <v>107</v>
      </c>
      <c r="AW736" s="13" t="s">
        <v>31</v>
      </c>
      <c r="AX736" s="13" t="s">
        <v>74</v>
      </c>
      <c r="AY736" s="265" t="s">
        <v>165</v>
      </c>
    </row>
    <row r="737" s="13" customFormat="1">
      <c r="B737" s="255"/>
      <c r="C737" s="256"/>
      <c r="D737" s="246" t="s">
        <v>175</v>
      </c>
      <c r="E737" s="257" t="s">
        <v>1</v>
      </c>
      <c r="F737" s="258" t="s">
        <v>1281</v>
      </c>
      <c r="G737" s="256"/>
      <c r="H737" s="259">
        <v>0.85999999999999999</v>
      </c>
      <c r="I737" s="260"/>
      <c r="J737" s="256"/>
      <c r="K737" s="256"/>
      <c r="L737" s="261"/>
      <c r="M737" s="262"/>
      <c r="N737" s="263"/>
      <c r="O737" s="263"/>
      <c r="P737" s="263"/>
      <c r="Q737" s="263"/>
      <c r="R737" s="263"/>
      <c r="S737" s="263"/>
      <c r="T737" s="264"/>
      <c r="AT737" s="265" t="s">
        <v>175</v>
      </c>
      <c r="AU737" s="265" t="s">
        <v>107</v>
      </c>
      <c r="AV737" s="13" t="s">
        <v>107</v>
      </c>
      <c r="AW737" s="13" t="s">
        <v>31</v>
      </c>
      <c r="AX737" s="13" t="s">
        <v>74</v>
      </c>
      <c r="AY737" s="265" t="s">
        <v>165</v>
      </c>
    </row>
    <row r="738" s="13" customFormat="1">
      <c r="B738" s="255"/>
      <c r="C738" s="256"/>
      <c r="D738" s="246" t="s">
        <v>175</v>
      </c>
      <c r="E738" s="257" t="s">
        <v>1</v>
      </c>
      <c r="F738" s="258" t="s">
        <v>2027</v>
      </c>
      <c r="G738" s="256"/>
      <c r="H738" s="259">
        <v>0.57999999999999996</v>
      </c>
      <c r="I738" s="260"/>
      <c r="J738" s="256"/>
      <c r="K738" s="256"/>
      <c r="L738" s="261"/>
      <c r="M738" s="262"/>
      <c r="N738" s="263"/>
      <c r="O738" s="263"/>
      <c r="P738" s="263"/>
      <c r="Q738" s="263"/>
      <c r="R738" s="263"/>
      <c r="S738" s="263"/>
      <c r="T738" s="264"/>
      <c r="AT738" s="265" t="s">
        <v>175</v>
      </c>
      <c r="AU738" s="265" t="s">
        <v>107</v>
      </c>
      <c r="AV738" s="13" t="s">
        <v>107</v>
      </c>
      <c r="AW738" s="13" t="s">
        <v>31</v>
      </c>
      <c r="AX738" s="13" t="s">
        <v>74</v>
      </c>
      <c r="AY738" s="265" t="s">
        <v>165</v>
      </c>
    </row>
    <row r="739" s="13" customFormat="1">
      <c r="B739" s="255"/>
      <c r="C739" s="256"/>
      <c r="D739" s="246" t="s">
        <v>175</v>
      </c>
      <c r="E739" s="257" t="s">
        <v>1</v>
      </c>
      <c r="F739" s="258" t="s">
        <v>2028</v>
      </c>
      <c r="G739" s="256"/>
      <c r="H739" s="259">
        <v>0.92000000000000004</v>
      </c>
      <c r="I739" s="260"/>
      <c r="J739" s="256"/>
      <c r="K739" s="256"/>
      <c r="L739" s="261"/>
      <c r="M739" s="262"/>
      <c r="N739" s="263"/>
      <c r="O739" s="263"/>
      <c r="P739" s="263"/>
      <c r="Q739" s="263"/>
      <c r="R739" s="263"/>
      <c r="S739" s="263"/>
      <c r="T739" s="264"/>
      <c r="AT739" s="265" t="s">
        <v>175</v>
      </c>
      <c r="AU739" s="265" t="s">
        <v>107</v>
      </c>
      <c r="AV739" s="13" t="s">
        <v>107</v>
      </c>
      <c r="AW739" s="13" t="s">
        <v>31</v>
      </c>
      <c r="AX739" s="13" t="s">
        <v>74</v>
      </c>
      <c r="AY739" s="265" t="s">
        <v>165</v>
      </c>
    </row>
    <row r="740" s="13" customFormat="1">
      <c r="B740" s="255"/>
      <c r="C740" s="256"/>
      <c r="D740" s="246" t="s">
        <v>175</v>
      </c>
      <c r="E740" s="257" t="s">
        <v>1</v>
      </c>
      <c r="F740" s="258" t="s">
        <v>2028</v>
      </c>
      <c r="G740" s="256"/>
      <c r="H740" s="259">
        <v>0.92000000000000004</v>
      </c>
      <c r="I740" s="260"/>
      <c r="J740" s="256"/>
      <c r="K740" s="256"/>
      <c r="L740" s="261"/>
      <c r="M740" s="262"/>
      <c r="N740" s="263"/>
      <c r="O740" s="263"/>
      <c r="P740" s="263"/>
      <c r="Q740" s="263"/>
      <c r="R740" s="263"/>
      <c r="S740" s="263"/>
      <c r="T740" s="264"/>
      <c r="AT740" s="265" t="s">
        <v>175</v>
      </c>
      <c r="AU740" s="265" t="s">
        <v>107</v>
      </c>
      <c r="AV740" s="13" t="s">
        <v>107</v>
      </c>
      <c r="AW740" s="13" t="s">
        <v>31</v>
      </c>
      <c r="AX740" s="13" t="s">
        <v>74</v>
      </c>
      <c r="AY740" s="265" t="s">
        <v>165</v>
      </c>
    </row>
    <row r="741" s="14" customFormat="1">
      <c r="B741" s="266"/>
      <c r="C741" s="267"/>
      <c r="D741" s="246" t="s">
        <v>175</v>
      </c>
      <c r="E741" s="268" t="s">
        <v>1</v>
      </c>
      <c r="F741" s="269" t="s">
        <v>179</v>
      </c>
      <c r="G741" s="267"/>
      <c r="H741" s="270">
        <v>31.858000000000004</v>
      </c>
      <c r="I741" s="271"/>
      <c r="J741" s="267"/>
      <c r="K741" s="267"/>
      <c r="L741" s="272"/>
      <c r="M741" s="273"/>
      <c r="N741" s="274"/>
      <c r="O741" s="274"/>
      <c r="P741" s="274"/>
      <c r="Q741" s="274"/>
      <c r="R741" s="274"/>
      <c r="S741" s="274"/>
      <c r="T741" s="275"/>
      <c r="AT741" s="276" t="s">
        <v>175</v>
      </c>
      <c r="AU741" s="276" t="s">
        <v>107</v>
      </c>
      <c r="AV741" s="14" t="s">
        <v>166</v>
      </c>
      <c r="AW741" s="14" t="s">
        <v>31</v>
      </c>
      <c r="AX741" s="14" t="s">
        <v>74</v>
      </c>
      <c r="AY741" s="276" t="s">
        <v>165</v>
      </c>
    </row>
    <row r="742" s="12" customFormat="1">
      <c r="B742" s="244"/>
      <c r="C742" s="245"/>
      <c r="D742" s="246" t="s">
        <v>175</v>
      </c>
      <c r="E742" s="247" t="s">
        <v>1</v>
      </c>
      <c r="F742" s="248" t="s">
        <v>794</v>
      </c>
      <c r="G742" s="245"/>
      <c r="H742" s="247" t="s">
        <v>1</v>
      </c>
      <c r="I742" s="249"/>
      <c r="J742" s="245"/>
      <c r="K742" s="245"/>
      <c r="L742" s="250"/>
      <c r="M742" s="251"/>
      <c r="N742" s="252"/>
      <c r="O742" s="252"/>
      <c r="P742" s="252"/>
      <c r="Q742" s="252"/>
      <c r="R742" s="252"/>
      <c r="S742" s="252"/>
      <c r="T742" s="253"/>
      <c r="AT742" s="254" t="s">
        <v>175</v>
      </c>
      <c r="AU742" s="254" t="s">
        <v>107</v>
      </c>
      <c r="AV742" s="12" t="s">
        <v>82</v>
      </c>
      <c r="AW742" s="12" t="s">
        <v>31</v>
      </c>
      <c r="AX742" s="12" t="s">
        <v>74</v>
      </c>
      <c r="AY742" s="254" t="s">
        <v>165</v>
      </c>
    </row>
    <row r="743" s="12" customFormat="1">
      <c r="B743" s="244"/>
      <c r="C743" s="245"/>
      <c r="D743" s="246" t="s">
        <v>175</v>
      </c>
      <c r="E743" s="247" t="s">
        <v>1</v>
      </c>
      <c r="F743" s="248" t="s">
        <v>1819</v>
      </c>
      <c r="G743" s="245"/>
      <c r="H743" s="247" t="s">
        <v>1</v>
      </c>
      <c r="I743" s="249"/>
      <c r="J743" s="245"/>
      <c r="K743" s="245"/>
      <c r="L743" s="250"/>
      <c r="M743" s="251"/>
      <c r="N743" s="252"/>
      <c r="O743" s="252"/>
      <c r="P743" s="252"/>
      <c r="Q743" s="252"/>
      <c r="R743" s="252"/>
      <c r="S743" s="252"/>
      <c r="T743" s="253"/>
      <c r="AT743" s="254" t="s">
        <v>175</v>
      </c>
      <c r="AU743" s="254" t="s">
        <v>107</v>
      </c>
      <c r="AV743" s="12" t="s">
        <v>82</v>
      </c>
      <c r="AW743" s="12" t="s">
        <v>31</v>
      </c>
      <c r="AX743" s="12" t="s">
        <v>74</v>
      </c>
      <c r="AY743" s="254" t="s">
        <v>165</v>
      </c>
    </row>
    <row r="744" s="13" customFormat="1">
      <c r="B744" s="255"/>
      <c r="C744" s="256"/>
      <c r="D744" s="246" t="s">
        <v>175</v>
      </c>
      <c r="E744" s="257" t="s">
        <v>1</v>
      </c>
      <c r="F744" s="258" t="s">
        <v>1276</v>
      </c>
      <c r="G744" s="256"/>
      <c r="H744" s="259">
        <v>1.8</v>
      </c>
      <c r="I744" s="260"/>
      <c r="J744" s="256"/>
      <c r="K744" s="256"/>
      <c r="L744" s="261"/>
      <c r="M744" s="262"/>
      <c r="N744" s="263"/>
      <c r="O744" s="263"/>
      <c r="P744" s="263"/>
      <c r="Q744" s="263"/>
      <c r="R744" s="263"/>
      <c r="S744" s="263"/>
      <c r="T744" s="264"/>
      <c r="AT744" s="265" t="s">
        <v>175</v>
      </c>
      <c r="AU744" s="265" t="s">
        <v>107</v>
      </c>
      <c r="AV744" s="13" t="s">
        <v>107</v>
      </c>
      <c r="AW744" s="13" t="s">
        <v>31</v>
      </c>
      <c r="AX744" s="13" t="s">
        <v>74</v>
      </c>
      <c r="AY744" s="265" t="s">
        <v>165</v>
      </c>
    </row>
    <row r="745" s="14" customFormat="1">
      <c r="B745" s="266"/>
      <c r="C745" s="267"/>
      <c r="D745" s="246" t="s">
        <v>175</v>
      </c>
      <c r="E745" s="268" t="s">
        <v>1</v>
      </c>
      <c r="F745" s="269" t="s">
        <v>179</v>
      </c>
      <c r="G745" s="267"/>
      <c r="H745" s="270">
        <v>1.8</v>
      </c>
      <c r="I745" s="271"/>
      <c r="J745" s="267"/>
      <c r="K745" s="267"/>
      <c r="L745" s="272"/>
      <c r="M745" s="273"/>
      <c r="N745" s="274"/>
      <c r="O745" s="274"/>
      <c r="P745" s="274"/>
      <c r="Q745" s="274"/>
      <c r="R745" s="274"/>
      <c r="S745" s="274"/>
      <c r="T745" s="275"/>
      <c r="AT745" s="276" t="s">
        <v>175</v>
      </c>
      <c r="AU745" s="276" t="s">
        <v>107</v>
      </c>
      <c r="AV745" s="14" t="s">
        <v>166</v>
      </c>
      <c r="AW745" s="14" t="s">
        <v>31</v>
      </c>
      <c r="AX745" s="14" t="s">
        <v>74</v>
      </c>
      <c r="AY745" s="276" t="s">
        <v>165</v>
      </c>
    </row>
    <row r="746" s="12" customFormat="1">
      <c r="B746" s="244"/>
      <c r="C746" s="245"/>
      <c r="D746" s="246" t="s">
        <v>175</v>
      </c>
      <c r="E746" s="247" t="s">
        <v>1</v>
      </c>
      <c r="F746" s="248" t="s">
        <v>1750</v>
      </c>
      <c r="G746" s="245"/>
      <c r="H746" s="247" t="s">
        <v>1</v>
      </c>
      <c r="I746" s="249"/>
      <c r="J746" s="245"/>
      <c r="K746" s="245"/>
      <c r="L746" s="250"/>
      <c r="M746" s="251"/>
      <c r="N746" s="252"/>
      <c r="O746" s="252"/>
      <c r="P746" s="252"/>
      <c r="Q746" s="252"/>
      <c r="R746" s="252"/>
      <c r="S746" s="252"/>
      <c r="T746" s="253"/>
      <c r="AT746" s="254" t="s">
        <v>175</v>
      </c>
      <c r="AU746" s="254" t="s">
        <v>107</v>
      </c>
      <c r="AV746" s="12" t="s">
        <v>82</v>
      </c>
      <c r="AW746" s="12" t="s">
        <v>31</v>
      </c>
      <c r="AX746" s="12" t="s">
        <v>74</v>
      </c>
      <c r="AY746" s="254" t="s">
        <v>165</v>
      </c>
    </row>
    <row r="747" s="12" customFormat="1">
      <c r="B747" s="244"/>
      <c r="C747" s="245"/>
      <c r="D747" s="246" t="s">
        <v>175</v>
      </c>
      <c r="E747" s="247" t="s">
        <v>1</v>
      </c>
      <c r="F747" s="248" t="s">
        <v>1819</v>
      </c>
      <c r="G747" s="245"/>
      <c r="H747" s="247" t="s">
        <v>1</v>
      </c>
      <c r="I747" s="249"/>
      <c r="J747" s="245"/>
      <c r="K747" s="245"/>
      <c r="L747" s="250"/>
      <c r="M747" s="251"/>
      <c r="N747" s="252"/>
      <c r="O747" s="252"/>
      <c r="P747" s="252"/>
      <c r="Q747" s="252"/>
      <c r="R747" s="252"/>
      <c r="S747" s="252"/>
      <c r="T747" s="253"/>
      <c r="AT747" s="254" t="s">
        <v>175</v>
      </c>
      <c r="AU747" s="254" t="s">
        <v>107</v>
      </c>
      <c r="AV747" s="12" t="s">
        <v>82</v>
      </c>
      <c r="AW747" s="12" t="s">
        <v>31</v>
      </c>
      <c r="AX747" s="12" t="s">
        <v>74</v>
      </c>
      <c r="AY747" s="254" t="s">
        <v>165</v>
      </c>
    </row>
    <row r="748" s="13" customFormat="1">
      <c r="B748" s="255"/>
      <c r="C748" s="256"/>
      <c r="D748" s="246" t="s">
        <v>175</v>
      </c>
      <c r="E748" s="257" t="s">
        <v>1</v>
      </c>
      <c r="F748" s="258" t="s">
        <v>1999</v>
      </c>
      <c r="G748" s="256"/>
      <c r="H748" s="259">
        <v>0.40000000000000002</v>
      </c>
      <c r="I748" s="260"/>
      <c r="J748" s="256"/>
      <c r="K748" s="256"/>
      <c r="L748" s="261"/>
      <c r="M748" s="262"/>
      <c r="N748" s="263"/>
      <c r="O748" s="263"/>
      <c r="P748" s="263"/>
      <c r="Q748" s="263"/>
      <c r="R748" s="263"/>
      <c r="S748" s="263"/>
      <c r="T748" s="264"/>
      <c r="AT748" s="265" t="s">
        <v>175</v>
      </c>
      <c r="AU748" s="265" t="s">
        <v>107</v>
      </c>
      <c r="AV748" s="13" t="s">
        <v>107</v>
      </c>
      <c r="AW748" s="13" t="s">
        <v>31</v>
      </c>
      <c r="AX748" s="13" t="s">
        <v>74</v>
      </c>
      <c r="AY748" s="265" t="s">
        <v>165</v>
      </c>
    </row>
    <row r="749" s="13" customFormat="1">
      <c r="B749" s="255"/>
      <c r="C749" s="256"/>
      <c r="D749" s="246" t="s">
        <v>175</v>
      </c>
      <c r="E749" s="257" t="s">
        <v>1</v>
      </c>
      <c r="F749" s="258" t="s">
        <v>2029</v>
      </c>
      <c r="G749" s="256"/>
      <c r="H749" s="259">
        <v>1.3200000000000001</v>
      </c>
      <c r="I749" s="260"/>
      <c r="J749" s="256"/>
      <c r="K749" s="256"/>
      <c r="L749" s="261"/>
      <c r="M749" s="262"/>
      <c r="N749" s="263"/>
      <c r="O749" s="263"/>
      <c r="P749" s="263"/>
      <c r="Q749" s="263"/>
      <c r="R749" s="263"/>
      <c r="S749" s="263"/>
      <c r="T749" s="264"/>
      <c r="AT749" s="265" t="s">
        <v>175</v>
      </c>
      <c r="AU749" s="265" t="s">
        <v>107</v>
      </c>
      <c r="AV749" s="13" t="s">
        <v>107</v>
      </c>
      <c r="AW749" s="13" t="s">
        <v>31</v>
      </c>
      <c r="AX749" s="13" t="s">
        <v>74</v>
      </c>
      <c r="AY749" s="265" t="s">
        <v>165</v>
      </c>
    </row>
    <row r="750" s="13" customFormat="1">
      <c r="B750" s="255"/>
      <c r="C750" s="256"/>
      <c r="D750" s="246" t="s">
        <v>175</v>
      </c>
      <c r="E750" s="257" t="s">
        <v>1</v>
      </c>
      <c r="F750" s="258" t="s">
        <v>799</v>
      </c>
      <c r="G750" s="256"/>
      <c r="H750" s="259">
        <v>1.6000000000000001</v>
      </c>
      <c r="I750" s="260"/>
      <c r="J750" s="256"/>
      <c r="K750" s="256"/>
      <c r="L750" s="261"/>
      <c r="M750" s="262"/>
      <c r="N750" s="263"/>
      <c r="O750" s="263"/>
      <c r="P750" s="263"/>
      <c r="Q750" s="263"/>
      <c r="R750" s="263"/>
      <c r="S750" s="263"/>
      <c r="T750" s="264"/>
      <c r="AT750" s="265" t="s">
        <v>175</v>
      </c>
      <c r="AU750" s="265" t="s">
        <v>107</v>
      </c>
      <c r="AV750" s="13" t="s">
        <v>107</v>
      </c>
      <c r="AW750" s="13" t="s">
        <v>31</v>
      </c>
      <c r="AX750" s="13" t="s">
        <v>74</v>
      </c>
      <c r="AY750" s="265" t="s">
        <v>165</v>
      </c>
    </row>
    <row r="751" s="13" customFormat="1">
      <c r="B751" s="255"/>
      <c r="C751" s="256"/>
      <c r="D751" s="246" t="s">
        <v>175</v>
      </c>
      <c r="E751" s="257" t="s">
        <v>1</v>
      </c>
      <c r="F751" s="258" t="s">
        <v>2030</v>
      </c>
      <c r="G751" s="256"/>
      <c r="H751" s="259">
        <v>3.6000000000000001</v>
      </c>
      <c r="I751" s="260"/>
      <c r="J751" s="256"/>
      <c r="K751" s="256"/>
      <c r="L751" s="261"/>
      <c r="M751" s="262"/>
      <c r="N751" s="263"/>
      <c r="O751" s="263"/>
      <c r="P751" s="263"/>
      <c r="Q751" s="263"/>
      <c r="R751" s="263"/>
      <c r="S751" s="263"/>
      <c r="T751" s="264"/>
      <c r="AT751" s="265" t="s">
        <v>175</v>
      </c>
      <c r="AU751" s="265" t="s">
        <v>107</v>
      </c>
      <c r="AV751" s="13" t="s">
        <v>107</v>
      </c>
      <c r="AW751" s="13" t="s">
        <v>31</v>
      </c>
      <c r="AX751" s="13" t="s">
        <v>74</v>
      </c>
      <c r="AY751" s="265" t="s">
        <v>165</v>
      </c>
    </row>
    <row r="752" s="13" customFormat="1">
      <c r="B752" s="255"/>
      <c r="C752" s="256"/>
      <c r="D752" s="246" t="s">
        <v>175</v>
      </c>
      <c r="E752" s="257" t="s">
        <v>1</v>
      </c>
      <c r="F752" s="258" t="s">
        <v>2031</v>
      </c>
      <c r="G752" s="256"/>
      <c r="H752" s="259">
        <v>0.90000000000000002</v>
      </c>
      <c r="I752" s="260"/>
      <c r="J752" s="256"/>
      <c r="K752" s="256"/>
      <c r="L752" s="261"/>
      <c r="M752" s="262"/>
      <c r="N752" s="263"/>
      <c r="O752" s="263"/>
      <c r="P752" s="263"/>
      <c r="Q752" s="263"/>
      <c r="R752" s="263"/>
      <c r="S752" s="263"/>
      <c r="T752" s="264"/>
      <c r="AT752" s="265" t="s">
        <v>175</v>
      </c>
      <c r="AU752" s="265" t="s">
        <v>107</v>
      </c>
      <c r="AV752" s="13" t="s">
        <v>107</v>
      </c>
      <c r="AW752" s="13" t="s">
        <v>31</v>
      </c>
      <c r="AX752" s="13" t="s">
        <v>74</v>
      </c>
      <c r="AY752" s="265" t="s">
        <v>165</v>
      </c>
    </row>
    <row r="753" s="13" customFormat="1">
      <c r="B753" s="255"/>
      <c r="C753" s="256"/>
      <c r="D753" s="246" t="s">
        <v>175</v>
      </c>
      <c r="E753" s="257" t="s">
        <v>1</v>
      </c>
      <c r="F753" s="258" t="s">
        <v>2030</v>
      </c>
      <c r="G753" s="256"/>
      <c r="H753" s="259">
        <v>3.6000000000000001</v>
      </c>
      <c r="I753" s="260"/>
      <c r="J753" s="256"/>
      <c r="K753" s="256"/>
      <c r="L753" s="261"/>
      <c r="M753" s="262"/>
      <c r="N753" s="263"/>
      <c r="O753" s="263"/>
      <c r="P753" s="263"/>
      <c r="Q753" s="263"/>
      <c r="R753" s="263"/>
      <c r="S753" s="263"/>
      <c r="T753" s="264"/>
      <c r="AT753" s="265" t="s">
        <v>175</v>
      </c>
      <c r="AU753" s="265" t="s">
        <v>107</v>
      </c>
      <c r="AV753" s="13" t="s">
        <v>107</v>
      </c>
      <c r="AW753" s="13" t="s">
        <v>31</v>
      </c>
      <c r="AX753" s="13" t="s">
        <v>74</v>
      </c>
      <c r="AY753" s="265" t="s">
        <v>165</v>
      </c>
    </row>
    <row r="754" s="13" customFormat="1">
      <c r="B754" s="255"/>
      <c r="C754" s="256"/>
      <c r="D754" s="246" t="s">
        <v>175</v>
      </c>
      <c r="E754" s="257" t="s">
        <v>1</v>
      </c>
      <c r="F754" s="258" t="s">
        <v>2031</v>
      </c>
      <c r="G754" s="256"/>
      <c r="H754" s="259">
        <v>0.90000000000000002</v>
      </c>
      <c r="I754" s="260"/>
      <c r="J754" s="256"/>
      <c r="K754" s="256"/>
      <c r="L754" s="261"/>
      <c r="M754" s="262"/>
      <c r="N754" s="263"/>
      <c r="O754" s="263"/>
      <c r="P754" s="263"/>
      <c r="Q754" s="263"/>
      <c r="R754" s="263"/>
      <c r="S754" s="263"/>
      <c r="T754" s="264"/>
      <c r="AT754" s="265" t="s">
        <v>175</v>
      </c>
      <c r="AU754" s="265" t="s">
        <v>107</v>
      </c>
      <c r="AV754" s="13" t="s">
        <v>107</v>
      </c>
      <c r="AW754" s="13" t="s">
        <v>31</v>
      </c>
      <c r="AX754" s="13" t="s">
        <v>74</v>
      </c>
      <c r="AY754" s="265" t="s">
        <v>165</v>
      </c>
    </row>
    <row r="755" s="13" customFormat="1">
      <c r="B755" s="255"/>
      <c r="C755" s="256"/>
      <c r="D755" s="246" t="s">
        <v>175</v>
      </c>
      <c r="E755" s="257" t="s">
        <v>1</v>
      </c>
      <c r="F755" s="258" t="s">
        <v>1279</v>
      </c>
      <c r="G755" s="256"/>
      <c r="H755" s="259">
        <v>1.03</v>
      </c>
      <c r="I755" s="260"/>
      <c r="J755" s="256"/>
      <c r="K755" s="256"/>
      <c r="L755" s="261"/>
      <c r="M755" s="262"/>
      <c r="N755" s="263"/>
      <c r="O755" s="263"/>
      <c r="P755" s="263"/>
      <c r="Q755" s="263"/>
      <c r="R755" s="263"/>
      <c r="S755" s="263"/>
      <c r="T755" s="264"/>
      <c r="AT755" s="265" t="s">
        <v>175</v>
      </c>
      <c r="AU755" s="265" t="s">
        <v>107</v>
      </c>
      <c r="AV755" s="13" t="s">
        <v>107</v>
      </c>
      <c r="AW755" s="13" t="s">
        <v>31</v>
      </c>
      <c r="AX755" s="13" t="s">
        <v>74</v>
      </c>
      <c r="AY755" s="265" t="s">
        <v>165</v>
      </c>
    </row>
    <row r="756" s="13" customFormat="1">
      <c r="B756" s="255"/>
      <c r="C756" s="256"/>
      <c r="D756" s="246" t="s">
        <v>175</v>
      </c>
      <c r="E756" s="257" t="s">
        <v>1</v>
      </c>
      <c r="F756" s="258" t="s">
        <v>2032</v>
      </c>
      <c r="G756" s="256"/>
      <c r="H756" s="259">
        <v>1.3100000000000001</v>
      </c>
      <c r="I756" s="260"/>
      <c r="J756" s="256"/>
      <c r="K756" s="256"/>
      <c r="L756" s="261"/>
      <c r="M756" s="262"/>
      <c r="N756" s="263"/>
      <c r="O756" s="263"/>
      <c r="P756" s="263"/>
      <c r="Q756" s="263"/>
      <c r="R756" s="263"/>
      <c r="S756" s="263"/>
      <c r="T756" s="264"/>
      <c r="AT756" s="265" t="s">
        <v>175</v>
      </c>
      <c r="AU756" s="265" t="s">
        <v>107</v>
      </c>
      <c r="AV756" s="13" t="s">
        <v>107</v>
      </c>
      <c r="AW756" s="13" t="s">
        <v>31</v>
      </c>
      <c r="AX756" s="13" t="s">
        <v>74</v>
      </c>
      <c r="AY756" s="265" t="s">
        <v>165</v>
      </c>
    </row>
    <row r="757" s="14" customFormat="1">
      <c r="B757" s="266"/>
      <c r="C757" s="267"/>
      <c r="D757" s="246" t="s">
        <v>175</v>
      </c>
      <c r="E757" s="268" t="s">
        <v>1</v>
      </c>
      <c r="F757" s="269" t="s">
        <v>179</v>
      </c>
      <c r="G757" s="267"/>
      <c r="H757" s="270">
        <v>14.66</v>
      </c>
      <c r="I757" s="271"/>
      <c r="J757" s="267"/>
      <c r="K757" s="267"/>
      <c r="L757" s="272"/>
      <c r="M757" s="273"/>
      <c r="N757" s="274"/>
      <c r="O757" s="274"/>
      <c r="P757" s="274"/>
      <c r="Q757" s="274"/>
      <c r="R757" s="274"/>
      <c r="S757" s="274"/>
      <c r="T757" s="275"/>
      <c r="AT757" s="276" t="s">
        <v>175</v>
      </c>
      <c r="AU757" s="276" t="s">
        <v>107</v>
      </c>
      <c r="AV757" s="14" t="s">
        <v>166</v>
      </c>
      <c r="AW757" s="14" t="s">
        <v>31</v>
      </c>
      <c r="AX757" s="14" t="s">
        <v>74</v>
      </c>
      <c r="AY757" s="276" t="s">
        <v>165</v>
      </c>
    </row>
    <row r="758" s="12" customFormat="1">
      <c r="B758" s="244"/>
      <c r="C758" s="245"/>
      <c r="D758" s="246" t="s">
        <v>175</v>
      </c>
      <c r="E758" s="247" t="s">
        <v>1</v>
      </c>
      <c r="F758" s="248" t="s">
        <v>1752</v>
      </c>
      <c r="G758" s="245"/>
      <c r="H758" s="247" t="s">
        <v>1</v>
      </c>
      <c r="I758" s="249"/>
      <c r="J758" s="245"/>
      <c r="K758" s="245"/>
      <c r="L758" s="250"/>
      <c r="M758" s="251"/>
      <c r="N758" s="252"/>
      <c r="O758" s="252"/>
      <c r="P758" s="252"/>
      <c r="Q758" s="252"/>
      <c r="R758" s="252"/>
      <c r="S758" s="252"/>
      <c r="T758" s="253"/>
      <c r="AT758" s="254" t="s">
        <v>175</v>
      </c>
      <c r="AU758" s="254" t="s">
        <v>107</v>
      </c>
      <c r="AV758" s="12" t="s">
        <v>82</v>
      </c>
      <c r="AW758" s="12" t="s">
        <v>31</v>
      </c>
      <c r="AX758" s="12" t="s">
        <v>74</v>
      </c>
      <c r="AY758" s="254" t="s">
        <v>165</v>
      </c>
    </row>
    <row r="759" s="12" customFormat="1">
      <c r="B759" s="244"/>
      <c r="C759" s="245"/>
      <c r="D759" s="246" t="s">
        <v>175</v>
      </c>
      <c r="E759" s="247" t="s">
        <v>1</v>
      </c>
      <c r="F759" s="248" t="s">
        <v>1819</v>
      </c>
      <c r="G759" s="245"/>
      <c r="H759" s="247" t="s">
        <v>1</v>
      </c>
      <c r="I759" s="249"/>
      <c r="J759" s="245"/>
      <c r="K759" s="245"/>
      <c r="L759" s="250"/>
      <c r="M759" s="251"/>
      <c r="N759" s="252"/>
      <c r="O759" s="252"/>
      <c r="P759" s="252"/>
      <c r="Q759" s="252"/>
      <c r="R759" s="252"/>
      <c r="S759" s="252"/>
      <c r="T759" s="253"/>
      <c r="AT759" s="254" t="s">
        <v>175</v>
      </c>
      <c r="AU759" s="254" t="s">
        <v>107</v>
      </c>
      <c r="AV759" s="12" t="s">
        <v>82</v>
      </c>
      <c r="AW759" s="12" t="s">
        <v>31</v>
      </c>
      <c r="AX759" s="12" t="s">
        <v>74</v>
      </c>
      <c r="AY759" s="254" t="s">
        <v>165</v>
      </c>
    </row>
    <row r="760" s="13" customFormat="1">
      <c r="B760" s="255"/>
      <c r="C760" s="256"/>
      <c r="D760" s="246" t="s">
        <v>175</v>
      </c>
      <c r="E760" s="257" t="s">
        <v>1</v>
      </c>
      <c r="F760" s="258" t="s">
        <v>2033</v>
      </c>
      <c r="G760" s="256"/>
      <c r="H760" s="259">
        <v>5.7300000000000004</v>
      </c>
      <c r="I760" s="260"/>
      <c r="J760" s="256"/>
      <c r="K760" s="256"/>
      <c r="L760" s="261"/>
      <c r="M760" s="262"/>
      <c r="N760" s="263"/>
      <c r="O760" s="263"/>
      <c r="P760" s="263"/>
      <c r="Q760" s="263"/>
      <c r="R760" s="263"/>
      <c r="S760" s="263"/>
      <c r="T760" s="264"/>
      <c r="AT760" s="265" t="s">
        <v>175</v>
      </c>
      <c r="AU760" s="265" t="s">
        <v>107</v>
      </c>
      <c r="AV760" s="13" t="s">
        <v>107</v>
      </c>
      <c r="AW760" s="13" t="s">
        <v>31</v>
      </c>
      <c r="AX760" s="13" t="s">
        <v>74</v>
      </c>
      <c r="AY760" s="265" t="s">
        <v>165</v>
      </c>
    </row>
    <row r="761" s="13" customFormat="1">
      <c r="B761" s="255"/>
      <c r="C761" s="256"/>
      <c r="D761" s="246" t="s">
        <v>175</v>
      </c>
      <c r="E761" s="257" t="s">
        <v>1</v>
      </c>
      <c r="F761" s="258" t="s">
        <v>1278</v>
      </c>
      <c r="G761" s="256"/>
      <c r="H761" s="259">
        <v>0.95999999999999996</v>
      </c>
      <c r="I761" s="260"/>
      <c r="J761" s="256"/>
      <c r="K761" s="256"/>
      <c r="L761" s="261"/>
      <c r="M761" s="262"/>
      <c r="N761" s="263"/>
      <c r="O761" s="263"/>
      <c r="P761" s="263"/>
      <c r="Q761" s="263"/>
      <c r="R761" s="263"/>
      <c r="S761" s="263"/>
      <c r="T761" s="264"/>
      <c r="AT761" s="265" t="s">
        <v>175</v>
      </c>
      <c r="AU761" s="265" t="s">
        <v>107</v>
      </c>
      <c r="AV761" s="13" t="s">
        <v>107</v>
      </c>
      <c r="AW761" s="13" t="s">
        <v>31</v>
      </c>
      <c r="AX761" s="13" t="s">
        <v>74</v>
      </c>
      <c r="AY761" s="265" t="s">
        <v>165</v>
      </c>
    </row>
    <row r="762" s="14" customFormat="1">
      <c r="B762" s="266"/>
      <c r="C762" s="267"/>
      <c r="D762" s="246" t="s">
        <v>175</v>
      </c>
      <c r="E762" s="268" t="s">
        <v>1</v>
      </c>
      <c r="F762" s="269" t="s">
        <v>179</v>
      </c>
      <c r="G762" s="267"/>
      <c r="H762" s="270">
        <v>6.6900000000000004</v>
      </c>
      <c r="I762" s="271"/>
      <c r="J762" s="267"/>
      <c r="K762" s="267"/>
      <c r="L762" s="272"/>
      <c r="M762" s="273"/>
      <c r="N762" s="274"/>
      <c r="O762" s="274"/>
      <c r="P762" s="274"/>
      <c r="Q762" s="274"/>
      <c r="R762" s="274"/>
      <c r="S762" s="274"/>
      <c r="T762" s="275"/>
      <c r="AT762" s="276" t="s">
        <v>175</v>
      </c>
      <c r="AU762" s="276" t="s">
        <v>107</v>
      </c>
      <c r="AV762" s="14" t="s">
        <v>166</v>
      </c>
      <c r="AW762" s="14" t="s">
        <v>31</v>
      </c>
      <c r="AX762" s="14" t="s">
        <v>74</v>
      </c>
      <c r="AY762" s="276" t="s">
        <v>165</v>
      </c>
    </row>
    <row r="763" s="15" customFormat="1">
      <c r="B763" s="277"/>
      <c r="C763" s="278"/>
      <c r="D763" s="246" t="s">
        <v>175</v>
      </c>
      <c r="E763" s="279" t="s">
        <v>1</v>
      </c>
      <c r="F763" s="280" t="s">
        <v>186</v>
      </c>
      <c r="G763" s="278"/>
      <c r="H763" s="281">
        <v>55.008000000000003</v>
      </c>
      <c r="I763" s="282"/>
      <c r="J763" s="278"/>
      <c r="K763" s="278"/>
      <c r="L763" s="283"/>
      <c r="M763" s="284"/>
      <c r="N763" s="285"/>
      <c r="O763" s="285"/>
      <c r="P763" s="285"/>
      <c r="Q763" s="285"/>
      <c r="R763" s="285"/>
      <c r="S763" s="285"/>
      <c r="T763" s="286"/>
      <c r="AT763" s="287" t="s">
        <v>175</v>
      </c>
      <c r="AU763" s="287" t="s">
        <v>107</v>
      </c>
      <c r="AV763" s="15" t="s">
        <v>173</v>
      </c>
      <c r="AW763" s="15" t="s">
        <v>31</v>
      </c>
      <c r="AX763" s="15" t="s">
        <v>82</v>
      </c>
      <c r="AY763" s="287" t="s">
        <v>165</v>
      </c>
    </row>
    <row r="764" s="13" customFormat="1">
      <c r="B764" s="255"/>
      <c r="C764" s="256"/>
      <c r="D764" s="246" t="s">
        <v>175</v>
      </c>
      <c r="E764" s="256"/>
      <c r="F764" s="258" t="s">
        <v>2034</v>
      </c>
      <c r="G764" s="256"/>
      <c r="H764" s="259">
        <v>57.758000000000003</v>
      </c>
      <c r="I764" s="260"/>
      <c r="J764" s="256"/>
      <c r="K764" s="256"/>
      <c r="L764" s="261"/>
      <c r="M764" s="262"/>
      <c r="N764" s="263"/>
      <c r="O764" s="263"/>
      <c r="P764" s="263"/>
      <c r="Q764" s="263"/>
      <c r="R764" s="263"/>
      <c r="S764" s="263"/>
      <c r="T764" s="264"/>
      <c r="AT764" s="265" t="s">
        <v>175</v>
      </c>
      <c r="AU764" s="265" t="s">
        <v>107</v>
      </c>
      <c r="AV764" s="13" t="s">
        <v>107</v>
      </c>
      <c r="AW764" s="13" t="s">
        <v>4</v>
      </c>
      <c r="AX764" s="13" t="s">
        <v>82</v>
      </c>
      <c r="AY764" s="265" t="s">
        <v>165</v>
      </c>
    </row>
    <row r="765" s="1" customFormat="1" ht="24" customHeight="1">
      <c r="B765" s="38"/>
      <c r="C765" s="288" t="s">
        <v>543</v>
      </c>
      <c r="D765" s="288" t="s">
        <v>223</v>
      </c>
      <c r="E765" s="289" t="s">
        <v>2035</v>
      </c>
      <c r="F765" s="290" t="s">
        <v>2036</v>
      </c>
      <c r="G765" s="291" t="s">
        <v>339</v>
      </c>
      <c r="H765" s="292">
        <v>242.33799999999999</v>
      </c>
      <c r="I765" s="293"/>
      <c r="J765" s="294">
        <f>ROUND(I765*H765,2)</f>
        <v>0</v>
      </c>
      <c r="K765" s="290" t="s">
        <v>1</v>
      </c>
      <c r="L765" s="295"/>
      <c r="M765" s="296" t="s">
        <v>1</v>
      </c>
      <c r="N765" s="297" t="s">
        <v>40</v>
      </c>
      <c r="O765" s="86"/>
      <c r="P765" s="240">
        <f>O765*H765</f>
        <v>0</v>
      </c>
      <c r="Q765" s="240">
        <v>3.0000000000000001E-05</v>
      </c>
      <c r="R765" s="240">
        <f>Q765*H765</f>
        <v>0.0072701399999999996</v>
      </c>
      <c r="S765" s="240">
        <v>0</v>
      </c>
      <c r="T765" s="241">
        <f>S765*H765</f>
        <v>0</v>
      </c>
      <c r="AR765" s="242" t="s">
        <v>226</v>
      </c>
      <c r="AT765" s="242" t="s">
        <v>223</v>
      </c>
      <c r="AU765" s="242" t="s">
        <v>107</v>
      </c>
      <c r="AY765" s="17" t="s">
        <v>165</v>
      </c>
      <c r="BE765" s="243">
        <f>IF(N765="základní",J765,0)</f>
        <v>0</v>
      </c>
      <c r="BF765" s="243">
        <f>IF(N765="snížená",J765,0)</f>
        <v>0</v>
      </c>
      <c r="BG765" s="243">
        <f>IF(N765="zákl. přenesená",J765,0)</f>
        <v>0</v>
      </c>
      <c r="BH765" s="243">
        <f>IF(N765="sníž. přenesená",J765,0)</f>
        <v>0</v>
      </c>
      <c r="BI765" s="243">
        <f>IF(N765="nulová",J765,0)</f>
        <v>0</v>
      </c>
      <c r="BJ765" s="17" t="s">
        <v>107</v>
      </c>
      <c r="BK765" s="243">
        <f>ROUND(I765*H765,2)</f>
        <v>0</v>
      </c>
      <c r="BL765" s="17" t="s">
        <v>173</v>
      </c>
      <c r="BM765" s="242" t="s">
        <v>2037</v>
      </c>
    </row>
    <row r="766" s="12" customFormat="1">
      <c r="B766" s="244"/>
      <c r="C766" s="245"/>
      <c r="D766" s="246" t="s">
        <v>175</v>
      </c>
      <c r="E766" s="247" t="s">
        <v>1</v>
      </c>
      <c r="F766" s="248" t="s">
        <v>1175</v>
      </c>
      <c r="G766" s="245"/>
      <c r="H766" s="247" t="s">
        <v>1</v>
      </c>
      <c r="I766" s="249"/>
      <c r="J766" s="245"/>
      <c r="K766" s="245"/>
      <c r="L766" s="250"/>
      <c r="M766" s="251"/>
      <c r="N766" s="252"/>
      <c r="O766" s="252"/>
      <c r="P766" s="252"/>
      <c r="Q766" s="252"/>
      <c r="R766" s="252"/>
      <c r="S766" s="252"/>
      <c r="T766" s="253"/>
      <c r="AT766" s="254" t="s">
        <v>175</v>
      </c>
      <c r="AU766" s="254" t="s">
        <v>107</v>
      </c>
      <c r="AV766" s="12" t="s">
        <v>82</v>
      </c>
      <c r="AW766" s="12" t="s">
        <v>31</v>
      </c>
      <c r="AX766" s="12" t="s">
        <v>74</v>
      </c>
      <c r="AY766" s="254" t="s">
        <v>165</v>
      </c>
    </row>
    <row r="767" s="12" customFormat="1">
      <c r="B767" s="244"/>
      <c r="C767" s="245"/>
      <c r="D767" s="246" t="s">
        <v>175</v>
      </c>
      <c r="E767" s="247" t="s">
        <v>1</v>
      </c>
      <c r="F767" s="248" t="s">
        <v>1819</v>
      </c>
      <c r="G767" s="245"/>
      <c r="H767" s="247" t="s">
        <v>1</v>
      </c>
      <c r="I767" s="249"/>
      <c r="J767" s="245"/>
      <c r="K767" s="245"/>
      <c r="L767" s="250"/>
      <c r="M767" s="251"/>
      <c r="N767" s="252"/>
      <c r="O767" s="252"/>
      <c r="P767" s="252"/>
      <c r="Q767" s="252"/>
      <c r="R767" s="252"/>
      <c r="S767" s="252"/>
      <c r="T767" s="253"/>
      <c r="AT767" s="254" t="s">
        <v>175</v>
      </c>
      <c r="AU767" s="254" t="s">
        <v>107</v>
      </c>
      <c r="AV767" s="12" t="s">
        <v>82</v>
      </c>
      <c r="AW767" s="12" t="s">
        <v>31</v>
      </c>
      <c r="AX767" s="12" t="s">
        <v>74</v>
      </c>
      <c r="AY767" s="254" t="s">
        <v>165</v>
      </c>
    </row>
    <row r="768" s="12" customFormat="1">
      <c r="B768" s="244"/>
      <c r="C768" s="245"/>
      <c r="D768" s="246" t="s">
        <v>175</v>
      </c>
      <c r="E768" s="247" t="s">
        <v>1</v>
      </c>
      <c r="F768" s="248" t="s">
        <v>1985</v>
      </c>
      <c r="G768" s="245"/>
      <c r="H768" s="247" t="s">
        <v>1</v>
      </c>
      <c r="I768" s="249"/>
      <c r="J768" s="245"/>
      <c r="K768" s="245"/>
      <c r="L768" s="250"/>
      <c r="M768" s="251"/>
      <c r="N768" s="252"/>
      <c r="O768" s="252"/>
      <c r="P768" s="252"/>
      <c r="Q768" s="252"/>
      <c r="R768" s="252"/>
      <c r="S768" s="252"/>
      <c r="T768" s="253"/>
      <c r="AT768" s="254" t="s">
        <v>175</v>
      </c>
      <c r="AU768" s="254" t="s">
        <v>107</v>
      </c>
      <c r="AV768" s="12" t="s">
        <v>82</v>
      </c>
      <c r="AW768" s="12" t="s">
        <v>31</v>
      </c>
      <c r="AX768" s="12" t="s">
        <v>74</v>
      </c>
      <c r="AY768" s="254" t="s">
        <v>165</v>
      </c>
    </row>
    <row r="769" s="13" customFormat="1">
      <c r="B769" s="255"/>
      <c r="C769" s="256"/>
      <c r="D769" s="246" t="s">
        <v>175</v>
      </c>
      <c r="E769" s="257" t="s">
        <v>1</v>
      </c>
      <c r="F769" s="258" t="s">
        <v>1986</v>
      </c>
      <c r="G769" s="256"/>
      <c r="H769" s="259">
        <v>16.399999999999999</v>
      </c>
      <c r="I769" s="260"/>
      <c r="J769" s="256"/>
      <c r="K769" s="256"/>
      <c r="L769" s="261"/>
      <c r="M769" s="262"/>
      <c r="N769" s="263"/>
      <c r="O769" s="263"/>
      <c r="P769" s="263"/>
      <c r="Q769" s="263"/>
      <c r="R769" s="263"/>
      <c r="S769" s="263"/>
      <c r="T769" s="264"/>
      <c r="AT769" s="265" t="s">
        <v>175</v>
      </c>
      <c r="AU769" s="265" t="s">
        <v>107</v>
      </c>
      <c r="AV769" s="13" t="s">
        <v>107</v>
      </c>
      <c r="AW769" s="13" t="s">
        <v>31</v>
      </c>
      <c r="AX769" s="13" t="s">
        <v>74</v>
      </c>
      <c r="AY769" s="265" t="s">
        <v>165</v>
      </c>
    </row>
    <row r="770" s="13" customFormat="1">
      <c r="B770" s="255"/>
      <c r="C770" s="256"/>
      <c r="D770" s="246" t="s">
        <v>175</v>
      </c>
      <c r="E770" s="257" t="s">
        <v>1</v>
      </c>
      <c r="F770" s="258" t="s">
        <v>1987</v>
      </c>
      <c r="G770" s="256"/>
      <c r="H770" s="259">
        <v>4.5999999999999996</v>
      </c>
      <c r="I770" s="260"/>
      <c r="J770" s="256"/>
      <c r="K770" s="256"/>
      <c r="L770" s="261"/>
      <c r="M770" s="262"/>
      <c r="N770" s="263"/>
      <c r="O770" s="263"/>
      <c r="P770" s="263"/>
      <c r="Q770" s="263"/>
      <c r="R770" s="263"/>
      <c r="S770" s="263"/>
      <c r="T770" s="264"/>
      <c r="AT770" s="265" t="s">
        <v>175</v>
      </c>
      <c r="AU770" s="265" t="s">
        <v>107</v>
      </c>
      <c r="AV770" s="13" t="s">
        <v>107</v>
      </c>
      <c r="AW770" s="13" t="s">
        <v>31</v>
      </c>
      <c r="AX770" s="13" t="s">
        <v>74</v>
      </c>
      <c r="AY770" s="265" t="s">
        <v>165</v>
      </c>
    </row>
    <row r="771" s="12" customFormat="1">
      <c r="B771" s="244"/>
      <c r="C771" s="245"/>
      <c r="D771" s="246" t="s">
        <v>175</v>
      </c>
      <c r="E771" s="247" t="s">
        <v>1</v>
      </c>
      <c r="F771" s="248" t="s">
        <v>1988</v>
      </c>
      <c r="G771" s="245"/>
      <c r="H771" s="247" t="s">
        <v>1</v>
      </c>
      <c r="I771" s="249"/>
      <c r="J771" s="245"/>
      <c r="K771" s="245"/>
      <c r="L771" s="250"/>
      <c r="M771" s="251"/>
      <c r="N771" s="252"/>
      <c r="O771" s="252"/>
      <c r="P771" s="252"/>
      <c r="Q771" s="252"/>
      <c r="R771" s="252"/>
      <c r="S771" s="252"/>
      <c r="T771" s="253"/>
      <c r="AT771" s="254" t="s">
        <v>175</v>
      </c>
      <c r="AU771" s="254" t="s">
        <v>107</v>
      </c>
      <c r="AV771" s="12" t="s">
        <v>82</v>
      </c>
      <c r="AW771" s="12" t="s">
        <v>31</v>
      </c>
      <c r="AX771" s="12" t="s">
        <v>74</v>
      </c>
      <c r="AY771" s="254" t="s">
        <v>165</v>
      </c>
    </row>
    <row r="772" s="13" customFormat="1">
      <c r="B772" s="255"/>
      <c r="C772" s="256"/>
      <c r="D772" s="246" t="s">
        <v>175</v>
      </c>
      <c r="E772" s="257" t="s">
        <v>1</v>
      </c>
      <c r="F772" s="258" t="s">
        <v>2038</v>
      </c>
      <c r="G772" s="256"/>
      <c r="H772" s="259">
        <v>13.5</v>
      </c>
      <c r="I772" s="260"/>
      <c r="J772" s="256"/>
      <c r="K772" s="256"/>
      <c r="L772" s="261"/>
      <c r="M772" s="262"/>
      <c r="N772" s="263"/>
      <c r="O772" s="263"/>
      <c r="P772" s="263"/>
      <c r="Q772" s="263"/>
      <c r="R772" s="263"/>
      <c r="S772" s="263"/>
      <c r="T772" s="264"/>
      <c r="AT772" s="265" t="s">
        <v>175</v>
      </c>
      <c r="AU772" s="265" t="s">
        <v>107</v>
      </c>
      <c r="AV772" s="13" t="s">
        <v>107</v>
      </c>
      <c r="AW772" s="13" t="s">
        <v>31</v>
      </c>
      <c r="AX772" s="13" t="s">
        <v>74</v>
      </c>
      <c r="AY772" s="265" t="s">
        <v>165</v>
      </c>
    </row>
    <row r="773" s="13" customFormat="1">
      <c r="B773" s="255"/>
      <c r="C773" s="256"/>
      <c r="D773" s="246" t="s">
        <v>175</v>
      </c>
      <c r="E773" s="257" t="s">
        <v>1</v>
      </c>
      <c r="F773" s="258" t="s">
        <v>2039</v>
      </c>
      <c r="G773" s="256"/>
      <c r="H773" s="259">
        <v>4.7400000000000002</v>
      </c>
      <c r="I773" s="260"/>
      <c r="J773" s="256"/>
      <c r="K773" s="256"/>
      <c r="L773" s="261"/>
      <c r="M773" s="262"/>
      <c r="N773" s="263"/>
      <c r="O773" s="263"/>
      <c r="P773" s="263"/>
      <c r="Q773" s="263"/>
      <c r="R773" s="263"/>
      <c r="S773" s="263"/>
      <c r="T773" s="264"/>
      <c r="AT773" s="265" t="s">
        <v>175</v>
      </c>
      <c r="AU773" s="265" t="s">
        <v>107</v>
      </c>
      <c r="AV773" s="13" t="s">
        <v>107</v>
      </c>
      <c r="AW773" s="13" t="s">
        <v>31</v>
      </c>
      <c r="AX773" s="13" t="s">
        <v>74</v>
      </c>
      <c r="AY773" s="265" t="s">
        <v>165</v>
      </c>
    </row>
    <row r="774" s="13" customFormat="1">
      <c r="B774" s="255"/>
      <c r="C774" s="256"/>
      <c r="D774" s="246" t="s">
        <v>175</v>
      </c>
      <c r="E774" s="257" t="s">
        <v>1</v>
      </c>
      <c r="F774" s="258" t="s">
        <v>2040</v>
      </c>
      <c r="G774" s="256"/>
      <c r="H774" s="259">
        <v>16.199999999999999</v>
      </c>
      <c r="I774" s="260"/>
      <c r="J774" s="256"/>
      <c r="K774" s="256"/>
      <c r="L774" s="261"/>
      <c r="M774" s="262"/>
      <c r="N774" s="263"/>
      <c r="O774" s="263"/>
      <c r="P774" s="263"/>
      <c r="Q774" s="263"/>
      <c r="R774" s="263"/>
      <c r="S774" s="263"/>
      <c r="T774" s="264"/>
      <c r="AT774" s="265" t="s">
        <v>175</v>
      </c>
      <c r="AU774" s="265" t="s">
        <v>107</v>
      </c>
      <c r="AV774" s="13" t="s">
        <v>107</v>
      </c>
      <c r="AW774" s="13" t="s">
        <v>31</v>
      </c>
      <c r="AX774" s="13" t="s">
        <v>74</v>
      </c>
      <c r="AY774" s="265" t="s">
        <v>165</v>
      </c>
    </row>
    <row r="775" s="13" customFormat="1">
      <c r="B775" s="255"/>
      <c r="C775" s="256"/>
      <c r="D775" s="246" t="s">
        <v>175</v>
      </c>
      <c r="E775" s="257" t="s">
        <v>1</v>
      </c>
      <c r="F775" s="258" t="s">
        <v>2041</v>
      </c>
      <c r="G775" s="256"/>
      <c r="H775" s="259">
        <v>5.4000000000000004</v>
      </c>
      <c r="I775" s="260"/>
      <c r="J775" s="256"/>
      <c r="K775" s="256"/>
      <c r="L775" s="261"/>
      <c r="M775" s="262"/>
      <c r="N775" s="263"/>
      <c r="O775" s="263"/>
      <c r="P775" s="263"/>
      <c r="Q775" s="263"/>
      <c r="R775" s="263"/>
      <c r="S775" s="263"/>
      <c r="T775" s="264"/>
      <c r="AT775" s="265" t="s">
        <v>175</v>
      </c>
      <c r="AU775" s="265" t="s">
        <v>107</v>
      </c>
      <c r="AV775" s="13" t="s">
        <v>107</v>
      </c>
      <c r="AW775" s="13" t="s">
        <v>31</v>
      </c>
      <c r="AX775" s="13" t="s">
        <v>74</v>
      </c>
      <c r="AY775" s="265" t="s">
        <v>165</v>
      </c>
    </row>
    <row r="776" s="13" customFormat="1">
      <c r="B776" s="255"/>
      <c r="C776" s="256"/>
      <c r="D776" s="246" t="s">
        <v>175</v>
      </c>
      <c r="E776" s="257" t="s">
        <v>1</v>
      </c>
      <c r="F776" s="258" t="s">
        <v>1992</v>
      </c>
      <c r="G776" s="256"/>
      <c r="H776" s="259">
        <v>3.7679999999999998</v>
      </c>
      <c r="I776" s="260"/>
      <c r="J776" s="256"/>
      <c r="K776" s="256"/>
      <c r="L776" s="261"/>
      <c r="M776" s="262"/>
      <c r="N776" s="263"/>
      <c r="O776" s="263"/>
      <c r="P776" s="263"/>
      <c r="Q776" s="263"/>
      <c r="R776" s="263"/>
      <c r="S776" s="263"/>
      <c r="T776" s="264"/>
      <c r="AT776" s="265" t="s">
        <v>175</v>
      </c>
      <c r="AU776" s="265" t="s">
        <v>107</v>
      </c>
      <c r="AV776" s="13" t="s">
        <v>107</v>
      </c>
      <c r="AW776" s="13" t="s">
        <v>31</v>
      </c>
      <c r="AX776" s="13" t="s">
        <v>74</v>
      </c>
      <c r="AY776" s="265" t="s">
        <v>165</v>
      </c>
    </row>
    <row r="777" s="12" customFormat="1">
      <c r="B777" s="244"/>
      <c r="C777" s="245"/>
      <c r="D777" s="246" t="s">
        <v>175</v>
      </c>
      <c r="E777" s="247" t="s">
        <v>1</v>
      </c>
      <c r="F777" s="248" t="s">
        <v>1985</v>
      </c>
      <c r="G777" s="245"/>
      <c r="H777" s="247" t="s">
        <v>1</v>
      </c>
      <c r="I777" s="249"/>
      <c r="J777" s="245"/>
      <c r="K777" s="245"/>
      <c r="L777" s="250"/>
      <c r="M777" s="251"/>
      <c r="N777" s="252"/>
      <c r="O777" s="252"/>
      <c r="P777" s="252"/>
      <c r="Q777" s="252"/>
      <c r="R777" s="252"/>
      <c r="S777" s="252"/>
      <c r="T777" s="253"/>
      <c r="AT777" s="254" t="s">
        <v>175</v>
      </c>
      <c r="AU777" s="254" t="s">
        <v>107</v>
      </c>
      <c r="AV777" s="12" t="s">
        <v>82</v>
      </c>
      <c r="AW777" s="12" t="s">
        <v>31</v>
      </c>
      <c r="AX777" s="12" t="s">
        <v>74</v>
      </c>
      <c r="AY777" s="254" t="s">
        <v>165</v>
      </c>
    </row>
    <row r="778" s="13" customFormat="1">
      <c r="B778" s="255"/>
      <c r="C778" s="256"/>
      <c r="D778" s="246" t="s">
        <v>175</v>
      </c>
      <c r="E778" s="257" t="s">
        <v>1</v>
      </c>
      <c r="F778" s="258" t="s">
        <v>1993</v>
      </c>
      <c r="G778" s="256"/>
      <c r="H778" s="259">
        <v>8.1999999999999993</v>
      </c>
      <c r="I778" s="260"/>
      <c r="J778" s="256"/>
      <c r="K778" s="256"/>
      <c r="L778" s="261"/>
      <c r="M778" s="262"/>
      <c r="N778" s="263"/>
      <c r="O778" s="263"/>
      <c r="P778" s="263"/>
      <c r="Q778" s="263"/>
      <c r="R778" s="263"/>
      <c r="S778" s="263"/>
      <c r="T778" s="264"/>
      <c r="AT778" s="265" t="s">
        <v>175</v>
      </c>
      <c r="AU778" s="265" t="s">
        <v>107</v>
      </c>
      <c r="AV778" s="13" t="s">
        <v>107</v>
      </c>
      <c r="AW778" s="13" t="s">
        <v>31</v>
      </c>
      <c r="AX778" s="13" t="s">
        <v>74</v>
      </c>
      <c r="AY778" s="265" t="s">
        <v>165</v>
      </c>
    </row>
    <row r="779" s="13" customFormat="1">
      <c r="B779" s="255"/>
      <c r="C779" s="256"/>
      <c r="D779" s="246" t="s">
        <v>175</v>
      </c>
      <c r="E779" s="257" t="s">
        <v>1</v>
      </c>
      <c r="F779" s="258" t="s">
        <v>2042</v>
      </c>
      <c r="G779" s="256"/>
      <c r="H779" s="259">
        <v>2.5</v>
      </c>
      <c r="I779" s="260"/>
      <c r="J779" s="256"/>
      <c r="K779" s="256"/>
      <c r="L779" s="261"/>
      <c r="M779" s="262"/>
      <c r="N779" s="263"/>
      <c r="O779" s="263"/>
      <c r="P779" s="263"/>
      <c r="Q779" s="263"/>
      <c r="R779" s="263"/>
      <c r="S779" s="263"/>
      <c r="T779" s="264"/>
      <c r="AT779" s="265" t="s">
        <v>175</v>
      </c>
      <c r="AU779" s="265" t="s">
        <v>107</v>
      </c>
      <c r="AV779" s="13" t="s">
        <v>107</v>
      </c>
      <c r="AW779" s="13" t="s">
        <v>31</v>
      </c>
      <c r="AX779" s="13" t="s">
        <v>74</v>
      </c>
      <c r="AY779" s="265" t="s">
        <v>165</v>
      </c>
    </row>
    <row r="780" s="13" customFormat="1">
      <c r="B780" s="255"/>
      <c r="C780" s="256"/>
      <c r="D780" s="246" t="s">
        <v>175</v>
      </c>
      <c r="E780" s="257" t="s">
        <v>1</v>
      </c>
      <c r="F780" s="258" t="s">
        <v>2042</v>
      </c>
      <c r="G780" s="256"/>
      <c r="H780" s="259">
        <v>2.5</v>
      </c>
      <c r="I780" s="260"/>
      <c r="J780" s="256"/>
      <c r="K780" s="256"/>
      <c r="L780" s="261"/>
      <c r="M780" s="262"/>
      <c r="N780" s="263"/>
      <c r="O780" s="263"/>
      <c r="P780" s="263"/>
      <c r="Q780" s="263"/>
      <c r="R780" s="263"/>
      <c r="S780" s="263"/>
      <c r="T780" s="264"/>
      <c r="AT780" s="265" t="s">
        <v>175</v>
      </c>
      <c r="AU780" s="265" t="s">
        <v>107</v>
      </c>
      <c r="AV780" s="13" t="s">
        <v>107</v>
      </c>
      <c r="AW780" s="13" t="s">
        <v>31</v>
      </c>
      <c r="AX780" s="13" t="s">
        <v>74</v>
      </c>
      <c r="AY780" s="265" t="s">
        <v>165</v>
      </c>
    </row>
    <row r="781" s="13" customFormat="1">
      <c r="B781" s="255"/>
      <c r="C781" s="256"/>
      <c r="D781" s="246" t="s">
        <v>175</v>
      </c>
      <c r="E781" s="257" t="s">
        <v>1</v>
      </c>
      <c r="F781" s="258" t="s">
        <v>800</v>
      </c>
      <c r="G781" s="256"/>
      <c r="H781" s="259">
        <v>1.3999999999999999</v>
      </c>
      <c r="I781" s="260"/>
      <c r="J781" s="256"/>
      <c r="K781" s="256"/>
      <c r="L781" s="261"/>
      <c r="M781" s="262"/>
      <c r="N781" s="263"/>
      <c r="O781" s="263"/>
      <c r="P781" s="263"/>
      <c r="Q781" s="263"/>
      <c r="R781" s="263"/>
      <c r="S781" s="263"/>
      <c r="T781" s="264"/>
      <c r="AT781" s="265" t="s">
        <v>175</v>
      </c>
      <c r="AU781" s="265" t="s">
        <v>107</v>
      </c>
      <c r="AV781" s="13" t="s">
        <v>107</v>
      </c>
      <c r="AW781" s="13" t="s">
        <v>31</v>
      </c>
      <c r="AX781" s="13" t="s">
        <v>74</v>
      </c>
      <c r="AY781" s="265" t="s">
        <v>165</v>
      </c>
    </row>
    <row r="782" s="12" customFormat="1">
      <c r="B782" s="244"/>
      <c r="C782" s="245"/>
      <c r="D782" s="246" t="s">
        <v>175</v>
      </c>
      <c r="E782" s="247" t="s">
        <v>1</v>
      </c>
      <c r="F782" s="248" t="s">
        <v>1452</v>
      </c>
      <c r="G782" s="245"/>
      <c r="H782" s="247" t="s">
        <v>1</v>
      </c>
      <c r="I782" s="249"/>
      <c r="J782" s="245"/>
      <c r="K782" s="245"/>
      <c r="L782" s="250"/>
      <c r="M782" s="251"/>
      <c r="N782" s="252"/>
      <c r="O782" s="252"/>
      <c r="P782" s="252"/>
      <c r="Q782" s="252"/>
      <c r="R782" s="252"/>
      <c r="S782" s="252"/>
      <c r="T782" s="253"/>
      <c r="AT782" s="254" t="s">
        <v>175</v>
      </c>
      <c r="AU782" s="254" t="s">
        <v>107</v>
      </c>
      <c r="AV782" s="12" t="s">
        <v>82</v>
      </c>
      <c r="AW782" s="12" t="s">
        <v>31</v>
      </c>
      <c r="AX782" s="12" t="s">
        <v>74</v>
      </c>
      <c r="AY782" s="254" t="s">
        <v>165</v>
      </c>
    </row>
    <row r="783" s="12" customFormat="1">
      <c r="B783" s="244"/>
      <c r="C783" s="245"/>
      <c r="D783" s="246" t="s">
        <v>175</v>
      </c>
      <c r="E783" s="247" t="s">
        <v>1</v>
      </c>
      <c r="F783" s="248" t="s">
        <v>1985</v>
      </c>
      <c r="G783" s="245"/>
      <c r="H783" s="247" t="s">
        <v>1</v>
      </c>
      <c r="I783" s="249"/>
      <c r="J783" s="245"/>
      <c r="K783" s="245"/>
      <c r="L783" s="250"/>
      <c r="M783" s="251"/>
      <c r="N783" s="252"/>
      <c r="O783" s="252"/>
      <c r="P783" s="252"/>
      <c r="Q783" s="252"/>
      <c r="R783" s="252"/>
      <c r="S783" s="252"/>
      <c r="T783" s="253"/>
      <c r="AT783" s="254" t="s">
        <v>175</v>
      </c>
      <c r="AU783" s="254" t="s">
        <v>107</v>
      </c>
      <c r="AV783" s="12" t="s">
        <v>82</v>
      </c>
      <c r="AW783" s="12" t="s">
        <v>31</v>
      </c>
      <c r="AX783" s="12" t="s">
        <v>74</v>
      </c>
      <c r="AY783" s="254" t="s">
        <v>165</v>
      </c>
    </row>
    <row r="784" s="13" customFormat="1">
      <c r="B784" s="255"/>
      <c r="C784" s="256"/>
      <c r="D784" s="246" t="s">
        <v>175</v>
      </c>
      <c r="E784" s="257" t="s">
        <v>1</v>
      </c>
      <c r="F784" s="258" t="s">
        <v>1998</v>
      </c>
      <c r="G784" s="256"/>
      <c r="H784" s="259">
        <v>1.1599999999999999</v>
      </c>
      <c r="I784" s="260"/>
      <c r="J784" s="256"/>
      <c r="K784" s="256"/>
      <c r="L784" s="261"/>
      <c r="M784" s="262"/>
      <c r="N784" s="263"/>
      <c r="O784" s="263"/>
      <c r="P784" s="263"/>
      <c r="Q784" s="263"/>
      <c r="R784" s="263"/>
      <c r="S784" s="263"/>
      <c r="T784" s="264"/>
      <c r="AT784" s="265" t="s">
        <v>175</v>
      </c>
      <c r="AU784" s="265" t="s">
        <v>107</v>
      </c>
      <c r="AV784" s="13" t="s">
        <v>107</v>
      </c>
      <c r="AW784" s="13" t="s">
        <v>31</v>
      </c>
      <c r="AX784" s="13" t="s">
        <v>74</v>
      </c>
      <c r="AY784" s="265" t="s">
        <v>165</v>
      </c>
    </row>
    <row r="785" s="13" customFormat="1">
      <c r="B785" s="255"/>
      <c r="C785" s="256"/>
      <c r="D785" s="246" t="s">
        <v>175</v>
      </c>
      <c r="E785" s="257" t="s">
        <v>1</v>
      </c>
      <c r="F785" s="258" t="s">
        <v>1999</v>
      </c>
      <c r="G785" s="256"/>
      <c r="H785" s="259">
        <v>0.40000000000000002</v>
      </c>
      <c r="I785" s="260"/>
      <c r="J785" s="256"/>
      <c r="K785" s="256"/>
      <c r="L785" s="261"/>
      <c r="M785" s="262"/>
      <c r="N785" s="263"/>
      <c r="O785" s="263"/>
      <c r="P785" s="263"/>
      <c r="Q785" s="263"/>
      <c r="R785" s="263"/>
      <c r="S785" s="263"/>
      <c r="T785" s="264"/>
      <c r="AT785" s="265" t="s">
        <v>175</v>
      </c>
      <c r="AU785" s="265" t="s">
        <v>107</v>
      </c>
      <c r="AV785" s="13" t="s">
        <v>107</v>
      </c>
      <c r="AW785" s="13" t="s">
        <v>31</v>
      </c>
      <c r="AX785" s="13" t="s">
        <v>74</v>
      </c>
      <c r="AY785" s="265" t="s">
        <v>165</v>
      </c>
    </row>
    <row r="786" s="14" customFormat="1">
      <c r="B786" s="266"/>
      <c r="C786" s="267"/>
      <c r="D786" s="246" t="s">
        <v>175</v>
      </c>
      <c r="E786" s="268" t="s">
        <v>1</v>
      </c>
      <c r="F786" s="269" t="s">
        <v>179</v>
      </c>
      <c r="G786" s="267"/>
      <c r="H786" s="270">
        <v>80.768000000000001</v>
      </c>
      <c r="I786" s="271"/>
      <c r="J786" s="267"/>
      <c r="K786" s="267"/>
      <c r="L786" s="272"/>
      <c r="M786" s="273"/>
      <c r="N786" s="274"/>
      <c r="O786" s="274"/>
      <c r="P786" s="274"/>
      <c r="Q786" s="274"/>
      <c r="R786" s="274"/>
      <c r="S786" s="274"/>
      <c r="T786" s="275"/>
      <c r="AT786" s="276" t="s">
        <v>175</v>
      </c>
      <c r="AU786" s="276" t="s">
        <v>107</v>
      </c>
      <c r="AV786" s="14" t="s">
        <v>166</v>
      </c>
      <c r="AW786" s="14" t="s">
        <v>31</v>
      </c>
      <c r="AX786" s="14" t="s">
        <v>74</v>
      </c>
      <c r="AY786" s="276" t="s">
        <v>165</v>
      </c>
    </row>
    <row r="787" s="12" customFormat="1">
      <c r="B787" s="244"/>
      <c r="C787" s="245"/>
      <c r="D787" s="246" t="s">
        <v>175</v>
      </c>
      <c r="E787" s="247" t="s">
        <v>1</v>
      </c>
      <c r="F787" s="248" t="s">
        <v>794</v>
      </c>
      <c r="G787" s="245"/>
      <c r="H787" s="247" t="s">
        <v>1</v>
      </c>
      <c r="I787" s="249"/>
      <c r="J787" s="245"/>
      <c r="K787" s="245"/>
      <c r="L787" s="250"/>
      <c r="M787" s="251"/>
      <c r="N787" s="252"/>
      <c r="O787" s="252"/>
      <c r="P787" s="252"/>
      <c r="Q787" s="252"/>
      <c r="R787" s="252"/>
      <c r="S787" s="252"/>
      <c r="T787" s="253"/>
      <c r="AT787" s="254" t="s">
        <v>175</v>
      </c>
      <c r="AU787" s="254" t="s">
        <v>107</v>
      </c>
      <c r="AV787" s="12" t="s">
        <v>82</v>
      </c>
      <c r="AW787" s="12" t="s">
        <v>31</v>
      </c>
      <c r="AX787" s="12" t="s">
        <v>74</v>
      </c>
      <c r="AY787" s="254" t="s">
        <v>165</v>
      </c>
    </row>
    <row r="788" s="12" customFormat="1">
      <c r="B788" s="244"/>
      <c r="C788" s="245"/>
      <c r="D788" s="246" t="s">
        <v>175</v>
      </c>
      <c r="E788" s="247" t="s">
        <v>1</v>
      </c>
      <c r="F788" s="248" t="s">
        <v>1819</v>
      </c>
      <c r="G788" s="245"/>
      <c r="H788" s="247" t="s">
        <v>1</v>
      </c>
      <c r="I788" s="249"/>
      <c r="J788" s="245"/>
      <c r="K788" s="245"/>
      <c r="L788" s="250"/>
      <c r="M788" s="251"/>
      <c r="N788" s="252"/>
      <c r="O788" s="252"/>
      <c r="P788" s="252"/>
      <c r="Q788" s="252"/>
      <c r="R788" s="252"/>
      <c r="S788" s="252"/>
      <c r="T788" s="253"/>
      <c r="AT788" s="254" t="s">
        <v>175</v>
      </c>
      <c r="AU788" s="254" t="s">
        <v>107</v>
      </c>
      <c r="AV788" s="12" t="s">
        <v>82</v>
      </c>
      <c r="AW788" s="12" t="s">
        <v>31</v>
      </c>
      <c r="AX788" s="12" t="s">
        <v>74</v>
      </c>
      <c r="AY788" s="254" t="s">
        <v>165</v>
      </c>
    </row>
    <row r="789" s="12" customFormat="1">
      <c r="B789" s="244"/>
      <c r="C789" s="245"/>
      <c r="D789" s="246" t="s">
        <v>175</v>
      </c>
      <c r="E789" s="247" t="s">
        <v>1</v>
      </c>
      <c r="F789" s="248" t="s">
        <v>1985</v>
      </c>
      <c r="G789" s="245"/>
      <c r="H789" s="247" t="s">
        <v>1</v>
      </c>
      <c r="I789" s="249"/>
      <c r="J789" s="245"/>
      <c r="K789" s="245"/>
      <c r="L789" s="250"/>
      <c r="M789" s="251"/>
      <c r="N789" s="252"/>
      <c r="O789" s="252"/>
      <c r="P789" s="252"/>
      <c r="Q789" s="252"/>
      <c r="R789" s="252"/>
      <c r="S789" s="252"/>
      <c r="T789" s="253"/>
      <c r="AT789" s="254" t="s">
        <v>175</v>
      </c>
      <c r="AU789" s="254" t="s">
        <v>107</v>
      </c>
      <c r="AV789" s="12" t="s">
        <v>82</v>
      </c>
      <c r="AW789" s="12" t="s">
        <v>31</v>
      </c>
      <c r="AX789" s="12" t="s">
        <v>74</v>
      </c>
      <c r="AY789" s="254" t="s">
        <v>165</v>
      </c>
    </row>
    <row r="790" s="13" customFormat="1">
      <c r="B790" s="255"/>
      <c r="C790" s="256"/>
      <c r="D790" s="246" t="s">
        <v>175</v>
      </c>
      <c r="E790" s="257" t="s">
        <v>1</v>
      </c>
      <c r="F790" s="258" t="s">
        <v>2000</v>
      </c>
      <c r="G790" s="256"/>
      <c r="H790" s="259">
        <v>15.25</v>
      </c>
      <c r="I790" s="260"/>
      <c r="J790" s="256"/>
      <c r="K790" s="256"/>
      <c r="L790" s="261"/>
      <c r="M790" s="262"/>
      <c r="N790" s="263"/>
      <c r="O790" s="263"/>
      <c r="P790" s="263"/>
      <c r="Q790" s="263"/>
      <c r="R790" s="263"/>
      <c r="S790" s="263"/>
      <c r="T790" s="264"/>
      <c r="AT790" s="265" t="s">
        <v>175</v>
      </c>
      <c r="AU790" s="265" t="s">
        <v>107</v>
      </c>
      <c r="AV790" s="13" t="s">
        <v>107</v>
      </c>
      <c r="AW790" s="13" t="s">
        <v>31</v>
      </c>
      <c r="AX790" s="13" t="s">
        <v>74</v>
      </c>
      <c r="AY790" s="265" t="s">
        <v>165</v>
      </c>
    </row>
    <row r="791" s="12" customFormat="1">
      <c r="B791" s="244"/>
      <c r="C791" s="245"/>
      <c r="D791" s="246" t="s">
        <v>175</v>
      </c>
      <c r="E791" s="247" t="s">
        <v>1</v>
      </c>
      <c r="F791" s="248" t="s">
        <v>1988</v>
      </c>
      <c r="G791" s="245"/>
      <c r="H791" s="247" t="s">
        <v>1</v>
      </c>
      <c r="I791" s="249"/>
      <c r="J791" s="245"/>
      <c r="K791" s="245"/>
      <c r="L791" s="250"/>
      <c r="M791" s="251"/>
      <c r="N791" s="252"/>
      <c r="O791" s="252"/>
      <c r="P791" s="252"/>
      <c r="Q791" s="252"/>
      <c r="R791" s="252"/>
      <c r="S791" s="252"/>
      <c r="T791" s="253"/>
      <c r="AT791" s="254" t="s">
        <v>175</v>
      </c>
      <c r="AU791" s="254" t="s">
        <v>107</v>
      </c>
      <c r="AV791" s="12" t="s">
        <v>82</v>
      </c>
      <c r="AW791" s="12" t="s">
        <v>31</v>
      </c>
      <c r="AX791" s="12" t="s">
        <v>74</v>
      </c>
      <c r="AY791" s="254" t="s">
        <v>165</v>
      </c>
    </row>
    <row r="792" s="13" customFormat="1">
      <c r="B792" s="255"/>
      <c r="C792" s="256"/>
      <c r="D792" s="246" t="s">
        <v>175</v>
      </c>
      <c r="E792" s="257" t="s">
        <v>1</v>
      </c>
      <c r="F792" s="258" t="s">
        <v>2043</v>
      </c>
      <c r="G792" s="256"/>
      <c r="H792" s="259">
        <v>2.7000000000000002</v>
      </c>
      <c r="I792" s="260"/>
      <c r="J792" s="256"/>
      <c r="K792" s="256"/>
      <c r="L792" s="261"/>
      <c r="M792" s="262"/>
      <c r="N792" s="263"/>
      <c r="O792" s="263"/>
      <c r="P792" s="263"/>
      <c r="Q792" s="263"/>
      <c r="R792" s="263"/>
      <c r="S792" s="263"/>
      <c r="T792" s="264"/>
      <c r="AT792" s="265" t="s">
        <v>175</v>
      </c>
      <c r="AU792" s="265" t="s">
        <v>107</v>
      </c>
      <c r="AV792" s="13" t="s">
        <v>107</v>
      </c>
      <c r="AW792" s="13" t="s">
        <v>31</v>
      </c>
      <c r="AX792" s="13" t="s">
        <v>74</v>
      </c>
      <c r="AY792" s="265" t="s">
        <v>165</v>
      </c>
    </row>
    <row r="793" s="12" customFormat="1">
      <c r="B793" s="244"/>
      <c r="C793" s="245"/>
      <c r="D793" s="246" t="s">
        <v>175</v>
      </c>
      <c r="E793" s="247" t="s">
        <v>1</v>
      </c>
      <c r="F793" s="248" t="s">
        <v>1985</v>
      </c>
      <c r="G793" s="245"/>
      <c r="H793" s="247" t="s">
        <v>1</v>
      </c>
      <c r="I793" s="249"/>
      <c r="J793" s="245"/>
      <c r="K793" s="245"/>
      <c r="L793" s="250"/>
      <c r="M793" s="251"/>
      <c r="N793" s="252"/>
      <c r="O793" s="252"/>
      <c r="P793" s="252"/>
      <c r="Q793" s="252"/>
      <c r="R793" s="252"/>
      <c r="S793" s="252"/>
      <c r="T793" s="253"/>
      <c r="AT793" s="254" t="s">
        <v>175</v>
      </c>
      <c r="AU793" s="254" t="s">
        <v>107</v>
      </c>
      <c r="AV793" s="12" t="s">
        <v>82</v>
      </c>
      <c r="AW793" s="12" t="s">
        <v>31</v>
      </c>
      <c r="AX793" s="12" t="s">
        <v>74</v>
      </c>
      <c r="AY793" s="254" t="s">
        <v>165</v>
      </c>
    </row>
    <row r="794" s="13" customFormat="1">
      <c r="B794" s="255"/>
      <c r="C794" s="256"/>
      <c r="D794" s="246" t="s">
        <v>175</v>
      </c>
      <c r="E794" s="257" t="s">
        <v>1</v>
      </c>
      <c r="F794" s="258" t="s">
        <v>2002</v>
      </c>
      <c r="G794" s="256"/>
      <c r="H794" s="259">
        <v>3.04</v>
      </c>
      <c r="I794" s="260"/>
      <c r="J794" s="256"/>
      <c r="K794" s="256"/>
      <c r="L794" s="261"/>
      <c r="M794" s="262"/>
      <c r="N794" s="263"/>
      <c r="O794" s="263"/>
      <c r="P794" s="263"/>
      <c r="Q794" s="263"/>
      <c r="R794" s="263"/>
      <c r="S794" s="263"/>
      <c r="T794" s="264"/>
      <c r="AT794" s="265" t="s">
        <v>175</v>
      </c>
      <c r="AU794" s="265" t="s">
        <v>107</v>
      </c>
      <c r="AV794" s="13" t="s">
        <v>107</v>
      </c>
      <c r="AW794" s="13" t="s">
        <v>31</v>
      </c>
      <c r="AX794" s="13" t="s">
        <v>74</v>
      </c>
      <c r="AY794" s="265" t="s">
        <v>165</v>
      </c>
    </row>
    <row r="795" s="12" customFormat="1">
      <c r="B795" s="244"/>
      <c r="C795" s="245"/>
      <c r="D795" s="246" t="s">
        <v>175</v>
      </c>
      <c r="E795" s="247" t="s">
        <v>1</v>
      </c>
      <c r="F795" s="248" t="s">
        <v>1988</v>
      </c>
      <c r="G795" s="245"/>
      <c r="H795" s="247" t="s">
        <v>1</v>
      </c>
      <c r="I795" s="249"/>
      <c r="J795" s="245"/>
      <c r="K795" s="245"/>
      <c r="L795" s="250"/>
      <c r="M795" s="251"/>
      <c r="N795" s="252"/>
      <c r="O795" s="252"/>
      <c r="P795" s="252"/>
      <c r="Q795" s="252"/>
      <c r="R795" s="252"/>
      <c r="S795" s="252"/>
      <c r="T795" s="253"/>
      <c r="AT795" s="254" t="s">
        <v>175</v>
      </c>
      <c r="AU795" s="254" t="s">
        <v>107</v>
      </c>
      <c r="AV795" s="12" t="s">
        <v>82</v>
      </c>
      <c r="AW795" s="12" t="s">
        <v>31</v>
      </c>
      <c r="AX795" s="12" t="s">
        <v>74</v>
      </c>
      <c r="AY795" s="254" t="s">
        <v>165</v>
      </c>
    </row>
    <row r="796" s="13" customFormat="1">
      <c r="B796" s="255"/>
      <c r="C796" s="256"/>
      <c r="D796" s="246" t="s">
        <v>175</v>
      </c>
      <c r="E796" s="257" t="s">
        <v>1</v>
      </c>
      <c r="F796" s="258" t="s">
        <v>2044</v>
      </c>
      <c r="G796" s="256"/>
      <c r="H796" s="259">
        <v>4</v>
      </c>
      <c r="I796" s="260"/>
      <c r="J796" s="256"/>
      <c r="K796" s="256"/>
      <c r="L796" s="261"/>
      <c r="M796" s="262"/>
      <c r="N796" s="263"/>
      <c r="O796" s="263"/>
      <c r="P796" s="263"/>
      <c r="Q796" s="263"/>
      <c r="R796" s="263"/>
      <c r="S796" s="263"/>
      <c r="T796" s="264"/>
      <c r="AT796" s="265" t="s">
        <v>175</v>
      </c>
      <c r="AU796" s="265" t="s">
        <v>107</v>
      </c>
      <c r="AV796" s="13" t="s">
        <v>107</v>
      </c>
      <c r="AW796" s="13" t="s">
        <v>31</v>
      </c>
      <c r="AX796" s="13" t="s">
        <v>74</v>
      </c>
      <c r="AY796" s="265" t="s">
        <v>165</v>
      </c>
    </row>
    <row r="797" s="12" customFormat="1">
      <c r="B797" s="244"/>
      <c r="C797" s="245"/>
      <c r="D797" s="246" t="s">
        <v>175</v>
      </c>
      <c r="E797" s="247" t="s">
        <v>1</v>
      </c>
      <c r="F797" s="248" t="s">
        <v>1452</v>
      </c>
      <c r="G797" s="245"/>
      <c r="H797" s="247" t="s">
        <v>1</v>
      </c>
      <c r="I797" s="249"/>
      <c r="J797" s="245"/>
      <c r="K797" s="245"/>
      <c r="L797" s="250"/>
      <c r="M797" s="251"/>
      <c r="N797" s="252"/>
      <c r="O797" s="252"/>
      <c r="P797" s="252"/>
      <c r="Q797" s="252"/>
      <c r="R797" s="252"/>
      <c r="S797" s="252"/>
      <c r="T797" s="253"/>
      <c r="AT797" s="254" t="s">
        <v>175</v>
      </c>
      <c r="AU797" s="254" t="s">
        <v>107</v>
      </c>
      <c r="AV797" s="12" t="s">
        <v>82</v>
      </c>
      <c r="AW797" s="12" t="s">
        <v>31</v>
      </c>
      <c r="AX797" s="12" t="s">
        <v>74</v>
      </c>
      <c r="AY797" s="254" t="s">
        <v>165</v>
      </c>
    </row>
    <row r="798" s="12" customFormat="1">
      <c r="B798" s="244"/>
      <c r="C798" s="245"/>
      <c r="D798" s="246" t="s">
        <v>175</v>
      </c>
      <c r="E798" s="247" t="s">
        <v>1</v>
      </c>
      <c r="F798" s="248" t="s">
        <v>1985</v>
      </c>
      <c r="G798" s="245"/>
      <c r="H798" s="247" t="s">
        <v>1</v>
      </c>
      <c r="I798" s="249"/>
      <c r="J798" s="245"/>
      <c r="K798" s="245"/>
      <c r="L798" s="250"/>
      <c r="M798" s="251"/>
      <c r="N798" s="252"/>
      <c r="O798" s="252"/>
      <c r="P798" s="252"/>
      <c r="Q798" s="252"/>
      <c r="R798" s="252"/>
      <c r="S798" s="252"/>
      <c r="T798" s="253"/>
      <c r="AT798" s="254" t="s">
        <v>175</v>
      </c>
      <c r="AU798" s="254" t="s">
        <v>107</v>
      </c>
      <c r="AV798" s="12" t="s">
        <v>82</v>
      </c>
      <c r="AW798" s="12" t="s">
        <v>31</v>
      </c>
      <c r="AX798" s="12" t="s">
        <v>74</v>
      </c>
      <c r="AY798" s="254" t="s">
        <v>165</v>
      </c>
    </row>
    <row r="799" s="13" customFormat="1">
      <c r="B799" s="255"/>
      <c r="C799" s="256"/>
      <c r="D799" s="246" t="s">
        <v>175</v>
      </c>
      <c r="E799" s="257" t="s">
        <v>1</v>
      </c>
      <c r="F799" s="258" t="s">
        <v>2004</v>
      </c>
      <c r="G799" s="256"/>
      <c r="H799" s="259">
        <v>0.80000000000000004</v>
      </c>
      <c r="I799" s="260"/>
      <c r="J799" s="256"/>
      <c r="K799" s="256"/>
      <c r="L799" s="261"/>
      <c r="M799" s="262"/>
      <c r="N799" s="263"/>
      <c r="O799" s="263"/>
      <c r="P799" s="263"/>
      <c r="Q799" s="263"/>
      <c r="R799" s="263"/>
      <c r="S799" s="263"/>
      <c r="T799" s="264"/>
      <c r="AT799" s="265" t="s">
        <v>175</v>
      </c>
      <c r="AU799" s="265" t="s">
        <v>107</v>
      </c>
      <c r="AV799" s="13" t="s">
        <v>107</v>
      </c>
      <c r="AW799" s="13" t="s">
        <v>31</v>
      </c>
      <c r="AX799" s="13" t="s">
        <v>74</v>
      </c>
      <c r="AY799" s="265" t="s">
        <v>165</v>
      </c>
    </row>
    <row r="800" s="12" customFormat="1">
      <c r="B800" s="244"/>
      <c r="C800" s="245"/>
      <c r="D800" s="246" t="s">
        <v>175</v>
      </c>
      <c r="E800" s="247" t="s">
        <v>1</v>
      </c>
      <c r="F800" s="248" t="s">
        <v>1988</v>
      </c>
      <c r="G800" s="245"/>
      <c r="H800" s="247" t="s">
        <v>1</v>
      </c>
      <c r="I800" s="249"/>
      <c r="J800" s="245"/>
      <c r="K800" s="245"/>
      <c r="L800" s="250"/>
      <c r="M800" s="251"/>
      <c r="N800" s="252"/>
      <c r="O800" s="252"/>
      <c r="P800" s="252"/>
      <c r="Q800" s="252"/>
      <c r="R800" s="252"/>
      <c r="S800" s="252"/>
      <c r="T800" s="253"/>
      <c r="AT800" s="254" t="s">
        <v>175</v>
      </c>
      <c r="AU800" s="254" t="s">
        <v>107</v>
      </c>
      <c r="AV800" s="12" t="s">
        <v>82</v>
      </c>
      <c r="AW800" s="12" t="s">
        <v>31</v>
      </c>
      <c r="AX800" s="12" t="s">
        <v>74</v>
      </c>
      <c r="AY800" s="254" t="s">
        <v>165</v>
      </c>
    </row>
    <row r="801" s="13" customFormat="1">
      <c r="B801" s="255"/>
      <c r="C801" s="256"/>
      <c r="D801" s="246" t="s">
        <v>175</v>
      </c>
      <c r="E801" s="257" t="s">
        <v>1</v>
      </c>
      <c r="F801" s="258" t="s">
        <v>2004</v>
      </c>
      <c r="G801" s="256"/>
      <c r="H801" s="259">
        <v>0.80000000000000004</v>
      </c>
      <c r="I801" s="260"/>
      <c r="J801" s="256"/>
      <c r="K801" s="256"/>
      <c r="L801" s="261"/>
      <c r="M801" s="262"/>
      <c r="N801" s="263"/>
      <c r="O801" s="263"/>
      <c r="P801" s="263"/>
      <c r="Q801" s="263"/>
      <c r="R801" s="263"/>
      <c r="S801" s="263"/>
      <c r="T801" s="264"/>
      <c r="AT801" s="265" t="s">
        <v>175</v>
      </c>
      <c r="AU801" s="265" t="s">
        <v>107</v>
      </c>
      <c r="AV801" s="13" t="s">
        <v>107</v>
      </c>
      <c r="AW801" s="13" t="s">
        <v>31</v>
      </c>
      <c r="AX801" s="13" t="s">
        <v>74</v>
      </c>
      <c r="AY801" s="265" t="s">
        <v>165</v>
      </c>
    </row>
    <row r="802" s="14" customFormat="1">
      <c r="B802" s="266"/>
      <c r="C802" s="267"/>
      <c r="D802" s="246" t="s">
        <v>175</v>
      </c>
      <c r="E802" s="268" t="s">
        <v>1</v>
      </c>
      <c r="F802" s="269" t="s">
        <v>179</v>
      </c>
      <c r="G802" s="267"/>
      <c r="H802" s="270">
        <v>26.59</v>
      </c>
      <c r="I802" s="271"/>
      <c r="J802" s="267"/>
      <c r="K802" s="267"/>
      <c r="L802" s="272"/>
      <c r="M802" s="273"/>
      <c r="N802" s="274"/>
      <c r="O802" s="274"/>
      <c r="P802" s="274"/>
      <c r="Q802" s="274"/>
      <c r="R802" s="274"/>
      <c r="S802" s="274"/>
      <c r="T802" s="275"/>
      <c r="AT802" s="276" t="s">
        <v>175</v>
      </c>
      <c r="AU802" s="276" t="s">
        <v>107</v>
      </c>
      <c r="AV802" s="14" t="s">
        <v>166</v>
      </c>
      <c r="AW802" s="14" t="s">
        <v>31</v>
      </c>
      <c r="AX802" s="14" t="s">
        <v>74</v>
      </c>
      <c r="AY802" s="276" t="s">
        <v>165</v>
      </c>
    </row>
    <row r="803" s="12" customFormat="1">
      <c r="B803" s="244"/>
      <c r="C803" s="245"/>
      <c r="D803" s="246" t="s">
        <v>175</v>
      </c>
      <c r="E803" s="247" t="s">
        <v>1</v>
      </c>
      <c r="F803" s="248" t="s">
        <v>1750</v>
      </c>
      <c r="G803" s="245"/>
      <c r="H803" s="247" t="s">
        <v>1</v>
      </c>
      <c r="I803" s="249"/>
      <c r="J803" s="245"/>
      <c r="K803" s="245"/>
      <c r="L803" s="250"/>
      <c r="M803" s="251"/>
      <c r="N803" s="252"/>
      <c r="O803" s="252"/>
      <c r="P803" s="252"/>
      <c r="Q803" s="252"/>
      <c r="R803" s="252"/>
      <c r="S803" s="252"/>
      <c r="T803" s="253"/>
      <c r="AT803" s="254" t="s">
        <v>175</v>
      </c>
      <c r="AU803" s="254" t="s">
        <v>107</v>
      </c>
      <c r="AV803" s="12" t="s">
        <v>82</v>
      </c>
      <c r="AW803" s="12" t="s">
        <v>31</v>
      </c>
      <c r="AX803" s="12" t="s">
        <v>74</v>
      </c>
      <c r="AY803" s="254" t="s">
        <v>165</v>
      </c>
    </row>
    <row r="804" s="12" customFormat="1">
      <c r="B804" s="244"/>
      <c r="C804" s="245"/>
      <c r="D804" s="246" t="s">
        <v>175</v>
      </c>
      <c r="E804" s="247" t="s">
        <v>1</v>
      </c>
      <c r="F804" s="248" t="s">
        <v>1819</v>
      </c>
      <c r="G804" s="245"/>
      <c r="H804" s="247" t="s">
        <v>1</v>
      </c>
      <c r="I804" s="249"/>
      <c r="J804" s="245"/>
      <c r="K804" s="245"/>
      <c r="L804" s="250"/>
      <c r="M804" s="251"/>
      <c r="N804" s="252"/>
      <c r="O804" s="252"/>
      <c r="P804" s="252"/>
      <c r="Q804" s="252"/>
      <c r="R804" s="252"/>
      <c r="S804" s="252"/>
      <c r="T804" s="253"/>
      <c r="AT804" s="254" t="s">
        <v>175</v>
      </c>
      <c r="AU804" s="254" t="s">
        <v>107</v>
      </c>
      <c r="AV804" s="12" t="s">
        <v>82</v>
      </c>
      <c r="AW804" s="12" t="s">
        <v>31</v>
      </c>
      <c r="AX804" s="12" t="s">
        <v>74</v>
      </c>
      <c r="AY804" s="254" t="s">
        <v>165</v>
      </c>
    </row>
    <row r="805" s="12" customFormat="1">
      <c r="B805" s="244"/>
      <c r="C805" s="245"/>
      <c r="D805" s="246" t="s">
        <v>175</v>
      </c>
      <c r="E805" s="247" t="s">
        <v>1</v>
      </c>
      <c r="F805" s="248" t="s">
        <v>1985</v>
      </c>
      <c r="G805" s="245"/>
      <c r="H805" s="247" t="s">
        <v>1</v>
      </c>
      <c r="I805" s="249"/>
      <c r="J805" s="245"/>
      <c r="K805" s="245"/>
      <c r="L805" s="250"/>
      <c r="M805" s="251"/>
      <c r="N805" s="252"/>
      <c r="O805" s="252"/>
      <c r="P805" s="252"/>
      <c r="Q805" s="252"/>
      <c r="R805" s="252"/>
      <c r="S805" s="252"/>
      <c r="T805" s="253"/>
      <c r="AT805" s="254" t="s">
        <v>175</v>
      </c>
      <c r="AU805" s="254" t="s">
        <v>107</v>
      </c>
      <c r="AV805" s="12" t="s">
        <v>82</v>
      </c>
      <c r="AW805" s="12" t="s">
        <v>31</v>
      </c>
      <c r="AX805" s="12" t="s">
        <v>74</v>
      </c>
      <c r="AY805" s="254" t="s">
        <v>165</v>
      </c>
    </row>
    <row r="806" s="13" customFormat="1">
      <c r="B806" s="255"/>
      <c r="C806" s="256"/>
      <c r="D806" s="246" t="s">
        <v>175</v>
      </c>
      <c r="E806" s="257" t="s">
        <v>1</v>
      </c>
      <c r="F806" s="258" t="s">
        <v>2005</v>
      </c>
      <c r="G806" s="256"/>
      <c r="H806" s="259">
        <v>10</v>
      </c>
      <c r="I806" s="260"/>
      <c r="J806" s="256"/>
      <c r="K806" s="256"/>
      <c r="L806" s="261"/>
      <c r="M806" s="262"/>
      <c r="N806" s="263"/>
      <c r="O806" s="263"/>
      <c r="P806" s="263"/>
      <c r="Q806" s="263"/>
      <c r="R806" s="263"/>
      <c r="S806" s="263"/>
      <c r="T806" s="264"/>
      <c r="AT806" s="265" t="s">
        <v>175</v>
      </c>
      <c r="AU806" s="265" t="s">
        <v>107</v>
      </c>
      <c r="AV806" s="13" t="s">
        <v>107</v>
      </c>
      <c r="AW806" s="13" t="s">
        <v>31</v>
      </c>
      <c r="AX806" s="13" t="s">
        <v>74</v>
      </c>
      <c r="AY806" s="265" t="s">
        <v>165</v>
      </c>
    </row>
    <row r="807" s="12" customFormat="1">
      <c r="B807" s="244"/>
      <c r="C807" s="245"/>
      <c r="D807" s="246" t="s">
        <v>175</v>
      </c>
      <c r="E807" s="247" t="s">
        <v>1</v>
      </c>
      <c r="F807" s="248" t="s">
        <v>1988</v>
      </c>
      <c r="G807" s="245"/>
      <c r="H807" s="247" t="s">
        <v>1</v>
      </c>
      <c r="I807" s="249"/>
      <c r="J807" s="245"/>
      <c r="K807" s="245"/>
      <c r="L807" s="250"/>
      <c r="M807" s="251"/>
      <c r="N807" s="252"/>
      <c r="O807" s="252"/>
      <c r="P807" s="252"/>
      <c r="Q807" s="252"/>
      <c r="R807" s="252"/>
      <c r="S807" s="252"/>
      <c r="T807" s="253"/>
      <c r="AT807" s="254" t="s">
        <v>175</v>
      </c>
      <c r="AU807" s="254" t="s">
        <v>107</v>
      </c>
      <c r="AV807" s="12" t="s">
        <v>82</v>
      </c>
      <c r="AW807" s="12" t="s">
        <v>31</v>
      </c>
      <c r="AX807" s="12" t="s">
        <v>74</v>
      </c>
      <c r="AY807" s="254" t="s">
        <v>165</v>
      </c>
    </row>
    <row r="808" s="13" customFormat="1">
      <c r="B808" s="255"/>
      <c r="C808" s="256"/>
      <c r="D808" s="246" t="s">
        <v>175</v>
      </c>
      <c r="E808" s="257" t="s">
        <v>1</v>
      </c>
      <c r="F808" s="258" t="s">
        <v>2004</v>
      </c>
      <c r="G808" s="256"/>
      <c r="H808" s="259">
        <v>0.80000000000000004</v>
      </c>
      <c r="I808" s="260"/>
      <c r="J808" s="256"/>
      <c r="K808" s="256"/>
      <c r="L808" s="261"/>
      <c r="M808" s="262"/>
      <c r="N808" s="263"/>
      <c r="O808" s="263"/>
      <c r="P808" s="263"/>
      <c r="Q808" s="263"/>
      <c r="R808" s="263"/>
      <c r="S808" s="263"/>
      <c r="T808" s="264"/>
      <c r="AT808" s="265" t="s">
        <v>175</v>
      </c>
      <c r="AU808" s="265" t="s">
        <v>107</v>
      </c>
      <c r="AV808" s="13" t="s">
        <v>107</v>
      </c>
      <c r="AW808" s="13" t="s">
        <v>31</v>
      </c>
      <c r="AX808" s="13" t="s">
        <v>74</v>
      </c>
      <c r="AY808" s="265" t="s">
        <v>165</v>
      </c>
    </row>
    <row r="809" s="13" customFormat="1">
      <c r="B809" s="255"/>
      <c r="C809" s="256"/>
      <c r="D809" s="246" t="s">
        <v>175</v>
      </c>
      <c r="E809" s="257" t="s">
        <v>1</v>
      </c>
      <c r="F809" s="258" t="s">
        <v>2042</v>
      </c>
      <c r="G809" s="256"/>
      <c r="H809" s="259">
        <v>2.5</v>
      </c>
      <c r="I809" s="260"/>
      <c r="J809" s="256"/>
      <c r="K809" s="256"/>
      <c r="L809" s="261"/>
      <c r="M809" s="262"/>
      <c r="N809" s="263"/>
      <c r="O809" s="263"/>
      <c r="P809" s="263"/>
      <c r="Q809" s="263"/>
      <c r="R809" s="263"/>
      <c r="S809" s="263"/>
      <c r="T809" s="264"/>
      <c r="AT809" s="265" t="s">
        <v>175</v>
      </c>
      <c r="AU809" s="265" t="s">
        <v>107</v>
      </c>
      <c r="AV809" s="13" t="s">
        <v>107</v>
      </c>
      <c r="AW809" s="13" t="s">
        <v>31</v>
      </c>
      <c r="AX809" s="13" t="s">
        <v>74</v>
      </c>
      <c r="AY809" s="265" t="s">
        <v>165</v>
      </c>
    </row>
    <row r="810" s="13" customFormat="1">
      <c r="B810" s="255"/>
      <c r="C810" s="256"/>
      <c r="D810" s="246" t="s">
        <v>175</v>
      </c>
      <c r="E810" s="257" t="s">
        <v>1</v>
      </c>
      <c r="F810" s="258" t="s">
        <v>2045</v>
      </c>
      <c r="G810" s="256"/>
      <c r="H810" s="259">
        <v>5</v>
      </c>
      <c r="I810" s="260"/>
      <c r="J810" s="256"/>
      <c r="K810" s="256"/>
      <c r="L810" s="261"/>
      <c r="M810" s="262"/>
      <c r="N810" s="263"/>
      <c r="O810" s="263"/>
      <c r="P810" s="263"/>
      <c r="Q810" s="263"/>
      <c r="R810" s="263"/>
      <c r="S810" s="263"/>
      <c r="T810" s="264"/>
      <c r="AT810" s="265" t="s">
        <v>175</v>
      </c>
      <c r="AU810" s="265" t="s">
        <v>107</v>
      </c>
      <c r="AV810" s="13" t="s">
        <v>107</v>
      </c>
      <c r="AW810" s="13" t="s">
        <v>31</v>
      </c>
      <c r="AX810" s="13" t="s">
        <v>74</v>
      </c>
      <c r="AY810" s="265" t="s">
        <v>165</v>
      </c>
    </row>
    <row r="811" s="12" customFormat="1">
      <c r="B811" s="244"/>
      <c r="C811" s="245"/>
      <c r="D811" s="246" t="s">
        <v>175</v>
      </c>
      <c r="E811" s="247" t="s">
        <v>1</v>
      </c>
      <c r="F811" s="248" t="s">
        <v>1985</v>
      </c>
      <c r="G811" s="245"/>
      <c r="H811" s="247" t="s">
        <v>1</v>
      </c>
      <c r="I811" s="249"/>
      <c r="J811" s="245"/>
      <c r="K811" s="245"/>
      <c r="L811" s="250"/>
      <c r="M811" s="251"/>
      <c r="N811" s="252"/>
      <c r="O811" s="252"/>
      <c r="P811" s="252"/>
      <c r="Q811" s="252"/>
      <c r="R811" s="252"/>
      <c r="S811" s="252"/>
      <c r="T811" s="253"/>
      <c r="AT811" s="254" t="s">
        <v>175</v>
      </c>
      <c r="AU811" s="254" t="s">
        <v>107</v>
      </c>
      <c r="AV811" s="12" t="s">
        <v>82</v>
      </c>
      <c r="AW811" s="12" t="s">
        <v>31</v>
      </c>
      <c r="AX811" s="12" t="s">
        <v>74</v>
      </c>
      <c r="AY811" s="254" t="s">
        <v>165</v>
      </c>
    </row>
    <row r="812" s="13" customFormat="1">
      <c r="B812" s="255"/>
      <c r="C812" s="256"/>
      <c r="D812" s="246" t="s">
        <v>175</v>
      </c>
      <c r="E812" s="257" t="s">
        <v>1</v>
      </c>
      <c r="F812" s="258" t="s">
        <v>1986</v>
      </c>
      <c r="G812" s="256"/>
      <c r="H812" s="259">
        <v>16.399999999999999</v>
      </c>
      <c r="I812" s="260"/>
      <c r="J812" s="256"/>
      <c r="K812" s="256"/>
      <c r="L812" s="261"/>
      <c r="M812" s="262"/>
      <c r="N812" s="263"/>
      <c r="O812" s="263"/>
      <c r="P812" s="263"/>
      <c r="Q812" s="263"/>
      <c r="R812" s="263"/>
      <c r="S812" s="263"/>
      <c r="T812" s="264"/>
      <c r="AT812" s="265" t="s">
        <v>175</v>
      </c>
      <c r="AU812" s="265" t="s">
        <v>107</v>
      </c>
      <c r="AV812" s="13" t="s">
        <v>107</v>
      </c>
      <c r="AW812" s="13" t="s">
        <v>31</v>
      </c>
      <c r="AX812" s="13" t="s">
        <v>74</v>
      </c>
      <c r="AY812" s="265" t="s">
        <v>165</v>
      </c>
    </row>
    <row r="813" s="12" customFormat="1">
      <c r="B813" s="244"/>
      <c r="C813" s="245"/>
      <c r="D813" s="246" t="s">
        <v>175</v>
      </c>
      <c r="E813" s="247" t="s">
        <v>1</v>
      </c>
      <c r="F813" s="248" t="s">
        <v>1988</v>
      </c>
      <c r="G813" s="245"/>
      <c r="H813" s="247" t="s">
        <v>1</v>
      </c>
      <c r="I813" s="249"/>
      <c r="J813" s="245"/>
      <c r="K813" s="245"/>
      <c r="L813" s="250"/>
      <c r="M813" s="251"/>
      <c r="N813" s="252"/>
      <c r="O813" s="252"/>
      <c r="P813" s="252"/>
      <c r="Q813" s="252"/>
      <c r="R813" s="252"/>
      <c r="S813" s="252"/>
      <c r="T813" s="253"/>
      <c r="AT813" s="254" t="s">
        <v>175</v>
      </c>
      <c r="AU813" s="254" t="s">
        <v>107</v>
      </c>
      <c r="AV813" s="12" t="s">
        <v>82</v>
      </c>
      <c r="AW813" s="12" t="s">
        <v>31</v>
      </c>
      <c r="AX813" s="12" t="s">
        <v>74</v>
      </c>
      <c r="AY813" s="254" t="s">
        <v>165</v>
      </c>
    </row>
    <row r="814" s="13" customFormat="1">
      <c r="B814" s="255"/>
      <c r="C814" s="256"/>
      <c r="D814" s="246" t="s">
        <v>175</v>
      </c>
      <c r="E814" s="257" t="s">
        <v>1</v>
      </c>
      <c r="F814" s="258" t="s">
        <v>2041</v>
      </c>
      <c r="G814" s="256"/>
      <c r="H814" s="259">
        <v>5.4000000000000004</v>
      </c>
      <c r="I814" s="260"/>
      <c r="J814" s="256"/>
      <c r="K814" s="256"/>
      <c r="L814" s="261"/>
      <c r="M814" s="262"/>
      <c r="N814" s="263"/>
      <c r="O814" s="263"/>
      <c r="P814" s="263"/>
      <c r="Q814" s="263"/>
      <c r="R814" s="263"/>
      <c r="S814" s="263"/>
      <c r="T814" s="264"/>
      <c r="AT814" s="265" t="s">
        <v>175</v>
      </c>
      <c r="AU814" s="265" t="s">
        <v>107</v>
      </c>
      <c r="AV814" s="13" t="s">
        <v>107</v>
      </c>
      <c r="AW814" s="13" t="s">
        <v>31</v>
      </c>
      <c r="AX814" s="13" t="s">
        <v>74</v>
      </c>
      <c r="AY814" s="265" t="s">
        <v>165</v>
      </c>
    </row>
    <row r="815" s="13" customFormat="1">
      <c r="B815" s="255"/>
      <c r="C815" s="256"/>
      <c r="D815" s="246" t="s">
        <v>175</v>
      </c>
      <c r="E815" s="257" t="s">
        <v>1</v>
      </c>
      <c r="F815" s="258" t="s">
        <v>801</v>
      </c>
      <c r="G815" s="256"/>
      <c r="H815" s="259">
        <v>1.8</v>
      </c>
      <c r="I815" s="260"/>
      <c r="J815" s="256"/>
      <c r="K815" s="256"/>
      <c r="L815" s="261"/>
      <c r="M815" s="262"/>
      <c r="N815" s="263"/>
      <c r="O815" s="263"/>
      <c r="P815" s="263"/>
      <c r="Q815" s="263"/>
      <c r="R815" s="263"/>
      <c r="S815" s="263"/>
      <c r="T815" s="264"/>
      <c r="AT815" s="265" t="s">
        <v>175</v>
      </c>
      <c r="AU815" s="265" t="s">
        <v>107</v>
      </c>
      <c r="AV815" s="13" t="s">
        <v>107</v>
      </c>
      <c r="AW815" s="13" t="s">
        <v>31</v>
      </c>
      <c r="AX815" s="13" t="s">
        <v>74</v>
      </c>
      <c r="AY815" s="265" t="s">
        <v>165</v>
      </c>
    </row>
    <row r="816" s="13" customFormat="1">
      <c r="B816" s="255"/>
      <c r="C816" s="256"/>
      <c r="D816" s="246" t="s">
        <v>175</v>
      </c>
      <c r="E816" s="257" t="s">
        <v>1</v>
      </c>
      <c r="F816" s="258" t="s">
        <v>2041</v>
      </c>
      <c r="G816" s="256"/>
      <c r="H816" s="259">
        <v>5.4000000000000004</v>
      </c>
      <c r="I816" s="260"/>
      <c r="J816" s="256"/>
      <c r="K816" s="256"/>
      <c r="L816" s="261"/>
      <c r="M816" s="262"/>
      <c r="N816" s="263"/>
      <c r="O816" s="263"/>
      <c r="P816" s="263"/>
      <c r="Q816" s="263"/>
      <c r="R816" s="263"/>
      <c r="S816" s="263"/>
      <c r="T816" s="264"/>
      <c r="AT816" s="265" t="s">
        <v>175</v>
      </c>
      <c r="AU816" s="265" t="s">
        <v>107</v>
      </c>
      <c r="AV816" s="13" t="s">
        <v>107</v>
      </c>
      <c r="AW816" s="13" t="s">
        <v>31</v>
      </c>
      <c r="AX816" s="13" t="s">
        <v>74</v>
      </c>
      <c r="AY816" s="265" t="s">
        <v>165</v>
      </c>
    </row>
    <row r="817" s="13" customFormat="1">
      <c r="B817" s="255"/>
      <c r="C817" s="256"/>
      <c r="D817" s="246" t="s">
        <v>175</v>
      </c>
      <c r="E817" s="257" t="s">
        <v>1</v>
      </c>
      <c r="F817" s="258" t="s">
        <v>801</v>
      </c>
      <c r="G817" s="256"/>
      <c r="H817" s="259">
        <v>1.8</v>
      </c>
      <c r="I817" s="260"/>
      <c r="J817" s="256"/>
      <c r="K817" s="256"/>
      <c r="L817" s="261"/>
      <c r="M817" s="262"/>
      <c r="N817" s="263"/>
      <c r="O817" s="263"/>
      <c r="P817" s="263"/>
      <c r="Q817" s="263"/>
      <c r="R817" s="263"/>
      <c r="S817" s="263"/>
      <c r="T817" s="264"/>
      <c r="AT817" s="265" t="s">
        <v>175</v>
      </c>
      <c r="AU817" s="265" t="s">
        <v>107</v>
      </c>
      <c r="AV817" s="13" t="s">
        <v>107</v>
      </c>
      <c r="AW817" s="13" t="s">
        <v>31</v>
      </c>
      <c r="AX817" s="13" t="s">
        <v>74</v>
      </c>
      <c r="AY817" s="265" t="s">
        <v>165</v>
      </c>
    </row>
    <row r="818" s="13" customFormat="1">
      <c r="B818" s="255"/>
      <c r="C818" s="256"/>
      <c r="D818" s="246" t="s">
        <v>175</v>
      </c>
      <c r="E818" s="257" t="s">
        <v>1</v>
      </c>
      <c r="F818" s="258" t="s">
        <v>2046</v>
      </c>
      <c r="G818" s="256"/>
      <c r="H818" s="259">
        <v>2.6200000000000001</v>
      </c>
      <c r="I818" s="260"/>
      <c r="J818" s="256"/>
      <c r="K818" s="256"/>
      <c r="L818" s="261"/>
      <c r="M818" s="262"/>
      <c r="N818" s="263"/>
      <c r="O818" s="263"/>
      <c r="P818" s="263"/>
      <c r="Q818" s="263"/>
      <c r="R818" s="263"/>
      <c r="S818" s="263"/>
      <c r="T818" s="264"/>
      <c r="AT818" s="265" t="s">
        <v>175</v>
      </c>
      <c r="AU818" s="265" t="s">
        <v>107</v>
      </c>
      <c r="AV818" s="13" t="s">
        <v>107</v>
      </c>
      <c r="AW818" s="13" t="s">
        <v>31</v>
      </c>
      <c r="AX818" s="13" t="s">
        <v>74</v>
      </c>
      <c r="AY818" s="265" t="s">
        <v>165</v>
      </c>
    </row>
    <row r="819" s="13" customFormat="1">
      <c r="B819" s="255"/>
      <c r="C819" s="256"/>
      <c r="D819" s="246" t="s">
        <v>175</v>
      </c>
      <c r="E819" s="257" t="s">
        <v>1</v>
      </c>
      <c r="F819" s="258" t="s">
        <v>2044</v>
      </c>
      <c r="G819" s="256"/>
      <c r="H819" s="259">
        <v>4</v>
      </c>
      <c r="I819" s="260"/>
      <c r="J819" s="256"/>
      <c r="K819" s="256"/>
      <c r="L819" s="261"/>
      <c r="M819" s="262"/>
      <c r="N819" s="263"/>
      <c r="O819" s="263"/>
      <c r="P819" s="263"/>
      <c r="Q819" s="263"/>
      <c r="R819" s="263"/>
      <c r="S819" s="263"/>
      <c r="T819" s="264"/>
      <c r="AT819" s="265" t="s">
        <v>175</v>
      </c>
      <c r="AU819" s="265" t="s">
        <v>107</v>
      </c>
      <c r="AV819" s="13" t="s">
        <v>107</v>
      </c>
      <c r="AW819" s="13" t="s">
        <v>31</v>
      </c>
      <c r="AX819" s="13" t="s">
        <v>74</v>
      </c>
      <c r="AY819" s="265" t="s">
        <v>165</v>
      </c>
    </row>
    <row r="820" s="12" customFormat="1">
      <c r="B820" s="244"/>
      <c r="C820" s="245"/>
      <c r="D820" s="246" t="s">
        <v>175</v>
      </c>
      <c r="E820" s="247" t="s">
        <v>1</v>
      </c>
      <c r="F820" s="248" t="s">
        <v>1985</v>
      </c>
      <c r="G820" s="245"/>
      <c r="H820" s="247" t="s">
        <v>1</v>
      </c>
      <c r="I820" s="249"/>
      <c r="J820" s="245"/>
      <c r="K820" s="245"/>
      <c r="L820" s="250"/>
      <c r="M820" s="251"/>
      <c r="N820" s="252"/>
      <c r="O820" s="252"/>
      <c r="P820" s="252"/>
      <c r="Q820" s="252"/>
      <c r="R820" s="252"/>
      <c r="S820" s="252"/>
      <c r="T820" s="253"/>
      <c r="AT820" s="254" t="s">
        <v>175</v>
      </c>
      <c r="AU820" s="254" t="s">
        <v>107</v>
      </c>
      <c r="AV820" s="12" t="s">
        <v>82</v>
      </c>
      <c r="AW820" s="12" t="s">
        <v>31</v>
      </c>
      <c r="AX820" s="12" t="s">
        <v>74</v>
      </c>
      <c r="AY820" s="254" t="s">
        <v>165</v>
      </c>
    </row>
    <row r="821" s="13" customFormat="1">
      <c r="B821" s="255"/>
      <c r="C821" s="256"/>
      <c r="D821" s="246" t="s">
        <v>175</v>
      </c>
      <c r="E821" s="257" t="s">
        <v>1</v>
      </c>
      <c r="F821" s="258" t="s">
        <v>2013</v>
      </c>
      <c r="G821" s="256"/>
      <c r="H821" s="259">
        <v>11.6</v>
      </c>
      <c r="I821" s="260"/>
      <c r="J821" s="256"/>
      <c r="K821" s="256"/>
      <c r="L821" s="261"/>
      <c r="M821" s="262"/>
      <c r="N821" s="263"/>
      <c r="O821" s="263"/>
      <c r="P821" s="263"/>
      <c r="Q821" s="263"/>
      <c r="R821" s="263"/>
      <c r="S821" s="263"/>
      <c r="T821" s="264"/>
      <c r="AT821" s="265" t="s">
        <v>175</v>
      </c>
      <c r="AU821" s="265" t="s">
        <v>107</v>
      </c>
      <c r="AV821" s="13" t="s">
        <v>107</v>
      </c>
      <c r="AW821" s="13" t="s">
        <v>31</v>
      </c>
      <c r="AX821" s="13" t="s">
        <v>74</v>
      </c>
      <c r="AY821" s="265" t="s">
        <v>165</v>
      </c>
    </row>
    <row r="822" s="13" customFormat="1">
      <c r="B822" s="255"/>
      <c r="C822" s="256"/>
      <c r="D822" s="246" t="s">
        <v>175</v>
      </c>
      <c r="E822" s="257" t="s">
        <v>1</v>
      </c>
      <c r="F822" s="258" t="s">
        <v>1993</v>
      </c>
      <c r="G822" s="256"/>
      <c r="H822" s="259">
        <v>8.1999999999999993</v>
      </c>
      <c r="I822" s="260"/>
      <c r="J822" s="256"/>
      <c r="K822" s="256"/>
      <c r="L822" s="261"/>
      <c r="M822" s="262"/>
      <c r="N822" s="263"/>
      <c r="O822" s="263"/>
      <c r="P822" s="263"/>
      <c r="Q822" s="263"/>
      <c r="R822" s="263"/>
      <c r="S822" s="263"/>
      <c r="T822" s="264"/>
      <c r="AT822" s="265" t="s">
        <v>175</v>
      </c>
      <c r="AU822" s="265" t="s">
        <v>107</v>
      </c>
      <c r="AV822" s="13" t="s">
        <v>107</v>
      </c>
      <c r="AW822" s="13" t="s">
        <v>31</v>
      </c>
      <c r="AX822" s="13" t="s">
        <v>74</v>
      </c>
      <c r="AY822" s="265" t="s">
        <v>165</v>
      </c>
    </row>
    <row r="823" s="12" customFormat="1">
      <c r="B823" s="244"/>
      <c r="C823" s="245"/>
      <c r="D823" s="246" t="s">
        <v>175</v>
      </c>
      <c r="E823" s="247" t="s">
        <v>1</v>
      </c>
      <c r="F823" s="248" t="s">
        <v>1988</v>
      </c>
      <c r="G823" s="245"/>
      <c r="H823" s="247" t="s">
        <v>1</v>
      </c>
      <c r="I823" s="249"/>
      <c r="J823" s="245"/>
      <c r="K823" s="245"/>
      <c r="L823" s="250"/>
      <c r="M823" s="251"/>
      <c r="N823" s="252"/>
      <c r="O823" s="252"/>
      <c r="P823" s="252"/>
      <c r="Q823" s="252"/>
      <c r="R823" s="252"/>
      <c r="S823" s="252"/>
      <c r="T823" s="253"/>
      <c r="AT823" s="254" t="s">
        <v>175</v>
      </c>
      <c r="AU823" s="254" t="s">
        <v>107</v>
      </c>
      <c r="AV823" s="12" t="s">
        <v>82</v>
      </c>
      <c r="AW823" s="12" t="s">
        <v>31</v>
      </c>
      <c r="AX823" s="12" t="s">
        <v>74</v>
      </c>
      <c r="AY823" s="254" t="s">
        <v>165</v>
      </c>
    </row>
    <row r="824" s="13" customFormat="1">
      <c r="B824" s="255"/>
      <c r="C824" s="256"/>
      <c r="D824" s="246" t="s">
        <v>175</v>
      </c>
      <c r="E824" s="257" t="s">
        <v>1</v>
      </c>
      <c r="F824" s="258" t="s">
        <v>2043</v>
      </c>
      <c r="G824" s="256"/>
      <c r="H824" s="259">
        <v>2.7000000000000002</v>
      </c>
      <c r="I824" s="260"/>
      <c r="J824" s="256"/>
      <c r="K824" s="256"/>
      <c r="L824" s="261"/>
      <c r="M824" s="262"/>
      <c r="N824" s="263"/>
      <c r="O824" s="263"/>
      <c r="P824" s="263"/>
      <c r="Q824" s="263"/>
      <c r="R824" s="263"/>
      <c r="S824" s="263"/>
      <c r="T824" s="264"/>
      <c r="AT824" s="265" t="s">
        <v>175</v>
      </c>
      <c r="AU824" s="265" t="s">
        <v>107</v>
      </c>
      <c r="AV824" s="13" t="s">
        <v>107</v>
      </c>
      <c r="AW824" s="13" t="s">
        <v>31</v>
      </c>
      <c r="AX824" s="13" t="s">
        <v>74</v>
      </c>
      <c r="AY824" s="265" t="s">
        <v>165</v>
      </c>
    </row>
    <row r="825" s="12" customFormat="1">
      <c r="B825" s="244"/>
      <c r="C825" s="245"/>
      <c r="D825" s="246" t="s">
        <v>175</v>
      </c>
      <c r="E825" s="247" t="s">
        <v>1</v>
      </c>
      <c r="F825" s="248" t="s">
        <v>1452</v>
      </c>
      <c r="G825" s="245"/>
      <c r="H825" s="247" t="s">
        <v>1</v>
      </c>
      <c r="I825" s="249"/>
      <c r="J825" s="245"/>
      <c r="K825" s="245"/>
      <c r="L825" s="250"/>
      <c r="M825" s="251"/>
      <c r="N825" s="252"/>
      <c r="O825" s="252"/>
      <c r="P825" s="252"/>
      <c r="Q825" s="252"/>
      <c r="R825" s="252"/>
      <c r="S825" s="252"/>
      <c r="T825" s="253"/>
      <c r="AT825" s="254" t="s">
        <v>175</v>
      </c>
      <c r="AU825" s="254" t="s">
        <v>107</v>
      </c>
      <c r="AV825" s="12" t="s">
        <v>82</v>
      </c>
      <c r="AW825" s="12" t="s">
        <v>31</v>
      </c>
      <c r="AX825" s="12" t="s">
        <v>74</v>
      </c>
      <c r="AY825" s="254" t="s">
        <v>165</v>
      </c>
    </row>
    <row r="826" s="12" customFormat="1">
      <c r="B826" s="244"/>
      <c r="C826" s="245"/>
      <c r="D826" s="246" t="s">
        <v>175</v>
      </c>
      <c r="E826" s="247" t="s">
        <v>1</v>
      </c>
      <c r="F826" s="248" t="s">
        <v>1985</v>
      </c>
      <c r="G826" s="245"/>
      <c r="H826" s="247" t="s">
        <v>1</v>
      </c>
      <c r="I826" s="249"/>
      <c r="J826" s="245"/>
      <c r="K826" s="245"/>
      <c r="L826" s="250"/>
      <c r="M826" s="251"/>
      <c r="N826" s="252"/>
      <c r="O826" s="252"/>
      <c r="P826" s="252"/>
      <c r="Q826" s="252"/>
      <c r="R826" s="252"/>
      <c r="S826" s="252"/>
      <c r="T826" s="253"/>
      <c r="AT826" s="254" t="s">
        <v>175</v>
      </c>
      <c r="AU826" s="254" t="s">
        <v>107</v>
      </c>
      <c r="AV826" s="12" t="s">
        <v>82</v>
      </c>
      <c r="AW826" s="12" t="s">
        <v>31</v>
      </c>
      <c r="AX826" s="12" t="s">
        <v>74</v>
      </c>
      <c r="AY826" s="254" t="s">
        <v>165</v>
      </c>
    </row>
    <row r="827" s="13" customFormat="1">
      <c r="B827" s="255"/>
      <c r="C827" s="256"/>
      <c r="D827" s="246" t="s">
        <v>175</v>
      </c>
      <c r="E827" s="257" t="s">
        <v>1</v>
      </c>
      <c r="F827" s="258" t="s">
        <v>2015</v>
      </c>
      <c r="G827" s="256"/>
      <c r="H827" s="259">
        <v>3.2000000000000002</v>
      </c>
      <c r="I827" s="260"/>
      <c r="J827" s="256"/>
      <c r="K827" s="256"/>
      <c r="L827" s="261"/>
      <c r="M827" s="262"/>
      <c r="N827" s="263"/>
      <c r="O827" s="263"/>
      <c r="P827" s="263"/>
      <c r="Q827" s="263"/>
      <c r="R827" s="263"/>
      <c r="S827" s="263"/>
      <c r="T827" s="264"/>
      <c r="AT827" s="265" t="s">
        <v>175</v>
      </c>
      <c r="AU827" s="265" t="s">
        <v>107</v>
      </c>
      <c r="AV827" s="13" t="s">
        <v>107</v>
      </c>
      <c r="AW827" s="13" t="s">
        <v>31</v>
      </c>
      <c r="AX827" s="13" t="s">
        <v>74</v>
      </c>
      <c r="AY827" s="265" t="s">
        <v>165</v>
      </c>
    </row>
    <row r="828" s="14" customFormat="1">
      <c r="B828" s="266"/>
      <c r="C828" s="267"/>
      <c r="D828" s="246" t="s">
        <v>175</v>
      </c>
      <c r="E828" s="268" t="s">
        <v>1</v>
      </c>
      <c r="F828" s="269" t="s">
        <v>179</v>
      </c>
      <c r="G828" s="267"/>
      <c r="H828" s="270">
        <v>81.420000000000002</v>
      </c>
      <c r="I828" s="271"/>
      <c r="J828" s="267"/>
      <c r="K828" s="267"/>
      <c r="L828" s="272"/>
      <c r="M828" s="273"/>
      <c r="N828" s="274"/>
      <c r="O828" s="274"/>
      <c r="P828" s="274"/>
      <c r="Q828" s="274"/>
      <c r="R828" s="274"/>
      <c r="S828" s="274"/>
      <c r="T828" s="275"/>
      <c r="AT828" s="276" t="s">
        <v>175</v>
      </c>
      <c r="AU828" s="276" t="s">
        <v>107</v>
      </c>
      <c r="AV828" s="14" t="s">
        <v>166</v>
      </c>
      <c r="AW828" s="14" t="s">
        <v>31</v>
      </c>
      <c r="AX828" s="14" t="s">
        <v>74</v>
      </c>
      <c r="AY828" s="276" t="s">
        <v>165</v>
      </c>
    </row>
    <row r="829" s="12" customFormat="1">
      <c r="B829" s="244"/>
      <c r="C829" s="245"/>
      <c r="D829" s="246" t="s">
        <v>175</v>
      </c>
      <c r="E829" s="247" t="s">
        <v>1</v>
      </c>
      <c r="F829" s="248" t="s">
        <v>1752</v>
      </c>
      <c r="G829" s="245"/>
      <c r="H829" s="247" t="s">
        <v>1</v>
      </c>
      <c r="I829" s="249"/>
      <c r="J829" s="245"/>
      <c r="K829" s="245"/>
      <c r="L829" s="250"/>
      <c r="M829" s="251"/>
      <c r="N829" s="252"/>
      <c r="O829" s="252"/>
      <c r="P829" s="252"/>
      <c r="Q829" s="252"/>
      <c r="R829" s="252"/>
      <c r="S829" s="252"/>
      <c r="T829" s="253"/>
      <c r="AT829" s="254" t="s">
        <v>175</v>
      </c>
      <c r="AU829" s="254" t="s">
        <v>107</v>
      </c>
      <c r="AV829" s="12" t="s">
        <v>82</v>
      </c>
      <c r="AW829" s="12" t="s">
        <v>31</v>
      </c>
      <c r="AX829" s="12" t="s">
        <v>74</v>
      </c>
      <c r="AY829" s="254" t="s">
        <v>165</v>
      </c>
    </row>
    <row r="830" s="12" customFormat="1">
      <c r="B830" s="244"/>
      <c r="C830" s="245"/>
      <c r="D830" s="246" t="s">
        <v>175</v>
      </c>
      <c r="E830" s="247" t="s">
        <v>1</v>
      </c>
      <c r="F830" s="248" t="s">
        <v>1819</v>
      </c>
      <c r="G830" s="245"/>
      <c r="H830" s="247" t="s">
        <v>1</v>
      </c>
      <c r="I830" s="249"/>
      <c r="J830" s="245"/>
      <c r="K830" s="245"/>
      <c r="L830" s="250"/>
      <c r="M830" s="251"/>
      <c r="N830" s="252"/>
      <c r="O830" s="252"/>
      <c r="P830" s="252"/>
      <c r="Q830" s="252"/>
      <c r="R830" s="252"/>
      <c r="S830" s="252"/>
      <c r="T830" s="253"/>
      <c r="AT830" s="254" t="s">
        <v>175</v>
      </c>
      <c r="AU830" s="254" t="s">
        <v>107</v>
      </c>
      <c r="AV830" s="12" t="s">
        <v>82</v>
      </c>
      <c r="AW830" s="12" t="s">
        <v>31</v>
      </c>
      <c r="AX830" s="12" t="s">
        <v>74</v>
      </c>
      <c r="AY830" s="254" t="s">
        <v>165</v>
      </c>
    </row>
    <row r="831" s="12" customFormat="1">
      <c r="B831" s="244"/>
      <c r="C831" s="245"/>
      <c r="D831" s="246" t="s">
        <v>175</v>
      </c>
      <c r="E831" s="247" t="s">
        <v>1</v>
      </c>
      <c r="F831" s="248" t="s">
        <v>1988</v>
      </c>
      <c r="G831" s="245"/>
      <c r="H831" s="247" t="s">
        <v>1</v>
      </c>
      <c r="I831" s="249"/>
      <c r="J831" s="245"/>
      <c r="K831" s="245"/>
      <c r="L831" s="250"/>
      <c r="M831" s="251"/>
      <c r="N831" s="252"/>
      <c r="O831" s="252"/>
      <c r="P831" s="252"/>
      <c r="Q831" s="252"/>
      <c r="R831" s="252"/>
      <c r="S831" s="252"/>
      <c r="T831" s="253"/>
      <c r="AT831" s="254" t="s">
        <v>175</v>
      </c>
      <c r="AU831" s="254" t="s">
        <v>107</v>
      </c>
      <c r="AV831" s="12" t="s">
        <v>82</v>
      </c>
      <c r="AW831" s="12" t="s">
        <v>31</v>
      </c>
      <c r="AX831" s="12" t="s">
        <v>74</v>
      </c>
      <c r="AY831" s="254" t="s">
        <v>165</v>
      </c>
    </row>
    <row r="832" s="13" customFormat="1">
      <c r="B832" s="255"/>
      <c r="C832" s="256"/>
      <c r="D832" s="246" t="s">
        <v>175</v>
      </c>
      <c r="E832" s="257" t="s">
        <v>1</v>
      </c>
      <c r="F832" s="258" t="s">
        <v>2047</v>
      </c>
      <c r="G832" s="256"/>
      <c r="H832" s="259">
        <v>8.0999999999999996</v>
      </c>
      <c r="I832" s="260"/>
      <c r="J832" s="256"/>
      <c r="K832" s="256"/>
      <c r="L832" s="261"/>
      <c r="M832" s="262"/>
      <c r="N832" s="263"/>
      <c r="O832" s="263"/>
      <c r="P832" s="263"/>
      <c r="Q832" s="263"/>
      <c r="R832" s="263"/>
      <c r="S832" s="263"/>
      <c r="T832" s="264"/>
      <c r="AT832" s="265" t="s">
        <v>175</v>
      </c>
      <c r="AU832" s="265" t="s">
        <v>107</v>
      </c>
      <c r="AV832" s="13" t="s">
        <v>107</v>
      </c>
      <c r="AW832" s="13" t="s">
        <v>31</v>
      </c>
      <c r="AX832" s="13" t="s">
        <v>74</v>
      </c>
      <c r="AY832" s="265" t="s">
        <v>165</v>
      </c>
    </row>
    <row r="833" s="12" customFormat="1">
      <c r="B833" s="244"/>
      <c r="C833" s="245"/>
      <c r="D833" s="246" t="s">
        <v>175</v>
      </c>
      <c r="E833" s="247" t="s">
        <v>1</v>
      </c>
      <c r="F833" s="248" t="s">
        <v>1985</v>
      </c>
      <c r="G833" s="245"/>
      <c r="H833" s="247" t="s">
        <v>1</v>
      </c>
      <c r="I833" s="249"/>
      <c r="J833" s="245"/>
      <c r="K833" s="245"/>
      <c r="L833" s="250"/>
      <c r="M833" s="251"/>
      <c r="N833" s="252"/>
      <c r="O833" s="252"/>
      <c r="P833" s="252"/>
      <c r="Q833" s="252"/>
      <c r="R833" s="252"/>
      <c r="S833" s="252"/>
      <c r="T833" s="253"/>
      <c r="AT833" s="254" t="s">
        <v>175</v>
      </c>
      <c r="AU833" s="254" t="s">
        <v>107</v>
      </c>
      <c r="AV833" s="12" t="s">
        <v>82</v>
      </c>
      <c r="AW833" s="12" t="s">
        <v>31</v>
      </c>
      <c r="AX833" s="12" t="s">
        <v>74</v>
      </c>
      <c r="AY833" s="254" t="s">
        <v>165</v>
      </c>
    </row>
    <row r="834" s="13" customFormat="1">
      <c r="B834" s="255"/>
      <c r="C834" s="256"/>
      <c r="D834" s="246" t="s">
        <v>175</v>
      </c>
      <c r="E834" s="257" t="s">
        <v>1</v>
      </c>
      <c r="F834" s="258" t="s">
        <v>2017</v>
      </c>
      <c r="G834" s="256"/>
      <c r="H834" s="259">
        <v>11.6</v>
      </c>
      <c r="I834" s="260"/>
      <c r="J834" s="256"/>
      <c r="K834" s="256"/>
      <c r="L834" s="261"/>
      <c r="M834" s="262"/>
      <c r="N834" s="263"/>
      <c r="O834" s="263"/>
      <c r="P834" s="263"/>
      <c r="Q834" s="263"/>
      <c r="R834" s="263"/>
      <c r="S834" s="263"/>
      <c r="T834" s="264"/>
      <c r="AT834" s="265" t="s">
        <v>175</v>
      </c>
      <c r="AU834" s="265" t="s">
        <v>107</v>
      </c>
      <c r="AV834" s="13" t="s">
        <v>107</v>
      </c>
      <c r="AW834" s="13" t="s">
        <v>31</v>
      </c>
      <c r="AX834" s="13" t="s">
        <v>74</v>
      </c>
      <c r="AY834" s="265" t="s">
        <v>165</v>
      </c>
    </row>
    <row r="835" s="12" customFormat="1">
      <c r="B835" s="244"/>
      <c r="C835" s="245"/>
      <c r="D835" s="246" t="s">
        <v>175</v>
      </c>
      <c r="E835" s="247" t="s">
        <v>1</v>
      </c>
      <c r="F835" s="248" t="s">
        <v>1988</v>
      </c>
      <c r="G835" s="245"/>
      <c r="H835" s="247" t="s">
        <v>1</v>
      </c>
      <c r="I835" s="249"/>
      <c r="J835" s="245"/>
      <c r="K835" s="245"/>
      <c r="L835" s="250"/>
      <c r="M835" s="251"/>
      <c r="N835" s="252"/>
      <c r="O835" s="252"/>
      <c r="P835" s="252"/>
      <c r="Q835" s="252"/>
      <c r="R835" s="252"/>
      <c r="S835" s="252"/>
      <c r="T835" s="253"/>
      <c r="AT835" s="254" t="s">
        <v>175</v>
      </c>
      <c r="AU835" s="254" t="s">
        <v>107</v>
      </c>
      <c r="AV835" s="12" t="s">
        <v>82</v>
      </c>
      <c r="AW835" s="12" t="s">
        <v>31</v>
      </c>
      <c r="AX835" s="12" t="s">
        <v>74</v>
      </c>
      <c r="AY835" s="254" t="s">
        <v>165</v>
      </c>
    </row>
    <row r="836" s="13" customFormat="1">
      <c r="B836" s="255"/>
      <c r="C836" s="256"/>
      <c r="D836" s="246" t="s">
        <v>175</v>
      </c>
      <c r="E836" s="257" t="s">
        <v>1</v>
      </c>
      <c r="F836" s="258" t="s">
        <v>2048</v>
      </c>
      <c r="G836" s="256"/>
      <c r="H836" s="259">
        <v>1.8200000000000001</v>
      </c>
      <c r="I836" s="260"/>
      <c r="J836" s="256"/>
      <c r="K836" s="256"/>
      <c r="L836" s="261"/>
      <c r="M836" s="262"/>
      <c r="N836" s="263"/>
      <c r="O836" s="263"/>
      <c r="P836" s="263"/>
      <c r="Q836" s="263"/>
      <c r="R836" s="263"/>
      <c r="S836" s="263"/>
      <c r="T836" s="264"/>
      <c r="AT836" s="265" t="s">
        <v>175</v>
      </c>
      <c r="AU836" s="265" t="s">
        <v>107</v>
      </c>
      <c r="AV836" s="13" t="s">
        <v>107</v>
      </c>
      <c r="AW836" s="13" t="s">
        <v>31</v>
      </c>
      <c r="AX836" s="13" t="s">
        <v>74</v>
      </c>
      <c r="AY836" s="265" t="s">
        <v>165</v>
      </c>
    </row>
    <row r="837" s="12" customFormat="1">
      <c r="B837" s="244"/>
      <c r="C837" s="245"/>
      <c r="D837" s="246" t="s">
        <v>175</v>
      </c>
      <c r="E837" s="247" t="s">
        <v>1</v>
      </c>
      <c r="F837" s="248" t="s">
        <v>1985</v>
      </c>
      <c r="G837" s="245"/>
      <c r="H837" s="247" t="s">
        <v>1</v>
      </c>
      <c r="I837" s="249"/>
      <c r="J837" s="245"/>
      <c r="K837" s="245"/>
      <c r="L837" s="250"/>
      <c r="M837" s="251"/>
      <c r="N837" s="252"/>
      <c r="O837" s="252"/>
      <c r="P837" s="252"/>
      <c r="Q837" s="252"/>
      <c r="R837" s="252"/>
      <c r="S837" s="252"/>
      <c r="T837" s="253"/>
      <c r="AT837" s="254" t="s">
        <v>175</v>
      </c>
      <c r="AU837" s="254" t="s">
        <v>107</v>
      </c>
      <c r="AV837" s="12" t="s">
        <v>82</v>
      </c>
      <c r="AW837" s="12" t="s">
        <v>31</v>
      </c>
      <c r="AX837" s="12" t="s">
        <v>74</v>
      </c>
      <c r="AY837" s="254" t="s">
        <v>165</v>
      </c>
    </row>
    <row r="838" s="13" customFormat="1">
      <c r="B838" s="255"/>
      <c r="C838" s="256"/>
      <c r="D838" s="246" t="s">
        <v>175</v>
      </c>
      <c r="E838" s="257" t="s">
        <v>1</v>
      </c>
      <c r="F838" s="258" t="s">
        <v>2019</v>
      </c>
      <c r="G838" s="256"/>
      <c r="H838" s="259">
        <v>17.100000000000001</v>
      </c>
      <c r="I838" s="260"/>
      <c r="J838" s="256"/>
      <c r="K838" s="256"/>
      <c r="L838" s="261"/>
      <c r="M838" s="262"/>
      <c r="N838" s="263"/>
      <c r="O838" s="263"/>
      <c r="P838" s="263"/>
      <c r="Q838" s="263"/>
      <c r="R838" s="263"/>
      <c r="S838" s="263"/>
      <c r="T838" s="264"/>
      <c r="AT838" s="265" t="s">
        <v>175</v>
      </c>
      <c r="AU838" s="265" t="s">
        <v>107</v>
      </c>
      <c r="AV838" s="13" t="s">
        <v>107</v>
      </c>
      <c r="AW838" s="13" t="s">
        <v>31</v>
      </c>
      <c r="AX838" s="13" t="s">
        <v>74</v>
      </c>
      <c r="AY838" s="265" t="s">
        <v>165</v>
      </c>
    </row>
    <row r="839" s="12" customFormat="1">
      <c r="B839" s="244"/>
      <c r="C839" s="245"/>
      <c r="D839" s="246" t="s">
        <v>175</v>
      </c>
      <c r="E839" s="247" t="s">
        <v>1</v>
      </c>
      <c r="F839" s="248" t="s">
        <v>1452</v>
      </c>
      <c r="G839" s="245"/>
      <c r="H839" s="247" t="s">
        <v>1</v>
      </c>
      <c r="I839" s="249"/>
      <c r="J839" s="245"/>
      <c r="K839" s="245"/>
      <c r="L839" s="250"/>
      <c r="M839" s="251"/>
      <c r="N839" s="252"/>
      <c r="O839" s="252"/>
      <c r="P839" s="252"/>
      <c r="Q839" s="252"/>
      <c r="R839" s="252"/>
      <c r="S839" s="252"/>
      <c r="T839" s="253"/>
      <c r="AT839" s="254" t="s">
        <v>175</v>
      </c>
      <c r="AU839" s="254" t="s">
        <v>107</v>
      </c>
      <c r="AV839" s="12" t="s">
        <v>82</v>
      </c>
      <c r="AW839" s="12" t="s">
        <v>31</v>
      </c>
      <c r="AX839" s="12" t="s">
        <v>74</v>
      </c>
      <c r="AY839" s="254" t="s">
        <v>165</v>
      </c>
    </row>
    <row r="840" s="12" customFormat="1">
      <c r="B840" s="244"/>
      <c r="C840" s="245"/>
      <c r="D840" s="246" t="s">
        <v>175</v>
      </c>
      <c r="E840" s="247" t="s">
        <v>1</v>
      </c>
      <c r="F840" s="248" t="s">
        <v>1985</v>
      </c>
      <c r="G840" s="245"/>
      <c r="H840" s="247" t="s">
        <v>1</v>
      </c>
      <c r="I840" s="249"/>
      <c r="J840" s="245"/>
      <c r="K840" s="245"/>
      <c r="L840" s="250"/>
      <c r="M840" s="251"/>
      <c r="N840" s="252"/>
      <c r="O840" s="252"/>
      <c r="P840" s="252"/>
      <c r="Q840" s="252"/>
      <c r="R840" s="252"/>
      <c r="S840" s="252"/>
      <c r="T840" s="253"/>
      <c r="AT840" s="254" t="s">
        <v>175</v>
      </c>
      <c r="AU840" s="254" t="s">
        <v>107</v>
      </c>
      <c r="AV840" s="12" t="s">
        <v>82</v>
      </c>
      <c r="AW840" s="12" t="s">
        <v>31</v>
      </c>
      <c r="AX840" s="12" t="s">
        <v>74</v>
      </c>
      <c r="AY840" s="254" t="s">
        <v>165</v>
      </c>
    </row>
    <row r="841" s="13" customFormat="1">
      <c r="B841" s="255"/>
      <c r="C841" s="256"/>
      <c r="D841" s="246" t="s">
        <v>175</v>
      </c>
      <c r="E841" s="257" t="s">
        <v>1</v>
      </c>
      <c r="F841" s="258" t="s">
        <v>2020</v>
      </c>
      <c r="G841" s="256"/>
      <c r="H841" s="259">
        <v>3.3999999999999999</v>
      </c>
      <c r="I841" s="260"/>
      <c r="J841" s="256"/>
      <c r="K841" s="256"/>
      <c r="L841" s="261"/>
      <c r="M841" s="262"/>
      <c r="N841" s="263"/>
      <c r="O841" s="263"/>
      <c r="P841" s="263"/>
      <c r="Q841" s="263"/>
      <c r="R841" s="263"/>
      <c r="S841" s="263"/>
      <c r="T841" s="264"/>
      <c r="AT841" s="265" t="s">
        <v>175</v>
      </c>
      <c r="AU841" s="265" t="s">
        <v>107</v>
      </c>
      <c r="AV841" s="13" t="s">
        <v>107</v>
      </c>
      <c r="AW841" s="13" t="s">
        <v>31</v>
      </c>
      <c r="AX841" s="13" t="s">
        <v>74</v>
      </c>
      <c r="AY841" s="265" t="s">
        <v>165</v>
      </c>
    </row>
    <row r="842" s="14" customFormat="1">
      <c r="B842" s="266"/>
      <c r="C842" s="267"/>
      <c r="D842" s="246" t="s">
        <v>175</v>
      </c>
      <c r="E842" s="268" t="s">
        <v>1</v>
      </c>
      <c r="F842" s="269" t="s">
        <v>179</v>
      </c>
      <c r="G842" s="267"/>
      <c r="H842" s="270">
        <v>42.020000000000003</v>
      </c>
      <c r="I842" s="271"/>
      <c r="J842" s="267"/>
      <c r="K842" s="267"/>
      <c r="L842" s="272"/>
      <c r="M842" s="273"/>
      <c r="N842" s="274"/>
      <c r="O842" s="274"/>
      <c r="P842" s="274"/>
      <c r="Q842" s="274"/>
      <c r="R842" s="274"/>
      <c r="S842" s="274"/>
      <c r="T842" s="275"/>
      <c r="AT842" s="276" t="s">
        <v>175</v>
      </c>
      <c r="AU842" s="276" t="s">
        <v>107</v>
      </c>
      <c r="AV842" s="14" t="s">
        <v>166</v>
      </c>
      <c r="AW842" s="14" t="s">
        <v>31</v>
      </c>
      <c r="AX842" s="14" t="s">
        <v>74</v>
      </c>
      <c r="AY842" s="276" t="s">
        <v>165</v>
      </c>
    </row>
    <row r="843" s="15" customFormat="1">
      <c r="B843" s="277"/>
      <c r="C843" s="278"/>
      <c r="D843" s="246" t="s">
        <v>175</v>
      </c>
      <c r="E843" s="279" t="s">
        <v>1</v>
      </c>
      <c r="F843" s="280" t="s">
        <v>186</v>
      </c>
      <c r="G843" s="278"/>
      <c r="H843" s="281">
        <v>230.79799999999997</v>
      </c>
      <c r="I843" s="282"/>
      <c r="J843" s="278"/>
      <c r="K843" s="278"/>
      <c r="L843" s="283"/>
      <c r="M843" s="284"/>
      <c r="N843" s="285"/>
      <c r="O843" s="285"/>
      <c r="P843" s="285"/>
      <c r="Q843" s="285"/>
      <c r="R843" s="285"/>
      <c r="S843" s="285"/>
      <c r="T843" s="286"/>
      <c r="AT843" s="287" t="s">
        <v>175</v>
      </c>
      <c r="AU843" s="287" t="s">
        <v>107</v>
      </c>
      <c r="AV843" s="15" t="s">
        <v>173</v>
      </c>
      <c r="AW843" s="15" t="s">
        <v>31</v>
      </c>
      <c r="AX843" s="15" t="s">
        <v>82</v>
      </c>
      <c r="AY843" s="287" t="s">
        <v>165</v>
      </c>
    </row>
    <row r="844" s="13" customFormat="1">
      <c r="B844" s="255"/>
      <c r="C844" s="256"/>
      <c r="D844" s="246" t="s">
        <v>175</v>
      </c>
      <c r="E844" s="256"/>
      <c r="F844" s="258" t="s">
        <v>2049</v>
      </c>
      <c r="G844" s="256"/>
      <c r="H844" s="259">
        <v>242.33799999999999</v>
      </c>
      <c r="I844" s="260"/>
      <c r="J844" s="256"/>
      <c r="K844" s="256"/>
      <c r="L844" s="261"/>
      <c r="M844" s="262"/>
      <c r="N844" s="263"/>
      <c r="O844" s="263"/>
      <c r="P844" s="263"/>
      <c r="Q844" s="263"/>
      <c r="R844" s="263"/>
      <c r="S844" s="263"/>
      <c r="T844" s="264"/>
      <c r="AT844" s="265" t="s">
        <v>175</v>
      </c>
      <c r="AU844" s="265" t="s">
        <v>107</v>
      </c>
      <c r="AV844" s="13" t="s">
        <v>107</v>
      </c>
      <c r="AW844" s="13" t="s">
        <v>4</v>
      </c>
      <c r="AX844" s="13" t="s">
        <v>82</v>
      </c>
      <c r="AY844" s="265" t="s">
        <v>165</v>
      </c>
    </row>
    <row r="845" s="1" customFormat="1" ht="24" customHeight="1">
      <c r="B845" s="38"/>
      <c r="C845" s="288" t="s">
        <v>557</v>
      </c>
      <c r="D845" s="288" t="s">
        <v>223</v>
      </c>
      <c r="E845" s="289" t="s">
        <v>2050</v>
      </c>
      <c r="F845" s="290" t="s">
        <v>2051</v>
      </c>
      <c r="G845" s="291" t="s">
        <v>339</v>
      </c>
      <c r="H845" s="292">
        <v>62.073999999999998</v>
      </c>
      <c r="I845" s="293"/>
      <c r="J845" s="294">
        <f>ROUND(I845*H845,2)</f>
        <v>0</v>
      </c>
      <c r="K845" s="290" t="s">
        <v>1</v>
      </c>
      <c r="L845" s="295"/>
      <c r="M845" s="296" t="s">
        <v>1</v>
      </c>
      <c r="N845" s="297" t="s">
        <v>40</v>
      </c>
      <c r="O845" s="86"/>
      <c r="P845" s="240">
        <f>O845*H845</f>
        <v>0</v>
      </c>
      <c r="Q845" s="240">
        <v>3.0000000000000001E-05</v>
      </c>
      <c r="R845" s="240">
        <f>Q845*H845</f>
        <v>0.0018622199999999999</v>
      </c>
      <c r="S845" s="240">
        <v>0</v>
      </c>
      <c r="T845" s="241">
        <f>S845*H845</f>
        <v>0</v>
      </c>
      <c r="AR845" s="242" t="s">
        <v>226</v>
      </c>
      <c r="AT845" s="242" t="s">
        <v>223</v>
      </c>
      <c r="AU845" s="242" t="s">
        <v>107</v>
      </c>
      <c r="AY845" s="17" t="s">
        <v>165</v>
      </c>
      <c r="BE845" s="243">
        <f>IF(N845="základní",J845,0)</f>
        <v>0</v>
      </c>
      <c r="BF845" s="243">
        <f>IF(N845="snížená",J845,0)</f>
        <v>0</v>
      </c>
      <c r="BG845" s="243">
        <f>IF(N845="zákl. přenesená",J845,0)</f>
        <v>0</v>
      </c>
      <c r="BH845" s="243">
        <f>IF(N845="sníž. přenesená",J845,0)</f>
        <v>0</v>
      </c>
      <c r="BI845" s="243">
        <f>IF(N845="nulová",J845,0)</f>
        <v>0</v>
      </c>
      <c r="BJ845" s="17" t="s">
        <v>107</v>
      </c>
      <c r="BK845" s="243">
        <f>ROUND(I845*H845,2)</f>
        <v>0</v>
      </c>
      <c r="BL845" s="17" t="s">
        <v>173</v>
      </c>
      <c r="BM845" s="242" t="s">
        <v>2052</v>
      </c>
    </row>
    <row r="846" s="12" customFormat="1">
      <c r="B846" s="244"/>
      <c r="C846" s="245"/>
      <c r="D846" s="246" t="s">
        <v>175</v>
      </c>
      <c r="E846" s="247" t="s">
        <v>1</v>
      </c>
      <c r="F846" s="248" t="s">
        <v>1175</v>
      </c>
      <c r="G846" s="245"/>
      <c r="H846" s="247" t="s">
        <v>1</v>
      </c>
      <c r="I846" s="249"/>
      <c r="J846" s="245"/>
      <c r="K846" s="245"/>
      <c r="L846" s="250"/>
      <c r="M846" s="251"/>
      <c r="N846" s="252"/>
      <c r="O846" s="252"/>
      <c r="P846" s="252"/>
      <c r="Q846" s="252"/>
      <c r="R846" s="252"/>
      <c r="S846" s="252"/>
      <c r="T846" s="253"/>
      <c r="AT846" s="254" t="s">
        <v>175</v>
      </c>
      <c r="AU846" s="254" t="s">
        <v>107</v>
      </c>
      <c r="AV846" s="12" t="s">
        <v>82</v>
      </c>
      <c r="AW846" s="12" t="s">
        <v>31</v>
      </c>
      <c r="AX846" s="12" t="s">
        <v>74</v>
      </c>
      <c r="AY846" s="254" t="s">
        <v>165</v>
      </c>
    </row>
    <row r="847" s="12" customFormat="1">
      <c r="B847" s="244"/>
      <c r="C847" s="245"/>
      <c r="D847" s="246" t="s">
        <v>175</v>
      </c>
      <c r="E847" s="247" t="s">
        <v>1</v>
      </c>
      <c r="F847" s="248" t="s">
        <v>1819</v>
      </c>
      <c r="G847" s="245"/>
      <c r="H847" s="247" t="s">
        <v>1</v>
      </c>
      <c r="I847" s="249"/>
      <c r="J847" s="245"/>
      <c r="K847" s="245"/>
      <c r="L847" s="250"/>
      <c r="M847" s="251"/>
      <c r="N847" s="252"/>
      <c r="O847" s="252"/>
      <c r="P847" s="252"/>
      <c r="Q847" s="252"/>
      <c r="R847" s="252"/>
      <c r="S847" s="252"/>
      <c r="T847" s="253"/>
      <c r="AT847" s="254" t="s">
        <v>175</v>
      </c>
      <c r="AU847" s="254" t="s">
        <v>107</v>
      </c>
      <c r="AV847" s="12" t="s">
        <v>82</v>
      </c>
      <c r="AW847" s="12" t="s">
        <v>31</v>
      </c>
      <c r="AX847" s="12" t="s">
        <v>74</v>
      </c>
      <c r="AY847" s="254" t="s">
        <v>165</v>
      </c>
    </row>
    <row r="848" s="13" customFormat="1">
      <c r="B848" s="255"/>
      <c r="C848" s="256"/>
      <c r="D848" s="246" t="s">
        <v>175</v>
      </c>
      <c r="E848" s="257" t="s">
        <v>1</v>
      </c>
      <c r="F848" s="258" t="s">
        <v>2024</v>
      </c>
      <c r="G848" s="256"/>
      <c r="H848" s="259">
        <v>9.5500000000000007</v>
      </c>
      <c r="I848" s="260"/>
      <c r="J848" s="256"/>
      <c r="K848" s="256"/>
      <c r="L848" s="261"/>
      <c r="M848" s="262"/>
      <c r="N848" s="263"/>
      <c r="O848" s="263"/>
      <c r="P848" s="263"/>
      <c r="Q848" s="263"/>
      <c r="R848" s="263"/>
      <c r="S848" s="263"/>
      <c r="T848" s="264"/>
      <c r="AT848" s="265" t="s">
        <v>175</v>
      </c>
      <c r="AU848" s="265" t="s">
        <v>107</v>
      </c>
      <c r="AV848" s="13" t="s">
        <v>107</v>
      </c>
      <c r="AW848" s="13" t="s">
        <v>31</v>
      </c>
      <c r="AX848" s="13" t="s">
        <v>74</v>
      </c>
      <c r="AY848" s="265" t="s">
        <v>165</v>
      </c>
    </row>
    <row r="849" s="13" customFormat="1">
      <c r="B849" s="255"/>
      <c r="C849" s="256"/>
      <c r="D849" s="246" t="s">
        <v>175</v>
      </c>
      <c r="E849" s="257" t="s">
        <v>1</v>
      </c>
      <c r="F849" s="258" t="s">
        <v>2025</v>
      </c>
      <c r="G849" s="256"/>
      <c r="H849" s="259">
        <v>11.460000000000001</v>
      </c>
      <c r="I849" s="260"/>
      <c r="J849" s="256"/>
      <c r="K849" s="256"/>
      <c r="L849" s="261"/>
      <c r="M849" s="262"/>
      <c r="N849" s="263"/>
      <c r="O849" s="263"/>
      <c r="P849" s="263"/>
      <c r="Q849" s="263"/>
      <c r="R849" s="263"/>
      <c r="S849" s="263"/>
      <c r="T849" s="264"/>
      <c r="AT849" s="265" t="s">
        <v>175</v>
      </c>
      <c r="AU849" s="265" t="s">
        <v>107</v>
      </c>
      <c r="AV849" s="13" t="s">
        <v>107</v>
      </c>
      <c r="AW849" s="13" t="s">
        <v>31</v>
      </c>
      <c r="AX849" s="13" t="s">
        <v>74</v>
      </c>
      <c r="AY849" s="265" t="s">
        <v>165</v>
      </c>
    </row>
    <row r="850" s="13" customFormat="1">
      <c r="B850" s="255"/>
      <c r="C850" s="256"/>
      <c r="D850" s="246" t="s">
        <v>175</v>
      </c>
      <c r="E850" s="257" t="s">
        <v>1</v>
      </c>
      <c r="F850" s="258" t="s">
        <v>2026</v>
      </c>
      <c r="G850" s="256"/>
      <c r="H850" s="259">
        <v>3.7999999999999998</v>
      </c>
      <c r="I850" s="260"/>
      <c r="J850" s="256"/>
      <c r="K850" s="256"/>
      <c r="L850" s="261"/>
      <c r="M850" s="262"/>
      <c r="N850" s="263"/>
      <c r="O850" s="263"/>
      <c r="P850" s="263"/>
      <c r="Q850" s="263"/>
      <c r="R850" s="263"/>
      <c r="S850" s="263"/>
      <c r="T850" s="264"/>
      <c r="AT850" s="265" t="s">
        <v>175</v>
      </c>
      <c r="AU850" s="265" t="s">
        <v>107</v>
      </c>
      <c r="AV850" s="13" t="s">
        <v>107</v>
      </c>
      <c r="AW850" s="13" t="s">
        <v>31</v>
      </c>
      <c r="AX850" s="13" t="s">
        <v>74</v>
      </c>
      <c r="AY850" s="265" t="s">
        <v>165</v>
      </c>
    </row>
    <row r="851" s="13" customFormat="1">
      <c r="B851" s="255"/>
      <c r="C851" s="256"/>
      <c r="D851" s="246" t="s">
        <v>175</v>
      </c>
      <c r="E851" s="257" t="s">
        <v>1</v>
      </c>
      <c r="F851" s="258" t="s">
        <v>1992</v>
      </c>
      <c r="G851" s="256"/>
      <c r="H851" s="259">
        <v>3.7679999999999998</v>
      </c>
      <c r="I851" s="260"/>
      <c r="J851" s="256"/>
      <c r="K851" s="256"/>
      <c r="L851" s="261"/>
      <c r="M851" s="262"/>
      <c r="N851" s="263"/>
      <c r="O851" s="263"/>
      <c r="P851" s="263"/>
      <c r="Q851" s="263"/>
      <c r="R851" s="263"/>
      <c r="S851" s="263"/>
      <c r="T851" s="264"/>
      <c r="AT851" s="265" t="s">
        <v>175</v>
      </c>
      <c r="AU851" s="265" t="s">
        <v>107</v>
      </c>
      <c r="AV851" s="13" t="s">
        <v>107</v>
      </c>
      <c r="AW851" s="13" t="s">
        <v>31</v>
      </c>
      <c r="AX851" s="13" t="s">
        <v>74</v>
      </c>
      <c r="AY851" s="265" t="s">
        <v>165</v>
      </c>
    </row>
    <row r="852" s="13" customFormat="1">
      <c r="B852" s="255"/>
      <c r="C852" s="256"/>
      <c r="D852" s="246" t="s">
        <v>175</v>
      </c>
      <c r="E852" s="257" t="s">
        <v>1</v>
      </c>
      <c r="F852" s="258" t="s">
        <v>2053</v>
      </c>
      <c r="G852" s="256"/>
      <c r="H852" s="259">
        <v>1.52</v>
      </c>
      <c r="I852" s="260"/>
      <c r="J852" s="256"/>
      <c r="K852" s="256"/>
      <c r="L852" s="261"/>
      <c r="M852" s="262"/>
      <c r="N852" s="263"/>
      <c r="O852" s="263"/>
      <c r="P852" s="263"/>
      <c r="Q852" s="263"/>
      <c r="R852" s="263"/>
      <c r="S852" s="263"/>
      <c r="T852" s="264"/>
      <c r="AT852" s="265" t="s">
        <v>175</v>
      </c>
      <c r="AU852" s="265" t="s">
        <v>107</v>
      </c>
      <c r="AV852" s="13" t="s">
        <v>107</v>
      </c>
      <c r="AW852" s="13" t="s">
        <v>31</v>
      </c>
      <c r="AX852" s="13" t="s">
        <v>74</v>
      </c>
      <c r="AY852" s="265" t="s">
        <v>165</v>
      </c>
    </row>
    <row r="853" s="13" customFormat="1">
      <c r="B853" s="255"/>
      <c r="C853" s="256"/>
      <c r="D853" s="246" t="s">
        <v>175</v>
      </c>
      <c r="E853" s="257" t="s">
        <v>1</v>
      </c>
      <c r="F853" s="258" t="s">
        <v>2027</v>
      </c>
      <c r="G853" s="256"/>
      <c r="H853" s="259">
        <v>0.57999999999999996</v>
      </c>
      <c r="I853" s="260"/>
      <c r="J853" s="256"/>
      <c r="K853" s="256"/>
      <c r="L853" s="261"/>
      <c r="M853" s="262"/>
      <c r="N853" s="263"/>
      <c r="O853" s="263"/>
      <c r="P853" s="263"/>
      <c r="Q853" s="263"/>
      <c r="R853" s="263"/>
      <c r="S853" s="263"/>
      <c r="T853" s="264"/>
      <c r="AT853" s="265" t="s">
        <v>175</v>
      </c>
      <c r="AU853" s="265" t="s">
        <v>107</v>
      </c>
      <c r="AV853" s="13" t="s">
        <v>107</v>
      </c>
      <c r="AW853" s="13" t="s">
        <v>31</v>
      </c>
      <c r="AX853" s="13" t="s">
        <v>74</v>
      </c>
      <c r="AY853" s="265" t="s">
        <v>165</v>
      </c>
    </row>
    <row r="854" s="13" customFormat="1">
      <c r="B854" s="255"/>
      <c r="C854" s="256"/>
      <c r="D854" s="246" t="s">
        <v>175</v>
      </c>
      <c r="E854" s="257" t="s">
        <v>1</v>
      </c>
      <c r="F854" s="258" t="s">
        <v>2028</v>
      </c>
      <c r="G854" s="256"/>
      <c r="H854" s="259">
        <v>0.92000000000000004</v>
      </c>
      <c r="I854" s="260"/>
      <c r="J854" s="256"/>
      <c r="K854" s="256"/>
      <c r="L854" s="261"/>
      <c r="M854" s="262"/>
      <c r="N854" s="263"/>
      <c r="O854" s="263"/>
      <c r="P854" s="263"/>
      <c r="Q854" s="263"/>
      <c r="R854" s="263"/>
      <c r="S854" s="263"/>
      <c r="T854" s="264"/>
      <c r="AT854" s="265" t="s">
        <v>175</v>
      </c>
      <c r="AU854" s="265" t="s">
        <v>107</v>
      </c>
      <c r="AV854" s="13" t="s">
        <v>107</v>
      </c>
      <c r="AW854" s="13" t="s">
        <v>31</v>
      </c>
      <c r="AX854" s="13" t="s">
        <v>74</v>
      </c>
      <c r="AY854" s="265" t="s">
        <v>165</v>
      </c>
    </row>
    <row r="855" s="13" customFormat="1">
      <c r="B855" s="255"/>
      <c r="C855" s="256"/>
      <c r="D855" s="246" t="s">
        <v>175</v>
      </c>
      <c r="E855" s="257" t="s">
        <v>1</v>
      </c>
      <c r="F855" s="258" t="s">
        <v>2028</v>
      </c>
      <c r="G855" s="256"/>
      <c r="H855" s="259">
        <v>0.92000000000000004</v>
      </c>
      <c r="I855" s="260"/>
      <c r="J855" s="256"/>
      <c r="K855" s="256"/>
      <c r="L855" s="261"/>
      <c r="M855" s="262"/>
      <c r="N855" s="263"/>
      <c r="O855" s="263"/>
      <c r="P855" s="263"/>
      <c r="Q855" s="263"/>
      <c r="R855" s="263"/>
      <c r="S855" s="263"/>
      <c r="T855" s="264"/>
      <c r="AT855" s="265" t="s">
        <v>175</v>
      </c>
      <c r="AU855" s="265" t="s">
        <v>107</v>
      </c>
      <c r="AV855" s="13" t="s">
        <v>107</v>
      </c>
      <c r="AW855" s="13" t="s">
        <v>31</v>
      </c>
      <c r="AX855" s="13" t="s">
        <v>74</v>
      </c>
      <c r="AY855" s="265" t="s">
        <v>165</v>
      </c>
    </row>
    <row r="856" s="13" customFormat="1">
      <c r="B856" s="255"/>
      <c r="C856" s="256"/>
      <c r="D856" s="246" t="s">
        <v>175</v>
      </c>
      <c r="E856" s="257" t="s">
        <v>1</v>
      </c>
      <c r="F856" s="258" t="s">
        <v>667</v>
      </c>
      <c r="G856" s="256"/>
      <c r="H856" s="259">
        <v>1.55</v>
      </c>
      <c r="I856" s="260"/>
      <c r="J856" s="256"/>
      <c r="K856" s="256"/>
      <c r="L856" s="261"/>
      <c r="M856" s="262"/>
      <c r="N856" s="263"/>
      <c r="O856" s="263"/>
      <c r="P856" s="263"/>
      <c r="Q856" s="263"/>
      <c r="R856" s="263"/>
      <c r="S856" s="263"/>
      <c r="T856" s="264"/>
      <c r="AT856" s="265" t="s">
        <v>175</v>
      </c>
      <c r="AU856" s="265" t="s">
        <v>107</v>
      </c>
      <c r="AV856" s="13" t="s">
        <v>107</v>
      </c>
      <c r="AW856" s="13" t="s">
        <v>31</v>
      </c>
      <c r="AX856" s="13" t="s">
        <v>74</v>
      </c>
      <c r="AY856" s="265" t="s">
        <v>165</v>
      </c>
    </row>
    <row r="857" s="14" customFormat="1">
      <c r="B857" s="266"/>
      <c r="C857" s="267"/>
      <c r="D857" s="246" t="s">
        <v>175</v>
      </c>
      <c r="E857" s="268" t="s">
        <v>1</v>
      </c>
      <c r="F857" s="269" t="s">
        <v>179</v>
      </c>
      <c r="G857" s="267"/>
      <c r="H857" s="270">
        <v>34.067999999999998</v>
      </c>
      <c r="I857" s="271"/>
      <c r="J857" s="267"/>
      <c r="K857" s="267"/>
      <c r="L857" s="272"/>
      <c r="M857" s="273"/>
      <c r="N857" s="274"/>
      <c r="O857" s="274"/>
      <c r="P857" s="274"/>
      <c r="Q857" s="274"/>
      <c r="R857" s="274"/>
      <c r="S857" s="274"/>
      <c r="T857" s="275"/>
      <c r="AT857" s="276" t="s">
        <v>175</v>
      </c>
      <c r="AU857" s="276" t="s">
        <v>107</v>
      </c>
      <c r="AV857" s="14" t="s">
        <v>166</v>
      </c>
      <c r="AW857" s="14" t="s">
        <v>31</v>
      </c>
      <c r="AX857" s="14" t="s">
        <v>74</v>
      </c>
      <c r="AY857" s="276" t="s">
        <v>165</v>
      </c>
    </row>
    <row r="858" s="12" customFormat="1">
      <c r="B858" s="244"/>
      <c r="C858" s="245"/>
      <c r="D858" s="246" t="s">
        <v>175</v>
      </c>
      <c r="E858" s="247" t="s">
        <v>1</v>
      </c>
      <c r="F858" s="248" t="s">
        <v>794</v>
      </c>
      <c r="G858" s="245"/>
      <c r="H858" s="247" t="s">
        <v>1</v>
      </c>
      <c r="I858" s="249"/>
      <c r="J858" s="245"/>
      <c r="K858" s="245"/>
      <c r="L858" s="250"/>
      <c r="M858" s="251"/>
      <c r="N858" s="252"/>
      <c r="O858" s="252"/>
      <c r="P858" s="252"/>
      <c r="Q858" s="252"/>
      <c r="R858" s="252"/>
      <c r="S858" s="252"/>
      <c r="T858" s="253"/>
      <c r="AT858" s="254" t="s">
        <v>175</v>
      </c>
      <c r="AU858" s="254" t="s">
        <v>107</v>
      </c>
      <c r="AV858" s="12" t="s">
        <v>82</v>
      </c>
      <c r="AW858" s="12" t="s">
        <v>31</v>
      </c>
      <c r="AX858" s="12" t="s">
        <v>74</v>
      </c>
      <c r="AY858" s="254" t="s">
        <v>165</v>
      </c>
    </row>
    <row r="859" s="12" customFormat="1">
      <c r="B859" s="244"/>
      <c r="C859" s="245"/>
      <c r="D859" s="246" t="s">
        <v>175</v>
      </c>
      <c r="E859" s="247" t="s">
        <v>1</v>
      </c>
      <c r="F859" s="248" t="s">
        <v>1819</v>
      </c>
      <c r="G859" s="245"/>
      <c r="H859" s="247" t="s">
        <v>1</v>
      </c>
      <c r="I859" s="249"/>
      <c r="J859" s="245"/>
      <c r="K859" s="245"/>
      <c r="L859" s="250"/>
      <c r="M859" s="251"/>
      <c r="N859" s="252"/>
      <c r="O859" s="252"/>
      <c r="P859" s="252"/>
      <c r="Q859" s="252"/>
      <c r="R859" s="252"/>
      <c r="S859" s="252"/>
      <c r="T859" s="253"/>
      <c r="AT859" s="254" t="s">
        <v>175</v>
      </c>
      <c r="AU859" s="254" t="s">
        <v>107</v>
      </c>
      <c r="AV859" s="12" t="s">
        <v>82</v>
      </c>
      <c r="AW859" s="12" t="s">
        <v>31</v>
      </c>
      <c r="AX859" s="12" t="s">
        <v>74</v>
      </c>
      <c r="AY859" s="254" t="s">
        <v>165</v>
      </c>
    </row>
    <row r="860" s="13" customFormat="1">
      <c r="B860" s="255"/>
      <c r="C860" s="256"/>
      <c r="D860" s="246" t="s">
        <v>175</v>
      </c>
      <c r="E860" s="257" t="s">
        <v>1</v>
      </c>
      <c r="F860" s="258" t="s">
        <v>1276</v>
      </c>
      <c r="G860" s="256"/>
      <c r="H860" s="259">
        <v>1.8</v>
      </c>
      <c r="I860" s="260"/>
      <c r="J860" s="256"/>
      <c r="K860" s="256"/>
      <c r="L860" s="261"/>
      <c r="M860" s="262"/>
      <c r="N860" s="263"/>
      <c r="O860" s="263"/>
      <c r="P860" s="263"/>
      <c r="Q860" s="263"/>
      <c r="R860" s="263"/>
      <c r="S860" s="263"/>
      <c r="T860" s="264"/>
      <c r="AT860" s="265" t="s">
        <v>175</v>
      </c>
      <c r="AU860" s="265" t="s">
        <v>107</v>
      </c>
      <c r="AV860" s="13" t="s">
        <v>107</v>
      </c>
      <c r="AW860" s="13" t="s">
        <v>31</v>
      </c>
      <c r="AX860" s="13" t="s">
        <v>74</v>
      </c>
      <c r="AY860" s="265" t="s">
        <v>165</v>
      </c>
    </row>
    <row r="861" s="13" customFormat="1">
      <c r="B861" s="255"/>
      <c r="C861" s="256"/>
      <c r="D861" s="246" t="s">
        <v>175</v>
      </c>
      <c r="E861" s="257" t="s">
        <v>1</v>
      </c>
      <c r="F861" s="258" t="s">
        <v>2031</v>
      </c>
      <c r="G861" s="256"/>
      <c r="H861" s="259">
        <v>0.90000000000000002</v>
      </c>
      <c r="I861" s="260"/>
      <c r="J861" s="256"/>
      <c r="K861" s="256"/>
      <c r="L861" s="261"/>
      <c r="M861" s="262"/>
      <c r="N861" s="263"/>
      <c r="O861" s="263"/>
      <c r="P861" s="263"/>
      <c r="Q861" s="263"/>
      <c r="R861" s="263"/>
      <c r="S861" s="263"/>
      <c r="T861" s="264"/>
      <c r="AT861" s="265" t="s">
        <v>175</v>
      </c>
      <c r="AU861" s="265" t="s">
        <v>107</v>
      </c>
      <c r="AV861" s="13" t="s">
        <v>107</v>
      </c>
      <c r="AW861" s="13" t="s">
        <v>31</v>
      </c>
      <c r="AX861" s="13" t="s">
        <v>74</v>
      </c>
      <c r="AY861" s="265" t="s">
        <v>165</v>
      </c>
    </row>
    <row r="862" s="14" customFormat="1">
      <c r="B862" s="266"/>
      <c r="C862" s="267"/>
      <c r="D862" s="246" t="s">
        <v>175</v>
      </c>
      <c r="E862" s="268" t="s">
        <v>1</v>
      </c>
      <c r="F862" s="269" t="s">
        <v>179</v>
      </c>
      <c r="G862" s="267"/>
      <c r="H862" s="270">
        <v>2.7000000000000002</v>
      </c>
      <c r="I862" s="271"/>
      <c r="J862" s="267"/>
      <c r="K862" s="267"/>
      <c r="L862" s="272"/>
      <c r="M862" s="273"/>
      <c r="N862" s="274"/>
      <c r="O862" s="274"/>
      <c r="P862" s="274"/>
      <c r="Q862" s="274"/>
      <c r="R862" s="274"/>
      <c r="S862" s="274"/>
      <c r="T862" s="275"/>
      <c r="AT862" s="276" t="s">
        <v>175</v>
      </c>
      <c r="AU862" s="276" t="s">
        <v>107</v>
      </c>
      <c r="AV862" s="14" t="s">
        <v>166</v>
      </c>
      <c r="AW862" s="14" t="s">
        <v>31</v>
      </c>
      <c r="AX862" s="14" t="s">
        <v>74</v>
      </c>
      <c r="AY862" s="276" t="s">
        <v>165</v>
      </c>
    </row>
    <row r="863" s="12" customFormat="1">
      <c r="B863" s="244"/>
      <c r="C863" s="245"/>
      <c r="D863" s="246" t="s">
        <v>175</v>
      </c>
      <c r="E863" s="247" t="s">
        <v>1</v>
      </c>
      <c r="F863" s="248" t="s">
        <v>1750</v>
      </c>
      <c r="G863" s="245"/>
      <c r="H863" s="247" t="s">
        <v>1</v>
      </c>
      <c r="I863" s="249"/>
      <c r="J863" s="245"/>
      <c r="K863" s="245"/>
      <c r="L863" s="250"/>
      <c r="M863" s="251"/>
      <c r="N863" s="252"/>
      <c r="O863" s="252"/>
      <c r="P863" s="252"/>
      <c r="Q863" s="252"/>
      <c r="R863" s="252"/>
      <c r="S863" s="252"/>
      <c r="T863" s="253"/>
      <c r="AT863" s="254" t="s">
        <v>175</v>
      </c>
      <c r="AU863" s="254" t="s">
        <v>107</v>
      </c>
      <c r="AV863" s="12" t="s">
        <v>82</v>
      </c>
      <c r="AW863" s="12" t="s">
        <v>31</v>
      </c>
      <c r="AX863" s="12" t="s">
        <v>74</v>
      </c>
      <c r="AY863" s="254" t="s">
        <v>165</v>
      </c>
    </row>
    <row r="864" s="12" customFormat="1">
      <c r="B864" s="244"/>
      <c r="C864" s="245"/>
      <c r="D864" s="246" t="s">
        <v>175</v>
      </c>
      <c r="E864" s="247" t="s">
        <v>1</v>
      </c>
      <c r="F864" s="248" t="s">
        <v>1819</v>
      </c>
      <c r="G864" s="245"/>
      <c r="H864" s="247" t="s">
        <v>1</v>
      </c>
      <c r="I864" s="249"/>
      <c r="J864" s="245"/>
      <c r="K864" s="245"/>
      <c r="L864" s="250"/>
      <c r="M864" s="251"/>
      <c r="N864" s="252"/>
      <c r="O864" s="252"/>
      <c r="P864" s="252"/>
      <c r="Q864" s="252"/>
      <c r="R864" s="252"/>
      <c r="S864" s="252"/>
      <c r="T864" s="253"/>
      <c r="AT864" s="254" t="s">
        <v>175</v>
      </c>
      <c r="AU864" s="254" t="s">
        <v>107</v>
      </c>
      <c r="AV864" s="12" t="s">
        <v>82</v>
      </c>
      <c r="AW864" s="12" t="s">
        <v>31</v>
      </c>
      <c r="AX864" s="12" t="s">
        <v>74</v>
      </c>
      <c r="AY864" s="254" t="s">
        <v>165</v>
      </c>
    </row>
    <row r="865" s="13" customFormat="1">
      <c r="B865" s="255"/>
      <c r="C865" s="256"/>
      <c r="D865" s="246" t="s">
        <v>175</v>
      </c>
      <c r="E865" s="257" t="s">
        <v>1</v>
      </c>
      <c r="F865" s="258" t="s">
        <v>1999</v>
      </c>
      <c r="G865" s="256"/>
      <c r="H865" s="259">
        <v>0.40000000000000002</v>
      </c>
      <c r="I865" s="260"/>
      <c r="J865" s="256"/>
      <c r="K865" s="256"/>
      <c r="L865" s="261"/>
      <c r="M865" s="262"/>
      <c r="N865" s="263"/>
      <c r="O865" s="263"/>
      <c r="P865" s="263"/>
      <c r="Q865" s="263"/>
      <c r="R865" s="263"/>
      <c r="S865" s="263"/>
      <c r="T865" s="264"/>
      <c r="AT865" s="265" t="s">
        <v>175</v>
      </c>
      <c r="AU865" s="265" t="s">
        <v>107</v>
      </c>
      <c r="AV865" s="13" t="s">
        <v>107</v>
      </c>
      <c r="AW865" s="13" t="s">
        <v>31</v>
      </c>
      <c r="AX865" s="13" t="s">
        <v>74</v>
      </c>
      <c r="AY865" s="265" t="s">
        <v>165</v>
      </c>
    </row>
    <row r="866" s="13" customFormat="1">
      <c r="B866" s="255"/>
      <c r="C866" s="256"/>
      <c r="D866" s="246" t="s">
        <v>175</v>
      </c>
      <c r="E866" s="257" t="s">
        <v>1</v>
      </c>
      <c r="F866" s="258" t="s">
        <v>2029</v>
      </c>
      <c r="G866" s="256"/>
      <c r="H866" s="259">
        <v>1.3200000000000001</v>
      </c>
      <c r="I866" s="260"/>
      <c r="J866" s="256"/>
      <c r="K866" s="256"/>
      <c r="L866" s="261"/>
      <c r="M866" s="262"/>
      <c r="N866" s="263"/>
      <c r="O866" s="263"/>
      <c r="P866" s="263"/>
      <c r="Q866" s="263"/>
      <c r="R866" s="263"/>
      <c r="S866" s="263"/>
      <c r="T866" s="264"/>
      <c r="AT866" s="265" t="s">
        <v>175</v>
      </c>
      <c r="AU866" s="265" t="s">
        <v>107</v>
      </c>
      <c r="AV866" s="13" t="s">
        <v>107</v>
      </c>
      <c r="AW866" s="13" t="s">
        <v>31</v>
      </c>
      <c r="AX866" s="13" t="s">
        <v>74</v>
      </c>
      <c r="AY866" s="265" t="s">
        <v>165</v>
      </c>
    </row>
    <row r="867" s="13" customFormat="1">
      <c r="B867" s="255"/>
      <c r="C867" s="256"/>
      <c r="D867" s="246" t="s">
        <v>175</v>
      </c>
      <c r="E867" s="257" t="s">
        <v>1</v>
      </c>
      <c r="F867" s="258" t="s">
        <v>799</v>
      </c>
      <c r="G867" s="256"/>
      <c r="H867" s="259">
        <v>1.6000000000000001</v>
      </c>
      <c r="I867" s="260"/>
      <c r="J867" s="256"/>
      <c r="K867" s="256"/>
      <c r="L867" s="261"/>
      <c r="M867" s="262"/>
      <c r="N867" s="263"/>
      <c r="O867" s="263"/>
      <c r="P867" s="263"/>
      <c r="Q867" s="263"/>
      <c r="R867" s="263"/>
      <c r="S867" s="263"/>
      <c r="T867" s="264"/>
      <c r="AT867" s="265" t="s">
        <v>175</v>
      </c>
      <c r="AU867" s="265" t="s">
        <v>107</v>
      </c>
      <c r="AV867" s="13" t="s">
        <v>107</v>
      </c>
      <c r="AW867" s="13" t="s">
        <v>31</v>
      </c>
      <c r="AX867" s="13" t="s">
        <v>74</v>
      </c>
      <c r="AY867" s="265" t="s">
        <v>165</v>
      </c>
    </row>
    <row r="868" s="13" customFormat="1">
      <c r="B868" s="255"/>
      <c r="C868" s="256"/>
      <c r="D868" s="246" t="s">
        <v>175</v>
      </c>
      <c r="E868" s="257" t="s">
        <v>1</v>
      </c>
      <c r="F868" s="258" t="s">
        <v>2030</v>
      </c>
      <c r="G868" s="256"/>
      <c r="H868" s="259">
        <v>3.6000000000000001</v>
      </c>
      <c r="I868" s="260"/>
      <c r="J868" s="256"/>
      <c r="K868" s="256"/>
      <c r="L868" s="261"/>
      <c r="M868" s="262"/>
      <c r="N868" s="263"/>
      <c r="O868" s="263"/>
      <c r="P868" s="263"/>
      <c r="Q868" s="263"/>
      <c r="R868" s="263"/>
      <c r="S868" s="263"/>
      <c r="T868" s="264"/>
      <c r="AT868" s="265" t="s">
        <v>175</v>
      </c>
      <c r="AU868" s="265" t="s">
        <v>107</v>
      </c>
      <c r="AV868" s="13" t="s">
        <v>107</v>
      </c>
      <c r="AW868" s="13" t="s">
        <v>31</v>
      </c>
      <c r="AX868" s="13" t="s">
        <v>74</v>
      </c>
      <c r="AY868" s="265" t="s">
        <v>165</v>
      </c>
    </row>
    <row r="869" s="13" customFormat="1">
      <c r="B869" s="255"/>
      <c r="C869" s="256"/>
      <c r="D869" s="246" t="s">
        <v>175</v>
      </c>
      <c r="E869" s="257" t="s">
        <v>1</v>
      </c>
      <c r="F869" s="258" t="s">
        <v>2031</v>
      </c>
      <c r="G869" s="256"/>
      <c r="H869" s="259">
        <v>0.90000000000000002</v>
      </c>
      <c r="I869" s="260"/>
      <c r="J869" s="256"/>
      <c r="K869" s="256"/>
      <c r="L869" s="261"/>
      <c r="M869" s="262"/>
      <c r="N869" s="263"/>
      <c r="O869" s="263"/>
      <c r="P869" s="263"/>
      <c r="Q869" s="263"/>
      <c r="R869" s="263"/>
      <c r="S869" s="263"/>
      <c r="T869" s="264"/>
      <c r="AT869" s="265" t="s">
        <v>175</v>
      </c>
      <c r="AU869" s="265" t="s">
        <v>107</v>
      </c>
      <c r="AV869" s="13" t="s">
        <v>107</v>
      </c>
      <c r="AW869" s="13" t="s">
        <v>31</v>
      </c>
      <c r="AX869" s="13" t="s">
        <v>74</v>
      </c>
      <c r="AY869" s="265" t="s">
        <v>165</v>
      </c>
    </row>
    <row r="870" s="13" customFormat="1">
      <c r="B870" s="255"/>
      <c r="C870" s="256"/>
      <c r="D870" s="246" t="s">
        <v>175</v>
      </c>
      <c r="E870" s="257" t="s">
        <v>1</v>
      </c>
      <c r="F870" s="258" t="s">
        <v>2030</v>
      </c>
      <c r="G870" s="256"/>
      <c r="H870" s="259">
        <v>3.6000000000000001</v>
      </c>
      <c r="I870" s="260"/>
      <c r="J870" s="256"/>
      <c r="K870" s="256"/>
      <c r="L870" s="261"/>
      <c r="M870" s="262"/>
      <c r="N870" s="263"/>
      <c r="O870" s="263"/>
      <c r="P870" s="263"/>
      <c r="Q870" s="263"/>
      <c r="R870" s="263"/>
      <c r="S870" s="263"/>
      <c r="T870" s="264"/>
      <c r="AT870" s="265" t="s">
        <v>175</v>
      </c>
      <c r="AU870" s="265" t="s">
        <v>107</v>
      </c>
      <c r="AV870" s="13" t="s">
        <v>107</v>
      </c>
      <c r="AW870" s="13" t="s">
        <v>31</v>
      </c>
      <c r="AX870" s="13" t="s">
        <v>74</v>
      </c>
      <c r="AY870" s="265" t="s">
        <v>165</v>
      </c>
    </row>
    <row r="871" s="13" customFormat="1">
      <c r="B871" s="255"/>
      <c r="C871" s="256"/>
      <c r="D871" s="246" t="s">
        <v>175</v>
      </c>
      <c r="E871" s="257" t="s">
        <v>1</v>
      </c>
      <c r="F871" s="258" t="s">
        <v>2031</v>
      </c>
      <c r="G871" s="256"/>
      <c r="H871" s="259">
        <v>0.90000000000000002</v>
      </c>
      <c r="I871" s="260"/>
      <c r="J871" s="256"/>
      <c r="K871" s="256"/>
      <c r="L871" s="261"/>
      <c r="M871" s="262"/>
      <c r="N871" s="263"/>
      <c r="O871" s="263"/>
      <c r="P871" s="263"/>
      <c r="Q871" s="263"/>
      <c r="R871" s="263"/>
      <c r="S871" s="263"/>
      <c r="T871" s="264"/>
      <c r="AT871" s="265" t="s">
        <v>175</v>
      </c>
      <c r="AU871" s="265" t="s">
        <v>107</v>
      </c>
      <c r="AV871" s="13" t="s">
        <v>107</v>
      </c>
      <c r="AW871" s="13" t="s">
        <v>31</v>
      </c>
      <c r="AX871" s="13" t="s">
        <v>74</v>
      </c>
      <c r="AY871" s="265" t="s">
        <v>165</v>
      </c>
    </row>
    <row r="872" s="13" customFormat="1">
      <c r="B872" s="255"/>
      <c r="C872" s="256"/>
      <c r="D872" s="246" t="s">
        <v>175</v>
      </c>
      <c r="E872" s="257" t="s">
        <v>1</v>
      </c>
      <c r="F872" s="258" t="s">
        <v>1279</v>
      </c>
      <c r="G872" s="256"/>
      <c r="H872" s="259">
        <v>1.03</v>
      </c>
      <c r="I872" s="260"/>
      <c r="J872" s="256"/>
      <c r="K872" s="256"/>
      <c r="L872" s="261"/>
      <c r="M872" s="262"/>
      <c r="N872" s="263"/>
      <c r="O872" s="263"/>
      <c r="P872" s="263"/>
      <c r="Q872" s="263"/>
      <c r="R872" s="263"/>
      <c r="S872" s="263"/>
      <c r="T872" s="264"/>
      <c r="AT872" s="265" t="s">
        <v>175</v>
      </c>
      <c r="AU872" s="265" t="s">
        <v>107</v>
      </c>
      <c r="AV872" s="13" t="s">
        <v>107</v>
      </c>
      <c r="AW872" s="13" t="s">
        <v>31</v>
      </c>
      <c r="AX872" s="13" t="s">
        <v>74</v>
      </c>
      <c r="AY872" s="265" t="s">
        <v>165</v>
      </c>
    </row>
    <row r="873" s="13" customFormat="1">
      <c r="B873" s="255"/>
      <c r="C873" s="256"/>
      <c r="D873" s="246" t="s">
        <v>175</v>
      </c>
      <c r="E873" s="257" t="s">
        <v>1</v>
      </c>
      <c r="F873" s="258" t="s">
        <v>2032</v>
      </c>
      <c r="G873" s="256"/>
      <c r="H873" s="259">
        <v>1.3100000000000001</v>
      </c>
      <c r="I873" s="260"/>
      <c r="J873" s="256"/>
      <c r="K873" s="256"/>
      <c r="L873" s="261"/>
      <c r="M873" s="262"/>
      <c r="N873" s="263"/>
      <c r="O873" s="263"/>
      <c r="P873" s="263"/>
      <c r="Q873" s="263"/>
      <c r="R873" s="263"/>
      <c r="S873" s="263"/>
      <c r="T873" s="264"/>
      <c r="AT873" s="265" t="s">
        <v>175</v>
      </c>
      <c r="AU873" s="265" t="s">
        <v>107</v>
      </c>
      <c r="AV873" s="13" t="s">
        <v>107</v>
      </c>
      <c r="AW873" s="13" t="s">
        <v>31</v>
      </c>
      <c r="AX873" s="13" t="s">
        <v>74</v>
      </c>
      <c r="AY873" s="265" t="s">
        <v>165</v>
      </c>
    </row>
    <row r="874" s="13" customFormat="1">
      <c r="B874" s="255"/>
      <c r="C874" s="256"/>
      <c r="D874" s="246" t="s">
        <v>175</v>
      </c>
      <c r="E874" s="257" t="s">
        <v>1</v>
      </c>
      <c r="F874" s="258" t="s">
        <v>82</v>
      </c>
      <c r="G874" s="256"/>
      <c r="H874" s="259">
        <v>1</v>
      </c>
      <c r="I874" s="260"/>
      <c r="J874" s="256"/>
      <c r="K874" s="256"/>
      <c r="L874" s="261"/>
      <c r="M874" s="262"/>
      <c r="N874" s="263"/>
      <c r="O874" s="263"/>
      <c r="P874" s="263"/>
      <c r="Q874" s="263"/>
      <c r="R874" s="263"/>
      <c r="S874" s="263"/>
      <c r="T874" s="264"/>
      <c r="AT874" s="265" t="s">
        <v>175</v>
      </c>
      <c r="AU874" s="265" t="s">
        <v>107</v>
      </c>
      <c r="AV874" s="13" t="s">
        <v>107</v>
      </c>
      <c r="AW874" s="13" t="s">
        <v>31</v>
      </c>
      <c r="AX874" s="13" t="s">
        <v>74</v>
      </c>
      <c r="AY874" s="265" t="s">
        <v>165</v>
      </c>
    </row>
    <row r="875" s="14" customFormat="1">
      <c r="B875" s="266"/>
      <c r="C875" s="267"/>
      <c r="D875" s="246" t="s">
        <v>175</v>
      </c>
      <c r="E875" s="268" t="s">
        <v>1</v>
      </c>
      <c r="F875" s="269" t="s">
        <v>179</v>
      </c>
      <c r="G875" s="267"/>
      <c r="H875" s="270">
        <v>15.66</v>
      </c>
      <c r="I875" s="271"/>
      <c r="J875" s="267"/>
      <c r="K875" s="267"/>
      <c r="L875" s="272"/>
      <c r="M875" s="273"/>
      <c r="N875" s="274"/>
      <c r="O875" s="274"/>
      <c r="P875" s="274"/>
      <c r="Q875" s="274"/>
      <c r="R875" s="274"/>
      <c r="S875" s="274"/>
      <c r="T875" s="275"/>
      <c r="AT875" s="276" t="s">
        <v>175</v>
      </c>
      <c r="AU875" s="276" t="s">
        <v>107</v>
      </c>
      <c r="AV875" s="14" t="s">
        <v>166</v>
      </c>
      <c r="AW875" s="14" t="s">
        <v>31</v>
      </c>
      <c r="AX875" s="14" t="s">
        <v>74</v>
      </c>
      <c r="AY875" s="276" t="s">
        <v>165</v>
      </c>
    </row>
    <row r="876" s="12" customFormat="1">
      <c r="B876" s="244"/>
      <c r="C876" s="245"/>
      <c r="D876" s="246" t="s">
        <v>175</v>
      </c>
      <c r="E876" s="247" t="s">
        <v>1</v>
      </c>
      <c r="F876" s="248" t="s">
        <v>1752</v>
      </c>
      <c r="G876" s="245"/>
      <c r="H876" s="247" t="s">
        <v>1</v>
      </c>
      <c r="I876" s="249"/>
      <c r="J876" s="245"/>
      <c r="K876" s="245"/>
      <c r="L876" s="250"/>
      <c r="M876" s="251"/>
      <c r="N876" s="252"/>
      <c r="O876" s="252"/>
      <c r="P876" s="252"/>
      <c r="Q876" s="252"/>
      <c r="R876" s="252"/>
      <c r="S876" s="252"/>
      <c r="T876" s="253"/>
      <c r="AT876" s="254" t="s">
        <v>175</v>
      </c>
      <c r="AU876" s="254" t="s">
        <v>107</v>
      </c>
      <c r="AV876" s="12" t="s">
        <v>82</v>
      </c>
      <c r="AW876" s="12" t="s">
        <v>31</v>
      </c>
      <c r="AX876" s="12" t="s">
        <v>74</v>
      </c>
      <c r="AY876" s="254" t="s">
        <v>165</v>
      </c>
    </row>
    <row r="877" s="12" customFormat="1">
      <c r="B877" s="244"/>
      <c r="C877" s="245"/>
      <c r="D877" s="246" t="s">
        <v>175</v>
      </c>
      <c r="E877" s="247" t="s">
        <v>1</v>
      </c>
      <c r="F877" s="248" t="s">
        <v>1819</v>
      </c>
      <c r="G877" s="245"/>
      <c r="H877" s="247" t="s">
        <v>1</v>
      </c>
      <c r="I877" s="249"/>
      <c r="J877" s="245"/>
      <c r="K877" s="245"/>
      <c r="L877" s="250"/>
      <c r="M877" s="251"/>
      <c r="N877" s="252"/>
      <c r="O877" s="252"/>
      <c r="P877" s="252"/>
      <c r="Q877" s="252"/>
      <c r="R877" s="252"/>
      <c r="S877" s="252"/>
      <c r="T877" s="253"/>
      <c r="AT877" s="254" t="s">
        <v>175</v>
      </c>
      <c r="AU877" s="254" t="s">
        <v>107</v>
      </c>
      <c r="AV877" s="12" t="s">
        <v>82</v>
      </c>
      <c r="AW877" s="12" t="s">
        <v>31</v>
      </c>
      <c r="AX877" s="12" t="s">
        <v>74</v>
      </c>
      <c r="AY877" s="254" t="s">
        <v>165</v>
      </c>
    </row>
    <row r="878" s="13" customFormat="1">
      <c r="B878" s="255"/>
      <c r="C878" s="256"/>
      <c r="D878" s="246" t="s">
        <v>175</v>
      </c>
      <c r="E878" s="257" t="s">
        <v>1</v>
      </c>
      <c r="F878" s="258" t="s">
        <v>2033</v>
      </c>
      <c r="G878" s="256"/>
      <c r="H878" s="259">
        <v>5.7300000000000004</v>
      </c>
      <c r="I878" s="260"/>
      <c r="J878" s="256"/>
      <c r="K878" s="256"/>
      <c r="L878" s="261"/>
      <c r="M878" s="262"/>
      <c r="N878" s="263"/>
      <c r="O878" s="263"/>
      <c r="P878" s="263"/>
      <c r="Q878" s="263"/>
      <c r="R878" s="263"/>
      <c r="S878" s="263"/>
      <c r="T878" s="264"/>
      <c r="AT878" s="265" t="s">
        <v>175</v>
      </c>
      <c r="AU878" s="265" t="s">
        <v>107</v>
      </c>
      <c r="AV878" s="13" t="s">
        <v>107</v>
      </c>
      <c r="AW878" s="13" t="s">
        <v>31</v>
      </c>
      <c r="AX878" s="13" t="s">
        <v>74</v>
      </c>
      <c r="AY878" s="265" t="s">
        <v>165</v>
      </c>
    </row>
    <row r="879" s="13" customFormat="1">
      <c r="B879" s="255"/>
      <c r="C879" s="256"/>
      <c r="D879" s="246" t="s">
        <v>175</v>
      </c>
      <c r="E879" s="257" t="s">
        <v>1</v>
      </c>
      <c r="F879" s="258" t="s">
        <v>1278</v>
      </c>
      <c r="G879" s="256"/>
      <c r="H879" s="259">
        <v>0.95999999999999996</v>
      </c>
      <c r="I879" s="260"/>
      <c r="J879" s="256"/>
      <c r="K879" s="256"/>
      <c r="L879" s="261"/>
      <c r="M879" s="262"/>
      <c r="N879" s="263"/>
      <c r="O879" s="263"/>
      <c r="P879" s="263"/>
      <c r="Q879" s="263"/>
      <c r="R879" s="263"/>
      <c r="S879" s="263"/>
      <c r="T879" s="264"/>
      <c r="AT879" s="265" t="s">
        <v>175</v>
      </c>
      <c r="AU879" s="265" t="s">
        <v>107</v>
      </c>
      <c r="AV879" s="13" t="s">
        <v>107</v>
      </c>
      <c r="AW879" s="13" t="s">
        <v>31</v>
      </c>
      <c r="AX879" s="13" t="s">
        <v>74</v>
      </c>
      <c r="AY879" s="265" t="s">
        <v>165</v>
      </c>
    </row>
    <row r="880" s="14" customFormat="1">
      <c r="B880" s="266"/>
      <c r="C880" s="267"/>
      <c r="D880" s="246" t="s">
        <v>175</v>
      </c>
      <c r="E880" s="268" t="s">
        <v>1</v>
      </c>
      <c r="F880" s="269" t="s">
        <v>179</v>
      </c>
      <c r="G880" s="267"/>
      <c r="H880" s="270">
        <v>6.6900000000000004</v>
      </c>
      <c r="I880" s="271"/>
      <c r="J880" s="267"/>
      <c r="K880" s="267"/>
      <c r="L880" s="272"/>
      <c r="M880" s="273"/>
      <c r="N880" s="274"/>
      <c r="O880" s="274"/>
      <c r="P880" s="274"/>
      <c r="Q880" s="274"/>
      <c r="R880" s="274"/>
      <c r="S880" s="274"/>
      <c r="T880" s="275"/>
      <c r="AT880" s="276" t="s">
        <v>175</v>
      </c>
      <c r="AU880" s="276" t="s">
        <v>107</v>
      </c>
      <c r="AV880" s="14" t="s">
        <v>166</v>
      </c>
      <c r="AW880" s="14" t="s">
        <v>31</v>
      </c>
      <c r="AX880" s="14" t="s">
        <v>74</v>
      </c>
      <c r="AY880" s="276" t="s">
        <v>165</v>
      </c>
    </row>
    <row r="881" s="15" customFormat="1">
      <c r="B881" s="277"/>
      <c r="C881" s="278"/>
      <c r="D881" s="246" t="s">
        <v>175</v>
      </c>
      <c r="E881" s="279" t="s">
        <v>1</v>
      </c>
      <c r="F881" s="280" t="s">
        <v>186</v>
      </c>
      <c r="G881" s="278"/>
      <c r="H881" s="281">
        <v>59.118000000000002</v>
      </c>
      <c r="I881" s="282"/>
      <c r="J881" s="278"/>
      <c r="K881" s="278"/>
      <c r="L881" s="283"/>
      <c r="M881" s="284"/>
      <c r="N881" s="285"/>
      <c r="O881" s="285"/>
      <c r="P881" s="285"/>
      <c r="Q881" s="285"/>
      <c r="R881" s="285"/>
      <c r="S881" s="285"/>
      <c r="T881" s="286"/>
      <c r="AT881" s="287" t="s">
        <v>175</v>
      </c>
      <c r="AU881" s="287" t="s">
        <v>107</v>
      </c>
      <c r="AV881" s="15" t="s">
        <v>173</v>
      </c>
      <c r="AW881" s="15" t="s">
        <v>31</v>
      </c>
      <c r="AX881" s="15" t="s">
        <v>82</v>
      </c>
      <c r="AY881" s="287" t="s">
        <v>165</v>
      </c>
    </row>
    <row r="882" s="13" customFormat="1">
      <c r="B882" s="255"/>
      <c r="C882" s="256"/>
      <c r="D882" s="246" t="s">
        <v>175</v>
      </c>
      <c r="E882" s="256"/>
      <c r="F882" s="258" t="s">
        <v>2054</v>
      </c>
      <c r="G882" s="256"/>
      <c r="H882" s="259">
        <v>62.073999999999998</v>
      </c>
      <c r="I882" s="260"/>
      <c r="J882" s="256"/>
      <c r="K882" s="256"/>
      <c r="L882" s="261"/>
      <c r="M882" s="262"/>
      <c r="N882" s="263"/>
      <c r="O882" s="263"/>
      <c r="P882" s="263"/>
      <c r="Q882" s="263"/>
      <c r="R882" s="263"/>
      <c r="S882" s="263"/>
      <c r="T882" s="264"/>
      <c r="AT882" s="265" t="s">
        <v>175</v>
      </c>
      <c r="AU882" s="265" t="s">
        <v>107</v>
      </c>
      <c r="AV882" s="13" t="s">
        <v>107</v>
      </c>
      <c r="AW882" s="13" t="s">
        <v>4</v>
      </c>
      <c r="AX882" s="13" t="s">
        <v>82</v>
      </c>
      <c r="AY882" s="265" t="s">
        <v>165</v>
      </c>
    </row>
    <row r="883" s="1" customFormat="1" ht="24" customHeight="1">
      <c r="B883" s="38"/>
      <c r="C883" s="231" t="s">
        <v>574</v>
      </c>
      <c r="D883" s="231" t="s">
        <v>168</v>
      </c>
      <c r="E883" s="232" t="s">
        <v>2055</v>
      </c>
      <c r="F883" s="233" t="s">
        <v>2056</v>
      </c>
      <c r="G883" s="234" t="s">
        <v>296</v>
      </c>
      <c r="H883" s="235">
        <v>814.15200000000004</v>
      </c>
      <c r="I883" s="236"/>
      <c r="J883" s="237">
        <f>ROUND(I883*H883,2)</f>
        <v>0</v>
      </c>
      <c r="K883" s="233" t="s">
        <v>172</v>
      </c>
      <c r="L883" s="43"/>
      <c r="M883" s="238" t="s">
        <v>1</v>
      </c>
      <c r="N883" s="239" t="s">
        <v>40</v>
      </c>
      <c r="O883" s="86"/>
      <c r="P883" s="240">
        <f>O883*H883</f>
        <v>0</v>
      </c>
      <c r="Q883" s="240">
        <v>0.01146</v>
      </c>
      <c r="R883" s="240">
        <f>Q883*H883</f>
        <v>9.3301819200000011</v>
      </c>
      <c r="S883" s="240">
        <v>0</v>
      </c>
      <c r="T883" s="241">
        <f>S883*H883</f>
        <v>0</v>
      </c>
      <c r="AR883" s="242" t="s">
        <v>173</v>
      </c>
      <c r="AT883" s="242" t="s">
        <v>168</v>
      </c>
      <c r="AU883" s="242" t="s">
        <v>107</v>
      </c>
      <c r="AY883" s="17" t="s">
        <v>165</v>
      </c>
      <c r="BE883" s="243">
        <f>IF(N883="základní",J883,0)</f>
        <v>0</v>
      </c>
      <c r="BF883" s="243">
        <f>IF(N883="snížená",J883,0)</f>
        <v>0</v>
      </c>
      <c r="BG883" s="243">
        <f>IF(N883="zákl. přenesená",J883,0)</f>
        <v>0</v>
      </c>
      <c r="BH883" s="243">
        <f>IF(N883="sníž. přenesená",J883,0)</f>
        <v>0</v>
      </c>
      <c r="BI883" s="243">
        <f>IF(N883="nulová",J883,0)</f>
        <v>0</v>
      </c>
      <c r="BJ883" s="17" t="s">
        <v>107</v>
      </c>
      <c r="BK883" s="243">
        <f>ROUND(I883*H883,2)</f>
        <v>0</v>
      </c>
      <c r="BL883" s="17" t="s">
        <v>173</v>
      </c>
      <c r="BM883" s="242" t="s">
        <v>2057</v>
      </c>
    </row>
    <row r="884" s="12" customFormat="1">
      <c r="B884" s="244"/>
      <c r="C884" s="245"/>
      <c r="D884" s="246" t="s">
        <v>175</v>
      </c>
      <c r="E884" s="247" t="s">
        <v>1</v>
      </c>
      <c r="F884" s="248" t="s">
        <v>1175</v>
      </c>
      <c r="G884" s="245"/>
      <c r="H884" s="247" t="s">
        <v>1</v>
      </c>
      <c r="I884" s="249"/>
      <c r="J884" s="245"/>
      <c r="K884" s="245"/>
      <c r="L884" s="250"/>
      <c r="M884" s="251"/>
      <c r="N884" s="252"/>
      <c r="O884" s="252"/>
      <c r="P884" s="252"/>
      <c r="Q884" s="252"/>
      <c r="R884" s="252"/>
      <c r="S884" s="252"/>
      <c r="T884" s="253"/>
      <c r="AT884" s="254" t="s">
        <v>175</v>
      </c>
      <c r="AU884" s="254" t="s">
        <v>107</v>
      </c>
      <c r="AV884" s="12" t="s">
        <v>82</v>
      </c>
      <c r="AW884" s="12" t="s">
        <v>31</v>
      </c>
      <c r="AX884" s="12" t="s">
        <v>74</v>
      </c>
      <c r="AY884" s="254" t="s">
        <v>165</v>
      </c>
    </row>
    <row r="885" s="12" customFormat="1">
      <c r="B885" s="244"/>
      <c r="C885" s="245"/>
      <c r="D885" s="246" t="s">
        <v>175</v>
      </c>
      <c r="E885" s="247" t="s">
        <v>1</v>
      </c>
      <c r="F885" s="248" t="s">
        <v>1819</v>
      </c>
      <c r="G885" s="245"/>
      <c r="H885" s="247" t="s">
        <v>1</v>
      </c>
      <c r="I885" s="249"/>
      <c r="J885" s="245"/>
      <c r="K885" s="245"/>
      <c r="L885" s="250"/>
      <c r="M885" s="251"/>
      <c r="N885" s="252"/>
      <c r="O885" s="252"/>
      <c r="P885" s="252"/>
      <c r="Q885" s="252"/>
      <c r="R885" s="252"/>
      <c r="S885" s="252"/>
      <c r="T885" s="253"/>
      <c r="AT885" s="254" t="s">
        <v>175</v>
      </c>
      <c r="AU885" s="254" t="s">
        <v>107</v>
      </c>
      <c r="AV885" s="12" t="s">
        <v>82</v>
      </c>
      <c r="AW885" s="12" t="s">
        <v>31</v>
      </c>
      <c r="AX885" s="12" t="s">
        <v>74</v>
      </c>
      <c r="AY885" s="254" t="s">
        <v>165</v>
      </c>
    </row>
    <row r="886" s="13" customFormat="1">
      <c r="B886" s="255"/>
      <c r="C886" s="256"/>
      <c r="D886" s="246" t="s">
        <v>175</v>
      </c>
      <c r="E886" s="257" t="s">
        <v>1</v>
      </c>
      <c r="F886" s="258" t="s">
        <v>1820</v>
      </c>
      <c r="G886" s="256"/>
      <c r="H886" s="259">
        <v>244.44200000000001</v>
      </c>
      <c r="I886" s="260"/>
      <c r="J886" s="256"/>
      <c r="K886" s="256"/>
      <c r="L886" s="261"/>
      <c r="M886" s="262"/>
      <c r="N886" s="263"/>
      <c r="O886" s="263"/>
      <c r="P886" s="263"/>
      <c r="Q886" s="263"/>
      <c r="R886" s="263"/>
      <c r="S886" s="263"/>
      <c r="T886" s="264"/>
      <c r="AT886" s="265" t="s">
        <v>175</v>
      </c>
      <c r="AU886" s="265" t="s">
        <v>107</v>
      </c>
      <c r="AV886" s="13" t="s">
        <v>107</v>
      </c>
      <c r="AW886" s="13" t="s">
        <v>31</v>
      </c>
      <c r="AX886" s="13" t="s">
        <v>74</v>
      </c>
      <c r="AY886" s="265" t="s">
        <v>165</v>
      </c>
    </row>
    <row r="887" s="13" customFormat="1">
      <c r="B887" s="255"/>
      <c r="C887" s="256"/>
      <c r="D887" s="246" t="s">
        <v>175</v>
      </c>
      <c r="E887" s="257" t="s">
        <v>1</v>
      </c>
      <c r="F887" s="258" t="s">
        <v>1821</v>
      </c>
      <c r="G887" s="256"/>
      <c r="H887" s="259">
        <v>20.02</v>
      </c>
      <c r="I887" s="260"/>
      <c r="J887" s="256"/>
      <c r="K887" s="256"/>
      <c r="L887" s="261"/>
      <c r="M887" s="262"/>
      <c r="N887" s="263"/>
      <c r="O887" s="263"/>
      <c r="P887" s="263"/>
      <c r="Q887" s="263"/>
      <c r="R887" s="263"/>
      <c r="S887" s="263"/>
      <c r="T887" s="264"/>
      <c r="AT887" s="265" t="s">
        <v>175</v>
      </c>
      <c r="AU887" s="265" t="s">
        <v>107</v>
      </c>
      <c r="AV887" s="13" t="s">
        <v>107</v>
      </c>
      <c r="AW887" s="13" t="s">
        <v>31</v>
      </c>
      <c r="AX887" s="13" t="s">
        <v>74</v>
      </c>
      <c r="AY887" s="265" t="s">
        <v>165</v>
      </c>
    </row>
    <row r="888" s="12" customFormat="1">
      <c r="B888" s="244"/>
      <c r="C888" s="245"/>
      <c r="D888" s="246" t="s">
        <v>175</v>
      </c>
      <c r="E888" s="247" t="s">
        <v>1</v>
      </c>
      <c r="F888" s="248" t="s">
        <v>1822</v>
      </c>
      <c r="G888" s="245"/>
      <c r="H888" s="247" t="s">
        <v>1</v>
      </c>
      <c r="I888" s="249"/>
      <c r="J888" s="245"/>
      <c r="K888" s="245"/>
      <c r="L888" s="250"/>
      <c r="M888" s="251"/>
      <c r="N888" s="252"/>
      <c r="O888" s="252"/>
      <c r="P888" s="252"/>
      <c r="Q888" s="252"/>
      <c r="R888" s="252"/>
      <c r="S888" s="252"/>
      <c r="T888" s="253"/>
      <c r="AT888" s="254" t="s">
        <v>175</v>
      </c>
      <c r="AU888" s="254" t="s">
        <v>107</v>
      </c>
      <c r="AV888" s="12" t="s">
        <v>82</v>
      </c>
      <c r="AW888" s="12" t="s">
        <v>31</v>
      </c>
      <c r="AX888" s="12" t="s">
        <v>74</v>
      </c>
      <c r="AY888" s="254" t="s">
        <v>165</v>
      </c>
    </row>
    <row r="889" s="13" customFormat="1">
      <c r="B889" s="255"/>
      <c r="C889" s="256"/>
      <c r="D889" s="246" t="s">
        <v>175</v>
      </c>
      <c r="E889" s="257" t="s">
        <v>1</v>
      </c>
      <c r="F889" s="258" t="s">
        <v>1823</v>
      </c>
      <c r="G889" s="256"/>
      <c r="H889" s="259">
        <v>2.7599999999999998</v>
      </c>
      <c r="I889" s="260"/>
      <c r="J889" s="256"/>
      <c r="K889" s="256"/>
      <c r="L889" s="261"/>
      <c r="M889" s="262"/>
      <c r="N889" s="263"/>
      <c r="O889" s="263"/>
      <c r="P889" s="263"/>
      <c r="Q889" s="263"/>
      <c r="R889" s="263"/>
      <c r="S889" s="263"/>
      <c r="T889" s="264"/>
      <c r="AT889" s="265" t="s">
        <v>175</v>
      </c>
      <c r="AU889" s="265" t="s">
        <v>107</v>
      </c>
      <c r="AV889" s="13" t="s">
        <v>107</v>
      </c>
      <c r="AW889" s="13" t="s">
        <v>31</v>
      </c>
      <c r="AX889" s="13" t="s">
        <v>74</v>
      </c>
      <c r="AY889" s="265" t="s">
        <v>165</v>
      </c>
    </row>
    <row r="890" s="13" customFormat="1">
      <c r="B890" s="255"/>
      <c r="C890" s="256"/>
      <c r="D890" s="246" t="s">
        <v>175</v>
      </c>
      <c r="E890" s="257" t="s">
        <v>1</v>
      </c>
      <c r="F890" s="258" t="s">
        <v>1824</v>
      </c>
      <c r="G890" s="256"/>
      <c r="H890" s="259">
        <v>-12.893000000000001</v>
      </c>
      <c r="I890" s="260"/>
      <c r="J890" s="256"/>
      <c r="K890" s="256"/>
      <c r="L890" s="261"/>
      <c r="M890" s="262"/>
      <c r="N890" s="263"/>
      <c r="O890" s="263"/>
      <c r="P890" s="263"/>
      <c r="Q890" s="263"/>
      <c r="R890" s="263"/>
      <c r="S890" s="263"/>
      <c r="T890" s="264"/>
      <c r="AT890" s="265" t="s">
        <v>175</v>
      </c>
      <c r="AU890" s="265" t="s">
        <v>107</v>
      </c>
      <c r="AV890" s="13" t="s">
        <v>107</v>
      </c>
      <c r="AW890" s="13" t="s">
        <v>31</v>
      </c>
      <c r="AX890" s="13" t="s">
        <v>74</v>
      </c>
      <c r="AY890" s="265" t="s">
        <v>165</v>
      </c>
    </row>
    <row r="891" s="13" customFormat="1">
      <c r="B891" s="255"/>
      <c r="C891" s="256"/>
      <c r="D891" s="246" t="s">
        <v>175</v>
      </c>
      <c r="E891" s="257" t="s">
        <v>1</v>
      </c>
      <c r="F891" s="258" t="s">
        <v>408</v>
      </c>
      <c r="G891" s="256"/>
      <c r="H891" s="259">
        <v>-3.6739999999999999</v>
      </c>
      <c r="I891" s="260"/>
      <c r="J891" s="256"/>
      <c r="K891" s="256"/>
      <c r="L891" s="261"/>
      <c r="M891" s="262"/>
      <c r="N891" s="263"/>
      <c r="O891" s="263"/>
      <c r="P891" s="263"/>
      <c r="Q891" s="263"/>
      <c r="R891" s="263"/>
      <c r="S891" s="263"/>
      <c r="T891" s="264"/>
      <c r="AT891" s="265" t="s">
        <v>175</v>
      </c>
      <c r="AU891" s="265" t="s">
        <v>107</v>
      </c>
      <c r="AV891" s="13" t="s">
        <v>107</v>
      </c>
      <c r="AW891" s="13" t="s">
        <v>31</v>
      </c>
      <c r="AX891" s="13" t="s">
        <v>74</v>
      </c>
      <c r="AY891" s="265" t="s">
        <v>165</v>
      </c>
    </row>
    <row r="892" s="13" customFormat="1">
      <c r="B892" s="255"/>
      <c r="C892" s="256"/>
      <c r="D892" s="246" t="s">
        <v>175</v>
      </c>
      <c r="E892" s="257" t="s">
        <v>1</v>
      </c>
      <c r="F892" s="258" t="s">
        <v>1825</v>
      </c>
      <c r="G892" s="256"/>
      <c r="H892" s="259">
        <v>-15.471</v>
      </c>
      <c r="I892" s="260"/>
      <c r="J892" s="256"/>
      <c r="K892" s="256"/>
      <c r="L892" s="261"/>
      <c r="M892" s="262"/>
      <c r="N892" s="263"/>
      <c r="O892" s="263"/>
      <c r="P892" s="263"/>
      <c r="Q892" s="263"/>
      <c r="R892" s="263"/>
      <c r="S892" s="263"/>
      <c r="T892" s="264"/>
      <c r="AT892" s="265" t="s">
        <v>175</v>
      </c>
      <c r="AU892" s="265" t="s">
        <v>107</v>
      </c>
      <c r="AV892" s="13" t="s">
        <v>107</v>
      </c>
      <c r="AW892" s="13" t="s">
        <v>31</v>
      </c>
      <c r="AX892" s="13" t="s">
        <v>74</v>
      </c>
      <c r="AY892" s="265" t="s">
        <v>165</v>
      </c>
    </row>
    <row r="893" s="13" customFormat="1">
      <c r="B893" s="255"/>
      <c r="C893" s="256"/>
      <c r="D893" s="246" t="s">
        <v>175</v>
      </c>
      <c r="E893" s="257" t="s">
        <v>1</v>
      </c>
      <c r="F893" s="258" t="s">
        <v>1826</v>
      </c>
      <c r="G893" s="256"/>
      <c r="H893" s="259">
        <v>-5.1299999999999999</v>
      </c>
      <c r="I893" s="260"/>
      <c r="J893" s="256"/>
      <c r="K893" s="256"/>
      <c r="L893" s="261"/>
      <c r="M893" s="262"/>
      <c r="N893" s="263"/>
      <c r="O893" s="263"/>
      <c r="P893" s="263"/>
      <c r="Q893" s="263"/>
      <c r="R893" s="263"/>
      <c r="S893" s="263"/>
      <c r="T893" s="264"/>
      <c r="AT893" s="265" t="s">
        <v>175</v>
      </c>
      <c r="AU893" s="265" t="s">
        <v>107</v>
      </c>
      <c r="AV893" s="13" t="s">
        <v>107</v>
      </c>
      <c r="AW893" s="13" t="s">
        <v>31</v>
      </c>
      <c r="AX893" s="13" t="s">
        <v>74</v>
      </c>
      <c r="AY893" s="265" t="s">
        <v>165</v>
      </c>
    </row>
    <row r="894" s="13" customFormat="1">
      <c r="B894" s="255"/>
      <c r="C894" s="256"/>
      <c r="D894" s="246" t="s">
        <v>175</v>
      </c>
      <c r="E894" s="257" t="s">
        <v>1</v>
      </c>
      <c r="F894" s="258" t="s">
        <v>1827</v>
      </c>
      <c r="G894" s="256"/>
      <c r="H894" s="259">
        <v>-0.56499999999999995</v>
      </c>
      <c r="I894" s="260"/>
      <c r="J894" s="256"/>
      <c r="K894" s="256"/>
      <c r="L894" s="261"/>
      <c r="M894" s="262"/>
      <c r="N894" s="263"/>
      <c r="O894" s="263"/>
      <c r="P894" s="263"/>
      <c r="Q894" s="263"/>
      <c r="R894" s="263"/>
      <c r="S894" s="263"/>
      <c r="T894" s="264"/>
      <c r="AT894" s="265" t="s">
        <v>175</v>
      </c>
      <c r="AU894" s="265" t="s">
        <v>107</v>
      </c>
      <c r="AV894" s="13" t="s">
        <v>107</v>
      </c>
      <c r="AW894" s="13" t="s">
        <v>31</v>
      </c>
      <c r="AX894" s="13" t="s">
        <v>74</v>
      </c>
      <c r="AY894" s="265" t="s">
        <v>165</v>
      </c>
    </row>
    <row r="895" s="13" customFormat="1">
      <c r="B895" s="255"/>
      <c r="C895" s="256"/>
      <c r="D895" s="246" t="s">
        <v>175</v>
      </c>
      <c r="E895" s="257" t="s">
        <v>1</v>
      </c>
      <c r="F895" s="258" t="s">
        <v>1828</v>
      </c>
      <c r="G895" s="256"/>
      <c r="H895" s="259">
        <v>36.899999999999999</v>
      </c>
      <c r="I895" s="260"/>
      <c r="J895" s="256"/>
      <c r="K895" s="256"/>
      <c r="L895" s="261"/>
      <c r="M895" s="262"/>
      <c r="N895" s="263"/>
      <c r="O895" s="263"/>
      <c r="P895" s="263"/>
      <c r="Q895" s="263"/>
      <c r="R895" s="263"/>
      <c r="S895" s="263"/>
      <c r="T895" s="264"/>
      <c r="AT895" s="265" t="s">
        <v>175</v>
      </c>
      <c r="AU895" s="265" t="s">
        <v>107</v>
      </c>
      <c r="AV895" s="13" t="s">
        <v>107</v>
      </c>
      <c r="AW895" s="13" t="s">
        <v>31</v>
      </c>
      <c r="AX895" s="13" t="s">
        <v>74</v>
      </c>
      <c r="AY895" s="265" t="s">
        <v>165</v>
      </c>
    </row>
    <row r="896" s="13" customFormat="1">
      <c r="B896" s="255"/>
      <c r="C896" s="256"/>
      <c r="D896" s="246" t="s">
        <v>175</v>
      </c>
      <c r="E896" s="257" t="s">
        <v>1</v>
      </c>
      <c r="F896" s="258" t="s">
        <v>1949</v>
      </c>
      <c r="G896" s="256"/>
      <c r="H896" s="259">
        <v>-0.65400000000000003</v>
      </c>
      <c r="I896" s="260"/>
      <c r="J896" s="256"/>
      <c r="K896" s="256"/>
      <c r="L896" s="261"/>
      <c r="M896" s="262"/>
      <c r="N896" s="263"/>
      <c r="O896" s="263"/>
      <c r="P896" s="263"/>
      <c r="Q896" s="263"/>
      <c r="R896" s="263"/>
      <c r="S896" s="263"/>
      <c r="T896" s="264"/>
      <c r="AT896" s="265" t="s">
        <v>175</v>
      </c>
      <c r="AU896" s="265" t="s">
        <v>107</v>
      </c>
      <c r="AV896" s="13" t="s">
        <v>107</v>
      </c>
      <c r="AW896" s="13" t="s">
        <v>31</v>
      </c>
      <c r="AX896" s="13" t="s">
        <v>74</v>
      </c>
      <c r="AY896" s="265" t="s">
        <v>165</v>
      </c>
    </row>
    <row r="897" s="13" customFormat="1">
      <c r="B897" s="255"/>
      <c r="C897" s="256"/>
      <c r="D897" s="246" t="s">
        <v>175</v>
      </c>
      <c r="E897" s="257" t="s">
        <v>1</v>
      </c>
      <c r="F897" s="258" t="s">
        <v>1829</v>
      </c>
      <c r="G897" s="256"/>
      <c r="H897" s="259">
        <v>-0.72499999999999998</v>
      </c>
      <c r="I897" s="260"/>
      <c r="J897" s="256"/>
      <c r="K897" s="256"/>
      <c r="L897" s="261"/>
      <c r="M897" s="262"/>
      <c r="N897" s="263"/>
      <c r="O897" s="263"/>
      <c r="P897" s="263"/>
      <c r="Q897" s="263"/>
      <c r="R897" s="263"/>
      <c r="S897" s="263"/>
      <c r="T897" s="264"/>
      <c r="AT897" s="265" t="s">
        <v>175</v>
      </c>
      <c r="AU897" s="265" t="s">
        <v>107</v>
      </c>
      <c r="AV897" s="13" t="s">
        <v>107</v>
      </c>
      <c r="AW897" s="13" t="s">
        <v>31</v>
      </c>
      <c r="AX897" s="13" t="s">
        <v>74</v>
      </c>
      <c r="AY897" s="265" t="s">
        <v>165</v>
      </c>
    </row>
    <row r="898" s="13" customFormat="1">
      <c r="B898" s="255"/>
      <c r="C898" s="256"/>
      <c r="D898" s="246" t="s">
        <v>175</v>
      </c>
      <c r="E898" s="257" t="s">
        <v>1</v>
      </c>
      <c r="F898" s="258" t="s">
        <v>1830</v>
      </c>
      <c r="G898" s="256"/>
      <c r="H898" s="259">
        <v>-1.1499999999999999</v>
      </c>
      <c r="I898" s="260"/>
      <c r="J898" s="256"/>
      <c r="K898" s="256"/>
      <c r="L898" s="261"/>
      <c r="M898" s="262"/>
      <c r="N898" s="263"/>
      <c r="O898" s="263"/>
      <c r="P898" s="263"/>
      <c r="Q898" s="263"/>
      <c r="R898" s="263"/>
      <c r="S898" s="263"/>
      <c r="T898" s="264"/>
      <c r="AT898" s="265" t="s">
        <v>175</v>
      </c>
      <c r="AU898" s="265" t="s">
        <v>107</v>
      </c>
      <c r="AV898" s="13" t="s">
        <v>107</v>
      </c>
      <c r="AW898" s="13" t="s">
        <v>31</v>
      </c>
      <c r="AX898" s="13" t="s">
        <v>74</v>
      </c>
      <c r="AY898" s="265" t="s">
        <v>165</v>
      </c>
    </row>
    <row r="899" s="13" customFormat="1">
      <c r="B899" s="255"/>
      <c r="C899" s="256"/>
      <c r="D899" s="246" t="s">
        <v>175</v>
      </c>
      <c r="E899" s="257" t="s">
        <v>1</v>
      </c>
      <c r="F899" s="258" t="s">
        <v>1831</v>
      </c>
      <c r="G899" s="256"/>
      <c r="H899" s="259">
        <v>-0.64400000000000002</v>
      </c>
      <c r="I899" s="260"/>
      <c r="J899" s="256"/>
      <c r="K899" s="256"/>
      <c r="L899" s="261"/>
      <c r="M899" s="262"/>
      <c r="N899" s="263"/>
      <c r="O899" s="263"/>
      <c r="P899" s="263"/>
      <c r="Q899" s="263"/>
      <c r="R899" s="263"/>
      <c r="S899" s="263"/>
      <c r="T899" s="264"/>
      <c r="AT899" s="265" t="s">
        <v>175</v>
      </c>
      <c r="AU899" s="265" t="s">
        <v>107</v>
      </c>
      <c r="AV899" s="13" t="s">
        <v>107</v>
      </c>
      <c r="AW899" s="13" t="s">
        <v>31</v>
      </c>
      <c r="AX899" s="13" t="s">
        <v>74</v>
      </c>
      <c r="AY899" s="265" t="s">
        <v>165</v>
      </c>
    </row>
    <row r="900" s="13" customFormat="1">
      <c r="B900" s="255"/>
      <c r="C900" s="256"/>
      <c r="D900" s="246" t="s">
        <v>175</v>
      </c>
      <c r="E900" s="257" t="s">
        <v>1</v>
      </c>
      <c r="F900" s="258" t="s">
        <v>1832</v>
      </c>
      <c r="G900" s="256"/>
      <c r="H900" s="259">
        <v>3.4580000000000002</v>
      </c>
      <c r="I900" s="260"/>
      <c r="J900" s="256"/>
      <c r="K900" s="256"/>
      <c r="L900" s="261"/>
      <c r="M900" s="262"/>
      <c r="N900" s="263"/>
      <c r="O900" s="263"/>
      <c r="P900" s="263"/>
      <c r="Q900" s="263"/>
      <c r="R900" s="263"/>
      <c r="S900" s="263"/>
      <c r="T900" s="264"/>
      <c r="AT900" s="265" t="s">
        <v>175</v>
      </c>
      <c r="AU900" s="265" t="s">
        <v>107</v>
      </c>
      <c r="AV900" s="13" t="s">
        <v>107</v>
      </c>
      <c r="AW900" s="13" t="s">
        <v>31</v>
      </c>
      <c r="AX900" s="13" t="s">
        <v>74</v>
      </c>
      <c r="AY900" s="265" t="s">
        <v>165</v>
      </c>
    </row>
    <row r="901" s="13" customFormat="1">
      <c r="B901" s="255"/>
      <c r="C901" s="256"/>
      <c r="D901" s="246" t="s">
        <v>175</v>
      </c>
      <c r="E901" s="257" t="s">
        <v>1</v>
      </c>
      <c r="F901" s="258" t="s">
        <v>1833</v>
      </c>
      <c r="G901" s="256"/>
      <c r="H901" s="259">
        <v>0.94399999999999995</v>
      </c>
      <c r="I901" s="260"/>
      <c r="J901" s="256"/>
      <c r="K901" s="256"/>
      <c r="L901" s="261"/>
      <c r="M901" s="262"/>
      <c r="N901" s="263"/>
      <c r="O901" s="263"/>
      <c r="P901" s="263"/>
      <c r="Q901" s="263"/>
      <c r="R901" s="263"/>
      <c r="S901" s="263"/>
      <c r="T901" s="264"/>
      <c r="AT901" s="265" t="s">
        <v>175</v>
      </c>
      <c r="AU901" s="265" t="s">
        <v>107</v>
      </c>
      <c r="AV901" s="13" t="s">
        <v>107</v>
      </c>
      <c r="AW901" s="13" t="s">
        <v>31</v>
      </c>
      <c r="AX901" s="13" t="s">
        <v>74</v>
      </c>
      <c r="AY901" s="265" t="s">
        <v>165</v>
      </c>
    </row>
    <row r="902" s="13" customFormat="1">
      <c r="B902" s="255"/>
      <c r="C902" s="256"/>
      <c r="D902" s="246" t="s">
        <v>175</v>
      </c>
      <c r="E902" s="257" t="s">
        <v>1</v>
      </c>
      <c r="F902" s="258" t="s">
        <v>1834</v>
      </c>
      <c r="G902" s="256"/>
      <c r="H902" s="259">
        <v>4.149</v>
      </c>
      <c r="I902" s="260"/>
      <c r="J902" s="256"/>
      <c r="K902" s="256"/>
      <c r="L902" s="261"/>
      <c r="M902" s="262"/>
      <c r="N902" s="263"/>
      <c r="O902" s="263"/>
      <c r="P902" s="263"/>
      <c r="Q902" s="263"/>
      <c r="R902" s="263"/>
      <c r="S902" s="263"/>
      <c r="T902" s="264"/>
      <c r="AT902" s="265" t="s">
        <v>175</v>
      </c>
      <c r="AU902" s="265" t="s">
        <v>107</v>
      </c>
      <c r="AV902" s="13" t="s">
        <v>107</v>
      </c>
      <c r="AW902" s="13" t="s">
        <v>31</v>
      </c>
      <c r="AX902" s="13" t="s">
        <v>74</v>
      </c>
      <c r="AY902" s="265" t="s">
        <v>165</v>
      </c>
    </row>
    <row r="903" s="13" customFormat="1">
      <c r="B903" s="255"/>
      <c r="C903" s="256"/>
      <c r="D903" s="246" t="s">
        <v>175</v>
      </c>
      <c r="E903" s="257" t="s">
        <v>1</v>
      </c>
      <c r="F903" s="258" t="s">
        <v>1835</v>
      </c>
      <c r="G903" s="256"/>
      <c r="H903" s="259">
        <v>1.3799999999999999</v>
      </c>
      <c r="I903" s="260"/>
      <c r="J903" s="256"/>
      <c r="K903" s="256"/>
      <c r="L903" s="261"/>
      <c r="M903" s="262"/>
      <c r="N903" s="263"/>
      <c r="O903" s="263"/>
      <c r="P903" s="263"/>
      <c r="Q903" s="263"/>
      <c r="R903" s="263"/>
      <c r="S903" s="263"/>
      <c r="T903" s="264"/>
      <c r="AT903" s="265" t="s">
        <v>175</v>
      </c>
      <c r="AU903" s="265" t="s">
        <v>107</v>
      </c>
      <c r="AV903" s="13" t="s">
        <v>107</v>
      </c>
      <c r="AW903" s="13" t="s">
        <v>31</v>
      </c>
      <c r="AX903" s="13" t="s">
        <v>74</v>
      </c>
      <c r="AY903" s="265" t="s">
        <v>165</v>
      </c>
    </row>
    <row r="904" s="13" customFormat="1">
      <c r="B904" s="255"/>
      <c r="C904" s="256"/>
      <c r="D904" s="246" t="s">
        <v>175</v>
      </c>
      <c r="E904" s="257" t="s">
        <v>1</v>
      </c>
      <c r="F904" s="258" t="s">
        <v>1836</v>
      </c>
      <c r="G904" s="256"/>
      <c r="H904" s="259">
        <v>0.56499999999999995</v>
      </c>
      <c r="I904" s="260"/>
      <c r="J904" s="256"/>
      <c r="K904" s="256"/>
      <c r="L904" s="261"/>
      <c r="M904" s="262"/>
      <c r="N904" s="263"/>
      <c r="O904" s="263"/>
      <c r="P904" s="263"/>
      <c r="Q904" s="263"/>
      <c r="R904" s="263"/>
      <c r="S904" s="263"/>
      <c r="T904" s="264"/>
      <c r="AT904" s="265" t="s">
        <v>175</v>
      </c>
      <c r="AU904" s="265" t="s">
        <v>107</v>
      </c>
      <c r="AV904" s="13" t="s">
        <v>107</v>
      </c>
      <c r="AW904" s="13" t="s">
        <v>31</v>
      </c>
      <c r="AX904" s="13" t="s">
        <v>74</v>
      </c>
      <c r="AY904" s="265" t="s">
        <v>165</v>
      </c>
    </row>
    <row r="905" s="13" customFormat="1">
      <c r="B905" s="255"/>
      <c r="C905" s="256"/>
      <c r="D905" s="246" t="s">
        <v>175</v>
      </c>
      <c r="E905" s="257" t="s">
        <v>1</v>
      </c>
      <c r="F905" s="258" t="s">
        <v>1837</v>
      </c>
      <c r="G905" s="256"/>
      <c r="H905" s="259">
        <v>0.46200000000000002</v>
      </c>
      <c r="I905" s="260"/>
      <c r="J905" s="256"/>
      <c r="K905" s="256"/>
      <c r="L905" s="261"/>
      <c r="M905" s="262"/>
      <c r="N905" s="263"/>
      <c r="O905" s="263"/>
      <c r="P905" s="263"/>
      <c r="Q905" s="263"/>
      <c r="R905" s="263"/>
      <c r="S905" s="263"/>
      <c r="T905" s="264"/>
      <c r="AT905" s="265" t="s">
        <v>175</v>
      </c>
      <c r="AU905" s="265" t="s">
        <v>107</v>
      </c>
      <c r="AV905" s="13" t="s">
        <v>107</v>
      </c>
      <c r="AW905" s="13" t="s">
        <v>31</v>
      </c>
      <c r="AX905" s="13" t="s">
        <v>74</v>
      </c>
      <c r="AY905" s="265" t="s">
        <v>165</v>
      </c>
    </row>
    <row r="906" s="13" customFormat="1">
      <c r="B906" s="255"/>
      <c r="C906" s="256"/>
      <c r="D906" s="246" t="s">
        <v>175</v>
      </c>
      <c r="E906" s="257" t="s">
        <v>1</v>
      </c>
      <c r="F906" s="258" t="s">
        <v>1838</v>
      </c>
      <c r="G906" s="256"/>
      <c r="H906" s="259">
        <v>0.51300000000000001</v>
      </c>
      <c r="I906" s="260"/>
      <c r="J906" s="256"/>
      <c r="K906" s="256"/>
      <c r="L906" s="261"/>
      <c r="M906" s="262"/>
      <c r="N906" s="263"/>
      <c r="O906" s="263"/>
      <c r="P906" s="263"/>
      <c r="Q906" s="263"/>
      <c r="R906" s="263"/>
      <c r="S906" s="263"/>
      <c r="T906" s="264"/>
      <c r="AT906" s="265" t="s">
        <v>175</v>
      </c>
      <c r="AU906" s="265" t="s">
        <v>107</v>
      </c>
      <c r="AV906" s="13" t="s">
        <v>107</v>
      </c>
      <c r="AW906" s="13" t="s">
        <v>31</v>
      </c>
      <c r="AX906" s="13" t="s">
        <v>74</v>
      </c>
      <c r="AY906" s="265" t="s">
        <v>165</v>
      </c>
    </row>
    <row r="907" s="13" customFormat="1">
      <c r="B907" s="255"/>
      <c r="C907" s="256"/>
      <c r="D907" s="246" t="s">
        <v>175</v>
      </c>
      <c r="E907" s="257" t="s">
        <v>1</v>
      </c>
      <c r="F907" s="258" t="s">
        <v>1839</v>
      </c>
      <c r="G907" s="256"/>
      <c r="H907" s="259">
        <v>0.34799999999999998</v>
      </c>
      <c r="I907" s="260"/>
      <c r="J907" s="256"/>
      <c r="K907" s="256"/>
      <c r="L907" s="261"/>
      <c r="M907" s="262"/>
      <c r="N907" s="263"/>
      <c r="O907" s="263"/>
      <c r="P907" s="263"/>
      <c r="Q907" s="263"/>
      <c r="R907" s="263"/>
      <c r="S907" s="263"/>
      <c r="T907" s="264"/>
      <c r="AT907" s="265" t="s">
        <v>175</v>
      </c>
      <c r="AU907" s="265" t="s">
        <v>107</v>
      </c>
      <c r="AV907" s="13" t="s">
        <v>107</v>
      </c>
      <c r="AW907" s="13" t="s">
        <v>31</v>
      </c>
      <c r="AX907" s="13" t="s">
        <v>74</v>
      </c>
      <c r="AY907" s="265" t="s">
        <v>165</v>
      </c>
    </row>
    <row r="908" s="13" customFormat="1">
      <c r="B908" s="255"/>
      <c r="C908" s="256"/>
      <c r="D908" s="246" t="s">
        <v>175</v>
      </c>
      <c r="E908" s="257" t="s">
        <v>1</v>
      </c>
      <c r="F908" s="258" t="s">
        <v>2058</v>
      </c>
      <c r="G908" s="256"/>
      <c r="H908" s="259">
        <v>0.35699999999999998</v>
      </c>
      <c r="I908" s="260"/>
      <c r="J908" s="256"/>
      <c r="K908" s="256"/>
      <c r="L908" s="261"/>
      <c r="M908" s="262"/>
      <c r="N908" s="263"/>
      <c r="O908" s="263"/>
      <c r="P908" s="263"/>
      <c r="Q908" s="263"/>
      <c r="R908" s="263"/>
      <c r="S908" s="263"/>
      <c r="T908" s="264"/>
      <c r="AT908" s="265" t="s">
        <v>175</v>
      </c>
      <c r="AU908" s="265" t="s">
        <v>107</v>
      </c>
      <c r="AV908" s="13" t="s">
        <v>107</v>
      </c>
      <c r="AW908" s="13" t="s">
        <v>31</v>
      </c>
      <c r="AX908" s="13" t="s">
        <v>74</v>
      </c>
      <c r="AY908" s="265" t="s">
        <v>165</v>
      </c>
    </row>
    <row r="909" s="12" customFormat="1">
      <c r="B909" s="244"/>
      <c r="C909" s="245"/>
      <c r="D909" s="246" t="s">
        <v>175</v>
      </c>
      <c r="E909" s="247" t="s">
        <v>1</v>
      </c>
      <c r="F909" s="248" t="s">
        <v>1452</v>
      </c>
      <c r="G909" s="245"/>
      <c r="H909" s="247" t="s">
        <v>1</v>
      </c>
      <c r="I909" s="249"/>
      <c r="J909" s="245"/>
      <c r="K909" s="245"/>
      <c r="L909" s="250"/>
      <c r="M909" s="251"/>
      <c r="N909" s="252"/>
      <c r="O909" s="252"/>
      <c r="P909" s="252"/>
      <c r="Q909" s="252"/>
      <c r="R909" s="252"/>
      <c r="S909" s="252"/>
      <c r="T909" s="253"/>
      <c r="AT909" s="254" t="s">
        <v>175</v>
      </c>
      <c r="AU909" s="254" t="s">
        <v>107</v>
      </c>
      <c r="AV909" s="12" t="s">
        <v>82</v>
      </c>
      <c r="AW909" s="12" t="s">
        <v>31</v>
      </c>
      <c r="AX909" s="12" t="s">
        <v>74</v>
      </c>
      <c r="AY909" s="254" t="s">
        <v>165</v>
      </c>
    </row>
    <row r="910" s="13" customFormat="1">
      <c r="B910" s="255"/>
      <c r="C910" s="256"/>
      <c r="D910" s="246" t="s">
        <v>175</v>
      </c>
      <c r="E910" s="257" t="s">
        <v>1</v>
      </c>
      <c r="F910" s="258" t="s">
        <v>1840</v>
      </c>
      <c r="G910" s="256"/>
      <c r="H910" s="259">
        <v>17.289999999999999</v>
      </c>
      <c r="I910" s="260"/>
      <c r="J910" s="256"/>
      <c r="K910" s="256"/>
      <c r="L910" s="261"/>
      <c r="M910" s="262"/>
      <c r="N910" s="263"/>
      <c r="O910" s="263"/>
      <c r="P910" s="263"/>
      <c r="Q910" s="263"/>
      <c r="R910" s="263"/>
      <c r="S910" s="263"/>
      <c r="T910" s="264"/>
      <c r="AT910" s="265" t="s">
        <v>175</v>
      </c>
      <c r="AU910" s="265" t="s">
        <v>107</v>
      </c>
      <c r="AV910" s="13" t="s">
        <v>107</v>
      </c>
      <c r="AW910" s="13" t="s">
        <v>31</v>
      </c>
      <c r="AX910" s="13" t="s">
        <v>74</v>
      </c>
      <c r="AY910" s="265" t="s">
        <v>165</v>
      </c>
    </row>
    <row r="911" s="13" customFormat="1">
      <c r="B911" s="255"/>
      <c r="C911" s="256"/>
      <c r="D911" s="246" t="s">
        <v>175</v>
      </c>
      <c r="E911" s="257" t="s">
        <v>1</v>
      </c>
      <c r="F911" s="258" t="s">
        <v>1841</v>
      </c>
      <c r="G911" s="256"/>
      <c r="H911" s="259">
        <v>-0.88</v>
      </c>
      <c r="I911" s="260"/>
      <c r="J911" s="256"/>
      <c r="K911" s="256"/>
      <c r="L911" s="261"/>
      <c r="M911" s="262"/>
      <c r="N911" s="263"/>
      <c r="O911" s="263"/>
      <c r="P911" s="263"/>
      <c r="Q911" s="263"/>
      <c r="R911" s="263"/>
      <c r="S911" s="263"/>
      <c r="T911" s="264"/>
      <c r="AT911" s="265" t="s">
        <v>175</v>
      </c>
      <c r="AU911" s="265" t="s">
        <v>107</v>
      </c>
      <c r="AV911" s="13" t="s">
        <v>107</v>
      </c>
      <c r="AW911" s="13" t="s">
        <v>31</v>
      </c>
      <c r="AX911" s="13" t="s">
        <v>74</v>
      </c>
      <c r="AY911" s="265" t="s">
        <v>165</v>
      </c>
    </row>
    <row r="912" s="13" customFormat="1">
      <c r="B912" s="255"/>
      <c r="C912" s="256"/>
      <c r="D912" s="246" t="s">
        <v>175</v>
      </c>
      <c r="E912" s="257" t="s">
        <v>1</v>
      </c>
      <c r="F912" s="258" t="s">
        <v>1842</v>
      </c>
      <c r="G912" s="256"/>
      <c r="H912" s="259">
        <v>1.8</v>
      </c>
      <c r="I912" s="260"/>
      <c r="J912" s="256"/>
      <c r="K912" s="256"/>
      <c r="L912" s="261"/>
      <c r="M912" s="262"/>
      <c r="N912" s="263"/>
      <c r="O912" s="263"/>
      <c r="P912" s="263"/>
      <c r="Q912" s="263"/>
      <c r="R912" s="263"/>
      <c r="S912" s="263"/>
      <c r="T912" s="264"/>
      <c r="AT912" s="265" t="s">
        <v>175</v>
      </c>
      <c r="AU912" s="265" t="s">
        <v>107</v>
      </c>
      <c r="AV912" s="13" t="s">
        <v>107</v>
      </c>
      <c r="AW912" s="13" t="s">
        <v>31</v>
      </c>
      <c r="AX912" s="13" t="s">
        <v>74</v>
      </c>
      <c r="AY912" s="265" t="s">
        <v>165</v>
      </c>
    </row>
    <row r="913" s="14" customFormat="1">
      <c r="B913" s="266"/>
      <c r="C913" s="267"/>
      <c r="D913" s="246" t="s">
        <v>175</v>
      </c>
      <c r="E913" s="268" t="s">
        <v>1</v>
      </c>
      <c r="F913" s="269" t="s">
        <v>179</v>
      </c>
      <c r="G913" s="267"/>
      <c r="H913" s="270">
        <v>293.60200000000003</v>
      </c>
      <c r="I913" s="271"/>
      <c r="J913" s="267"/>
      <c r="K913" s="267"/>
      <c r="L913" s="272"/>
      <c r="M913" s="273"/>
      <c r="N913" s="274"/>
      <c r="O913" s="274"/>
      <c r="P913" s="274"/>
      <c r="Q913" s="274"/>
      <c r="R913" s="274"/>
      <c r="S913" s="274"/>
      <c r="T913" s="275"/>
      <c r="AT913" s="276" t="s">
        <v>175</v>
      </c>
      <c r="AU913" s="276" t="s">
        <v>107</v>
      </c>
      <c r="AV913" s="14" t="s">
        <v>166</v>
      </c>
      <c r="AW913" s="14" t="s">
        <v>31</v>
      </c>
      <c r="AX913" s="14" t="s">
        <v>74</v>
      </c>
      <c r="AY913" s="276" t="s">
        <v>165</v>
      </c>
    </row>
    <row r="914" s="12" customFormat="1">
      <c r="B914" s="244"/>
      <c r="C914" s="245"/>
      <c r="D914" s="246" t="s">
        <v>175</v>
      </c>
      <c r="E914" s="247" t="s">
        <v>1</v>
      </c>
      <c r="F914" s="248" t="s">
        <v>794</v>
      </c>
      <c r="G914" s="245"/>
      <c r="H914" s="247" t="s">
        <v>1</v>
      </c>
      <c r="I914" s="249"/>
      <c r="J914" s="245"/>
      <c r="K914" s="245"/>
      <c r="L914" s="250"/>
      <c r="M914" s="251"/>
      <c r="N914" s="252"/>
      <c r="O914" s="252"/>
      <c r="P914" s="252"/>
      <c r="Q914" s="252"/>
      <c r="R914" s="252"/>
      <c r="S914" s="252"/>
      <c r="T914" s="253"/>
      <c r="AT914" s="254" t="s">
        <v>175</v>
      </c>
      <c r="AU914" s="254" t="s">
        <v>107</v>
      </c>
      <c r="AV914" s="12" t="s">
        <v>82</v>
      </c>
      <c r="AW914" s="12" t="s">
        <v>31</v>
      </c>
      <c r="AX914" s="12" t="s">
        <v>74</v>
      </c>
      <c r="AY914" s="254" t="s">
        <v>165</v>
      </c>
    </row>
    <row r="915" s="12" customFormat="1">
      <c r="B915" s="244"/>
      <c r="C915" s="245"/>
      <c r="D915" s="246" t="s">
        <v>175</v>
      </c>
      <c r="E915" s="247" t="s">
        <v>1</v>
      </c>
      <c r="F915" s="248" t="s">
        <v>1819</v>
      </c>
      <c r="G915" s="245"/>
      <c r="H915" s="247" t="s">
        <v>1</v>
      </c>
      <c r="I915" s="249"/>
      <c r="J915" s="245"/>
      <c r="K915" s="245"/>
      <c r="L915" s="250"/>
      <c r="M915" s="251"/>
      <c r="N915" s="252"/>
      <c r="O915" s="252"/>
      <c r="P915" s="252"/>
      <c r="Q915" s="252"/>
      <c r="R915" s="252"/>
      <c r="S915" s="252"/>
      <c r="T915" s="253"/>
      <c r="AT915" s="254" t="s">
        <v>175</v>
      </c>
      <c r="AU915" s="254" t="s">
        <v>107</v>
      </c>
      <c r="AV915" s="12" t="s">
        <v>82</v>
      </c>
      <c r="AW915" s="12" t="s">
        <v>31</v>
      </c>
      <c r="AX915" s="12" t="s">
        <v>74</v>
      </c>
      <c r="AY915" s="254" t="s">
        <v>165</v>
      </c>
    </row>
    <row r="916" s="13" customFormat="1">
      <c r="B916" s="255"/>
      <c r="C916" s="256"/>
      <c r="D916" s="246" t="s">
        <v>175</v>
      </c>
      <c r="E916" s="257" t="s">
        <v>1</v>
      </c>
      <c r="F916" s="258" t="s">
        <v>1843</v>
      </c>
      <c r="G916" s="256"/>
      <c r="H916" s="259">
        <v>92.731999999999999</v>
      </c>
      <c r="I916" s="260"/>
      <c r="J916" s="256"/>
      <c r="K916" s="256"/>
      <c r="L916" s="261"/>
      <c r="M916" s="262"/>
      <c r="N916" s="263"/>
      <c r="O916" s="263"/>
      <c r="P916" s="263"/>
      <c r="Q916" s="263"/>
      <c r="R916" s="263"/>
      <c r="S916" s="263"/>
      <c r="T916" s="264"/>
      <c r="AT916" s="265" t="s">
        <v>175</v>
      </c>
      <c r="AU916" s="265" t="s">
        <v>107</v>
      </c>
      <c r="AV916" s="13" t="s">
        <v>107</v>
      </c>
      <c r="AW916" s="13" t="s">
        <v>31</v>
      </c>
      <c r="AX916" s="13" t="s">
        <v>74</v>
      </c>
      <c r="AY916" s="265" t="s">
        <v>165</v>
      </c>
    </row>
    <row r="917" s="13" customFormat="1">
      <c r="B917" s="255"/>
      <c r="C917" s="256"/>
      <c r="D917" s="246" t="s">
        <v>175</v>
      </c>
      <c r="E917" s="257" t="s">
        <v>1</v>
      </c>
      <c r="F917" s="258" t="s">
        <v>381</v>
      </c>
      <c r="G917" s="256"/>
      <c r="H917" s="259">
        <v>-2.4300000000000002</v>
      </c>
      <c r="I917" s="260"/>
      <c r="J917" s="256"/>
      <c r="K917" s="256"/>
      <c r="L917" s="261"/>
      <c r="M917" s="262"/>
      <c r="N917" s="263"/>
      <c r="O917" s="263"/>
      <c r="P917" s="263"/>
      <c r="Q917" s="263"/>
      <c r="R917" s="263"/>
      <c r="S917" s="263"/>
      <c r="T917" s="264"/>
      <c r="AT917" s="265" t="s">
        <v>175</v>
      </c>
      <c r="AU917" s="265" t="s">
        <v>107</v>
      </c>
      <c r="AV917" s="13" t="s">
        <v>107</v>
      </c>
      <c r="AW917" s="13" t="s">
        <v>31</v>
      </c>
      <c r="AX917" s="13" t="s">
        <v>74</v>
      </c>
      <c r="AY917" s="265" t="s">
        <v>165</v>
      </c>
    </row>
    <row r="918" s="13" customFormat="1">
      <c r="B918" s="255"/>
      <c r="C918" s="256"/>
      <c r="D918" s="246" t="s">
        <v>175</v>
      </c>
      <c r="E918" s="257" t="s">
        <v>1</v>
      </c>
      <c r="F918" s="258" t="s">
        <v>1844</v>
      </c>
      <c r="G918" s="256"/>
      <c r="H918" s="259">
        <v>0.67500000000000004</v>
      </c>
      <c r="I918" s="260"/>
      <c r="J918" s="256"/>
      <c r="K918" s="256"/>
      <c r="L918" s="261"/>
      <c r="M918" s="262"/>
      <c r="N918" s="263"/>
      <c r="O918" s="263"/>
      <c r="P918" s="263"/>
      <c r="Q918" s="263"/>
      <c r="R918" s="263"/>
      <c r="S918" s="263"/>
      <c r="T918" s="264"/>
      <c r="AT918" s="265" t="s">
        <v>175</v>
      </c>
      <c r="AU918" s="265" t="s">
        <v>107</v>
      </c>
      <c r="AV918" s="13" t="s">
        <v>107</v>
      </c>
      <c r="AW918" s="13" t="s">
        <v>31</v>
      </c>
      <c r="AX918" s="13" t="s">
        <v>74</v>
      </c>
      <c r="AY918" s="265" t="s">
        <v>165</v>
      </c>
    </row>
    <row r="919" s="13" customFormat="1">
      <c r="B919" s="255"/>
      <c r="C919" s="256"/>
      <c r="D919" s="246" t="s">
        <v>175</v>
      </c>
      <c r="E919" s="257" t="s">
        <v>1</v>
      </c>
      <c r="F919" s="258" t="s">
        <v>1845</v>
      </c>
      <c r="G919" s="256"/>
      <c r="H919" s="259">
        <v>9.4239999999999995</v>
      </c>
      <c r="I919" s="260"/>
      <c r="J919" s="256"/>
      <c r="K919" s="256"/>
      <c r="L919" s="261"/>
      <c r="M919" s="262"/>
      <c r="N919" s="263"/>
      <c r="O919" s="263"/>
      <c r="P919" s="263"/>
      <c r="Q919" s="263"/>
      <c r="R919" s="263"/>
      <c r="S919" s="263"/>
      <c r="T919" s="264"/>
      <c r="AT919" s="265" t="s">
        <v>175</v>
      </c>
      <c r="AU919" s="265" t="s">
        <v>107</v>
      </c>
      <c r="AV919" s="13" t="s">
        <v>107</v>
      </c>
      <c r="AW919" s="13" t="s">
        <v>31</v>
      </c>
      <c r="AX919" s="13" t="s">
        <v>74</v>
      </c>
      <c r="AY919" s="265" t="s">
        <v>165</v>
      </c>
    </row>
    <row r="920" s="13" customFormat="1">
      <c r="B920" s="255"/>
      <c r="C920" s="256"/>
      <c r="D920" s="246" t="s">
        <v>175</v>
      </c>
      <c r="E920" s="257" t="s">
        <v>1</v>
      </c>
      <c r="F920" s="258" t="s">
        <v>1846</v>
      </c>
      <c r="G920" s="256"/>
      <c r="H920" s="259">
        <v>17.039999999999999</v>
      </c>
      <c r="I920" s="260"/>
      <c r="J920" s="256"/>
      <c r="K920" s="256"/>
      <c r="L920" s="261"/>
      <c r="M920" s="262"/>
      <c r="N920" s="263"/>
      <c r="O920" s="263"/>
      <c r="P920" s="263"/>
      <c r="Q920" s="263"/>
      <c r="R920" s="263"/>
      <c r="S920" s="263"/>
      <c r="T920" s="264"/>
      <c r="AT920" s="265" t="s">
        <v>175</v>
      </c>
      <c r="AU920" s="265" t="s">
        <v>107</v>
      </c>
      <c r="AV920" s="13" t="s">
        <v>107</v>
      </c>
      <c r="AW920" s="13" t="s">
        <v>31</v>
      </c>
      <c r="AX920" s="13" t="s">
        <v>74</v>
      </c>
      <c r="AY920" s="265" t="s">
        <v>165</v>
      </c>
    </row>
    <row r="921" s="13" customFormat="1">
      <c r="B921" s="255"/>
      <c r="C921" s="256"/>
      <c r="D921" s="246" t="s">
        <v>175</v>
      </c>
      <c r="E921" s="257" t="s">
        <v>1</v>
      </c>
      <c r="F921" s="258" t="s">
        <v>310</v>
      </c>
      <c r="G921" s="256"/>
      <c r="H921" s="259">
        <v>-1.6000000000000001</v>
      </c>
      <c r="I921" s="260"/>
      <c r="J921" s="256"/>
      <c r="K921" s="256"/>
      <c r="L921" s="261"/>
      <c r="M921" s="262"/>
      <c r="N921" s="263"/>
      <c r="O921" s="263"/>
      <c r="P921" s="263"/>
      <c r="Q921" s="263"/>
      <c r="R921" s="263"/>
      <c r="S921" s="263"/>
      <c r="T921" s="264"/>
      <c r="AT921" s="265" t="s">
        <v>175</v>
      </c>
      <c r="AU921" s="265" t="s">
        <v>107</v>
      </c>
      <c r="AV921" s="13" t="s">
        <v>107</v>
      </c>
      <c r="AW921" s="13" t="s">
        <v>31</v>
      </c>
      <c r="AX921" s="13" t="s">
        <v>74</v>
      </c>
      <c r="AY921" s="265" t="s">
        <v>165</v>
      </c>
    </row>
    <row r="922" s="13" customFormat="1">
      <c r="B922" s="255"/>
      <c r="C922" s="256"/>
      <c r="D922" s="246" t="s">
        <v>175</v>
      </c>
      <c r="E922" s="257" t="s">
        <v>1</v>
      </c>
      <c r="F922" s="258" t="s">
        <v>1844</v>
      </c>
      <c r="G922" s="256"/>
      <c r="H922" s="259">
        <v>0.67500000000000004</v>
      </c>
      <c r="I922" s="260"/>
      <c r="J922" s="256"/>
      <c r="K922" s="256"/>
      <c r="L922" s="261"/>
      <c r="M922" s="262"/>
      <c r="N922" s="263"/>
      <c r="O922" s="263"/>
      <c r="P922" s="263"/>
      <c r="Q922" s="263"/>
      <c r="R922" s="263"/>
      <c r="S922" s="263"/>
      <c r="T922" s="264"/>
      <c r="AT922" s="265" t="s">
        <v>175</v>
      </c>
      <c r="AU922" s="265" t="s">
        <v>107</v>
      </c>
      <c r="AV922" s="13" t="s">
        <v>107</v>
      </c>
      <c r="AW922" s="13" t="s">
        <v>31</v>
      </c>
      <c r="AX922" s="13" t="s">
        <v>74</v>
      </c>
      <c r="AY922" s="265" t="s">
        <v>165</v>
      </c>
    </row>
    <row r="923" s="13" customFormat="1">
      <c r="B923" s="255"/>
      <c r="C923" s="256"/>
      <c r="D923" s="246" t="s">
        <v>175</v>
      </c>
      <c r="E923" s="257" t="s">
        <v>1</v>
      </c>
      <c r="F923" s="258" t="s">
        <v>1847</v>
      </c>
      <c r="G923" s="256"/>
      <c r="H923" s="259">
        <v>0.71999999999999997</v>
      </c>
      <c r="I923" s="260"/>
      <c r="J923" s="256"/>
      <c r="K923" s="256"/>
      <c r="L923" s="261"/>
      <c r="M923" s="262"/>
      <c r="N923" s="263"/>
      <c r="O923" s="263"/>
      <c r="P923" s="263"/>
      <c r="Q923" s="263"/>
      <c r="R923" s="263"/>
      <c r="S923" s="263"/>
      <c r="T923" s="264"/>
      <c r="AT923" s="265" t="s">
        <v>175</v>
      </c>
      <c r="AU923" s="265" t="s">
        <v>107</v>
      </c>
      <c r="AV923" s="13" t="s">
        <v>107</v>
      </c>
      <c r="AW923" s="13" t="s">
        <v>31</v>
      </c>
      <c r="AX923" s="13" t="s">
        <v>74</v>
      </c>
      <c r="AY923" s="265" t="s">
        <v>165</v>
      </c>
    </row>
    <row r="924" s="12" customFormat="1">
      <c r="B924" s="244"/>
      <c r="C924" s="245"/>
      <c r="D924" s="246" t="s">
        <v>175</v>
      </c>
      <c r="E924" s="247" t="s">
        <v>1</v>
      </c>
      <c r="F924" s="248" t="s">
        <v>1452</v>
      </c>
      <c r="G924" s="245"/>
      <c r="H924" s="247" t="s">
        <v>1</v>
      </c>
      <c r="I924" s="249"/>
      <c r="J924" s="245"/>
      <c r="K924" s="245"/>
      <c r="L924" s="250"/>
      <c r="M924" s="251"/>
      <c r="N924" s="252"/>
      <c r="O924" s="252"/>
      <c r="P924" s="252"/>
      <c r="Q924" s="252"/>
      <c r="R924" s="252"/>
      <c r="S924" s="252"/>
      <c r="T924" s="253"/>
      <c r="AT924" s="254" t="s">
        <v>175</v>
      </c>
      <c r="AU924" s="254" t="s">
        <v>107</v>
      </c>
      <c r="AV924" s="12" t="s">
        <v>82</v>
      </c>
      <c r="AW924" s="12" t="s">
        <v>31</v>
      </c>
      <c r="AX924" s="12" t="s">
        <v>74</v>
      </c>
      <c r="AY924" s="254" t="s">
        <v>165</v>
      </c>
    </row>
    <row r="925" s="13" customFormat="1">
      <c r="B925" s="255"/>
      <c r="C925" s="256"/>
      <c r="D925" s="246" t="s">
        <v>175</v>
      </c>
      <c r="E925" s="257" t="s">
        <v>1</v>
      </c>
      <c r="F925" s="258" t="s">
        <v>1848</v>
      </c>
      <c r="G925" s="256"/>
      <c r="H925" s="259">
        <v>3.8239999999999998</v>
      </c>
      <c r="I925" s="260"/>
      <c r="J925" s="256"/>
      <c r="K925" s="256"/>
      <c r="L925" s="261"/>
      <c r="M925" s="262"/>
      <c r="N925" s="263"/>
      <c r="O925" s="263"/>
      <c r="P925" s="263"/>
      <c r="Q925" s="263"/>
      <c r="R925" s="263"/>
      <c r="S925" s="263"/>
      <c r="T925" s="264"/>
      <c r="AT925" s="265" t="s">
        <v>175</v>
      </c>
      <c r="AU925" s="265" t="s">
        <v>107</v>
      </c>
      <c r="AV925" s="13" t="s">
        <v>107</v>
      </c>
      <c r="AW925" s="13" t="s">
        <v>31</v>
      </c>
      <c r="AX925" s="13" t="s">
        <v>74</v>
      </c>
      <c r="AY925" s="265" t="s">
        <v>165</v>
      </c>
    </row>
    <row r="926" s="13" customFormat="1">
      <c r="B926" s="255"/>
      <c r="C926" s="256"/>
      <c r="D926" s="246" t="s">
        <v>175</v>
      </c>
      <c r="E926" s="257" t="s">
        <v>1</v>
      </c>
      <c r="F926" s="258" t="s">
        <v>1849</v>
      </c>
      <c r="G926" s="256"/>
      <c r="H926" s="259">
        <v>2.48</v>
      </c>
      <c r="I926" s="260"/>
      <c r="J926" s="256"/>
      <c r="K926" s="256"/>
      <c r="L926" s="261"/>
      <c r="M926" s="262"/>
      <c r="N926" s="263"/>
      <c r="O926" s="263"/>
      <c r="P926" s="263"/>
      <c r="Q926" s="263"/>
      <c r="R926" s="263"/>
      <c r="S926" s="263"/>
      <c r="T926" s="264"/>
      <c r="AT926" s="265" t="s">
        <v>175</v>
      </c>
      <c r="AU926" s="265" t="s">
        <v>107</v>
      </c>
      <c r="AV926" s="13" t="s">
        <v>107</v>
      </c>
      <c r="AW926" s="13" t="s">
        <v>31</v>
      </c>
      <c r="AX926" s="13" t="s">
        <v>74</v>
      </c>
      <c r="AY926" s="265" t="s">
        <v>165</v>
      </c>
    </row>
    <row r="927" s="13" customFormat="1">
      <c r="B927" s="255"/>
      <c r="C927" s="256"/>
      <c r="D927" s="246" t="s">
        <v>175</v>
      </c>
      <c r="E927" s="257" t="s">
        <v>1</v>
      </c>
      <c r="F927" s="258" t="s">
        <v>1850</v>
      </c>
      <c r="G927" s="256"/>
      <c r="H927" s="259">
        <v>-0.32000000000000001</v>
      </c>
      <c r="I927" s="260"/>
      <c r="J927" s="256"/>
      <c r="K927" s="256"/>
      <c r="L927" s="261"/>
      <c r="M927" s="262"/>
      <c r="N927" s="263"/>
      <c r="O927" s="263"/>
      <c r="P927" s="263"/>
      <c r="Q927" s="263"/>
      <c r="R927" s="263"/>
      <c r="S927" s="263"/>
      <c r="T927" s="264"/>
      <c r="AT927" s="265" t="s">
        <v>175</v>
      </c>
      <c r="AU927" s="265" t="s">
        <v>107</v>
      </c>
      <c r="AV927" s="13" t="s">
        <v>107</v>
      </c>
      <c r="AW927" s="13" t="s">
        <v>31</v>
      </c>
      <c r="AX927" s="13" t="s">
        <v>74</v>
      </c>
      <c r="AY927" s="265" t="s">
        <v>165</v>
      </c>
    </row>
    <row r="928" s="13" customFormat="1">
      <c r="B928" s="255"/>
      <c r="C928" s="256"/>
      <c r="D928" s="246" t="s">
        <v>175</v>
      </c>
      <c r="E928" s="257" t="s">
        <v>1</v>
      </c>
      <c r="F928" s="258" t="s">
        <v>1851</v>
      </c>
      <c r="G928" s="256"/>
      <c r="H928" s="259">
        <v>0.64000000000000001</v>
      </c>
      <c r="I928" s="260"/>
      <c r="J928" s="256"/>
      <c r="K928" s="256"/>
      <c r="L928" s="261"/>
      <c r="M928" s="262"/>
      <c r="N928" s="263"/>
      <c r="O928" s="263"/>
      <c r="P928" s="263"/>
      <c r="Q928" s="263"/>
      <c r="R928" s="263"/>
      <c r="S928" s="263"/>
      <c r="T928" s="264"/>
      <c r="AT928" s="265" t="s">
        <v>175</v>
      </c>
      <c r="AU928" s="265" t="s">
        <v>107</v>
      </c>
      <c r="AV928" s="13" t="s">
        <v>107</v>
      </c>
      <c r="AW928" s="13" t="s">
        <v>31</v>
      </c>
      <c r="AX928" s="13" t="s">
        <v>74</v>
      </c>
      <c r="AY928" s="265" t="s">
        <v>165</v>
      </c>
    </row>
    <row r="929" s="14" customFormat="1">
      <c r="B929" s="266"/>
      <c r="C929" s="267"/>
      <c r="D929" s="246" t="s">
        <v>175</v>
      </c>
      <c r="E929" s="268" t="s">
        <v>1</v>
      </c>
      <c r="F929" s="269" t="s">
        <v>179</v>
      </c>
      <c r="G929" s="267"/>
      <c r="H929" s="270">
        <v>123.85999999999999</v>
      </c>
      <c r="I929" s="271"/>
      <c r="J929" s="267"/>
      <c r="K929" s="267"/>
      <c r="L929" s="272"/>
      <c r="M929" s="273"/>
      <c r="N929" s="274"/>
      <c r="O929" s="274"/>
      <c r="P929" s="274"/>
      <c r="Q929" s="274"/>
      <c r="R929" s="274"/>
      <c r="S929" s="274"/>
      <c r="T929" s="275"/>
      <c r="AT929" s="276" t="s">
        <v>175</v>
      </c>
      <c r="AU929" s="276" t="s">
        <v>107</v>
      </c>
      <c r="AV929" s="14" t="s">
        <v>166</v>
      </c>
      <c r="AW929" s="14" t="s">
        <v>31</v>
      </c>
      <c r="AX929" s="14" t="s">
        <v>74</v>
      </c>
      <c r="AY929" s="276" t="s">
        <v>165</v>
      </c>
    </row>
    <row r="930" s="12" customFormat="1">
      <c r="B930" s="244"/>
      <c r="C930" s="245"/>
      <c r="D930" s="246" t="s">
        <v>175</v>
      </c>
      <c r="E930" s="247" t="s">
        <v>1</v>
      </c>
      <c r="F930" s="248" t="s">
        <v>1750</v>
      </c>
      <c r="G930" s="245"/>
      <c r="H930" s="247" t="s">
        <v>1</v>
      </c>
      <c r="I930" s="249"/>
      <c r="J930" s="245"/>
      <c r="K930" s="245"/>
      <c r="L930" s="250"/>
      <c r="M930" s="251"/>
      <c r="N930" s="252"/>
      <c r="O930" s="252"/>
      <c r="P930" s="252"/>
      <c r="Q930" s="252"/>
      <c r="R930" s="252"/>
      <c r="S930" s="252"/>
      <c r="T930" s="253"/>
      <c r="AT930" s="254" t="s">
        <v>175</v>
      </c>
      <c r="AU930" s="254" t="s">
        <v>107</v>
      </c>
      <c r="AV930" s="12" t="s">
        <v>82</v>
      </c>
      <c r="AW930" s="12" t="s">
        <v>31</v>
      </c>
      <c r="AX930" s="12" t="s">
        <v>74</v>
      </c>
      <c r="AY930" s="254" t="s">
        <v>165</v>
      </c>
    </row>
    <row r="931" s="12" customFormat="1">
      <c r="B931" s="244"/>
      <c r="C931" s="245"/>
      <c r="D931" s="246" t="s">
        <v>175</v>
      </c>
      <c r="E931" s="247" t="s">
        <v>1</v>
      </c>
      <c r="F931" s="248" t="s">
        <v>1819</v>
      </c>
      <c r="G931" s="245"/>
      <c r="H931" s="247" t="s">
        <v>1</v>
      </c>
      <c r="I931" s="249"/>
      <c r="J931" s="245"/>
      <c r="K931" s="245"/>
      <c r="L931" s="250"/>
      <c r="M931" s="251"/>
      <c r="N931" s="252"/>
      <c r="O931" s="252"/>
      <c r="P931" s="252"/>
      <c r="Q931" s="252"/>
      <c r="R931" s="252"/>
      <c r="S931" s="252"/>
      <c r="T931" s="253"/>
      <c r="AT931" s="254" t="s">
        <v>175</v>
      </c>
      <c r="AU931" s="254" t="s">
        <v>107</v>
      </c>
      <c r="AV931" s="12" t="s">
        <v>82</v>
      </c>
      <c r="AW931" s="12" t="s">
        <v>31</v>
      </c>
      <c r="AX931" s="12" t="s">
        <v>74</v>
      </c>
      <c r="AY931" s="254" t="s">
        <v>165</v>
      </c>
    </row>
    <row r="932" s="13" customFormat="1">
      <c r="B932" s="255"/>
      <c r="C932" s="256"/>
      <c r="D932" s="246" t="s">
        <v>175</v>
      </c>
      <c r="E932" s="257" t="s">
        <v>1</v>
      </c>
      <c r="F932" s="258" t="s">
        <v>1852</v>
      </c>
      <c r="G932" s="256"/>
      <c r="H932" s="259">
        <v>31.100000000000001</v>
      </c>
      <c r="I932" s="260"/>
      <c r="J932" s="256"/>
      <c r="K932" s="256"/>
      <c r="L932" s="261"/>
      <c r="M932" s="262"/>
      <c r="N932" s="263"/>
      <c r="O932" s="263"/>
      <c r="P932" s="263"/>
      <c r="Q932" s="263"/>
      <c r="R932" s="263"/>
      <c r="S932" s="263"/>
      <c r="T932" s="264"/>
      <c r="AT932" s="265" t="s">
        <v>175</v>
      </c>
      <c r="AU932" s="265" t="s">
        <v>107</v>
      </c>
      <c r="AV932" s="13" t="s">
        <v>107</v>
      </c>
      <c r="AW932" s="13" t="s">
        <v>31</v>
      </c>
      <c r="AX932" s="13" t="s">
        <v>74</v>
      </c>
      <c r="AY932" s="265" t="s">
        <v>165</v>
      </c>
    </row>
    <row r="933" s="13" customFormat="1">
      <c r="B933" s="255"/>
      <c r="C933" s="256"/>
      <c r="D933" s="246" t="s">
        <v>175</v>
      </c>
      <c r="E933" s="257" t="s">
        <v>1</v>
      </c>
      <c r="F933" s="258" t="s">
        <v>1853</v>
      </c>
      <c r="G933" s="256"/>
      <c r="H933" s="259">
        <v>-0.16</v>
      </c>
      <c r="I933" s="260"/>
      <c r="J933" s="256"/>
      <c r="K933" s="256"/>
      <c r="L933" s="261"/>
      <c r="M933" s="262"/>
      <c r="N933" s="263"/>
      <c r="O933" s="263"/>
      <c r="P933" s="263"/>
      <c r="Q933" s="263"/>
      <c r="R933" s="263"/>
      <c r="S933" s="263"/>
      <c r="T933" s="264"/>
      <c r="AT933" s="265" t="s">
        <v>175</v>
      </c>
      <c r="AU933" s="265" t="s">
        <v>107</v>
      </c>
      <c r="AV933" s="13" t="s">
        <v>107</v>
      </c>
      <c r="AW933" s="13" t="s">
        <v>31</v>
      </c>
      <c r="AX933" s="13" t="s">
        <v>74</v>
      </c>
      <c r="AY933" s="265" t="s">
        <v>165</v>
      </c>
    </row>
    <row r="934" s="13" customFormat="1">
      <c r="B934" s="255"/>
      <c r="C934" s="256"/>
      <c r="D934" s="246" t="s">
        <v>175</v>
      </c>
      <c r="E934" s="257" t="s">
        <v>1</v>
      </c>
      <c r="F934" s="258" t="s">
        <v>1854</v>
      </c>
      <c r="G934" s="256"/>
      <c r="H934" s="259">
        <v>-1.6499999999999999</v>
      </c>
      <c r="I934" s="260"/>
      <c r="J934" s="256"/>
      <c r="K934" s="256"/>
      <c r="L934" s="261"/>
      <c r="M934" s="262"/>
      <c r="N934" s="263"/>
      <c r="O934" s="263"/>
      <c r="P934" s="263"/>
      <c r="Q934" s="263"/>
      <c r="R934" s="263"/>
      <c r="S934" s="263"/>
      <c r="T934" s="264"/>
      <c r="AT934" s="265" t="s">
        <v>175</v>
      </c>
      <c r="AU934" s="265" t="s">
        <v>107</v>
      </c>
      <c r="AV934" s="13" t="s">
        <v>107</v>
      </c>
      <c r="AW934" s="13" t="s">
        <v>31</v>
      </c>
      <c r="AX934" s="13" t="s">
        <v>74</v>
      </c>
      <c r="AY934" s="265" t="s">
        <v>165</v>
      </c>
    </row>
    <row r="935" s="13" customFormat="1">
      <c r="B935" s="255"/>
      <c r="C935" s="256"/>
      <c r="D935" s="246" t="s">
        <v>175</v>
      </c>
      <c r="E935" s="257" t="s">
        <v>1</v>
      </c>
      <c r="F935" s="258" t="s">
        <v>1855</v>
      </c>
      <c r="G935" s="256"/>
      <c r="H935" s="259">
        <v>-2</v>
      </c>
      <c r="I935" s="260"/>
      <c r="J935" s="256"/>
      <c r="K935" s="256"/>
      <c r="L935" s="261"/>
      <c r="M935" s="262"/>
      <c r="N935" s="263"/>
      <c r="O935" s="263"/>
      <c r="P935" s="263"/>
      <c r="Q935" s="263"/>
      <c r="R935" s="263"/>
      <c r="S935" s="263"/>
      <c r="T935" s="264"/>
      <c r="AT935" s="265" t="s">
        <v>175</v>
      </c>
      <c r="AU935" s="265" t="s">
        <v>107</v>
      </c>
      <c r="AV935" s="13" t="s">
        <v>107</v>
      </c>
      <c r="AW935" s="13" t="s">
        <v>31</v>
      </c>
      <c r="AX935" s="13" t="s">
        <v>74</v>
      </c>
      <c r="AY935" s="265" t="s">
        <v>165</v>
      </c>
    </row>
    <row r="936" s="13" customFormat="1">
      <c r="B936" s="255"/>
      <c r="C936" s="256"/>
      <c r="D936" s="246" t="s">
        <v>175</v>
      </c>
      <c r="E936" s="257" t="s">
        <v>1</v>
      </c>
      <c r="F936" s="258" t="s">
        <v>1856</v>
      </c>
      <c r="G936" s="256"/>
      <c r="H936" s="259">
        <v>0.17999999999999999</v>
      </c>
      <c r="I936" s="260"/>
      <c r="J936" s="256"/>
      <c r="K936" s="256"/>
      <c r="L936" s="261"/>
      <c r="M936" s="262"/>
      <c r="N936" s="263"/>
      <c r="O936" s="263"/>
      <c r="P936" s="263"/>
      <c r="Q936" s="263"/>
      <c r="R936" s="263"/>
      <c r="S936" s="263"/>
      <c r="T936" s="264"/>
      <c r="AT936" s="265" t="s">
        <v>175</v>
      </c>
      <c r="AU936" s="265" t="s">
        <v>107</v>
      </c>
      <c r="AV936" s="13" t="s">
        <v>107</v>
      </c>
      <c r="AW936" s="13" t="s">
        <v>31</v>
      </c>
      <c r="AX936" s="13" t="s">
        <v>74</v>
      </c>
      <c r="AY936" s="265" t="s">
        <v>165</v>
      </c>
    </row>
    <row r="937" s="13" customFormat="1">
      <c r="B937" s="255"/>
      <c r="C937" s="256"/>
      <c r="D937" s="246" t="s">
        <v>175</v>
      </c>
      <c r="E937" s="257" t="s">
        <v>1</v>
      </c>
      <c r="F937" s="258" t="s">
        <v>1857</v>
      </c>
      <c r="G937" s="256"/>
      <c r="H937" s="259">
        <v>0.57299999999999995</v>
      </c>
      <c r="I937" s="260"/>
      <c r="J937" s="256"/>
      <c r="K937" s="256"/>
      <c r="L937" s="261"/>
      <c r="M937" s="262"/>
      <c r="N937" s="263"/>
      <c r="O937" s="263"/>
      <c r="P937" s="263"/>
      <c r="Q937" s="263"/>
      <c r="R937" s="263"/>
      <c r="S937" s="263"/>
      <c r="T937" s="264"/>
      <c r="AT937" s="265" t="s">
        <v>175</v>
      </c>
      <c r="AU937" s="265" t="s">
        <v>107</v>
      </c>
      <c r="AV937" s="13" t="s">
        <v>107</v>
      </c>
      <c r="AW937" s="13" t="s">
        <v>31</v>
      </c>
      <c r="AX937" s="13" t="s">
        <v>74</v>
      </c>
      <c r="AY937" s="265" t="s">
        <v>165</v>
      </c>
    </row>
    <row r="938" s="13" customFormat="1">
      <c r="B938" s="255"/>
      <c r="C938" s="256"/>
      <c r="D938" s="246" t="s">
        <v>175</v>
      </c>
      <c r="E938" s="257" t="s">
        <v>1</v>
      </c>
      <c r="F938" s="258" t="s">
        <v>1858</v>
      </c>
      <c r="G938" s="256"/>
      <c r="H938" s="259">
        <v>0.495</v>
      </c>
      <c r="I938" s="260"/>
      <c r="J938" s="256"/>
      <c r="K938" s="256"/>
      <c r="L938" s="261"/>
      <c r="M938" s="262"/>
      <c r="N938" s="263"/>
      <c r="O938" s="263"/>
      <c r="P938" s="263"/>
      <c r="Q938" s="263"/>
      <c r="R938" s="263"/>
      <c r="S938" s="263"/>
      <c r="T938" s="264"/>
      <c r="AT938" s="265" t="s">
        <v>175</v>
      </c>
      <c r="AU938" s="265" t="s">
        <v>107</v>
      </c>
      <c r="AV938" s="13" t="s">
        <v>107</v>
      </c>
      <c r="AW938" s="13" t="s">
        <v>31</v>
      </c>
      <c r="AX938" s="13" t="s">
        <v>74</v>
      </c>
      <c r="AY938" s="265" t="s">
        <v>165</v>
      </c>
    </row>
    <row r="939" s="13" customFormat="1">
      <c r="B939" s="255"/>
      <c r="C939" s="256"/>
      <c r="D939" s="246" t="s">
        <v>175</v>
      </c>
      <c r="E939" s="257" t="s">
        <v>1</v>
      </c>
      <c r="F939" s="258" t="s">
        <v>1859</v>
      </c>
      <c r="G939" s="256"/>
      <c r="H939" s="259">
        <v>103.73</v>
      </c>
      <c r="I939" s="260"/>
      <c r="J939" s="256"/>
      <c r="K939" s="256"/>
      <c r="L939" s="261"/>
      <c r="M939" s="262"/>
      <c r="N939" s="263"/>
      <c r="O939" s="263"/>
      <c r="P939" s="263"/>
      <c r="Q939" s="263"/>
      <c r="R939" s="263"/>
      <c r="S939" s="263"/>
      <c r="T939" s="264"/>
      <c r="AT939" s="265" t="s">
        <v>175</v>
      </c>
      <c r="AU939" s="265" t="s">
        <v>107</v>
      </c>
      <c r="AV939" s="13" t="s">
        <v>107</v>
      </c>
      <c r="AW939" s="13" t="s">
        <v>31</v>
      </c>
      <c r="AX939" s="13" t="s">
        <v>74</v>
      </c>
      <c r="AY939" s="265" t="s">
        <v>165</v>
      </c>
    </row>
    <row r="940" s="13" customFormat="1">
      <c r="B940" s="255"/>
      <c r="C940" s="256"/>
      <c r="D940" s="246" t="s">
        <v>175</v>
      </c>
      <c r="E940" s="257" t="s">
        <v>1</v>
      </c>
      <c r="F940" s="258" t="s">
        <v>1860</v>
      </c>
      <c r="G940" s="256"/>
      <c r="H940" s="259">
        <v>-4.8600000000000003</v>
      </c>
      <c r="I940" s="260"/>
      <c r="J940" s="256"/>
      <c r="K940" s="256"/>
      <c r="L940" s="261"/>
      <c r="M940" s="262"/>
      <c r="N940" s="263"/>
      <c r="O940" s="263"/>
      <c r="P940" s="263"/>
      <c r="Q940" s="263"/>
      <c r="R940" s="263"/>
      <c r="S940" s="263"/>
      <c r="T940" s="264"/>
      <c r="AT940" s="265" t="s">
        <v>175</v>
      </c>
      <c r="AU940" s="265" t="s">
        <v>107</v>
      </c>
      <c r="AV940" s="13" t="s">
        <v>107</v>
      </c>
      <c r="AW940" s="13" t="s">
        <v>31</v>
      </c>
      <c r="AX940" s="13" t="s">
        <v>74</v>
      </c>
      <c r="AY940" s="265" t="s">
        <v>165</v>
      </c>
    </row>
    <row r="941" s="13" customFormat="1">
      <c r="B941" s="255"/>
      <c r="C941" s="256"/>
      <c r="D941" s="246" t="s">
        <v>175</v>
      </c>
      <c r="E941" s="257" t="s">
        <v>1</v>
      </c>
      <c r="F941" s="258" t="s">
        <v>387</v>
      </c>
      <c r="G941" s="256"/>
      <c r="H941" s="259">
        <v>-0.81000000000000005</v>
      </c>
      <c r="I941" s="260"/>
      <c r="J941" s="256"/>
      <c r="K941" s="256"/>
      <c r="L941" s="261"/>
      <c r="M941" s="262"/>
      <c r="N941" s="263"/>
      <c r="O941" s="263"/>
      <c r="P941" s="263"/>
      <c r="Q941" s="263"/>
      <c r="R941" s="263"/>
      <c r="S941" s="263"/>
      <c r="T941" s="264"/>
      <c r="AT941" s="265" t="s">
        <v>175</v>
      </c>
      <c r="AU941" s="265" t="s">
        <v>107</v>
      </c>
      <c r="AV941" s="13" t="s">
        <v>107</v>
      </c>
      <c r="AW941" s="13" t="s">
        <v>31</v>
      </c>
      <c r="AX941" s="13" t="s">
        <v>74</v>
      </c>
      <c r="AY941" s="265" t="s">
        <v>165</v>
      </c>
    </row>
    <row r="942" s="13" customFormat="1">
      <c r="B942" s="255"/>
      <c r="C942" s="256"/>
      <c r="D942" s="246" t="s">
        <v>175</v>
      </c>
      <c r="E942" s="257" t="s">
        <v>1</v>
      </c>
      <c r="F942" s="258" t="s">
        <v>1860</v>
      </c>
      <c r="G942" s="256"/>
      <c r="H942" s="259">
        <v>-4.8600000000000003</v>
      </c>
      <c r="I942" s="260"/>
      <c r="J942" s="256"/>
      <c r="K942" s="256"/>
      <c r="L942" s="261"/>
      <c r="M942" s="262"/>
      <c r="N942" s="263"/>
      <c r="O942" s="263"/>
      <c r="P942" s="263"/>
      <c r="Q942" s="263"/>
      <c r="R942" s="263"/>
      <c r="S942" s="263"/>
      <c r="T942" s="264"/>
      <c r="AT942" s="265" t="s">
        <v>175</v>
      </c>
      <c r="AU942" s="265" t="s">
        <v>107</v>
      </c>
      <c r="AV942" s="13" t="s">
        <v>107</v>
      </c>
      <c r="AW942" s="13" t="s">
        <v>31</v>
      </c>
      <c r="AX942" s="13" t="s">
        <v>74</v>
      </c>
      <c r="AY942" s="265" t="s">
        <v>165</v>
      </c>
    </row>
    <row r="943" s="13" customFormat="1">
      <c r="B943" s="255"/>
      <c r="C943" s="256"/>
      <c r="D943" s="246" t="s">
        <v>175</v>
      </c>
      <c r="E943" s="257" t="s">
        <v>1</v>
      </c>
      <c r="F943" s="258" t="s">
        <v>387</v>
      </c>
      <c r="G943" s="256"/>
      <c r="H943" s="259">
        <v>-0.81000000000000005</v>
      </c>
      <c r="I943" s="260"/>
      <c r="J943" s="256"/>
      <c r="K943" s="256"/>
      <c r="L943" s="261"/>
      <c r="M943" s="262"/>
      <c r="N943" s="263"/>
      <c r="O943" s="263"/>
      <c r="P943" s="263"/>
      <c r="Q943" s="263"/>
      <c r="R943" s="263"/>
      <c r="S943" s="263"/>
      <c r="T943" s="264"/>
      <c r="AT943" s="265" t="s">
        <v>175</v>
      </c>
      <c r="AU943" s="265" t="s">
        <v>107</v>
      </c>
      <c r="AV943" s="13" t="s">
        <v>107</v>
      </c>
      <c r="AW943" s="13" t="s">
        <v>31</v>
      </c>
      <c r="AX943" s="13" t="s">
        <v>74</v>
      </c>
      <c r="AY943" s="265" t="s">
        <v>165</v>
      </c>
    </row>
    <row r="944" s="13" customFormat="1">
      <c r="B944" s="255"/>
      <c r="C944" s="256"/>
      <c r="D944" s="246" t="s">
        <v>175</v>
      </c>
      <c r="E944" s="257" t="s">
        <v>1</v>
      </c>
      <c r="F944" s="258" t="s">
        <v>1861</v>
      </c>
      <c r="G944" s="256"/>
      <c r="H944" s="259">
        <v>-1.349</v>
      </c>
      <c r="I944" s="260"/>
      <c r="J944" s="256"/>
      <c r="K944" s="256"/>
      <c r="L944" s="261"/>
      <c r="M944" s="262"/>
      <c r="N944" s="263"/>
      <c r="O944" s="263"/>
      <c r="P944" s="263"/>
      <c r="Q944" s="263"/>
      <c r="R944" s="263"/>
      <c r="S944" s="263"/>
      <c r="T944" s="264"/>
      <c r="AT944" s="265" t="s">
        <v>175</v>
      </c>
      <c r="AU944" s="265" t="s">
        <v>107</v>
      </c>
      <c r="AV944" s="13" t="s">
        <v>107</v>
      </c>
      <c r="AW944" s="13" t="s">
        <v>31</v>
      </c>
      <c r="AX944" s="13" t="s">
        <v>74</v>
      </c>
      <c r="AY944" s="265" t="s">
        <v>165</v>
      </c>
    </row>
    <row r="945" s="13" customFormat="1">
      <c r="B945" s="255"/>
      <c r="C945" s="256"/>
      <c r="D945" s="246" t="s">
        <v>175</v>
      </c>
      <c r="E945" s="257" t="s">
        <v>1</v>
      </c>
      <c r="F945" s="258" t="s">
        <v>493</v>
      </c>
      <c r="G945" s="256"/>
      <c r="H945" s="259">
        <v>-2.2000000000000002</v>
      </c>
      <c r="I945" s="260"/>
      <c r="J945" s="256"/>
      <c r="K945" s="256"/>
      <c r="L945" s="261"/>
      <c r="M945" s="262"/>
      <c r="N945" s="263"/>
      <c r="O945" s="263"/>
      <c r="P945" s="263"/>
      <c r="Q945" s="263"/>
      <c r="R945" s="263"/>
      <c r="S945" s="263"/>
      <c r="T945" s="264"/>
      <c r="AT945" s="265" t="s">
        <v>175</v>
      </c>
      <c r="AU945" s="265" t="s">
        <v>107</v>
      </c>
      <c r="AV945" s="13" t="s">
        <v>107</v>
      </c>
      <c r="AW945" s="13" t="s">
        <v>31</v>
      </c>
      <c r="AX945" s="13" t="s">
        <v>74</v>
      </c>
      <c r="AY945" s="265" t="s">
        <v>165</v>
      </c>
    </row>
    <row r="946" s="13" customFormat="1">
      <c r="B946" s="255"/>
      <c r="C946" s="256"/>
      <c r="D946" s="246" t="s">
        <v>175</v>
      </c>
      <c r="E946" s="257" t="s">
        <v>1</v>
      </c>
      <c r="F946" s="258" t="s">
        <v>1862</v>
      </c>
      <c r="G946" s="256"/>
      <c r="H946" s="259">
        <v>1.3500000000000001</v>
      </c>
      <c r="I946" s="260"/>
      <c r="J946" s="256"/>
      <c r="K946" s="256"/>
      <c r="L946" s="261"/>
      <c r="M946" s="262"/>
      <c r="N946" s="263"/>
      <c r="O946" s="263"/>
      <c r="P946" s="263"/>
      <c r="Q946" s="263"/>
      <c r="R946" s="263"/>
      <c r="S946" s="263"/>
      <c r="T946" s="264"/>
      <c r="AT946" s="265" t="s">
        <v>175</v>
      </c>
      <c r="AU946" s="265" t="s">
        <v>107</v>
      </c>
      <c r="AV946" s="13" t="s">
        <v>107</v>
      </c>
      <c r="AW946" s="13" t="s">
        <v>31</v>
      </c>
      <c r="AX946" s="13" t="s">
        <v>74</v>
      </c>
      <c r="AY946" s="265" t="s">
        <v>165</v>
      </c>
    </row>
    <row r="947" s="13" customFormat="1">
      <c r="B947" s="255"/>
      <c r="C947" s="256"/>
      <c r="D947" s="246" t="s">
        <v>175</v>
      </c>
      <c r="E947" s="257" t="s">
        <v>1</v>
      </c>
      <c r="F947" s="258" t="s">
        <v>1863</v>
      </c>
      <c r="G947" s="256"/>
      <c r="H947" s="259">
        <v>0.40500000000000003</v>
      </c>
      <c r="I947" s="260"/>
      <c r="J947" s="256"/>
      <c r="K947" s="256"/>
      <c r="L947" s="261"/>
      <c r="M947" s="262"/>
      <c r="N947" s="263"/>
      <c r="O947" s="263"/>
      <c r="P947" s="263"/>
      <c r="Q947" s="263"/>
      <c r="R947" s="263"/>
      <c r="S947" s="263"/>
      <c r="T947" s="264"/>
      <c r="AT947" s="265" t="s">
        <v>175</v>
      </c>
      <c r="AU947" s="265" t="s">
        <v>107</v>
      </c>
      <c r="AV947" s="13" t="s">
        <v>107</v>
      </c>
      <c r="AW947" s="13" t="s">
        <v>31</v>
      </c>
      <c r="AX947" s="13" t="s">
        <v>74</v>
      </c>
      <c r="AY947" s="265" t="s">
        <v>165</v>
      </c>
    </row>
    <row r="948" s="13" customFormat="1">
      <c r="B948" s="255"/>
      <c r="C948" s="256"/>
      <c r="D948" s="246" t="s">
        <v>175</v>
      </c>
      <c r="E948" s="257" t="s">
        <v>1</v>
      </c>
      <c r="F948" s="258" t="s">
        <v>1862</v>
      </c>
      <c r="G948" s="256"/>
      <c r="H948" s="259">
        <v>1.3500000000000001</v>
      </c>
      <c r="I948" s="260"/>
      <c r="J948" s="256"/>
      <c r="K948" s="256"/>
      <c r="L948" s="261"/>
      <c r="M948" s="262"/>
      <c r="N948" s="263"/>
      <c r="O948" s="263"/>
      <c r="P948" s="263"/>
      <c r="Q948" s="263"/>
      <c r="R948" s="263"/>
      <c r="S948" s="263"/>
      <c r="T948" s="264"/>
      <c r="AT948" s="265" t="s">
        <v>175</v>
      </c>
      <c r="AU948" s="265" t="s">
        <v>107</v>
      </c>
      <c r="AV948" s="13" t="s">
        <v>107</v>
      </c>
      <c r="AW948" s="13" t="s">
        <v>31</v>
      </c>
      <c r="AX948" s="13" t="s">
        <v>74</v>
      </c>
      <c r="AY948" s="265" t="s">
        <v>165</v>
      </c>
    </row>
    <row r="949" s="13" customFormat="1">
      <c r="B949" s="255"/>
      <c r="C949" s="256"/>
      <c r="D949" s="246" t="s">
        <v>175</v>
      </c>
      <c r="E949" s="257" t="s">
        <v>1</v>
      </c>
      <c r="F949" s="258" t="s">
        <v>1863</v>
      </c>
      <c r="G949" s="256"/>
      <c r="H949" s="259">
        <v>0.40500000000000003</v>
      </c>
      <c r="I949" s="260"/>
      <c r="J949" s="256"/>
      <c r="K949" s="256"/>
      <c r="L949" s="261"/>
      <c r="M949" s="262"/>
      <c r="N949" s="263"/>
      <c r="O949" s="263"/>
      <c r="P949" s="263"/>
      <c r="Q949" s="263"/>
      <c r="R949" s="263"/>
      <c r="S949" s="263"/>
      <c r="T949" s="264"/>
      <c r="AT949" s="265" t="s">
        <v>175</v>
      </c>
      <c r="AU949" s="265" t="s">
        <v>107</v>
      </c>
      <c r="AV949" s="13" t="s">
        <v>107</v>
      </c>
      <c r="AW949" s="13" t="s">
        <v>31</v>
      </c>
      <c r="AX949" s="13" t="s">
        <v>74</v>
      </c>
      <c r="AY949" s="265" t="s">
        <v>165</v>
      </c>
    </row>
    <row r="950" s="13" customFormat="1">
      <c r="B950" s="255"/>
      <c r="C950" s="256"/>
      <c r="D950" s="246" t="s">
        <v>175</v>
      </c>
      <c r="E950" s="257" t="s">
        <v>1</v>
      </c>
      <c r="F950" s="258" t="s">
        <v>1864</v>
      </c>
      <c r="G950" s="256"/>
      <c r="H950" s="259">
        <v>3.5449999999999999</v>
      </c>
      <c r="I950" s="260"/>
      <c r="J950" s="256"/>
      <c r="K950" s="256"/>
      <c r="L950" s="261"/>
      <c r="M950" s="262"/>
      <c r="N950" s="263"/>
      <c r="O950" s="263"/>
      <c r="P950" s="263"/>
      <c r="Q950" s="263"/>
      <c r="R950" s="263"/>
      <c r="S950" s="263"/>
      <c r="T950" s="264"/>
      <c r="AT950" s="265" t="s">
        <v>175</v>
      </c>
      <c r="AU950" s="265" t="s">
        <v>107</v>
      </c>
      <c r="AV950" s="13" t="s">
        <v>107</v>
      </c>
      <c r="AW950" s="13" t="s">
        <v>31</v>
      </c>
      <c r="AX950" s="13" t="s">
        <v>74</v>
      </c>
      <c r="AY950" s="265" t="s">
        <v>165</v>
      </c>
    </row>
    <row r="951" s="13" customFormat="1">
      <c r="B951" s="255"/>
      <c r="C951" s="256"/>
      <c r="D951" s="246" t="s">
        <v>175</v>
      </c>
      <c r="E951" s="257" t="s">
        <v>1</v>
      </c>
      <c r="F951" s="258" t="s">
        <v>1865</v>
      </c>
      <c r="G951" s="256"/>
      <c r="H951" s="259">
        <v>0.51000000000000001</v>
      </c>
      <c r="I951" s="260"/>
      <c r="J951" s="256"/>
      <c r="K951" s="256"/>
      <c r="L951" s="261"/>
      <c r="M951" s="262"/>
      <c r="N951" s="263"/>
      <c r="O951" s="263"/>
      <c r="P951" s="263"/>
      <c r="Q951" s="263"/>
      <c r="R951" s="263"/>
      <c r="S951" s="263"/>
      <c r="T951" s="264"/>
      <c r="AT951" s="265" t="s">
        <v>175</v>
      </c>
      <c r="AU951" s="265" t="s">
        <v>107</v>
      </c>
      <c r="AV951" s="13" t="s">
        <v>107</v>
      </c>
      <c r="AW951" s="13" t="s">
        <v>31</v>
      </c>
      <c r="AX951" s="13" t="s">
        <v>74</v>
      </c>
      <c r="AY951" s="265" t="s">
        <v>165</v>
      </c>
    </row>
    <row r="952" s="13" customFormat="1">
      <c r="B952" s="255"/>
      <c r="C952" s="256"/>
      <c r="D952" s="246" t="s">
        <v>175</v>
      </c>
      <c r="E952" s="257" t="s">
        <v>1</v>
      </c>
      <c r="F952" s="258" t="s">
        <v>1866</v>
      </c>
      <c r="G952" s="256"/>
      <c r="H952" s="259">
        <v>18.038</v>
      </c>
      <c r="I952" s="260"/>
      <c r="J952" s="256"/>
      <c r="K952" s="256"/>
      <c r="L952" s="261"/>
      <c r="M952" s="262"/>
      <c r="N952" s="263"/>
      <c r="O952" s="263"/>
      <c r="P952" s="263"/>
      <c r="Q952" s="263"/>
      <c r="R952" s="263"/>
      <c r="S952" s="263"/>
      <c r="T952" s="264"/>
      <c r="AT952" s="265" t="s">
        <v>175</v>
      </c>
      <c r="AU952" s="265" t="s">
        <v>107</v>
      </c>
      <c r="AV952" s="13" t="s">
        <v>107</v>
      </c>
      <c r="AW952" s="13" t="s">
        <v>31</v>
      </c>
      <c r="AX952" s="13" t="s">
        <v>74</v>
      </c>
      <c r="AY952" s="265" t="s">
        <v>165</v>
      </c>
    </row>
    <row r="953" s="13" customFormat="1">
      <c r="B953" s="255"/>
      <c r="C953" s="256"/>
      <c r="D953" s="246" t="s">
        <v>175</v>
      </c>
      <c r="E953" s="257" t="s">
        <v>1</v>
      </c>
      <c r="F953" s="258" t="s">
        <v>1867</v>
      </c>
      <c r="G953" s="256"/>
      <c r="H953" s="259">
        <v>59.450000000000003</v>
      </c>
      <c r="I953" s="260"/>
      <c r="J953" s="256"/>
      <c r="K953" s="256"/>
      <c r="L953" s="261"/>
      <c r="M953" s="262"/>
      <c r="N953" s="263"/>
      <c r="O953" s="263"/>
      <c r="P953" s="263"/>
      <c r="Q953" s="263"/>
      <c r="R953" s="263"/>
      <c r="S953" s="263"/>
      <c r="T953" s="264"/>
      <c r="AT953" s="265" t="s">
        <v>175</v>
      </c>
      <c r="AU953" s="265" t="s">
        <v>107</v>
      </c>
      <c r="AV953" s="13" t="s">
        <v>107</v>
      </c>
      <c r="AW953" s="13" t="s">
        <v>31</v>
      </c>
      <c r="AX953" s="13" t="s">
        <v>74</v>
      </c>
      <c r="AY953" s="265" t="s">
        <v>165</v>
      </c>
    </row>
    <row r="954" s="13" customFormat="1">
      <c r="B954" s="255"/>
      <c r="C954" s="256"/>
      <c r="D954" s="246" t="s">
        <v>175</v>
      </c>
      <c r="E954" s="257" t="s">
        <v>1</v>
      </c>
      <c r="F954" s="258" t="s">
        <v>463</v>
      </c>
      <c r="G954" s="256"/>
      <c r="H954" s="259">
        <v>-1.7689999999999999</v>
      </c>
      <c r="I954" s="260"/>
      <c r="J954" s="256"/>
      <c r="K954" s="256"/>
      <c r="L954" s="261"/>
      <c r="M954" s="262"/>
      <c r="N954" s="263"/>
      <c r="O954" s="263"/>
      <c r="P954" s="263"/>
      <c r="Q954" s="263"/>
      <c r="R954" s="263"/>
      <c r="S954" s="263"/>
      <c r="T954" s="264"/>
      <c r="AT954" s="265" t="s">
        <v>175</v>
      </c>
      <c r="AU954" s="265" t="s">
        <v>107</v>
      </c>
      <c r="AV954" s="13" t="s">
        <v>107</v>
      </c>
      <c r="AW954" s="13" t="s">
        <v>31</v>
      </c>
      <c r="AX954" s="13" t="s">
        <v>74</v>
      </c>
      <c r="AY954" s="265" t="s">
        <v>165</v>
      </c>
    </row>
    <row r="955" s="13" customFormat="1">
      <c r="B955" s="255"/>
      <c r="C955" s="256"/>
      <c r="D955" s="246" t="s">
        <v>175</v>
      </c>
      <c r="E955" s="257" t="s">
        <v>1</v>
      </c>
      <c r="F955" s="258" t="s">
        <v>1868</v>
      </c>
      <c r="G955" s="256"/>
      <c r="H955" s="259">
        <v>0.60199999999999998</v>
      </c>
      <c r="I955" s="260"/>
      <c r="J955" s="256"/>
      <c r="K955" s="256"/>
      <c r="L955" s="261"/>
      <c r="M955" s="262"/>
      <c r="N955" s="263"/>
      <c r="O955" s="263"/>
      <c r="P955" s="263"/>
      <c r="Q955" s="263"/>
      <c r="R955" s="263"/>
      <c r="S955" s="263"/>
      <c r="T955" s="264"/>
      <c r="AT955" s="265" t="s">
        <v>175</v>
      </c>
      <c r="AU955" s="265" t="s">
        <v>107</v>
      </c>
      <c r="AV955" s="13" t="s">
        <v>107</v>
      </c>
      <c r="AW955" s="13" t="s">
        <v>31</v>
      </c>
      <c r="AX955" s="13" t="s">
        <v>74</v>
      </c>
      <c r="AY955" s="265" t="s">
        <v>165</v>
      </c>
    </row>
    <row r="956" s="12" customFormat="1">
      <c r="B956" s="244"/>
      <c r="C956" s="245"/>
      <c r="D956" s="246" t="s">
        <v>175</v>
      </c>
      <c r="E956" s="247" t="s">
        <v>1</v>
      </c>
      <c r="F956" s="248" t="s">
        <v>1452</v>
      </c>
      <c r="G956" s="245"/>
      <c r="H956" s="247" t="s">
        <v>1</v>
      </c>
      <c r="I956" s="249"/>
      <c r="J956" s="245"/>
      <c r="K956" s="245"/>
      <c r="L956" s="250"/>
      <c r="M956" s="251"/>
      <c r="N956" s="252"/>
      <c r="O956" s="252"/>
      <c r="P956" s="252"/>
      <c r="Q956" s="252"/>
      <c r="R956" s="252"/>
      <c r="S956" s="252"/>
      <c r="T956" s="253"/>
      <c r="AT956" s="254" t="s">
        <v>175</v>
      </c>
      <c r="AU956" s="254" t="s">
        <v>107</v>
      </c>
      <c r="AV956" s="12" t="s">
        <v>82</v>
      </c>
      <c r="AW956" s="12" t="s">
        <v>31</v>
      </c>
      <c r="AX956" s="12" t="s">
        <v>74</v>
      </c>
      <c r="AY956" s="254" t="s">
        <v>165</v>
      </c>
    </row>
    <row r="957" s="13" customFormat="1">
      <c r="B957" s="255"/>
      <c r="C957" s="256"/>
      <c r="D957" s="246" t="s">
        <v>175</v>
      </c>
      <c r="E957" s="257" t="s">
        <v>1</v>
      </c>
      <c r="F957" s="258" t="s">
        <v>1869</v>
      </c>
      <c r="G957" s="256"/>
      <c r="H957" s="259">
        <v>11.916</v>
      </c>
      <c r="I957" s="260"/>
      <c r="J957" s="256"/>
      <c r="K957" s="256"/>
      <c r="L957" s="261"/>
      <c r="M957" s="262"/>
      <c r="N957" s="263"/>
      <c r="O957" s="263"/>
      <c r="P957" s="263"/>
      <c r="Q957" s="263"/>
      <c r="R957" s="263"/>
      <c r="S957" s="263"/>
      <c r="T957" s="264"/>
      <c r="AT957" s="265" t="s">
        <v>175</v>
      </c>
      <c r="AU957" s="265" t="s">
        <v>107</v>
      </c>
      <c r="AV957" s="13" t="s">
        <v>107</v>
      </c>
      <c r="AW957" s="13" t="s">
        <v>31</v>
      </c>
      <c r="AX957" s="13" t="s">
        <v>74</v>
      </c>
      <c r="AY957" s="265" t="s">
        <v>165</v>
      </c>
    </row>
    <row r="958" s="14" customFormat="1">
      <c r="B958" s="266"/>
      <c r="C958" s="267"/>
      <c r="D958" s="246" t="s">
        <v>175</v>
      </c>
      <c r="E958" s="268" t="s">
        <v>1</v>
      </c>
      <c r="F958" s="269" t="s">
        <v>179</v>
      </c>
      <c r="G958" s="267"/>
      <c r="H958" s="270">
        <v>213.18100000000001</v>
      </c>
      <c r="I958" s="271"/>
      <c r="J958" s="267"/>
      <c r="K958" s="267"/>
      <c r="L958" s="272"/>
      <c r="M958" s="273"/>
      <c r="N958" s="274"/>
      <c r="O958" s="274"/>
      <c r="P958" s="274"/>
      <c r="Q958" s="274"/>
      <c r="R958" s="274"/>
      <c r="S958" s="274"/>
      <c r="T958" s="275"/>
      <c r="AT958" s="276" t="s">
        <v>175</v>
      </c>
      <c r="AU958" s="276" t="s">
        <v>107</v>
      </c>
      <c r="AV958" s="14" t="s">
        <v>166</v>
      </c>
      <c r="AW958" s="14" t="s">
        <v>31</v>
      </c>
      <c r="AX958" s="14" t="s">
        <v>74</v>
      </c>
      <c r="AY958" s="276" t="s">
        <v>165</v>
      </c>
    </row>
    <row r="959" s="12" customFormat="1">
      <c r="B959" s="244"/>
      <c r="C959" s="245"/>
      <c r="D959" s="246" t="s">
        <v>175</v>
      </c>
      <c r="E959" s="247" t="s">
        <v>1</v>
      </c>
      <c r="F959" s="248" t="s">
        <v>1752</v>
      </c>
      <c r="G959" s="245"/>
      <c r="H959" s="247" t="s">
        <v>1</v>
      </c>
      <c r="I959" s="249"/>
      <c r="J959" s="245"/>
      <c r="K959" s="245"/>
      <c r="L959" s="250"/>
      <c r="M959" s="251"/>
      <c r="N959" s="252"/>
      <c r="O959" s="252"/>
      <c r="P959" s="252"/>
      <c r="Q959" s="252"/>
      <c r="R959" s="252"/>
      <c r="S959" s="252"/>
      <c r="T959" s="253"/>
      <c r="AT959" s="254" t="s">
        <v>175</v>
      </c>
      <c r="AU959" s="254" t="s">
        <v>107</v>
      </c>
      <c r="AV959" s="12" t="s">
        <v>82</v>
      </c>
      <c r="AW959" s="12" t="s">
        <v>31</v>
      </c>
      <c r="AX959" s="12" t="s">
        <v>74</v>
      </c>
      <c r="AY959" s="254" t="s">
        <v>165</v>
      </c>
    </row>
    <row r="960" s="12" customFormat="1">
      <c r="B960" s="244"/>
      <c r="C960" s="245"/>
      <c r="D960" s="246" t="s">
        <v>175</v>
      </c>
      <c r="E960" s="247" t="s">
        <v>1</v>
      </c>
      <c r="F960" s="248" t="s">
        <v>1819</v>
      </c>
      <c r="G960" s="245"/>
      <c r="H960" s="247" t="s">
        <v>1</v>
      </c>
      <c r="I960" s="249"/>
      <c r="J960" s="245"/>
      <c r="K960" s="245"/>
      <c r="L960" s="250"/>
      <c r="M960" s="251"/>
      <c r="N960" s="252"/>
      <c r="O960" s="252"/>
      <c r="P960" s="252"/>
      <c r="Q960" s="252"/>
      <c r="R960" s="252"/>
      <c r="S960" s="252"/>
      <c r="T960" s="253"/>
      <c r="AT960" s="254" t="s">
        <v>175</v>
      </c>
      <c r="AU960" s="254" t="s">
        <v>107</v>
      </c>
      <c r="AV960" s="12" t="s">
        <v>82</v>
      </c>
      <c r="AW960" s="12" t="s">
        <v>31</v>
      </c>
      <c r="AX960" s="12" t="s">
        <v>74</v>
      </c>
      <c r="AY960" s="254" t="s">
        <v>165</v>
      </c>
    </row>
    <row r="961" s="13" customFormat="1">
      <c r="B961" s="255"/>
      <c r="C961" s="256"/>
      <c r="D961" s="246" t="s">
        <v>175</v>
      </c>
      <c r="E961" s="257" t="s">
        <v>1</v>
      </c>
      <c r="F961" s="258" t="s">
        <v>1870</v>
      </c>
      <c r="G961" s="256"/>
      <c r="H961" s="259">
        <v>98.784000000000006</v>
      </c>
      <c r="I961" s="260"/>
      <c r="J961" s="256"/>
      <c r="K961" s="256"/>
      <c r="L961" s="261"/>
      <c r="M961" s="262"/>
      <c r="N961" s="263"/>
      <c r="O961" s="263"/>
      <c r="P961" s="263"/>
      <c r="Q961" s="263"/>
      <c r="R961" s="263"/>
      <c r="S961" s="263"/>
      <c r="T961" s="264"/>
      <c r="AT961" s="265" t="s">
        <v>175</v>
      </c>
      <c r="AU961" s="265" t="s">
        <v>107</v>
      </c>
      <c r="AV961" s="13" t="s">
        <v>107</v>
      </c>
      <c r="AW961" s="13" t="s">
        <v>31</v>
      </c>
      <c r="AX961" s="13" t="s">
        <v>74</v>
      </c>
      <c r="AY961" s="265" t="s">
        <v>165</v>
      </c>
    </row>
    <row r="962" s="13" customFormat="1">
      <c r="B962" s="255"/>
      <c r="C962" s="256"/>
      <c r="D962" s="246" t="s">
        <v>175</v>
      </c>
      <c r="E962" s="257" t="s">
        <v>1</v>
      </c>
      <c r="F962" s="258" t="s">
        <v>1871</v>
      </c>
      <c r="G962" s="256"/>
      <c r="H962" s="259">
        <v>-7.7359999999999998</v>
      </c>
      <c r="I962" s="260"/>
      <c r="J962" s="256"/>
      <c r="K962" s="256"/>
      <c r="L962" s="261"/>
      <c r="M962" s="262"/>
      <c r="N962" s="263"/>
      <c r="O962" s="263"/>
      <c r="P962" s="263"/>
      <c r="Q962" s="263"/>
      <c r="R962" s="263"/>
      <c r="S962" s="263"/>
      <c r="T962" s="264"/>
      <c r="AT962" s="265" t="s">
        <v>175</v>
      </c>
      <c r="AU962" s="265" t="s">
        <v>107</v>
      </c>
      <c r="AV962" s="13" t="s">
        <v>107</v>
      </c>
      <c r="AW962" s="13" t="s">
        <v>31</v>
      </c>
      <c r="AX962" s="13" t="s">
        <v>74</v>
      </c>
      <c r="AY962" s="265" t="s">
        <v>165</v>
      </c>
    </row>
    <row r="963" s="13" customFormat="1">
      <c r="B963" s="255"/>
      <c r="C963" s="256"/>
      <c r="D963" s="246" t="s">
        <v>175</v>
      </c>
      <c r="E963" s="257" t="s">
        <v>1</v>
      </c>
      <c r="F963" s="258" t="s">
        <v>1872</v>
      </c>
      <c r="G963" s="256"/>
      <c r="H963" s="259">
        <v>2.0750000000000002</v>
      </c>
      <c r="I963" s="260"/>
      <c r="J963" s="256"/>
      <c r="K963" s="256"/>
      <c r="L963" s="261"/>
      <c r="M963" s="262"/>
      <c r="N963" s="263"/>
      <c r="O963" s="263"/>
      <c r="P963" s="263"/>
      <c r="Q963" s="263"/>
      <c r="R963" s="263"/>
      <c r="S963" s="263"/>
      <c r="T963" s="264"/>
      <c r="AT963" s="265" t="s">
        <v>175</v>
      </c>
      <c r="AU963" s="265" t="s">
        <v>107</v>
      </c>
      <c r="AV963" s="13" t="s">
        <v>107</v>
      </c>
      <c r="AW963" s="13" t="s">
        <v>31</v>
      </c>
      <c r="AX963" s="13" t="s">
        <v>74</v>
      </c>
      <c r="AY963" s="265" t="s">
        <v>165</v>
      </c>
    </row>
    <row r="964" s="13" customFormat="1">
      <c r="B964" s="255"/>
      <c r="C964" s="256"/>
      <c r="D964" s="246" t="s">
        <v>175</v>
      </c>
      <c r="E964" s="257" t="s">
        <v>1</v>
      </c>
      <c r="F964" s="258" t="s">
        <v>1873</v>
      </c>
      <c r="G964" s="256"/>
      <c r="H964" s="259">
        <v>50.456000000000003</v>
      </c>
      <c r="I964" s="260"/>
      <c r="J964" s="256"/>
      <c r="K964" s="256"/>
      <c r="L964" s="261"/>
      <c r="M964" s="262"/>
      <c r="N964" s="263"/>
      <c r="O964" s="263"/>
      <c r="P964" s="263"/>
      <c r="Q964" s="263"/>
      <c r="R964" s="263"/>
      <c r="S964" s="263"/>
      <c r="T964" s="264"/>
      <c r="AT964" s="265" t="s">
        <v>175</v>
      </c>
      <c r="AU964" s="265" t="s">
        <v>107</v>
      </c>
      <c r="AV964" s="13" t="s">
        <v>107</v>
      </c>
      <c r="AW964" s="13" t="s">
        <v>31</v>
      </c>
      <c r="AX964" s="13" t="s">
        <v>74</v>
      </c>
      <c r="AY964" s="265" t="s">
        <v>165</v>
      </c>
    </row>
    <row r="965" s="13" customFormat="1">
      <c r="B965" s="255"/>
      <c r="C965" s="256"/>
      <c r="D965" s="246" t="s">
        <v>175</v>
      </c>
      <c r="E965" s="257" t="s">
        <v>1</v>
      </c>
      <c r="F965" s="258" t="s">
        <v>458</v>
      </c>
      <c r="G965" s="256"/>
      <c r="H965" s="259">
        <v>-0.874</v>
      </c>
      <c r="I965" s="260"/>
      <c r="J965" s="256"/>
      <c r="K965" s="256"/>
      <c r="L965" s="261"/>
      <c r="M965" s="262"/>
      <c r="N965" s="263"/>
      <c r="O965" s="263"/>
      <c r="P965" s="263"/>
      <c r="Q965" s="263"/>
      <c r="R965" s="263"/>
      <c r="S965" s="263"/>
      <c r="T965" s="264"/>
      <c r="AT965" s="265" t="s">
        <v>175</v>
      </c>
      <c r="AU965" s="265" t="s">
        <v>107</v>
      </c>
      <c r="AV965" s="13" t="s">
        <v>107</v>
      </c>
      <c r="AW965" s="13" t="s">
        <v>31</v>
      </c>
      <c r="AX965" s="13" t="s">
        <v>74</v>
      </c>
      <c r="AY965" s="265" t="s">
        <v>165</v>
      </c>
    </row>
    <row r="966" s="13" customFormat="1">
      <c r="B966" s="255"/>
      <c r="C966" s="256"/>
      <c r="D966" s="246" t="s">
        <v>175</v>
      </c>
      <c r="E966" s="257" t="s">
        <v>1</v>
      </c>
      <c r="F966" s="258" t="s">
        <v>914</v>
      </c>
      <c r="G966" s="256"/>
      <c r="H966" s="259">
        <v>0.41699999999999998</v>
      </c>
      <c r="I966" s="260"/>
      <c r="J966" s="256"/>
      <c r="K966" s="256"/>
      <c r="L966" s="261"/>
      <c r="M966" s="262"/>
      <c r="N966" s="263"/>
      <c r="O966" s="263"/>
      <c r="P966" s="263"/>
      <c r="Q966" s="263"/>
      <c r="R966" s="263"/>
      <c r="S966" s="263"/>
      <c r="T966" s="264"/>
      <c r="AT966" s="265" t="s">
        <v>175</v>
      </c>
      <c r="AU966" s="265" t="s">
        <v>107</v>
      </c>
      <c r="AV966" s="13" t="s">
        <v>107</v>
      </c>
      <c r="AW966" s="13" t="s">
        <v>31</v>
      </c>
      <c r="AX966" s="13" t="s">
        <v>74</v>
      </c>
      <c r="AY966" s="265" t="s">
        <v>165</v>
      </c>
    </row>
    <row r="967" s="13" customFormat="1">
      <c r="B967" s="255"/>
      <c r="C967" s="256"/>
      <c r="D967" s="246" t="s">
        <v>175</v>
      </c>
      <c r="E967" s="257" t="s">
        <v>1</v>
      </c>
      <c r="F967" s="258" t="s">
        <v>1874</v>
      </c>
      <c r="G967" s="256"/>
      <c r="H967" s="259">
        <v>29.170000000000002</v>
      </c>
      <c r="I967" s="260"/>
      <c r="J967" s="256"/>
      <c r="K967" s="256"/>
      <c r="L967" s="261"/>
      <c r="M967" s="262"/>
      <c r="N967" s="263"/>
      <c r="O967" s="263"/>
      <c r="P967" s="263"/>
      <c r="Q967" s="263"/>
      <c r="R967" s="263"/>
      <c r="S967" s="263"/>
      <c r="T967" s="264"/>
      <c r="AT967" s="265" t="s">
        <v>175</v>
      </c>
      <c r="AU967" s="265" t="s">
        <v>107</v>
      </c>
      <c r="AV967" s="13" t="s">
        <v>107</v>
      </c>
      <c r="AW967" s="13" t="s">
        <v>31</v>
      </c>
      <c r="AX967" s="13" t="s">
        <v>74</v>
      </c>
      <c r="AY967" s="265" t="s">
        <v>165</v>
      </c>
    </row>
    <row r="968" s="12" customFormat="1">
      <c r="B968" s="244"/>
      <c r="C968" s="245"/>
      <c r="D968" s="246" t="s">
        <v>175</v>
      </c>
      <c r="E968" s="247" t="s">
        <v>1</v>
      </c>
      <c r="F968" s="248" t="s">
        <v>1452</v>
      </c>
      <c r="G968" s="245"/>
      <c r="H968" s="247" t="s">
        <v>1</v>
      </c>
      <c r="I968" s="249"/>
      <c r="J968" s="245"/>
      <c r="K968" s="245"/>
      <c r="L968" s="250"/>
      <c r="M968" s="251"/>
      <c r="N968" s="252"/>
      <c r="O968" s="252"/>
      <c r="P968" s="252"/>
      <c r="Q968" s="252"/>
      <c r="R968" s="252"/>
      <c r="S968" s="252"/>
      <c r="T968" s="253"/>
      <c r="AT968" s="254" t="s">
        <v>175</v>
      </c>
      <c r="AU968" s="254" t="s">
        <v>107</v>
      </c>
      <c r="AV968" s="12" t="s">
        <v>82</v>
      </c>
      <c r="AW968" s="12" t="s">
        <v>31</v>
      </c>
      <c r="AX968" s="12" t="s">
        <v>74</v>
      </c>
      <c r="AY968" s="254" t="s">
        <v>165</v>
      </c>
    </row>
    <row r="969" s="13" customFormat="1">
      <c r="B969" s="255"/>
      <c r="C969" s="256"/>
      <c r="D969" s="246" t="s">
        <v>175</v>
      </c>
      <c r="E969" s="257" t="s">
        <v>1</v>
      </c>
      <c r="F969" s="258" t="s">
        <v>1875</v>
      </c>
      <c r="G969" s="256"/>
      <c r="H969" s="259">
        <v>11.217000000000001</v>
      </c>
      <c r="I969" s="260"/>
      <c r="J969" s="256"/>
      <c r="K969" s="256"/>
      <c r="L969" s="261"/>
      <c r="M969" s="262"/>
      <c r="N969" s="263"/>
      <c r="O969" s="263"/>
      <c r="P969" s="263"/>
      <c r="Q969" s="263"/>
      <c r="R969" s="263"/>
      <c r="S969" s="263"/>
      <c r="T969" s="264"/>
      <c r="AT969" s="265" t="s">
        <v>175</v>
      </c>
      <c r="AU969" s="265" t="s">
        <v>107</v>
      </c>
      <c r="AV969" s="13" t="s">
        <v>107</v>
      </c>
      <c r="AW969" s="13" t="s">
        <v>31</v>
      </c>
      <c r="AX969" s="13" t="s">
        <v>74</v>
      </c>
      <c r="AY969" s="265" t="s">
        <v>165</v>
      </c>
    </row>
    <row r="970" s="14" customFormat="1">
      <c r="B970" s="266"/>
      <c r="C970" s="267"/>
      <c r="D970" s="246" t="s">
        <v>175</v>
      </c>
      <c r="E970" s="268" t="s">
        <v>1</v>
      </c>
      <c r="F970" s="269" t="s">
        <v>179</v>
      </c>
      <c r="G970" s="267"/>
      <c r="H970" s="270">
        <v>183.50900000000004</v>
      </c>
      <c r="I970" s="271"/>
      <c r="J970" s="267"/>
      <c r="K970" s="267"/>
      <c r="L970" s="272"/>
      <c r="M970" s="273"/>
      <c r="N970" s="274"/>
      <c r="O970" s="274"/>
      <c r="P970" s="274"/>
      <c r="Q970" s="274"/>
      <c r="R970" s="274"/>
      <c r="S970" s="274"/>
      <c r="T970" s="275"/>
      <c r="AT970" s="276" t="s">
        <v>175</v>
      </c>
      <c r="AU970" s="276" t="s">
        <v>107</v>
      </c>
      <c r="AV970" s="14" t="s">
        <v>166</v>
      </c>
      <c r="AW970" s="14" t="s">
        <v>31</v>
      </c>
      <c r="AX970" s="14" t="s">
        <v>74</v>
      </c>
      <c r="AY970" s="276" t="s">
        <v>165</v>
      </c>
    </row>
    <row r="971" s="15" customFormat="1">
      <c r="B971" s="277"/>
      <c r="C971" s="278"/>
      <c r="D971" s="246" t="s">
        <v>175</v>
      </c>
      <c r="E971" s="279" t="s">
        <v>1</v>
      </c>
      <c r="F971" s="280" t="s">
        <v>186</v>
      </c>
      <c r="G971" s="278"/>
      <c r="H971" s="281">
        <v>814.15200000000016</v>
      </c>
      <c r="I971" s="282"/>
      <c r="J971" s="278"/>
      <c r="K971" s="278"/>
      <c r="L971" s="283"/>
      <c r="M971" s="284"/>
      <c r="N971" s="285"/>
      <c r="O971" s="285"/>
      <c r="P971" s="285"/>
      <c r="Q971" s="285"/>
      <c r="R971" s="285"/>
      <c r="S971" s="285"/>
      <c r="T971" s="286"/>
      <c r="AT971" s="287" t="s">
        <v>175</v>
      </c>
      <c r="AU971" s="287" t="s">
        <v>107</v>
      </c>
      <c r="AV971" s="15" t="s">
        <v>173</v>
      </c>
      <c r="AW971" s="15" t="s">
        <v>31</v>
      </c>
      <c r="AX971" s="15" t="s">
        <v>82</v>
      </c>
      <c r="AY971" s="287" t="s">
        <v>165</v>
      </c>
    </row>
    <row r="972" s="1" customFormat="1" ht="24" customHeight="1">
      <c r="B972" s="38"/>
      <c r="C972" s="231" t="s">
        <v>580</v>
      </c>
      <c r="D972" s="231" t="s">
        <v>168</v>
      </c>
      <c r="E972" s="232" t="s">
        <v>2059</v>
      </c>
      <c r="F972" s="233" t="s">
        <v>2060</v>
      </c>
      <c r="G972" s="234" t="s">
        <v>296</v>
      </c>
      <c r="H972" s="235">
        <v>52.273000000000003</v>
      </c>
      <c r="I972" s="236"/>
      <c r="J972" s="237">
        <f>ROUND(I972*H972,2)</f>
        <v>0</v>
      </c>
      <c r="K972" s="233" t="s">
        <v>286</v>
      </c>
      <c r="L972" s="43"/>
      <c r="M972" s="238" t="s">
        <v>1</v>
      </c>
      <c r="N972" s="239" t="s">
        <v>40</v>
      </c>
      <c r="O972" s="86"/>
      <c r="P972" s="240">
        <f>O972*H972</f>
        <v>0</v>
      </c>
      <c r="Q972" s="240">
        <v>0.0315</v>
      </c>
      <c r="R972" s="240">
        <f>Q972*H972</f>
        <v>1.6465995000000002</v>
      </c>
      <c r="S972" s="240">
        <v>0</v>
      </c>
      <c r="T972" s="241">
        <f>S972*H972</f>
        <v>0</v>
      </c>
      <c r="AR972" s="242" t="s">
        <v>173</v>
      </c>
      <c r="AT972" s="242" t="s">
        <v>168</v>
      </c>
      <c r="AU972" s="242" t="s">
        <v>107</v>
      </c>
      <c r="AY972" s="17" t="s">
        <v>165</v>
      </c>
      <c r="BE972" s="243">
        <f>IF(N972="základní",J972,0)</f>
        <v>0</v>
      </c>
      <c r="BF972" s="243">
        <f>IF(N972="snížená",J972,0)</f>
        <v>0</v>
      </c>
      <c r="BG972" s="243">
        <f>IF(N972="zákl. přenesená",J972,0)</f>
        <v>0</v>
      </c>
      <c r="BH972" s="243">
        <f>IF(N972="sníž. přenesená",J972,0)</f>
        <v>0</v>
      </c>
      <c r="BI972" s="243">
        <f>IF(N972="nulová",J972,0)</f>
        <v>0</v>
      </c>
      <c r="BJ972" s="17" t="s">
        <v>107</v>
      </c>
      <c r="BK972" s="243">
        <f>ROUND(I972*H972,2)</f>
        <v>0</v>
      </c>
      <c r="BL972" s="17" t="s">
        <v>173</v>
      </c>
      <c r="BM972" s="242" t="s">
        <v>2061</v>
      </c>
    </row>
    <row r="973" s="12" customFormat="1">
      <c r="B973" s="244"/>
      <c r="C973" s="245"/>
      <c r="D973" s="246" t="s">
        <v>175</v>
      </c>
      <c r="E973" s="247" t="s">
        <v>1</v>
      </c>
      <c r="F973" s="248" t="s">
        <v>2062</v>
      </c>
      <c r="G973" s="245"/>
      <c r="H973" s="247" t="s">
        <v>1</v>
      </c>
      <c r="I973" s="249"/>
      <c r="J973" s="245"/>
      <c r="K973" s="245"/>
      <c r="L973" s="250"/>
      <c r="M973" s="251"/>
      <c r="N973" s="252"/>
      <c r="O973" s="252"/>
      <c r="P973" s="252"/>
      <c r="Q973" s="252"/>
      <c r="R973" s="252"/>
      <c r="S973" s="252"/>
      <c r="T973" s="253"/>
      <c r="AT973" s="254" t="s">
        <v>175</v>
      </c>
      <c r="AU973" s="254" t="s">
        <v>107</v>
      </c>
      <c r="AV973" s="12" t="s">
        <v>82</v>
      </c>
      <c r="AW973" s="12" t="s">
        <v>31</v>
      </c>
      <c r="AX973" s="12" t="s">
        <v>74</v>
      </c>
      <c r="AY973" s="254" t="s">
        <v>165</v>
      </c>
    </row>
    <row r="974" s="12" customFormat="1">
      <c r="B974" s="244"/>
      <c r="C974" s="245"/>
      <c r="D974" s="246" t="s">
        <v>175</v>
      </c>
      <c r="E974" s="247" t="s">
        <v>1</v>
      </c>
      <c r="F974" s="248" t="s">
        <v>2063</v>
      </c>
      <c r="G974" s="245"/>
      <c r="H974" s="247" t="s">
        <v>1</v>
      </c>
      <c r="I974" s="249"/>
      <c r="J974" s="245"/>
      <c r="K974" s="245"/>
      <c r="L974" s="250"/>
      <c r="M974" s="251"/>
      <c r="N974" s="252"/>
      <c r="O974" s="252"/>
      <c r="P974" s="252"/>
      <c r="Q974" s="252"/>
      <c r="R974" s="252"/>
      <c r="S974" s="252"/>
      <c r="T974" s="253"/>
      <c r="AT974" s="254" t="s">
        <v>175</v>
      </c>
      <c r="AU974" s="254" t="s">
        <v>107</v>
      </c>
      <c r="AV974" s="12" t="s">
        <v>82</v>
      </c>
      <c r="AW974" s="12" t="s">
        <v>31</v>
      </c>
      <c r="AX974" s="12" t="s">
        <v>74</v>
      </c>
      <c r="AY974" s="254" t="s">
        <v>165</v>
      </c>
    </row>
    <row r="975" s="12" customFormat="1">
      <c r="B975" s="244"/>
      <c r="C975" s="245"/>
      <c r="D975" s="246" t="s">
        <v>175</v>
      </c>
      <c r="E975" s="247" t="s">
        <v>1</v>
      </c>
      <c r="F975" s="248" t="s">
        <v>1175</v>
      </c>
      <c r="G975" s="245"/>
      <c r="H975" s="247" t="s">
        <v>1</v>
      </c>
      <c r="I975" s="249"/>
      <c r="J975" s="245"/>
      <c r="K975" s="245"/>
      <c r="L975" s="250"/>
      <c r="M975" s="251"/>
      <c r="N975" s="252"/>
      <c r="O975" s="252"/>
      <c r="P975" s="252"/>
      <c r="Q975" s="252"/>
      <c r="R975" s="252"/>
      <c r="S975" s="252"/>
      <c r="T975" s="253"/>
      <c r="AT975" s="254" t="s">
        <v>175</v>
      </c>
      <c r="AU975" s="254" t="s">
        <v>107</v>
      </c>
      <c r="AV975" s="12" t="s">
        <v>82</v>
      </c>
      <c r="AW975" s="12" t="s">
        <v>31</v>
      </c>
      <c r="AX975" s="12" t="s">
        <v>74</v>
      </c>
      <c r="AY975" s="254" t="s">
        <v>165</v>
      </c>
    </row>
    <row r="976" s="12" customFormat="1">
      <c r="B976" s="244"/>
      <c r="C976" s="245"/>
      <c r="D976" s="246" t="s">
        <v>175</v>
      </c>
      <c r="E976" s="247" t="s">
        <v>1</v>
      </c>
      <c r="F976" s="248" t="s">
        <v>1452</v>
      </c>
      <c r="G976" s="245"/>
      <c r="H976" s="247" t="s">
        <v>1</v>
      </c>
      <c r="I976" s="249"/>
      <c r="J976" s="245"/>
      <c r="K976" s="245"/>
      <c r="L976" s="250"/>
      <c r="M976" s="251"/>
      <c r="N976" s="252"/>
      <c r="O976" s="252"/>
      <c r="P976" s="252"/>
      <c r="Q976" s="252"/>
      <c r="R976" s="252"/>
      <c r="S976" s="252"/>
      <c r="T976" s="253"/>
      <c r="AT976" s="254" t="s">
        <v>175</v>
      </c>
      <c r="AU976" s="254" t="s">
        <v>107</v>
      </c>
      <c r="AV976" s="12" t="s">
        <v>82</v>
      </c>
      <c r="AW976" s="12" t="s">
        <v>31</v>
      </c>
      <c r="AX976" s="12" t="s">
        <v>74</v>
      </c>
      <c r="AY976" s="254" t="s">
        <v>165</v>
      </c>
    </row>
    <row r="977" s="13" customFormat="1">
      <c r="B977" s="255"/>
      <c r="C977" s="256"/>
      <c r="D977" s="246" t="s">
        <v>175</v>
      </c>
      <c r="E977" s="257" t="s">
        <v>1</v>
      </c>
      <c r="F977" s="258" t="s">
        <v>2064</v>
      </c>
      <c r="G977" s="256"/>
      <c r="H977" s="259">
        <v>14.789</v>
      </c>
      <c r="I977" s="260"/>
      <c r="J977" s="256"/>
      <c r="K977" s="256"/>
      <c r="L977" s="261"/>
      <c r="M977" s="262"/>
      <c r="N977" s="263"/>
      <c r="O977" s="263"/>
      <c r="P977" s="263"/>
      <c r="Q977" s="263"/>
      <c r="R977" s="263"/>
      <c r="S977" s="263"/>
      <c r="T977" s="264"/>
      <c r="AT977" s="265" t="s">
        <v>175</v>
      </c>
      <c r="AU977" s="265" t="s">
        <v>107</v>
      </c>
      <c r="AV977" s="13" t="s">
        <v>107</v>
      </c>
      <c r="AW977" s="13" t="s">
        <v>31</v>
      </c>
      <c r="AX977" s="13" t="s">
        <v>74</v>
      </c>
      <c r="AY977" s="265" t="s">
        <v>165</v>
      </c>
    </row>
    <row r="978" s="13" customFormat="1">
      <c r="B978" s="255"/>
      <c r="C978" s="256"/>
      <c r="D978" s="246" t="s">
        <v>175</v>
      </c>
      <c r="E978" s="257" t="s">
        <v>1</v>
      </c>
      <c r="F978" s="258" t="s">
        <v>2065</v>
      </c>
      <c r="G978" s="256"/>
      <c r="H978" s="259">
        <v>-1.3200000000000001</v>
      </c>
      <c r="I978" s="260"/>
      <c r="J978" s="256"/>
      <c r="K978" s="256"/>
      <c r="L978" s="261"/>
      <c r="M978" s="262"/>
      <c r="N978" s="263"/>
      <c r="O978" s="263"/>
      <c r="P978" s="263"/>
      <c r="Q978" s="263"/>
      <c r="R978" s="263"/>
      <c r="S978" s="263"/>
      <c r="T978" s="264"/>
      <c r="AT978" s="265" t="s">
        <v>175</v>
      </c>
      <c r="AU978" s="265" t="s">
        <v>107</v>
      </c>
      <c r="AV978" s="13" t="s">
        <v>107</v>
      </c>
      <c r="AW978" s="13" t="s">
        <v>31</v>
      </c>
      <c r="AX978" s="13" t="s">
        <v>74</v>
      </c>
      <c r="AY978" s="265" t="s">
        <v>165</v>
      </c>
    </row>
    <row r="979" s="13" customFormat="1">
      <c r="B979" s="255"/>
      <c r="C979" s="256"/>
      <c r="D979" s="246" t="s">
        <v>175</v>
      </c>
      <c r="E979" s="257" t="s">
        <v>1</v>
      </c>
      <c r="F979" s="258" t="s">
        <v>2066</v>
      </c>
      <c r="G979" s="256"/>
      <c r="H979" s="259">
        <v>3.0299999999999998</v>
      </c>
      <c r="I979" s="260"/>
      <c r="J979" s="256"/>
      <c r="K979" s="256"/>
      <c r="L979" s="261"/>
      <c r="M979" s="262"/>
      <c r="N979" s="263"/>
      <c r="O979" s="263"/>
      <c r="P979" s="263"/>
      <c r="Q979" s="263"/>
      <c r="R979" s="263"/>
      <c r="S979" s="263"/>
      <c r="T979" s="264"/>
      <c r="AT979" s="265" t="s">
        <v>175</v>
      </c>
      <c r="AU979" s="265" t="s">
        <v>107</v>
      </c>
      <c r="AV979" s="13" t="s">
        <v>107</v>
      </c>
      <c r="AW979" s="13" t="s">
        <v>31</v>
      </c>
      <c r="AX979" s="13" t="s">
        <v>74</v>
      </c>
      <c r="AY979" s="265" t="s">
        <v>165</v>
      </c>
    </row>
    <row r="980" s="14" customFormat="1">
      <c r="B980" s="266"/>
      <c r="C980" s="267"/>
      <c r="D980" s="246" t="s">
        <v>175</v>
      </c>
      <c r="E980" s="268" t="s">
        <v>1</v>
      </c>
      <c r="F980" s="269" t="s">
        <v>179</v>
      </c>
      <c r="G980" s="267"/>
      <c r="H980" s="270">
        <v>16.498999999999999</v>
      </c>
      <c r="I980" s="271"/>
      <c r="J980" s="267"/>
      <c r="K980" s="267"/>
      <c r="L980" s="272"/>
      <c r="M980" s="273"/>
      <c r="N980" s="274"/>
      <c r="O980" s="274"/>
      <c r="P980" s="274"/>
      <c r="Q980" s="274"/>
      <c r="R980" s="274"/>
      <c r="S980" s="274"/>
      <c r="T980" s="275"/>
      <c r="AT980" s="276" t="s">
        <v>175</v>
      </c>
      <c r="AU980" s="276" t="s">
        <v>107</v>
      </c>
      <c r="AV980" s="14" t="s">
        <v>166</v>
      </c>
      <c r="AW980" s="14" t="s">
        <v>31</v>
      </c>
      <c r="AX980" s="14" t="s">
        <v>74</v>
      </c>
      <c r="AY980" s="276" t="s">
        <v>165</v>
      </c>
    </row>
    <row r="981" s="12" customFormat="1">
      <c r="B981" s="244"/>
      <c r="C981" s="245"/>
      <c r="D981" s="246" t="s">
        <v>175</v>
      </c>
      <c r="E981" s="247" t="s">
        <v>1</v>
      </c>
      <c r="F981" s="248" t="s">
        <v>794</v>
      </c>
      <c r="G981" s="245"/>
      <c r="H981" s="247" t="s">
        <v>1</v>
      </c>
      <c r="I981" s="249"/>
      <c r="J981" s="245"/>
      <c r="K981" s="245"/>
      <c r="L981" s="250"/>
      <c r="M981" s="251"/>
      <c r="N981" s="252"/>
      <c r="O981" s="252"/>
      <c r="P981" s="252"/>
      <c r="Q981" s="252"/>
      <c r="R981" s="252"/>
      <c r="S981" s="252"/>
      <c r="T981" s="253"/>
      <c r="AT981" s="254" t="s">
        <v>175</v>
      </c>
      <c r="AU981" s="254" t="s">
        <v>107</v>
      </c>
      <c r="AV981" s="12" t="s">
        <v>82</v>
      </c>
      <c r="AW981" s="12" t="s">
        <v>31</v>
      </c>
      <c r="AX981" s="12" t="s">
        <v>74</v>
      </c>
      <c r="AY981" s="254" t="s">
        <v>165</v>
      </c>
    </row>
    <row r="982" s="12" customFormat="1">
      <c r="B982" s="244"/>
      <c r="C982" s="245"/>
      <c r="D982" s="246" t="s">
        <v>175</v>
      </c>
      <c r="E982" s="247" t="s">
        <v>1</v>
      </c>
      <c r="F982" s="248" t="s">
        <v>1452</v>
      </c>
      <c r="G982" s="245"/>
      <c r="H982" s="247" t="s">
        <v>1</v>
      </c>
      <c r="I982" s="249"/>
      <c r="J982" s="245"/>
      <c r="K982" s="245"/>
      <c r="L982" s="250"/>
      <c r="M982" s="251"/>
      <c r="N982" s="252"/>
      <c r="O982" s="252"/>
      <c r="P982" s="252"/>
      <c r="Q982" s="252"/>
      <c r="R982" s="252"/>
      <c r="S982" s="252"/>
      <c r="T982" s="253"/>
      <c r="AT982" s="254" t="s">
        <v>175</v>
      </c>
      <c r="AU982" s="254" t="s">
        <v>107</v>
      </c>
      <c r="AV982" s="12" t="s">
        <v>82</v>
      </c>
      <c r="AW982" s="12" t="s">
        <v>31</v>
      </c>
      <c r="AX982" s="12" t="s">
        <v>74</v>
      </c>
      <c r="AY982" s="254" t="s">
        <v>165</v>
      </c>
    </row>
    <row r="983" s="13" customFormat="1">
      <c r="B983" s="255"/>
      <c r="C983" s="256"/>
      <c r="D983" s="246" t="s">
        <v>175</v>
      </c>
      <c r="E983" s="257" t="s">
        <v>1</v>
      </c>
      <c r="F983" s="258" t="s">
        <v>2067</v>
      </c>
      <c r="G983" s="256"/>
      <c r="H983" s="259">
        <v>5.7359999999999998</v>
      </c>
      <c r="I983" s="260"/>
      <c r="J983" s="256"/>
      <c r="K983" s="256"/>
      <c r="L983" s="261"/>
      <c r="M983" s="262"/>
      <c r="N983" s="263"/>
      <c r="O983" s="263"/>
      <c r="P983" s="263"/>
      <c r="Q983" s="263"/>
      <c r="R983" s="263"/>
      <c r="S983" s="263"/>
      <c r="T983" s="264"/>
      <c r="AT983" s="265" t="s">
        <v>175</v>
      </c>
      <c r="AU983" s="265" t="s">
        <v>107</v>
      </c>
      <c r="AV983" s="13" t="s">
        <v>107</v>
      </c>
      <c r="AW983" s="13" t="s">
        <v>31</v>
      </c>
      <c r="AX983" s="13" t="s">
        <v>74</v>
      </c>
      <c r="AY983" s="265" t="s">
        <v>165</v>
      </c>
    </row>
    <row r="984" s="13" customFormat="1">
      <c r="B984" s="255"/>
      <c r="C984" s="256"/>
      <c r="D984" s="246" t="s">
        <v>175</v>
      </c>
      <c r="E984" s="257" t="s">
        <v>1</v>
      </c>
      <c r="F984" s="258" t="s">
        <v>2068</v>
      </c>
      <c r="G984" s="256"/>
      <c r="H984" s="259">
        <v>3.7200000000000002</v>
      </c>
      <c r="I984" s="260"/>
      <c r="J984" s="256"/>
      <c r="K984" s="256"/>
      <c r="L984" s="261"/>
      <c r="M984" s="262"/>
      <c r="N984" s="263"/>
      <c r="O984" s="263"/>
      <c r="P984" s="263"/>
      <c r="Q984" s="263"/>
      <c r="R984" s="263"/>
      <c r="S984" s="263"/>
      <c r="T984" s="264"/>
      <c r="AT984" s="265" t="s">
        <v>175</v>
      </c>
      <c r="AU984" s="265" t="s">
        <v>107</v>
      </c>
      <c r="AV984" s="13" t="s">
        <v>107</v>
      </c>
      <c r="AW984" s="13" t="s">
        <v>31</v>
      </c>
      <c r="AX984" s="13" t="s">
        <v>74</v>
      </c>
      <c r="AY984" s="265" t="s">
        <v>165</v>
      </c>
    </row>
    <row r="985" s="14" customFormat="1">
      <c r="B985" s="266"/>
      <c r="C985" s="267"/>
      <c r="D985" s="246" t="s">
        <v>175</v>
      </c>
      <c r="E985" s="268" t="s">
        <v>1</v>
      </c>
      <c r="F985" s="269" t="s">
        <v>179</v>
      </c>
      <c r="G985" s="267"/>
      <c r="H985" s="270">
        <v>9.4559999999999995</v>
      </c>
      <c r="I985" s="271"/>
      <c r="J985" s="267"/>
      <c r="K985" s="267"/>
      <c r="L985" s="272"/>
      <c r="M985" s="273"/>
      <c r="N985" s="274"/>
      <c r="O985" s="274"/>
      <c r="P985" s="274"/>
      <c r="Q985" s="274"/>
      <c r="R985" s="274"/>
      <c r="S985" s="274"/>
      <c r="T985" s="275"/>
      <c r="AT985" s="276" t="s">
        <v>175</v>
      </c>
      <c r="AU985" s="276" t="s">
        <v>107</v>
      </c>
      <c r="AV985" s="14" t="s">
        <v>166</v>
      </c>
      <c r="AW985" s="14" t="s">
        <v>31</v>
      </c>
      <c r="AX985" s="14" t="s">
        <v>74</v>
      </c>
      <c r="AY985" s="276" t="s">
        <v>165</v>
      </c>
    </row>
    <row r="986" s="12" customFormat="1">
      <c r="B986" s="244"/>
      <c r="C986" s="245"/>
      <c r="D986" s="246" t="s">
        <v>175</v>
      </c>
      <c r="E986" s="247" t="s">
        <v>1</v>
      </c>
      <c r="F986" s="248" t="s">
        <v>1750</v>
      </c>
      <c r="G986" s="245"/>
      <c r="H986" s="247" t="s">
        <v>1</v>
      </c>
      <c r="I986" s="249"/>
      <c r="J986" s="245"/>
      <c r="K986" s="245"/>
      <c r="L986" s="250"/>
      <c r="M986" s="251"/>
      <c r="N986" s="252"/>
      <c r="O986" s="252"/>
      <c r="P986" s="252"/>
      <c r="Q986" s="252"/>
      <c r="R986" s="252"/>
      <c r="S986" s="252"/>
      <c r="T986" s="253"/>
      <c r="AT986" s="254" t="s">
        <v>175</v>
      </c>
      <c r="AU986" s="254" t="s">
        <v>107</v>
      </c>
      <c r="AV986" s="12" t="s">
        <v>82</v>
      </c>
      <c r="AW986" s="12" t="s">
        <v>31</v>
      </c>
      <c r="AX986" s="12" t="s">
        <v>74</v>
      </c>
      <c r="AY986" s="254" t="s">
        <v>165</v>
      </c>
    </row>
    <row r="987" s="12" customFormat="1">
      <c r="B987" s="244"/>
      <c r="C987" s="245"/>
      <c r="D987" s="246" t="s">
        <v>175</v>
      </c>
      <c r="E987" s="247" t="s">
        <v>1</v>
      </c>
      <c r="F987" s="248" t="s">
        <v>1452</v>
      </c>
      <c r="G987" s="245"/>
      <c r="H987" s="247" t="s">
        <v>1</v>
      </c>
      <c r="I987" s="249"/>
      <c r="J987" s="245"/>
      <c r="K987" s="245"/>
      <c r="L987" s="250"/>
      <c r="M987" s="251"/>
      <c r="N987" s="252"/>
      <c r="O987" s="252"/>
      <c r="P987" s="252"/>
      <c r="Q987" s="252"/>
      <c r="R987" s="252"/>
      <c r="S987" s="252"/>
      <c r="T987" s="253"/>
      <c r="AT987" s="254" t="s">
        <v>175</v>
      </c>
      <c r="AU987" s="254" t="s">
        <v>107</v>
      </c>
      <c r="AV987" s="12" t="s">
        <v>82</v>
      </c>
      <c r="AW987" s="12" t="s">
        <v>31</v>
      </c>
      <c r="AX987" s="12" t="s">
        <v>74</v>
      </c>
      <c r="AY987" s="254" t="s">
        <v>165</v>
      </c>
    </row>
    <row r="988" s="13" customFormat="1">
      <c r="B988" s="255"/>
      <c r="C988" s="256"/>
      <c r="D988" s="246" t="s">
        <v>175</v>
      </c>
      <c r="E988" s="257" t="s">
        <v>1</v>
      </c>
      <c r="F988" s="258" t="s">
        <v>2069</v>
      </c>
      <c r="G988" s="256"/>
      <c r="H988" s="259">
        <v>19.373999999999999</v>
      </c>
      <c r="I988" s="260"/>
      <c r="J988" s="256"/>
      <c r="K988" s="256"/>
      <c r="L988" s="261"/>
      <c r="M988" s="262"/>
      <c r="N988" s="263"/>
      <c r="O988" s="263"/>
      <c r="P988" s="263"/>
      <c r="Q988" s="263"/>
      <c r="R988" s="263"/>
      <c r="S988" s="263"/>
      <c r="T988" s="264"/>
      <c r="AT988" s="265" t="s">
        <v>175</v>
      </c>
      <c r="AU988" s="265" t="s">
        <v>107</v>
      </c>
      <c r="AV988" s="13" t="s">
        <v>107</v>
      </c>
      <c r="AW988" s="13" t="s">
        <v>31</v>
      </c>
      <c r="AX988" s="13" t="s">
        <v>74</v>
      </c>
      <c r="AY988" s="265" t="s">
        <v>165</v>
      </c>
    </row>
    <row r="989" s="14" customFormat="1">
      <c r="B989" s="266"/>
      <c r="C989" s="267"/>
      <c r="D989" s="246" t="s">
        <v>175</v>
      </c>
      <c r="E989" s="268" t="s">
        <v>1</v>
      </c>
      <c r="F989" s="269" t="s">
        <v>179</v>
      </c>
      <c r="G989" s="267"/>
      <c r="H989" s="270">
        <v>19.373999999999999</v>
      </c>
      <c r="I989" s="271"/>
      <c r="J989" s="267"/>
      <c r="K989" s="267"/>
      <c r="L989" s="272"/>
      <c r="M989" s="273"/>
      <c r="N989" s="274"/>
      <c r="O989" s="274"/>
      <c r="P989" s="274"/>
      <c r="Q989" s="274"/>
      <c r="R989" s="274"/>
      <c r="S989" s="274"/>
      <c r="T989" s="275"/>
      <c r="AT989" s="276" t="s">
        <v>175</v>
      </c>
      <c r="AU989" s="276" t="s">
        <v>107</v>
      </c>
      <c r="AV989" s="14" t="s">
        <v>166</v>
      </c>
      <c r="AW989" s="14" t="s">
        <v>31</v>
      </c>
      <c r="AX989" s="14" t="s">
        <v>74</v>
      </c>
      <c r="AY989" s="276" t="s">
        <v>165</v>
      </c>
    </row>
    <row r="990" s="12" customFormat="1">
      <c r="B990" s="244"/>
      <c r="C990" s="245"/>
      <c r="D990" s="246" t="s">
        <v>175</v>
      </c>
      <c r="E990" s="247" t="s">
        <v>1</v>
      </c>
      <c r="F990" s="248" t="s">
        <v>1752</v>
      </c>
      <c r="G990" s="245"/>
      <c r="H990" s="247" t="s">
        <v>1</v>
      </c>
      <c r="I990" s="249"/>
      <c r="J990" s="245"/>
      <c r="K990" s="245"/>
      <c r="L990" s="250"/>
      <c r="M990" s="251"/>
      <c r="N990" s="252"/>
      <c r="O990" s="252"/>
      <c r="P990" s="252"/>
      <c r="Q990" s="252"/>
      <c r="R990" s="252"/>
      <c r="S990" s="252"/>
      <c r="T990" s="253"/>
      <c r="AT990" s="254" t="s">
        <v>175</v>
      </c>
      <c r="AU990" s="254" t="s">
        <v>107</v>
      </c>
      <c r="AV990" s="12" t="s">
        <v>82</v>
      </c>
      <c r="AW990" s="12" t="s">
        <v>31</v>
      </c>
      <c r="AX990" s="12" t="s">
        <v>74</v>
      </c>
      <c r="AY990" s="254" t="s">
        <v>165</v>
      </c>
    </row>
    <row r="991" s="12" customFormat="1">
      <c r="B991" s="244"/>
      <c r="C991" s="245"/>
      <c r="D991" s="246" t="s">
        <v>175</v>
      </c>
      <c r="E991" s="247" t="s">
        <v>1</v>
      </c>
      <c r="F991" s="248" t="s">
        <v>1452</v>
      </c>
      <c r="G991" s="245"/>
      <c r="H991" s="247" t="s">
        <v>1</v>
      </c>
      <c r="I991" s="249"/>
      <c r="J991" s="245"/>
      <c r="K991" s="245"/>
      <c r="L991" s="250"/>
      <c r="M991" s="251"/>
      <c r="N991" s="252"/>
      <c r="O991" s="252"/>
      <c r="P991" s="252"/>
      <c r="Q991" s="252"/>
      <c r="R991" s="252"/>
      <c r="S991" s="252"/>
      <c r="T991" s="253"/>
      <c r="AT991" s="254" t="s">
        <v>175</v>
      </c>
      <c r="AU991" s="254" t="s">
        <v>107</v>
      </c>
      <c r="AV991" s="12" t="s">
        <v>82</v>
      </c>
      <c r="AW991" s="12" t="s">
        <v>31</v>
      </c>
      <c r="AX991" s="12" t="s">
        <v>74</v>
      </c>
      <c r="AY991" s="254" t="s">
        <v>165</v>
      </c>
    </row>
    <row r="992" s="13" customFormat="1">
      <c r="B992" s="255"/>
      <c r="C992" s="256"/>
      <c r="D992" s="246" t="s">
        <v>175</v>
      </c>
      <c r="E992" s="257" t="s">
        <v>1</v>
      </c>
      <c r="F992" s="258" t="s">
        <v>2070</v>
      </c>
      <c r="G992" s="256"/>
      <c r="H992" s="259">
        <v>6.944</v>
      </c>
      <c r="I992" s="260"/>
      <c r="J992" s="256"/>
      <c r="K992" s="256"/>
      <c r="L992" s="261"/>
      <c r="M992" s="262"/>
      <c r="N992" s="263"/>
      <c r="O992" s="263"/>
      <c r="P992" s="263"/>
      <c r="Q992" s="263"/>
      <c r="R992" s="263"/>
      <c r="S992" s="263"/>
      <c r="T992" s="264"/>
      <c r="AT992" s="265" t="s">
        <v>175</v>
      </c>
      <c r="AU992" s="265" t="s">
        <v>107</v>
      </c>
      <c r="AV992" s="13" t="s">
        <v>107</v>
      </c>
      <c r="AW992" s="13" t="s">
        <v>31</v>
      </c>
      <c r="AX992" s="13" t="s">
        <v>74</v>
      </c>
      <c r="AY992" s="265" t="s">
        <v>165</v>
      </c>
    </row>
    <row r="993" s="14" customFormat="1">
      <c r="B993" s="266"/>
      <c r="C993" s="267"/>
      <c r="D993" s="246" t="s">
        <v>175</v>
      </c>
      <c r="E993" s="268" t="s">
        <v>1</v>
      </c>
      <c r="F993" s="269" t="s">
        <v>179</v>
      </c>
      <c r="G993" s="267"/>
      <c r="H993" s="270">
        <v>6.944</v>
      </c>
      <c r="I993" s="271"/>
      <c r="J993" s="267"/>
      <c r="K993" s="267"/>
      <c r="L993" s="272"/>
      <c r="M993" s="273"/>
      <c r="N993" s="274"/>
      <c r="O993" s="274"/>
      <c r="P993" s="274"/>
      <c r="Q993" s="274"/>
      <c r="R993" s="274"/>
      <c r="S993" s="274"/>
      <c r="T993" s="275"/>
      <c r="AT993" s="276" t="s">
        <v>175</v>
      </c>
      <c r="AU993" s="276" t="s">
        <v>107</v>
      </c>
      <c r="AV993" s="14" t="s">
        <v>166</v>
      </c>
      <c r="AW993" s="14" t="s">
        <v>31</v>
      </c>
      <c r="AX993" s="14" t="s">
        <v>74</v>
      </c>
      <c r="AY993" s="276" t="s">
        <v>165</v>
      </c>
    </row>
    <row r="994" s="15" customFormat="1">
      <c r="B994" s="277"/>
      <c r="C994" s="278"/>
      <c r="D994" s="246" t="s">
        <v>175</v>
      </c>
      <c r="E994" s="279" t="s">
        <v>1</v>
      </c>
      <c r="F994" s="280" t="s">
        <v>186</v>
      </c>
      <c r="G994" s="278"/>
      <c r="H994" s="281">
        <v>52.272999999999996</v>
      </c>
      <c r="I994" s="282"/>
      <c r="J994" s="278"/>
      <c r="K994" s="278"/>
      <c r="L994" s="283"/>
      <c r="M994" s="284"/>
      <c r="N994" s="285"/>
      <c r="O994" s="285"/>
      <c r="P994" s="285"/>
      <c r="Q994" s="285"/>
      <c r="R994" s="285"/>
      <c r="S994" s="285"/>
      <c r="T994" s="286"/>
      <c r="AT994" s="287" t="s">
        <v>175</v>
      </c>
      <c r="AU994" s="287" t="s">
        <v>107</v>
      </c>
      <c r="AV994" s="15" t="s">
        <v>173</v>
      </c>
      <c r="AW994" s="15" t="s">
        <v>31</v>
      </c>
      <c r="AX994" s="15" t="s">
        <v>82</v>
      </c>
      <c r="AY994" s="287" t="s">
        <v>165</v>
      </c>
    </row>
    <row r="995" s="1" customFormat="1" ht="24" customHeight="1">
      <c r="B995" s="38"/>
      <c r="C995" s="231" t="s">
        <v>601</v>
      </c>
      <c r="D995" s="231" t="s">
        <v>168</v>
      </c>
      <c r="E995" s="232" t="s">
        <v>2071</v>
      </c>
      <c r="F995" s="233" t="s">
        <v>2072</v>
      </c>
      <c r="G995" s="234" t="s">
        <v>296</v>
      </c>
      <c r="H995" s="235">
        <v>48.664999999999999</v>
      </c>
      <c r="I995" s="236"/>
      <c r="J995" s="237">
        <f>ROUND(I995*H995,2)</f>
        <v>0</v>
      </c>
      <c r="K995" s="233" t="s">
        <v>172</v>
      </c>
      <c r="L995" s="43"/>
      <c r="M995" s="238" t="s">
        <v>1</v>
      </c>
      <c r="N995" s="239" t="s">
        <v>40</v>
      </c>
      <c r="O995" s="86"/>
      <c r="P995" s="240">
        <f>O995*H995</f>
        <v>0</v>
      </c>
      <c r="Q995" s="240">
        <v>0.0036800000000000001</v>
      </c>
      <c r="R995" s="240">
        <f>Q995*H995</f>
        <v>0.1790872</v>
      </c>
      <c r="S995" s="240">
        <v>0</v>
      </c>
      <c r="T995" s="241">
        <f>S995*H995</f>
        <v>0</v>
      </c>
      <c r="AR995" s="242" t="s">
        <v>173</v>
      </c>
      <c r="AT995" s="242" t="s">
        <v>168</v>
      </c>
      <c r="AU995" s="242" t="s">
        <v>107</v>
      </c>
      <c r="AY995" s="17" t="s">
        <v>165</v>
      </c>
      <c r="BE995" s="243">
        <f>IF(N995="základní",J995,0)</f>
        <v>0</v>
      </c>
      <c r="BF995" s="243">
        <f>IF(N995="snížená",J995,0)</f>
        <v>0</v>
      </c>
      <c r="BG995" s="243">
        <f>IF(N995="zákl. přenesená",J995,0)</f>
        <v>0</v>
      </c>
      <c r="BH995" s="243">
        <f>IF(N995="sníž. přenesená",J995,0)</f>
        <v>0</v>
      </c>
      <c r="BI995" s="243">
        <f>IF(N995="nulová",J995,0)</f>
        <v>0</v>
      </c>
      <c r="BJ995" s="17" t="s">
        <v>107</v>
      </c>
      <c r="BK995" s="243">
        <f>ROUND(I995*H995,2)</f>
        <v>0</v>
      </c>
      <c r="BL995" s="17" t="s">
        <v>173</v>
      </c>
      <c r="BM995" s="242" t="s">
        <v>2073</v>
      </c>
    </row>
    <row r="996" s="12" customFormat="1">
      <c r="B996" s="244"/>
      <c r="C996" s="245"/>
      <c r="D996" s="246" t="s">
        <v>175</v>
      </c>
      <c r="E996" s="247" t="s">
        <v>1</v>
      </c>
      <c r="F996" s="248" t="s">
        <v>1175</v>
      </c>
      <c r="G996" s="245"/>
      <c r="H996" s="247" t="s">
        <v>1</v>
      </c>
      <c r="I996" s="249"/>
      <c r="J996" s="245"/>
      <c r="K996" s="245"/>
      <c r="L996" s="250"/>
      <c r="M996" s="251"/>
      <c r="N996" s="252"/>
      <c r="O996" s="252"/>
      <c r="P996" s="252"/>
      <c r="Q996" s="252"/>
      <c r="R996" s="252"/>
      <c r="S996" s="252"/>
      <c r="T996" s="253"/>
      <c r="AT996" s="254" t="s">
        <v>175</v>
      </c>
      <c r="AU996" s="254" t="s">
        <v>107</v>
      </c>
      <c r="AV996" s="12" t="s">
        <v>82</v>
      </c>
      <c r="AW996" s="12" t="s">
        <v>31</v>
      </c>
      <c r="AX996" s="12" t="s">
        <v>74</v>
      </c>
      <c r="AY996" s="254" t="s">
        <v>165</v>
      </c>
    </row>
    <row r="997" s="12" customFormat="1">
      <c r="B997" s="244"/>
      <c r="C997" s="245"/>
      <c r="D997" s="246" t="s">
        <v>175</v>
      </c>
      <c r="E997" s="247" t="s">
        <v>1</v>
      </c>
      <c r="F997" s="248" t="s">
        <v>1452</v>
      </c>
      <c r="G997" s="245"/>
      <c r="H997" s="247" t="s">
        <v>1</v>
      </c>
      <c r="I997" s="249"/>
      <c r="J997" s="245"/>
      <c r="K997" s="245"/>
      <c r="L997" s="250"/>
      <c r="M997" s="251"/>
      <c r="N997" s="252"/>
      <c r="O997" s="252"/>
      <c r="P997" s="252"/>
      <c r="Q997" s="252"/>
      <c r="R997" s="252"/>
      <c r="S997" s="252"/>
      <c r="T997" s="253"/>
      <c r="AT997" s="254" t="s">
        <v>175</v>
      </c>
      <c r="AU997" s="254" t="s">
        <v>107</v>
      </c>
      <c r="AV997" s="12" t="s">
        <v>82</v>
      </c>
      <c r="AW997" s="12" t="s">
        <v>31</v>
      </c>
      <c r="AX997" s="12" t="s">
        <v>74</v>
      </c>
      <c r="AY997" s="254" t="s">
        <v>165</v>
      </c>
    </row>
    <row r="998" s="13" customFormat="1">
      <c r="B998" s="255"/>
      <c r="C998" s="256"/>
      <c r="D998" s="246" t="s">
        <v>175</v>
      </c>
      <c r="E998" s="257" t="s">
        <v>1</v>
      </c>
      <c r="F998" s="258" t="s">
        <v>1950</v>
      </c>
      <c r="G998" s="256"/>
      <c r="H998" s="259">
        <v>17.440999999999999</v>
      </c>
      <c r="I998" s="260"/>
      <c r="J998" s="256"/>
      <c r="K998" s="256"/>
      <c r="L998" s="261"/>
      <c r="M998" s="262"/>
      <c r="N998" s="263"/>
      <c r="O998" s="263"/>
      <c r="P998" s="263"/>
      <c r="Q998" s="263"/>
      <c r="R998" s="263"/>
      <c r="S998" s="263"/>
      <c r="T998" s="264"/>
      <c r="AT998" s="265" t="s">
        <v>175</v>
      </c>
      <c r="AU998" s="265" t="s">
        <v>107</v>
      </c>
      <c r="AV998" s="13" t="s">
        <v>107</v>
      </c>
      <c r="AW998" s="13" t="s">
        <v>31</v>
      </c>
      <c r="AX998" s="13" t="s">
        <v>74</v>
      </c>
      <c r="AY998" s="265" t="s">
        <v>165</v>
      </c>
    </row>
    <row r="999" s="13" customFormat="1">
      <c r="B999" s="255"/>
      <c r="C999" s="256"/>
      <c r="D999" s="246" t="s">
        <v>175</v>
      </c>
      <c r="E999" s="257" t="s">
        <v>1</v>
      </c>
      <c r="F999" s="258" t="s">
        <v>1841</v>
      </c>
      <c r="G999" s="256"/>
      <c r="H999" s="259">
        <v>-0.88</v>
      </c>
      <c r="I999" s="260"/>
      <c r="J999" s="256"/>
      <c r="K999" s="256"/>
      <c r="L999" s="261"/>
      <c r="M999" s="262"/>
      <c r="N999" s="263"/>
      <c r="O999" s="263"/>
      <c r="P999" s="263"/>
      <c r="Q999" s="263"/>
      <c r="R999" s="263"/>
      <c r="S999" s="263"/>
      <c r="T999" s="264"/>
      <c r="AT999" s="265" t="s">
        <v>175</v>
      </c>
      <c r="AU999" s="265" t="s">
        <v>107</v>
      </c>
      <c r="AV999" s="13" t="s">
        <v>107</v>
      </c>
      <c r="AW999" s="13" t="s">
        <v>31</v>
      </c>
      <c r="AX999" s="13" t="s">
        <v>74</v>
      </c>
      <c r="AY999" s="265" t="s">
        <v>165</v>
      </c>
    </row>
    <row r="1000" s="13" customFormat="1">
      <c r="B1000" s="255"/>
      <c r="C1000" s="256"/>
      <c r="D1000" s="246" t="s">
        <v>175</v>
      </c>
      <c r="E1000" s="257" t="s">
        <v>1</v>
      </c>
      <c r="F1000" s="258" t="s">
        <v>1951</v>
      </c>
      <c r="G1000" s="256"/>
      <c r="H1000" s="259">
        <v>1.8720000000000001</v>
      </c>
      <c r="I1000" s="260"/>
      <c r="J1000" s="256"/>
      <c r="K1000" s="256"/>
      <c r="L1000" s="261"/>
      <c r="M1000" s="262"/>
      <c r="N1000" s="263"/>
      <c r="O1000" s="263"/>
      <c r="P1000" s="263"/>
      <c r="Q1000" s="263"/>
      <c r="R1000" s="263"/>
      <c r="S1000" s="263"/>
      <c r="T1000" s="264"/>
      <c r="AT1000" s="265" t="s">
        <v>175</v>
      </c>
      <c r="AU1000" s="265" t="s">
        <v>107</v>
      </c>
      <c r="AV1000" s="13" t="s">
        <v>107</v>
      </c>
      <c r="AW1000" s="13" t="s">
        <v>31</v>
      </c>
      <c r="AX1000" s="13" t="s">
        <v>74</v>
      </c>
      <c r="AY1000" s="265" t="s">
        <v>165</v>
      </c>
    </row>
    <row r="1001" s="14" customFormat="1">
      <c r="B1001" s="266"/>
      <c r="C1001" s="267"/>
      <c r="D1001" s="246" t="s">
        <v>175</v>
      </c>
      <c r="E1001" s="268" t="s">
        <v>1</v>
      </c>
      <c r="F1001" s="269" t="s">
        <v>179</v>
      </c>
      <c r="G1001" s="267"/>
      <c r="H1001" s="270">
        <v>18.433</v>
      </c>
      <c r="I1001" s="271"/>
      <c r="J1001" s="267"/>
      <c r="K1001" s="267"/>
      <c r="L1001" s="272"/>
      <c r="M1001" s="273"/>
      <c r="N1001" s="274"/>
      <c r="O1001" s="274"/>
      <c r="P1001" s="274"/>
      <c r="Q1001" s="274"/>
      <c r="R1001" s="274"/>
      <c r="S1001" s="274"/>
      <c r="T1001" s="275"/>
      <c r="AT1001" s="276" t="s">
        <v>175</v>
      </c>
      <c r="AU1001" s="276" t="s">
        <v>107</v>
      </c>
      <c r="AV1001" s="14" t="s">
        <v>166</v>
      </c>
      <c r="AW1001" s="14" t="s">
        <v>31</v>
      </c>
      <c r="AX1001" s="14" t="s">
        <v>74</v>
      </c>
      <c r="AY1001" s="276" t="s">
        <v>165</v>
      </c>
    </row>
    <row r="1002" s="12" customFormat="1">
      <c r="B1002" s="244"/>
      <c r="C1002" s="245"/>
      <c r="D1002" s="246" t="s">
        <v>175</v>
      </c>
      <c r="E1002" s="247" t="s">
        <v>1</v>
      </c>
      <c r="F1002" s="248" t="s">
        <v>794</v>
      </c>
      <c r="G1002" s="245"/>
      <c r="H1002" s="247" t="s">
        <v>1</v>
      </c>
      <c r="I1002" s="249"/>
      <c r="J1002" s="245"/>
      <c r="K1002" s="245"/>
      <c r="L1002" s="250"/>
      <c r="M1002" s="251"/>
      <c r="N1002" s="252"/>
      <c r="O1002" s="252"/>
      <c r="P1002" s="252"/>
      <c r="Q1002" s="252"/>
      <c r="R1002" s="252"/>
      <c r="S1002" s="252"/>
      <c r="T1002" s="253"/>
      <c r="AT1002" s="254" t="s">
        <v>175</v>
      </c>
      <c r="AU1002" s="254" t="s">
        <v>107</v>
      </c>
      <c r="AV1002" s="12" t="s">
        <v>82</v>
      </c>
      <c r="AW1002" s="12" t="s">
        <v>31</v>
      </c>
      <c r="AX1002" s="12" t="s">
        <v>74</v>
      </c>
      <c r="AY1002" s="254" t="s">
        <v>165</v>
      </c>
    </row>
    <row r="1003" s="12" customFormat="1">
      <c r="B1003" s="244"/>
      <c r="C1003" s="245"/>
      <c r="D1003" s="246" t="s">
        <v>175</v>
      </c>
      <c r="E1003" s="247" t="s">
        <v>1</v>
      </c>
      <c r="F1003" s="248" t="s">
        <v>1452</v>
      </c>
      <c r="G1003" s="245"/>
      <c r="H1003" s="247" t="s">
        <v>1</v>
      </c>
      <c r="I1003" s="249"/>
      <c r="J1003" s="245"/>
      <c r="K1003" s="245"/>
      <c r="L1003" s="250"/>
      <c r="M1003" s="251"/>
      <c r="N1003" s="252"/>
      <c r="O1003" s="252"/>
      <c r="P1003" s="252"/>
      <c r="Q1003" s="252"/>
      <c r="R1003" s="252"/>
      <c r="S1003" s="252"/>
      <c r="T1003" s="253"/>
      <c r="AT1003" s="254" t="s">
        <v>175</v>
      </c>
      <c r="AU1003" s="254" t="s">
        <v>107</v>
      </c>
      <c r="AV1003" s="12" t="s">
        <v>82</v>
      </c>
      <c r="AW1003" s="12" t="s">
        <v>31</v>
      </c>
      <c r="AX1003" s="12" t="s">
        <v>74</v>
      </c>
      <c r="AY1003" s="254" t="s">
        <v>165</v>
      </c>
    </row>
    <row r="1004" s="13" customFormat="1">
      <c r="B1004" s="255"/>
      <c r="C1004" s="256"/>
      <c r="D1004" s="246" t="s">
        <v>175</v>
      </c>
      <c r="E1004" s="257" t="s">
        <v>1</v>
      </c>
      <c r="F1004" s="258" t="s">
        <v>1955</v>
      </c>
      <c r="G1004" s="256"/>
      <c r="H1004" s="259">
        <v>3.8799999999999999</v>
      </c>
      <c r="I1004" s="260"/>
      <c r="J1004" s="256"/>
      <c r="K1004" s="256"/>
      <c r="L1004" s="261"/>
      <c r="M1004" s="262"/>
      <c r="N1004" s="263"/>
      <c r="O1004" s="263"/>
      <c r="P1004" s="263"/>
      <c r="Q1004" s="263"/>
      <c r="R1004" s="263"/>
      <c r="S1004" s="263"/>
      <c r="T1004" s="264"/>
      <c r="AT1004" s="265" t="s">
        <v>175</v>
      </c>
      <c r="AU1004" s="265" t="s">
        <v>107</v>
      </c>
      <c r="AV1004" s="13" t="s">
        <v>107</v>
      </c>
      <c r="AW1004" s="13" t="s">
        <v>31</v>
      </c>
      <c r="AX1004" s="13" t="s">
        <v>74</v>
      </c>
      <c r="AY1004" s="265" t="s">
        <v>165</v>
      </c>
    </row>
    <row r="1005" s="13" customFormat="1">
      <c r="B1005" s="255"/>
      <c r="C1005" s="256"/>
      <c r="D1005" s="246" t="s">
        <v>175</v>
      </c>
      <c r="E1005" s="257" t="s">
        <v>1</v>
      </c>
      <c r="F1005" s="258" t="s">
        <v>1956</v>
      </c>
      <c r="G1005" s="256"/>
      <c r="H1005" s="259">
        <v>2.5920000000000001</v>
      </c>
      <c r="I1005" s="260"/>
      <c r="J1005" s="256"/>
      <c r="K1005" s="256"/>
      <c r="L1005" s="261"/>
      <c r="M1005" s="262"/>
      <c r="N1005" s="263"/>
      <c r="O1005" s="263"/>
      <c r="P1005" s="263"/>
      <c r="Q1005" s="263"/>
      <c r="R1005" s="263"/>
      <c r="S1005" s="263"/>
      <c r="T1005" s="264"/>
      <c r="AT1005" s="265" t="s">
        <v>175</v>
      </c>
      <c r="AU1005" s="265" t="s">
        <v>107</v>
      </c>
      <c r="AV1005" s="13" t="s">
        <v>107</v>
      </c>
      <c r="AW1005" s="13" t="s">
        <v>31</v>
      </c>
      <c r="AX1005" s="13" t="s">
        <v>74</v>
      </c>
      <c r="AY1005" s="265" t="s">
        <v>165</v>
      </c>
    </row>
    <row r="1006" s="13" customFormat="1">
      <c r="B1006" s="255"/>
      <c r="C1006" s="256"/>
      <c r="D1006" s="246" t="s">
        <v>175</v>
      </c>
      <c r="E1006" s="257" t="s">
        <v>1</v>
      </c>
      <c r="F1006" s="258" t="s">
        <v>1850</v>
      </c>
      <c r="G1006" s="256"/>
      <c r="H1006" s="259">
        <v>-0.32000000000000001</v>
      </c>
      <c r="I1006" s="260"/>
      <c r="J1006" s="256"/>
      <c r="K1006" s="256"/>
      <c r="L1006" s="261"/>
      <c r="M1006" s="262"/>
      <c r="N1006" s="263"/>
      <c r="O1006" s="263"/>
      <c r="P1006" s="263"/>
      <c r="Q1006" s="263"/>
      <c r="R1006" s="263"/>
      <c r="S1006" s="263"/>
      <c r="T1006" s="264"/>
      <c r="AT1006" s="265" t="s">
        <v>175</v>
      </c>
      <c r="AU1006" s="265" t="s">
        <v>107</v>
      </c>
      <c r="AV1006" s="13" t="s">
        <v>107</v>
      </c>
      <c r="AW1006" s="13" t="s">
        <v>31</v>
      </c>
      <c r="AX1006" s="13" t="s">
        <v>74</v>
      </c>
      <c r="AY1006" s="265" t="s">
        <v>165</v>
      </c>
    </row>
    <row r="1007" s="13" customFormat="1">
      <c r="B1007" s="255"/>
      <c r="C1007" s="256"/>
      <c r="D1007" s="246" t="s">
        <v>175</v>
      </c>
      <c r="E1007" s="257" t="s">
        <v>1</v>
      </c>
      <c r="F1007" s="258" t="s">
        <v>2074</v>
      </c>
      <c r="G1007" s="256"/>
      <c r="H1007" s="259">
        <v>0.32000000000000001</v>
      </c>
      <c r="I1007" s="260"/>
      <c r="J1007" s="256"/>
      <c r="K1007" s="256"/>
      <c r="L1007" s="261"/>
      <c r="M1007" s="262"/>
      <c r="N1007" s="263"/>
      <c r="O1007" s="263"/>
      <c r="P1007" s="263"/>
      <c r="Q1007" s="263"/>
      <c r="R1007" s="263"/>
      <c r="S1007" s="263"/>
      <c r="T1007" s="264"/>
      <c r="AT1007" s="265" t="s">
        <v>175</v>
      </c>
      <c r="AU1007" s="265" t="s">
        <v>107</v>
      </c>
      <c r="AV1007" s="13" t="s">
        <v>107</v>
      </c>
      <c r="AW1007" s="13" t="s">
        <v>31</v>
      </c>
      <c r="AX1007" s="13" t="s">
        <v>74</v>
      </c>
      <c r="AY1007" s="265" t="s">
        <v>165</v>
      </c>
    </row>
    <row r="1008" s="14" customFormat="1">
      <c r="B1008" s="266"/>
      <c r="C1008" s="267"/>
      <c r="D1008" s="246" t="s">
        <v>175</v>
      </c>
      <c r="E1008" s="268" t="s">
        <v>1</v>
      </c>
      <c r="F1008" s="269" t="s">
        <v>179</v>
      </c>
      <c r="G1008" s="267"/>
      <c r="H1008" s="270">
        <v>6.4719999999999995</v>
      </c>
      <c r="I1008" s="271"/>
      <c r="J1008" s="267"/>
      <c r="K1008" s="267"/>
      <c r="L1008" s="272"/>
      <c r="M1008" s="273"/>
      <c r="N1008" s="274"/>
      <c r="O1008" s="274"/>
      <c r="P1008" s="274"/>
      <c r="Q1008" s="274"/>
      <c r="R1008" s="274"/>
      <c r="S1008" s="274"/>
      <c r="T1008" s="275"/>
      <c r="AT1008" s="276" t="s">
        <v>175</v>
      </c>
      <c r="AU1008" s="276" t="s">
        <v>107</v>
      </c>
      <c r="AV1008" s="14" t="s">
        <v>166</v>
      </c>
      <c r="AW1008" s="14" t="s">
        <v>31</v>
      </c>
      <c r="AX1008" s="14" t="s">
        <v>74</v>
      </c>
      <c r="AY1008" s="276" t="s">
        <v>165</v>
      </c>
    </row>
    <row r="1009" s="12" customFormat="1">
      <c r="B1009" s="244"/>
      <c r="C1009" s="245"/>
      <c r="D1009" s="246" t="s">
        <v>175</v>
      </c>
      <c r="E1009" s="247" t="s">
        <v>1</v>
      </c>
      <c r="F1009" s="248" t="s">
        <v>1750</v>
      </c>
      <c r="G1009" s="245"/>
      <c r="H1009" s="247" t="s">
        <v>1</v>
      </c>
      <c r="I1009" s="249"/>
      <c r="J1009" s="245"/>
      <c r="K1009" s="245"/>
      <c r="L1009" s="250"/>
      <c r="M1009" s="251"/>
      <c r="N1009" s="252"/>
      <c r="O1009" s="252"/>
      <c r="P1009" s="252"/>
      <c r="Q1009" s="252"/>
      <c r="R1009" s="252"/>
      <c r="S1009" s="252"/>
      <c r="T1009" s="253"/>
      <c r="AT1009" s="254" t="s">
        <v>175</v>
      </c>
      <c r="AU1009" s="254" t="s">
        <v>107</v>
      </c>
      <c r="AV1009" s="12" t="s">
        <v>82</v>
      </c>
      <c r="AW1009" s="12" t="s">
        <v>31</v>
      </c>
      <c r="AX1009" s="12" t="s">
        <v>74</v>
      </c>
      <c r="AY1009" s="254" t="s">
        <v>165</v>
      </c>
    </row>
    <row r="1010" s="12" customFormat="1">
      <c r="B1010" s="244"/>
      <c r="C1010" s="245"/>
      <c r="D1010" s="246" t="s">
        <v>175</v>
      </c>
      <c r="E1010" s="247" t="s">
        <v>1</v>
      </c>
      <c r="F1010" s="248" t="s">
        <v>1452</v>
      </c>
      <c r="G1010" s="245"/>
      <c r="H1010" s="247" t="s">
        <v>1</v>
      </c>
      <c r="I1010" s="249"/>
      <c r="J1010" s="245"/>
      <c r="K1010" s="245"/>
      <c r="L1010" s="250"/>
      <c r="M1010" s="251"/>
      <c r="N1010" s="252"/>
      <c r="O1010" s="252"/>
      <c r="P1010" s="252"/>
      <c r="Q1010" s="252"/>
      <c r="R1010" s="252"/>
      <c r="S1010" s="252"/>
      <c r="T1010" s="253"/>
      <c r="AT1010" s="254" t="s">
        <v>175</v>
      </c>
      <c r="AU1010" s="254" t="s">
        <v>107</v>
      </c>
      <c r="AV1010" s="12" t="s">
        <v>82</v>
      </c>
      <c r="AW1010" s="12" t="s">
        <v>31</v>
      </c>
      <c r="AX1010" s="12" t="s">
        <v>74</v>
      </c>
      <c r="AY1010" s="254" t="s">
        <v>165</v>
      </c>
    </row>
    <row r="1011" s="13" customFormat="1">
      <c r="B1011" s="255"/>
      <c r="C1011" s="256"/>
      <c r="D1011" s="246" t="s">
        <v>175</v>
      </c>
      <c r="E1011" s="257" t="s">
        <v>1</v>
      </c>
      <c r="F1011" s="258" t="s">
        <v>1960</v>
      </c>
      <c r="G1011" s="256"/>
      <c r="H1011" s="259">
        <v>12.199999999999999</v>
      </c>
      <c r="I1011" s="260"/>
      <c r="J1011" s="256"/>
      <c r="K1011" s="256"/>
      <c r="L1011" s="261"/>
      <c r="M1011" s="262"/>
      <c r="N1011" s="263"/>
      <c r="O1011" s="263"/>
      <c r="P1011" s="263"/>
      <c r="Q1011" s="263"/>
      <c r="R1011" s="263"/>
      <c r="S1011" s="263"/>
      <c r="T1011" s="264"/>
      <c r="AT1011" s="265" t="s">
        <v>175</v>
      </c>
      <c r="AU1011" s="265" t="s">
        <v>107</v>
      </c>
      <c r="AV1011" s="13" t="s">
        <v>107</v>
      </c>
      <c r="AW1011" s="13" t="s">
        <v>31</v>
      </c>
      <c r="AX1011" s="13" t="s">
        <v>74</v>
      </c>
      <c r="AY1011" s="265" t="s">
        <v>165</v>
      </c>
    </row>
    <row r="1012" s="14" customFormat="1">
      <c r="B1012" s="266"/>
      <c r="C1012" s="267"/>
      <c r="D1012" s="246" t="s">
        <v>175</v>
      </c>
      <c r="E1012" s="268" t="s">
        <v>1</v>
      </c>
      <c r="F1012" s="269" t="s">
        <v>179</v>
      </c>
      <c r="G1012" s="267"/>
      <c r="H1012" s="270">
        <v>12.199999999999999</v>
      </c>
      <c r="I1012" s="271"/>
      <c r="J1012" s="267"/>
      <c r="K1012" s="267"/>
      <c r="L1012" s="272"/>
      <c r="M1012" s="273"/>
      <c r="N1012" s="274"/>
      <c r="O1012" s="274"/>
      <c r="P1012" s="274"/>
      <c r="Q1012" s="274"/>
      <c r="R1012" s="274"/>
      <c r="S1012" s="274"/>
      <c r="T1012" s="275"/>
      <c r="AT1012" s="276" t="s">
        <v>175</v>
      </c>
      <c r="AU1012" s="276" t="s">
        <v>107</v>
      </c>
      <c r="AV1012" s="14" t="s">
        <v>166</v>
      </c>
      <c r="AW1012" s="14" t="s">
        <v>31</v>
      </c>
      <c r="AX1012" s="14" t="s">
        <v>74</v>
      </c>
      <c r="AY1012" s="276" t="s">
        <v>165</v>
      </c>
    </row>
    <row r="1013" s="12" customFormat="1">
      <c r="B1013" s="244"/>
      <c r="C1013" s="245"/>
      <c r="D1013" s="246" t="s">
        <v>175</v>
      </c>
      <c r="E1013" s="247" t="s">
        <v>1</v>
      </c>
      <c r="F1013" s="248" t="s">
        <v>1752</v>
      </c>
      <c r="G1013" s="245"/>
      <c r="H1013" s="247" t="s">
        <v>1</v>
      </c>
      <c r="I1013" s="249"/>
      <c r="J1013" s="245"/>
      <c r="K1013" s="245"/>
      <c r="L1013" s="250"/>
      <c r="M1013" s="251"/>
      <c r="N1013" s="252"/>
      <c r="O1013" s="252"/>
      <c r="P1013" s="252"/>
      <c r="Q1013" s="252"/>
      <c r="R1013" s="252"/>
      <c r="S1013" s="252"/>
      <c r="T1013" s="253"/>
      <c r="AT1013" s="254" t="s">
        <v>175</v>
      </c>
      <c r="AU1013" s="254" t="s">
        <v>107</v>
      </c>
      <c r="AV1013" s="12" t="s">
        <v>82</v>
      </c>
      <c r="AW1013" s="12" t="s">
        <v>31</v>
      </c>
      <c r="AX1013" s="12" t="s">
        <v>74</v>
      </c>
      <c r="AY1013" s="254" t="s">
        <v>165</v>
      </c>
    </row>
    <row r="1014" s="12" customFormat="1">
      <c r="B1014" s="244"/>
      <c r="C1014" s="245"/>
      <c r="D1014" s="246" t="s">
        <v>175</v>
      </c>
      <c r="E1014" s="247" t="s">
        <v>1</v>
      </c>
      <c r="F1014" s="248" t="s">
        <v>1452</v>
      </c>
      <c r="G1014" s="245"/>
      <c r="H1014" s="247" t="s">
        <v>1</v>
      </c>
      <c r="I1014" s="249"/>
      <c r="J1014" s="245"/>
      <c r="K1014" s="245"/>
      <c r="L1014" s="250"/>
      <c r="M1014" s="251"/>
      <c r="N1014" s="252"/>
      <c r="O1014" s="252"/>
      <c r="P1014" s="252"/>
      <c r="Q1014" s="252"/>
      <c r="R1014" s="252"/>
      <c r="S1014" s="252"/>
      <c r="T1014" s="253"/>
      <c r="AT1014" s="254" t="s">
        <v>175</v>
      </c>
      <c r="AU1014" s="254" t="s">
        <v>107</v>
      </c>
      <c r="AV1014" s="12" t="s">
        <v>82</v>
      </c>
      <c r="AW1014" s="12" t="s">
        <v>31</v>
      </c>
      <c r="AX1014" s="12" t="s">
        <v>74</v>
      </c>
      <c r="AY1014" s="254" t="s">
        <v>165</v>
      </c>
    </row>
    <row r="1015" s="13" customFormat="1">
      <c r="B1015" s="255"/>
      <c r="C1015" s="256"/>
      <c r="D1015" s="246" t="s">
        <v>175</v>
      </c>
      <c r="E1015" s="257" t="s">
        <v>1</v>
      </c>
      <c r="F1015" s="258" t="s">
        <v>1964</v>
      </c>
      <c r="G1015" s="256"/>
      <c r="H1015" s="259">
        <v>11.560000000000001</v>
      </c>
      <c r="I1015" s="260"/>
      <c r="J1015" s="256"/>
      <c r="K1015" s="256"/>
      <c r="L1015" s="261"/>
      <c r="M1015" s="262"/>
      <c r="N1015" s="263"/>
      <c r="O1015" s="263"/>
      <c r="P1015" s="263"/>
      <c r="Q1015" s="263"/>
      <c r="R1015" s="263"/>
      <c r="S1015" s="263"/>
      <c r="T1015" s="264"/>
      <c r="AT1015" s="265" t="s">
        <v>175</v>
      </c>
      <c r="AU1015" s="265" t="s">
        <v>107</v>
      </c>
      <c r="AV1015" s="13" t="s">
        <v>107</v>
      </c>
      <c r="AW1015" s="13" t="s">
        <v>31</v>
      </c>
      <c r="AX1015" s="13" t="s">
        <v>74</v>
      </c>
      <c r="AY1015" s="265" t="s">
        <v>165</v>
      </c>
    </row>
    <row r="1016" s="14" customFormat="1">
      <c r="B1016" s="266"/>
      <c r="C1016" s="267"/>
      <c r="D1016" s="246" t="s">
        <v>175</v>
      </c>
      <c r="E1016" s="268" t="s">
        <v>1</v>
      </c>
      <c r="F1016" s="269" t="s">
        <v>179</v>
      </c>
      <c r="G1016" s="267"/>
      <c r="H1016" s="270">
        <v>11.560000000000001</v>
      </c>
      <c r="I1016" s="271"/>
      <c r="J1016" s="267"/>
      <c r="K1016" s="267"/>
      <c r="L1016" s="272"/>
      <c r="M1016" s="273"/>
      <c r="N1016" s="274"/>
      <c r="O1016" s="274"/>
      <c r="P1016" s="274"/>
      <c r="Q1016" s="274"/>
      <c r="R1016" s="274"/>
      <c r="S1016" s="274"/>
      <c r="T1016" s="275"/>
      <c r="AT1016" s="276" t="s">
        <v>175</v>
      </c>
      <c r="AU1016" s="276" t="s">
        <v>107</v>
      </c>
      <c r="AV1016" s="14" t="s">
        <v>166</v>
      </c>
      <c r="AW1016" s="14" t="s">
        <v>31</v>
      </c>
      <c r="AX1016" s="14" t="s">
        <v>74</v>
      </c>
      <c r="AY1016" s="276" t="s">
        <v>165</v>
      </c>
    </row>
    <row r="1017" s="15" customFormat="1">
      <c r="B1017" s="277"/>
      <c r="C1017" s="278"/>
      <c r="D1017" s="246" t="s">
        <v>175</v>
      </c>
      <c r="E1017" s="279" t="s">
        <v>1</v>
      </c>
      <c r="F1017" s="280" t="s">
        <v>186</v>
      </c>
      <c r="G1017" s="278"/>
      <c r="H1017" s="281">
        <v>48.664999999999999</v>
      </c>
      <c r="I1017" s="282"/>
      <c r="J1017" s="278"/>
      <c r="K1017" s="278"/>
      <c r="L1017" s="283"/>
      <c r="M1017" s="284"/>
      <c r="N1017" s="285"/>
      <c r="O1017" s="285"/>
      <c r="P1017" s="285"/>
      <c r="Q1017" s="285"/>
      <c r="R1017" s="285"/>
      <c r="S1017" s="285"/>
      <c r="T1017" s="286"/>
      <c r="AT1017" s="287" t="s">
        <v>175</v>
      </c>
      <c r="AU1017" s="287" t="s">
        <v>107</v>
      </c>
      <c r="AV1017" s="15" t="s">
        <v>173</v>
      </c>
      <c r="AW1017" s="15" t="s">
        <v>31</v>
      </c>
      <c r="AX1017" s="15" t="s">
        <v>82</v>
      </c>
      <c r="AY1017" s="287" t="s">
        <v>165</v>
      </c>
    </row>
    <row r="1018" s="1" customFormat="1" ht="24" customHeight="1">
      <c r="B1018" s="38"/>
      <c r="C1018" s="231" t="s">
        <v>607</v>
      </c>
      <c r="D1018" s="231" t="s">
        <v>168</v>
      </c>
      <c r="E1018" s="232" t="s">
        <v>2075</v>
      </c>
      <c r="F1018" s="233" t="s">
        <v>2076</v>
      </c>
      <c r="G1018" s="234" t="s">
        <v>296</v>
      </c>
      <c r="H1018" s="235">
        <v>850.25599999999997</v>
      </c>
      <c r="I1018" s="236"/>
      <c r="J1018" s="237">
        <f>ROUND(I1018*H1018,2)</f>
        <v>0</v>
      </c>
      <c r="K1018" s="233" t="s">
        <v>1</v>
      </c>
      <c r="L1018" s="43"/>
      <c r="M1018" s="238" t="s">
        <v>1</v>
      </c>
      <c r="N1018" s="239" t="s">
        <v>40</v>
      </c>
      <c r="O1018" s="86"/>
      <c r="P1018" s="240">
        <f>O1018*H1018</f>
        <v>0</v>
      </c>
      <c r="Q1018" s="240">
        <v>0.00348</v>
      </c>
      <c r="R1018" s="240">
        <f>Q1018*H1018</f>
        <v>2.9588908799999998</v>
      </c>
      <c r="S1018" s="240">
        <v>0</v>
      </c>
      <c r="T1018" s="241">
        <f>S1018*H1018</f>
        <v>0</v>
      </c>
      <c r="AR1018" s="242" t="s">
        <v>173</v>
      </c>
      <c r="AT1018" s="242" t="s">
        <v>168</v>
      </c>
      <c r="AU1018" s="242" t="s">
        <v>107</v>
      </c>
      <c r="AY1018" s="17" t="s">
        <v>165</v>
      </c>
      <c r="BE1018" s="243">
        <f>IF(N1018="základní",J1018,0)</f>
        <v>0</v>
      </c>
      <c r="BF1018" s="243">
        <f>IF(N1018="snížená",J1018,0)</f>
        <v>0</v>
      </c>
      <c r="BG1018" s="243">
        <f>IF(N1018="zákl. přenesená",J1018,0)</f>
        <v>0</v>
      </c>
      <c r="BH1018" s="243">
        <f>IF(N1018="sníž. přenesená",J1018,0)</f>
        <v>0</v>
      </c>
      <c r="BI1018" s="243">
        <f>IF(N1018="nulová",J1018,0)</f>
        <v>0</v>
      </c>
      <c r="BJ1018" s="17" t="s">
        <v>107</v>
      </c>
      <c r="BK1018" s="243">
        <f>ROUND(I1018*H1018,2)</f>
        <v>0</v>
      </c>
      <c r="BL1018" s="17" t="s">
        <v>173</v>
      </c>
      <c r="BM1018" s="242" t="s">
        <v>2077</v>
      </c>
    </row>
    <row r="1019" s="12" customFormat="1">
      <c r="B1019" s="244"/>
      <c r="C1019" s="245"/>
      <c r="D1019" s="246" t="s">
        <v>175</v>
      </c>
      <c r="E1019" s="247" t="s">
        <v>1</v>
      </c>
      <c r="F1019" s="248" t="s">
        <v>2078</v>
      </c>
      <c r="G1019" s="245"/>
      <c r="H1019" s="247" t="s">
        <v>1</v>
      </c>
      <c r="I1019" s="249"/>
      <c r="J1019" s="245"/>
      <c r="K1019" s="245"/>
      <c r="L1019" s="250"/>
      <c r="M1019" s="251"/>
      <c r="N1019" s="252"/>
      <c r="O1019" s="252"/>
      <c r="P1019" s="252"/>
      <c r="Q1019" s="252"/>
      <c r="R1019" s="252"/>
      <c r="S1019" s="252"/>
      <c r="T1019" s="253"/>
      <c r="AT1019" s="254" t="s">
        <v>175</v>
      </c>
      <c r="AU1019" s="254" t="s">
        <v>107</v>
      </c>
      <c r="AV1019" s="12" t="s">
        <v>82</v>
      </c>
      <c r="AW1019" s="12" t="s">
        <v>31</v>
      </c>
      <c r="AX1019" s="12" t="s">
        <v>74</v>
      </c>
      <c r="AY1019" s="254" t="s">
        <v>165</v>
      </c>
    </row>
    <row r="1020" s="13" customFormat="1">
      <c r="B1020" s="255"/>
      <c r="C1020" s="256"/>
      <c r="D1020" s="246" t="s">
        <v>175</v>
      </c>
      <c r="E1020" s="257" t="s">
        <v>1</v>
      </c>
      <c r="F1020" s="258" t="s">
        <v>2079</v>
      </c>
      <c r="G1020" s="256"/>
      <c r="H1020" s="259">
        <v>850.25599999999997</v>
      </c>
      <c r="I1020" s="260"/>
      <c r="J1020" s="256"/>
      <c r="K1020" s="256"/>
      <c r="L1020" s="261"/>
      <c r="M1020" s="262"/>
      <c r="N1020" s="263"/>
      <c r="O1020" s="263"/>
      <c r="P1020" s="263"/>
      <c r="Q1020" s="263"/>
      <c r="R1020" s="263"/>
      <c r="S1020" s="263"/>
      <c r="T1020" s="264"/>
      <c r="AT1020" s="265" t="s">
        <v>175</v>
      </c>
      <c r="AU1020" s="265" t="s">
        <v>107</v>
      </c>
      <c r="AV1020" s="13" t="s">
        <v>107</v>
      </c>
      <c r="AW1020" s="13" t="s">
        <v>31</v>
      </c>
      <c r="AX1020" s="13" t="s">
        <v>74</v>
      </c>
      <c r="AY1020" s="265" t="s">
        <v>165</v>
      </c>
    </row>
    <row r="1021" s="15" customFormat="1">
      <c r="B1021" s="277"/>
      <c r="C1021" s="278"/>
      <c r="D1021" s="246" t="s">
        <v>175</v>
      </c>
      <c r="E1021" s="279" t="s">
        <v>1</v>
      </c>
      <c r="F1021" s="280" t="s">
        <v>186</v>
      </c>
      <c r="G1021" s="278"/>
      <c r="H1021" s="281">
        <v>850.25599999999997</v>
      </c>
      <c r="I1021" s="282"/>
      <c r="J1021" s="278"/>
      <c r="K1021" s="278"/>
      <c r="L1021" s="283"/>
      <c r="M1021" s="284"/>
      <c r="N1021" s="285"/>
      <c r="O1021" s="285"/>
      <c r="P1021" s="285"/>
      <c r="Q1021" s="285"/>
      <c r="R1021" s="285"/>
      <c r="S1021" s="285"/>
      <c r="T1021" s="286"/>
      <c r="AT1021" s="287" t="s">
        <v>175</v>
      </c>
      <c r="AU1021" s="287" t="s">
        <v>107</v>
      </c>
      <c r="AV1021" s="15" t="s">
        <v>173</v>
      </c>
      <c r="AW1021" s="15" t="s">
        <v>31</v>
      </c>
      <c r="AX1021" s="15" t="s">
        <v>82</v>
      </c>
      <c r="AY1021" s="287" t="s">
        <v>165</v>
      </c>
    </row>
    <row r="1022" s="1" customFormat="1" ht="24" customHeight="1">
      <c r="B1022" s="38"/>
      <c r="C1022" s="231" t="s">
        <v>612</v>
      </c>
      <c r="D1022" s="231" t="s">
        <v>168</v>
      </c>
      <c r="E1022" s="232" t="s">
        <v>2080</v>
      </c>
      <c r="F1022" s="233" t="s">
        <v>2081</v>
      </c>
      <c r="G1022" s="234" t="s">
        <v>296</v>
      </c>
      <c r="H1022" s="235">
        <v>74.013999999999996</v>
      </c>
      <c r="I1022" s="236"/>
      <c r="J1022" s="237">
        <f>ROUND(I1022*H1022,2)</f>
        <v>0</v>
      </c>
      <c r="K1022" s="233" t="s">
        <v>1</v>
      </c>
      <c r="L1022" s="43"/>
      <c r="M1022" s="238" t="s">
        <v>1</v>
      </c>
      <c r="N1022" s="239" t="s">
        <v>40</v>
      </c>
      <c r="O1022" s="86"/>
      <c r="P1022" s="240">
        <f>O1022*H1022</f>
        <v>0</v>
      </c>
      <c r="Q1022" s="240">
        <v>0.00012</v>
      </c>
      <c r="R1022" s="240">
        <f>Q1022*H1022</f>
        <v>0.0088816799999999994</v>
      </c>
      <c r="S1022" s="240">
        <v>0</v>
      </c>
      <c r="T1022" s="241">
        <f>S1022*H1022</f>
        <v>0</v>
      </c>
      <c r="AR1022" s="242" t="s">
        <v>173</v>
      </c>
      <c r="AT1022" s="242" t="s">
        <v>168</v>
      </c>
      <c r="AU1022" s="242" t="s">
        <v>107</v>
      </c>
      <c r="AY1022" s="17" t="s">
        <v>165</v>
      </c>
      <c r="BE1022" s="243">
        <f>IF(N1022="základní",J1022,0)</f>
        <v>0</v>
      </c>
      <c r="BF1022" s="243">
        <f>IF(N1022="snížená",J1022,0)</f>
        <v>0</v>
      </c>
      <c r="BG1022" s="243">
        <f>IF(N1022="zákl. přenesená",J1022,0)</f>
        <v>0</v>
      </c>
      <c r="BH1022" s="243">
        <f>IF(N1022="sníž. přenesená",J1022,0)</f>
        <v>0</v>
      </c>
      <c r="BI1022" s="243">
        <f>IF(N1022="nulová",J1022,0)</f>
        <v>0</v>
      </c>
      <c r="BJ1022" s="17" t="s">
        <v>107</v>
      </c>
      <c r="BK1022" s="243">
        <f>ROUND(I1022*H1022,2)</f>
        <v>0</v>
      </c>
      <c r="BL1022" s="17" t="s">
        <v>173</v>
      </c>
      <c r="BM1022" s="242" t="s">
        <v>2082</v>
      </c>
    </row>
    <row r="1023" s="12" customFormat="1">
      <c r="B1023" s="244"/>
      <c r="C1023" s="245"/>
      <c r="D1023" s="246" t="s">
        <v>175</v>
      </c>
      <c r="E1023" s="247" t="s">
        <v>1</v>
      </c>
      <c r="F1023" s="248" t="s">
        <v>1175</v>
      </c>
      <c r="G1023" s="245"/>
      <c r="H1023" s="247" t="s">
        <v>1</v>
      </c>
      <c r="I1023" s="249"/>
      <c r="J1023" s="245"/>
      <c r="K1023" s="245"/>
      <c r="L1023" s="250"/>
      <c r="M1023" s="251"/>
      <c r="N1023" s="252"/>
      <c r="O1023" s="252"/>
      <c r="P1023" s="252"/>
      <c r="Q1023" s="252"/>
      <c r="R1023" s="252"/>
      <c r="S1023" s="252"/>
      <c r="T1023" s="253"/>
      <c r="AT1023" s="254" t="s">
        <v>175</v>
      </c>
      <c r="AU1023" s="254" t="s">
        <v>107</v>
      </c>
      <c r="AV1023" s="12" t="s">
        <v>82</v>
      </c>
      <c r="AW1023" s="12" t="s">
        <v>31</v>
      </c>
      <c r="AX1023" s="12" t="s">
        <v>74</v>
      </c>
      <c r="AY1023" s="254" t="s">
        <v>165</v>
      </c>
    </row>
    <row r="1024" s="12" customFormat="1">
      <c r="B1024" s="244"/>
      <c r="C1024" s="245"/>
      <c r="D1024" s="246" t="s">
        <v>175</v>
      </c>
      <c r="E1024" s="247" t="s">
        <v>1</v>
      </c>
      <c r="F1024" s="248" t="s">
        <v>1819</v>
      </c>
      <c r="G1024" s="245"/>
      <c r="H1024" s="247" t="s">
        <v>1</v>
      </c>
      <c r="I1024" s="249"/>
      <c r="J1024" s="245"/>
      <c r="K1024" s="245"/>
      <c r="L1024" s="250"/>
      <c r="M1024" s="251"/>
      <c r="N1024" s="252"/>
      <c r="O1024" s="252"/>
      <c r="P1024" s="252"/>
      <c r="Q1024" s="252"/>
      <c r="R1024" s="252"/>
      <c r="S1024" s="252"/>
      <c r="T1024" s="253"/>
      <c r="AT1024" s="254" t="s">
        <v>175</v>
      </c>
      <c r="AU1024" s="254" t="s">
        <v>107</v>
      </c>
      <c r="AV1024" s="12" t="s">
        <v>82</v>
      </c>
      <c r="AW1024" s="12" t="s">
        <v>31</v>
      </c>
      <c r="AX1024" s="12" t="s">
        <v>74</v>
      </c>
      <c r="AY1024" s="254" t="s">
        <v>165</v>
      </c>
    </row>
    <row r="1025" s="13" customFormat="1">
      <c r="B1025" s="255"/>
      <c r="C1025" s="256"/>
      <c r="D1025" s="246" t="s">
        <v>175</v>
      </c>
      <c r="E1025" s="257" t="s">
        <v>1</v>
      </c>
      <c r="F1025" s="258" t="s">
        <v>2083</v>
      </c>
      <c r="G1025" s="256"/>
      <c r="H1025" s="259">
        <v>12.893000000000001</v>
      </c>
      <c r="I1025" s="260"/>
      <c r="J1025" s="256"/>
      <c r="K1025" s="256"/>
      <c r="L1025" s="261"/>
      <c r="M1025" s="262"/>
      <c r="N1025" s="263"/>
      <c r="O1025" s="263"/>
      <c r="P1025" s="263"/>
      <c r="Q1025" s="263"/>
      <c r="R1025" s="263"/>
      <c r="S1025" s="263"/>
      <c r="T1025" s="264"/>
      <c r="AT1025" s="265" t="s">
        <v>175</v>
      </c>
      <c r="AU1025" s="265" t="s">
        <v>107</v>
      </c>
      <c r="AV1025" s="13" t="s">
        <v>107</v>
      </c>
      <c r="AW1025" s="13" t="s">
        <v>31</v>
      </c>
      <c r="AX1025" s="13" t="s">
        <v>74</v>
      </c>
      <c r="AY1025" s="265" t="s">
        <v>165</v>
      </c>
    </row>
    <row r="1026" s="13" customFormat="1">
      <c r="B1026" s="255"/>
      <c r="C1026" s="256"/>
      <c r="D1026" s="246" t="s">
        <v>175</v>
      </c>
      <c r="E1026" s="257" t="s">
        <v>1</v>
      </c>
      <c r="F1026" s="258" t="s">
        <v>2084</v>
      </c>
      <c r="G1026" s="256"/>
      <c r="H1026" s="259">
        <v>3.6739999999999999</v>
      </c>
      <c r="I1026" s="260"/>
      <c r="J1026" s="256"/>
      <c r="K1026" s="256"/>
      <c r="L1026" s="261"/>
      <c r="M1026" s="262"/>
      <c r="N1026" s="263"/>
      <c r="O1026" s="263"/>
      <c r="P1026" s="263"/>
      <c r="Q1026" s="263"/>
      <c r="R1026" s="263"/>
      <c r="S1026" s="263"/>
      <c r="T1026" s="264"/>
      <c r="AT1026" s="265" t="s">
        <v>175</v>
      </c>
      <c r="AU1026" s="265" t="s">
        <v>107</v>
      </c>
      <c r="AV1026" s="13" t="s">
        <v>107</v>
      </c>
      <c r="AW1026" s="13" t="s">
        <v>31</v>
      </c>
      <c r="AX1026" s="13" t="s">
        <v>74</v>
      </c>
      <c r="AY1026" s="265" t="s">
        <v>165</v>
      </c>
    </row>
    <row r="1027" s="13" customFormat="1">
      <c r="B1027" s="255"/>
      <c r="C1027" s="256"/>
      <c r="D1027" s="246" t="s">
        <v>175</v>
      </c>
      <c r="E1027" s="257" t="s">
        <v>1</v>
      </c>
      <c r="F1027" s="258" t="s">
        <v>2085</v>
      </c>
      <c r="G1027" s="256"/>
      <c r="H1027" s="259">
        <v>15.471</v>
      </c>
      <c r="I1027" s="260"/>
      <c r="J1027" s="256"/>
      <c r="K1027" s="256"/>
      <c r="L1027" s="261"/>
      <c r="M1027" s="262"/>
      <c r="N1027" s="263"/>
      <c r="O1027" s="263"/>
      <c r="P1027" s="263"/>
      <c r="Q1027" s="263"/>
      <c r="R1027" s="263"/>
      <c r="S1027" s="263"/>
      <c r="T1027" s="264"/>
      <c r="AT1027" s="265" t="s">
        <v>175</v>
      </c>
      <c r="AU1027" s="265" t="s">
        <v>107</v>
      </c>
      <c r="AV1027" s="13" t="s">
        <v>107</v>
      </c>
      <c r="AW1027" s="13" t="s">
        <v>31</v>
      </c>
      <c r="AX1027" s="13" t="s">
        <v>74</v>
      </c>
      <c r="AY1027" s="265" t="s">
        <v>165</v>
      </c>
    </row>
    <row r="1028" s="13" customFormat="1">
      <c r="B1028" s="255"/>
      <c r="C1028" s="256"/>
      <c r="D1028" s="246" t="s">
        <v>175</v>
      </c>
      <c r="E1028" s="257" t="s">
        <v>1</v>
      </c>
      <c r="F1028" s="258" t="s">
        <v>2086</v>
      </c>
      <c r="G1028" s="256"/>
      <c r="H1028" s="259">
        <v>5.1299999999999999</v>
      </c>
      <c r="I1028" s="260"/>
      <c r="J1028" s="256"/>
      <c r="K1028" s="256"/>
      <c r="L1028" s="261"/>
      <c r="M1028" s="262"/>
      <c r="N1028" s="263"/>
      <c r="O1028" s="263"/>
      <c r="P1028" s="263"/>
      <c r="Q1028" s="263"/>
      <c r="R1028" s="263"/>
      <c r="S1028" s="263"/>
      <c r="T1028" s="264"/>
      <c r="AT1028" s="265" t="s">
        <v>175</v>
      </c>
      <c r="AU1028" s="265" t="s">
        <v>107</v>
      </c>
      <c r="AV1028" s="13" t="s">
        <v>107</v>
      </c>
      <c r="AW1028" s="13" t="s">
        <v>31</v>
      </c>
      <c r="AX1028" s="13" t="s">
        <v>74</v>
      </c>
      <c r="AY1028" s="265" t="s">
        <v>165</v>
      </c>
    </row>
    <row r="1029" s="13" customFormat="1">
      <c r="B1029" s="255"/>
      <c r="C1029" s="256"/>
      <c r="D1029" s="246" t="s">
        <v>175</v>
      </c>
      <c r="E1029" s="257" t="s">
        <v>1</v>
      </c>
      <c r="F1029" s="258" t="s">
        <v>1890</v>
      </c>
      <c r="G1029" s="256"/>
      <c r="H1029" s="259">
        <v>0.56499999999999995</v>
      </c>
      <c r="I1029" s="260"/>
      <c r="J1029" s="256"/>
      <c r="K1029" s="256"/>
      <c r="L1029" s="261"/>
      <c r="M1029" s="262"/>
      <c r="N1029" s="263"/>
      <c r="O1029" s="263"/>
      <c r="P1029" s="263"/>
      <c r="Q1029" s="263"/>
      <c r="R1029" s="263"/>
      <c r="S1029" s="263"/>
      <c r="T1029" s="264"/>
      <c r="AT1029" s="265" t="s">
        <v>175</v>
      </c>
      <c r="AU1029" s="265" t="s">
        <v>107</v>
      </c>
      <c r="AV1029" s="13" t="s">
        <v>107</v>
      </c>
      <c r="AW1029" s="13" t="s">
        <v>31</v>
      </c>
      <c r="AX1029" s="13" t="s">
        <v>74</v>
      </c>
      <c r="AY1029" s="265" t="s">
        <v>165</v>
      </c>
    </row>
    <row r="1030" s="13" customFormat="1">
      <c r="B1030" s="255"/>
      <c r="C1030" s="256"/>
      <c r="D1030" s="246" t="s">
        <v>175</v>
      </c>
      <c r="E1030" s="257" t="s">
        <v>1</v>
      </c>
      <c r="F1030" s="258" t="s">
        <v>2087</v>
      </c>
      <c r="G1030" s="256"/>
      <c r="H1030" s="259">
        <v>0.72499999999999998</v>
      </c>
      <c r="I1030" s="260"/>
      <c r="J1030" s="256"/>
      <c r="K1030" s="256"/>
      <c r="L1030" s="261"/>
      <c r="M1030" s="262"/>
      <c r="N1030" s="263"/>
      <c r="O1030" s="263"/>
      <c r="P1030" s="263"/>
      <c r="Q1030" s="263"/>
      <c r="R1030" s="263"/>
      <c r="S1030" s="263"/>
      <c r="T1030" s="264"/>
      <c r="AT1030" s="265" t="s">
        <v>175</v>
      </c>
      <c r="AU1030" s="265" t="s">
        <v>107</v>
      </c>
      <c r="AV1030" s="13" t="s">
        <v>107</v>
      </c>
      <c r="AW1030" s="13" t="s">
        <v>31</v>
      </c>
      <c r="AX1030" s="13" t="s">
        <v>74</v>
      </c>
      <c r="AY1030" s="265" t="s">
        <v>165</v>
      </c>
    </row>
    <row r="1031" s="13" customFormat="1">
      <c r="B1031" s="255"/>
      <c r="C1031" s="256"/>
      <c r="D1031" s="246" t="s">
        <v>175</v>
      </c>
      <c r="E1031" s="257" t="s">
        <v>1</v>
      </c>
      <c r="F1031" s="258" t="s">
        <v>2088</v>
      </c>
      <c r="G1031" s="256"/>
      <c r="H1031" s="259">
        <v>1.1499999999999999</v>
      </c>
      <c r="I1031" s="260"/>
      <c r="J1031" s="256"/>
      <c r="K1031" s="256"/>
      <c r="L1031" s="261"/>
      <c r="M1031" s="262"/>
      <c r="N1031" s="263"/>
      <c r="O1031" s="263"/>
      <c r="P1031" s="263"/>
      <c r="Q1031" s="263"/>
      <c r="R1031" s="263"/>
      <c r="S1031" s="263"/>
      <c r="T1031" s="264"/>
      <c r="AT1031" s="265" t="s">
        <v>175</v>
      </c>
      <c r="AU1031" s="265" t="s">
        <v>107</v>
      </c>
      <c r="AV1031" s="13" t="s">
        <v>107</v>
      </c>
      <c r="AW1031" s="13" t="s">
        <v>31</v>
      </c>
      <c r="AX1031" s="13" t="s">
        <v>74</v>
      </c>
      <c r="AY1031" s="265" t="s">
        <v>165</v>
      </c>
    </row>
    <row r="1032" s="13" customFormat="1">
      <c r="B1032" s="255"/>
      <c r="C1032" s="256"/>
      <c r="D1032" s="246" t="s">
        <v>175</v>
      </c>
      <c r="E1032" s="257" t="s">
        <v>1</v>
      </c>
      <c r="F1032" s="258" t="s">
        <v>2089</v>
      </c>
      <c r="G1032" s="256"/>
      <c r="H1032" s="259">
        <v>0.64400000000000002</v>
      </c>
      <c r="I1032" s="260"/>
      <c r="J1032" s="256"/>
      <c r="K1032" s="256"/>
      <c r="L1032" s="261"/>
      <c r="M1032" s="262"/>
      <c r="N1032" s="263"/>
      <c r="O1032" s="263"/>
      <c r="P1032" s="263"/>
      <c r="Q1032" s="263"/>
      <c r="R1032" s="263"/>
      <c r="S1032" s="263"/>
      <c r="T1032" s="264"/>
      <c r="AT1032" s="265" t="s">
        <v>175</v>
      </c>
      <c r="AU1032" s="265" t="s">
        <v>107</v>
      </c>
      <c r="AV1032" s="13" t="s">
        <v>107</v>
      </c>
      <c r="AW1032" s="13" t="s">
        <v>31</v>
      </c>
      <c r="AX1032" s="13" t="s">
        <v>74</v>
      </c>
      <c r="AY1032" s="265" t="s">
        <v>165</v>
      </c>
    </row>
    <row r="1033" s="13" customFormat="1">
      <c r="B1033" s="255"/>
      <c r="C1033" s="256"/>
      <c r="D1033" s="246" t="s">
        <v>175</v>
      </c>
      <c r="E1033" s="257" t="s">
        <v>1</v>
      </c>
      <c r="F1033" s="258" t="s">
        <v>600</v>
      </c>
      <c r="G1033" s="256"/>
      <c r="H1033" s="259">
        <v>0.65400000000000003</v>
      </c>
      <c r="I1033" s="260"/>
      <c r="J1033" s="256"/>
      <c r="K1033" s="256"/>
      <c r="L1033" s="261"/>
      <c r="M1033" s="262"/>
      <c r="N1033" s="263"/>
      <c r="O1033" s="263"/>
      <c r="P1033" s="263"/>
      <c r="Q1033" s="263"/>
      <c r="R1033" s="263"/>
      <c r="S1033" s="263"/>
      <c r="T1033" s="264"/>
      <c r="AT1033" s="265" t="s">
        <v>175</v>
      </c>
      <c r="AU1033" s="265" t="s">
        <v>107</v>
      </c>
      <c r="AV1033" s="13" t="s">
        <v>107</v>
      </c>
      <c r="AW1033" s="13" t="s">
        <v>31</v>
      </c>
      <c r="AX1033" s="13" t="s">
        <v>74</v>
      </c>
      <c r="AY1033" s="265" t="s">
        <v>165</v>
      </c>
    </row>
    <row r="1034" s="14" customFormat="1">
      <c r="B1034" s="266"/>
      <c r="C1034" s="267"/>
      <c r="D1034" s="246" t="s">
        <v>175</v>
      </c>
      <c r="E1034" s="268" t="s">
        <v>1</v>
      </c>
      <c r="F1034" s="269" t="s">
        <v>179</v>
      </c>
      <c r="G1034" s="267"/>
      <c r="H1034" s="270">
        <v>40.905999999999999</v>
      </c>
      <c r="I1034" s="271"/>
      <c r="J1034" s="267"/>
      <c r="K1034" s="267"/>
      <c r="L1034" s="272"/>
      <c r="M1034" s="273"/>
      <c r="N1034" s="274"/>
      <c r="O1034" s="274"/>
      <c r="P1034" s="274"/>
      <c r="Q1034" s="274"/>
      <c r="R1034" s="274"/>
      <c r="S1034" s="274"/>
      <c r="T1034" s="275"/>
      <c r="AT1034" s="276" t="s">
        <v>175</v>
      </c>
      <c r="AU1034" s="276" t="s">
        <v>107</v>
      </c>
      <c r="AV1034" s="14" t="s">
        <v>166</v>
      </c>
      <c r="AW1034" s="14" t="s">
        <v>31</v>
      </c>
      <c r="AX1034" s="14" t="s">
        <v>74</v>
      </c>
      <c r="AY1034" s="276" t="s">
        <v>165</v>
      </c>
    </row>
    <row r="1035" s="12" customFormat="1">
      <c r="B1035" s="244"/>
      <c r="C1035" s="245"/>
      <c r="D1035" s="246" t="s">
        <v>175</v>
      </c>
      <c r="E1035" s="247" t="s">
        <v>1</v>
      </c>
      <c r="F1035" s="248" t="s">
        <v>794</v>
      </c>
      <c r="G1035" s="245"/>
      <c r="H1035" s="247" t="s">
        <v>1</v>
      </c>
      <c r="I1035" s="249"/>
      <c r="J1035" s="245"/>
      <c r="K1035" s="245"/>
      <c r="L1035" s="250"/>
      <c r="M1035" s="251"/>
      <c r="N1035" s="252"/>
      <c r="O1035" s="252"/>
      <c r="P1035" s="252"/>
      <c r="Q1035" s="252"/>
      <c r="R1035" s="252"/>
      <c r="S1035" s="252"/>
      <c r="T1035" s="253"/>
      <c r="AT1035" s="254" t="s">
        <v>175</v>
      </c>
      <c r="AU1035" s="254" t="s">
        <v>107</v>
      </c>
      <c r="AV1035" s="12" t="s">
        <v>82</v>
      </c>
      <c r="AW1035" s="12" t="s">
        <v>31</v>
      </c>
      <c r="AX1035" s="12" t="s">
        <v>74</v>
      </c>
      <c r="AY1035" s="254" t="s">
        <v>165</v>
      </c>
    </row>
    <row r="1036" s="12" customFormat="1">
      <c r="B1036" s="244"/>
      <c r="C1036" s="245"/>
      <c r="D1036" s="246" t="s">
        <v>175</v>
      </c>
      <c r="E1036" s="247" t="s">
        <v>1</v>
      </c>
      <c r="F1036" s="248" t="s">
        <v>1819</v>
      </c>
      <c r="G1036" s="245"/>
      <c r="H1036" s="247" t="s">
        <v>1</v>
      </c>
      <c r="I1036" s="249"/>
      <c r="J1036" s="245"/>
      <c r="K1036" s="245"/>
      <c r="L1036" s="250"/>
      <c r="M1036" s="251"/>
      <c r="N1036" s="252"/>
      <c r="O1036" s="252"/>
      <c r="P1036" s="252"/>
      <c r="Q1036" s="252"/>
      <c r="R1036" s="252"/>
      <c r="S1036" s="252"/>
      <c r="T1036" s="253"/>
      <c r="AT1036" s="254" t="s">
        <v>175</v>
      </c>
      <c r="AU1036" s="254" t="s">
        <v>107</v>
      </c>
      <c r="AV1036" s="12" t="s">
        <v>82</v>
      </c>
      <c r="AW1036" s="12" t="s">
        <v>31</v>
      </c>
      <c r="AX1036" s="12" t="s">
        <v>74</v>
      </c>
      <c r="AY1036" s="254" t="s">
        <v>165</v>
      </c>
    </row>
    <row r="1037" s="13" customFormat="1">
      <c r="B1037" s="255"/>
      <c r="C1037" s="256"/>
      <c r="D1037" s="246" t="s">
        <v>175</v>
      </c>
      <c r="E1037" s="257" t="s">
        <v>1</v>
      </c>
      <c r="F1037" s="258" t="s">
        <v>592</v>
      </c>
      <c r="G1037" s="256"/>
      <c r="H1037" s="259">
        <v>2.4300000000000002</v>
      </c>
      <c r="I1037" s="260"/>
      <c r="J1037" s="256"/>
      <c r="K1037" s="256"/>
      <c r="L1037" s="261"/>
      <c r="M1037" s="262"/>
      <c r="N1037" s="263"/>
      <c r="O1037" s="263"/>
      <c r="P1037" s="263"/>
      <c r="Q1037" s="263"/>
      <c r="R1037" s="263"/>
      <c r="S1037" s="263"/>
      <c r="T1037" s="264"/>
      <c r="AT1037" s="265" t="s">
        <v>175</v>
      </c>
      <c r="AU1037" s="265" t="s">
        <v>107</v>
      </c>
      <c r="AV1037" s="13" t="s">
        <v>107</v>
      </c>
      <c r="AW1037" s="13" t="s">
        <v>31</v>
      </c>
      <c r="AX1037" s="13" t="s">
        <v>74</v>
      </c>
      <c r="AY1037" s="265" t="s">
        <v>165</v>
      </c>
    </row>
    <row r="1038" s="13" customFormat="1">
      <c r="B1038" s="255"/>
      <c r="C1038" s="256"/>
      <c r="D1038" s="246" t="s">
        <v>175</v>
      </c>
      <c r="E1038" s="257" t="s">
        <v>1</v>
      </c>
      <c r="F1038" s="258" t="s">
        <v>799</v>
      </c>
      <c r="G1038" s="256"/>
      <c r="H1038" s="259">
        <v>1.6000000000000001</v>
      </c>
      <c r="I1038" s="260"/>
      <c r="J1038" s="256"/>
      <c r="K1038" s="256"/>
      <c r="L1038" s="261"/>
      <c r="M1038" s="262"/>
      <c r="N1038" s="263"/>
      <c r="O1038" s="263"/>
      <c r="P1038" s="263"/>
      <c r="Q1038" s="263"/>
      <c r="R1038" s="263"/>
      <c r="S1038" s="263"/>
      <c r="T1038" s="264"/>
      <c r="AT1038" s="265" t="s">
        <v>175</v>
      </c>
      <c r="AU1038" s="265" t="s">
        <v>107</v>
      </c>
      <c r="AV1038" s="13" t="s">
        <v>107</v>
      </c>
      <c r="AW1038" s="13" t="s">
        <v>31</v>
      </c>
      <c r="AX1038" s="13" t="s">
        <v>74</v>
      </c>
      <c r="AY1038" s="265" t="s">
        <v>165</v>
      </c>
    </row>
    <row r="1039" s="14" customFormat="1">
      <c r="B1039" s="266"/>
      <c r="C1039" s="267"/>
      <c r="D1039" s="246" t="s">
        <v>175</v>
      </c>
      <c r="E1039" s="268" t="s">
        <v>1</v>
      </c>
      <c r="F1039" s="269" t="s">
        <v>179</v>
      </c>
      <c r="G1039" s="267"/>
      <c r="H1039" s="270">
        <v>4.0300000000000002</v>
      </c>
      <c r="I1039" s="271"/>
      <c r="J1039" s="267"/>
      <c r="K1039" s="267"/>
      <c r="L1039" s="272"/>
      <c r="M1039" s="273"/>
      <c r="N1039" s="274"/>
      <c r="O1039" s="274"/>
      <c r="P1039" s="274"/>
      <c r="Q1039" s="274"/>
      <c r="R1039" s="274"/>
      <c r="S1039" s="274"/>
      <c r="T1039" s="275"/>
      <c r="AT1039" s="276" t="s">
        <v>175</v>
      </c>
      <c r="AU1039" s="276" t="s">
        <v>107</v>
      </c>
      <c r="AV1039" s="14" t="s">
        <v>166</v>
      </c>
      <c r="AW1039" s="14" t="s">
        <v>31</v>
      </c>
      <c r="AX1039" s="14" t="s">
        <v>74</v>
      </c>
      <c r="AY1039" s="276" t="s">
        <v>165</v>
      </c>
    </row>
    <row r="1040" s="12" customFormat="1">
      <c r="B1040" s="244"/>
      <c r="C1040" s="245"/>
      <c r="D1040" s="246" t="s">
        <v>175</v>
      </c>
      <c r="E1040" s="247" t="s">
        <v>1</v>
      </c>
      <c r="F1040" s="248" t="s">
        <v>1750</v>
      </c>
      <c r="G1040" s="245"/>
      <c r="H1040" s="247" t="s">
        <v>1</v>
      </c>
      <c r="I1040" s="249"/>
      <c r="J1040" s="245"/>
      <c r="K1040" s="245"/>
      <c r="L1040" s="250"/>
      <c r="M1040" s="251"/>
      <c r="N1040" s="252"/>
      <c r="O1040" s="252"/>
      <c r="P1040" s="252"/>
      <c r="Q1040" s="252"/>
      <c r="R1040" s="252"/>
      <c r="S1040" s="252"/>
      <c r="T1040" s="253"/>
      <c r="AT1040" s="254" t="s">
        <v>175</v>
      </c>
      <c r="AU1040" s="254" t="s">
        <v>107</v>
      </c>
      <c r="AV1040" s="12" t="s">
        <v>82</v>
      </c>
      <c r="AW1040" s="12" t="s">
        <v>31</v>
      </c>
      <c r="AX1040" s="12" t="s">
        <v>74</v>
      </c>
      <c r="AY1040" s="254" t="s">
        <v>165</v>
      </c>
    </row>
    <row r="1041" s="12" customFormat="1">
      <c r="B1041" s="244"/>
      <c r="C1041" s="245"/>
      <c r="D1041" s="246" t="s">
        <v>175</v>
      </c>
      <c r="E1041" s="247" t="s">
        <v>1</v>
      </c>
      <c r="F1041" s="248" t="s">
        <v>1819</v>
      </c>
      <c r="G1041" s="245"/>
      <c r="H1041" s="247" t="s">
        <v>1</v>
      </c>
      <c r="I1041" s="249"/>
      <c r="J1041" s="245"/>
      <c r="K1041" s="245"/>
      <c r="L1041" s="250"/>
      <c r="M1041" s="251"/>
      <c r="N1041" s="252"/>
      <c r="O1041" s="252"/>
      <c r="P1041" s="252"/>
      <c r="Q1041" s="252"/>
      <c r="R1041" s="252"/>
      <c r="S1041" s="252"/>
      <c r="T1041" s="253"/>
      <c r="AT1041" s="254" t="s">
        <v>175</v>
      </c>
      <c r="AU1041" s="254" t="s">
        <v>107</v>
      </c>
      <c r="AV1041" s="12" t="s">
        <v>82</v>
      </c>
      <c r="AW1041" s="12" t="s">
        <v>31</v>
      </c>
      <c r="AX1041" s="12" t="s">
        <v>74</v>
      </c>
      <c r="AY1041" s="254" t="s">
        <v>165</v>
      </c>
    </row>
    <row r="1042" s="13" customFormat="1">
      <c r="B1042" s="255"/>
      <c r="C1042" s="256"/>
      <c r="D1042" s="246" t="s">
        <v>175</v>
      </c>
      <c r="E1042" s="257" t="s">
        <v>1</v>
      </c>
      <c r="F1042" s="258" t="s">
        <v>2090</v>
      </c>
      <c r="G1042" s="256"/>
      <c r="H1042" s="259">
        <v>0.16</v>
      </c>
      <c r="I1042" s="260"/>
      <c r="J1042" s="256"/>
      <c r="K1042" s="256"/>
      <c r="L1042" s="261"/>
      <c r="M1042" s="262"/>
      <c r="N1042" s="263"/>
      <c r="O1042" s="263"/>
      <c r="P1042" s="263"/>
      <c r="Q1042" s="263"/>
      <c r="R1042" s="263"/>
      <c r="S1042" s="263"/>
      <c r="T1042" s="264"/>
      <c r="AT1042" s="265" t="s">
        <v>175</v>
      </c>
      <c r="AU1042" s="265" t="s">
        <v>107</v>
      </c>
      <c r="AV1042" s="13" t="s">
        <v>107</v>
      </c>
      <c r="AW1042" s="13" t="s">
        <v>31</v>
      </c>
      <c r="AX1042" s="13" t="s">
        <v>74</v>
      </c>
      <c r="AY1042" s="265" t="s">
        <v>165</v>
      </c>
    </row>
    <row r="1043" s="13" customFormat="1">
      <c r="B1043" s="255"/>
      <c r="C1043" s="256"/>
      <c r="D1043" s="246" t="s">
        <v>175</v>
      </c>
      <c r="E1043" s="257" t="s">
        <v>1</v>
      </c>
      <c r="F1043" s="258" t="s">
        <v>2091</v>
      </c>
      <c r="G1043" s="256"/>
      <c r="H1043" s="259">
        <v>1.6499999999999999</v>
      </c>
      <c r="I1043" s="260"/>
      <c r="J1043" s="256"/>
      <c r="K1043" s="256"/>
      <c r="L1043" s="261"/>
      <c r="M1043" s="262"/>
      <c r="N1043" s="263"/>
      <c r="O1043" s="263"/>
      <c r="P1043" s="263"/>
      <c r="Q1043" s="263"/>
      <c r="R1043" s="263"/>
      <c r="S1043" s="263"/>
      <c r="T1043" s="264"/>
      <c r="AT1043" s="265" t="s">
        <v>175</v>
      </c>
      <c r="AU1043" s="265" t="s">
        <v>107</v>
      </c>
      <c r="AV1043" s="13" t="s">
        <v>107</v>
      </c>
      <c r="AW1043" s="13" t="s">
        <v>31</v>
      </c>
      <c r="AX1043" s="13" t="s">
        <v>74</v>
      </c>
      <c r="AY1043" s="265" t="s">
        <v>165</v>
      </c>
    </row>
    <row r="1044" s="13" customFormat="1">
      <c r="B1044" s="255"/>
      <c r="C1044" s="256"/>
      <c r="D1044" s="246" t="s">
        <v>175</v>
      </c>
      <c r="E1044" s="257" t="s">
        <v>1</v>
      </c>
      <c r="F1044" s="258" t="s">
        <v>2092</v>
      </c>
      <c r="G1044" s="256"/>
      <c r="H1044" s="259">
        <v>2</v>
      </c>
      <c r="I1044" s="260"/>
      <c r="J1044" s="256"/>
      <c r="K1044" s="256"/>
      <c r="L1044" s="261"/>
      <c r="M1044" s="262"/>
      <c r="N1044" s="263"/>
      <c r="O1044" s="263"/>
      <c r="P1044" s="263"/>
      <c r="Q1044" s="263"/>
      <c r="R1044" s="263"/>
      <c r="S1044" s="263"/>
      <c r="T1044" s="264"/>
      <c r="AT1044" s="265" t="s">
        <v>175</v>
      </c>
      <c r="AU1044" s="265" t="s">
        <v>107</v>
      </c>
      <c r="AV1044" s="13" t="s">
        <v>107</v>
      </c>
      <c r="AW1044" s="13" t="s">
        <v>31</v>
      </c>
      <c r="AX1044" s="13" t="s">
        <v>74</v>
      </c>
      <c r="AY1044" s="265" t="s">
        <v>165</v>
      </c>
    </row>
    <row r="1045" s="13" customFormat="1">
      <c r="B1045" s="255"/>
      <c r="C1045" s="256"/>
      <c r="D1045" s="246" t="s">
        <v>175</v>
      </c>
      <c r="E1045" s="257" t="s">
        <v>1</v>
      </c>
      <c r="F1045" s="258" t="s">
        <v>2093</v>
      </c>
      <c r="G1045" s="256"/>
      <c r="H1045" s="259">
        <v>4.8600000000000003</v>
      </c>
      <c r="I1045" s="260"/>
      <c r="J1045" s="256"/>
      <c r="K1045" s="256"/>
      <c r="L1045" s="261"/>
      <c r="M1045" s="262"/>
      <c r="N1045" s="263"/>
      <c r="O1045" s="263"/>
      <c r="P1045" s="263"/>
      <c r="Q1045" s="263"/>
      <c r="R1045" s="263"/>
      <c r="S1045" s="263"/>
      <c r="T1045" s="264"/>
      <c r="AT1045" s="265" t="s">
        <v>175</v>
      </c>
      <c r="AU1045" s="265" t="s">
        <v>107</v>
      </c>
      <c r="AV1045" s="13" t="s">
        <v>107</v>
      </c>
      <c r="AW1045" s="13" t="s">
        <v>31</v>
      </c>
      <c r="AX1045" s="13" t="s">
        <v>74</v>
      </c>
      <c r="AY1045" s="265" t="s">
        <v>165</v>
      </c>
    </row>
    <row r="1046" s="13" customFormat="1">
      <c r="B1046" s="255"/>
      <c r="C1046" s="256"/>
      <c r="D1046" s="246" t="s">
        <v>175</v>
      </c>
      <c r="E1046" s="257" t="s">
        <v>1</v>
      </c>
      <c r="F1046" s="258" t="s">
        <v>594</v>
      </c>
      <c r="G1046" s="256"/>
      <c r="H1046" s="259">
        <v>0.81000000000000005</v>
      </c>
      <c r="I1046" s="260"/>
      <c r="J1046" s="256"/>
      <c r="K1046" s="256"/>
      <c r="L1046" s="261"/>
      <c r="M1046" s="262"/>
      <c r="N1046" s="263"/>
      <c r="O1046" s="263"/>
      <c r="P1046" s="263"/>
      <c r="Q1046" s="263"/>
      <c r="R1046" s="263"/>
      <c r="S1046" s="263"/>
      <c r="T1046" s="264"/>
      <c r="AT1046" s="265" t="s">
        <v>175</v>
      </c>
      <c r="AU1046" s="265" t="s">
        <v>107</v>
      </c>
      <c r="AV1046" s="13" t="s">
        <v>107</v>
      </c>
      <c r="AW1046" s="13" t="s">
        <v>31</v>
      </c>
      <c r="AX1046" s="13" t="s">
        <v>74</v>
      </c>
      <c r="AY1046" s="265" t="s">
        <v>165</v>
      </c>
    </row>
    <row r="1047" s="13" customFormat="1">
      <c r="B1047" s="255"/>
      <c r="C1047" s="256"/>
      <c r="D1047" s="246" t="s">
        <v>175</v>
      </c>
      <c r="E1047" s="257" t="s">
        <v>1</v>
      </c>
      <c r="F1047" s="258" t="s">
        <v>2093</v>
      </c>
      <c r="G1047" s="256"/>
      <c r="H1047" s="259">
        <v>4.8600000000000003</v>
      </c>
      <c r="I1047" s="260"/>
      <c r="J1047" s="256"/>
      <c r="K1047" s="256"/>
      <c r="L1047" s="261"/>
      <c r="M1047" s="262"/>
      <c r="N1047" s="263"/>
      <c r="O1047" s="263"/>
      <c r="P1047" s="263"/>
      <c r="Q1047" s="263"/>
      <c r="R1047" s="263"/>
      <c r="S1047" s="263"/>
      <c r="T1047" s="264"/>
      <c r="AT1047" s="265" t="s">
        <v>175</v>
      </c>
      <c r="AU1047" s="265" t="s">
        <v>107</v>
      </c>
      <c r="AV1047" s="13" t="s">
        <v>107</v>
      </c>
      <c r="AW1047" s="13" t="s">
        <v>31</v>
      </c>
      <c r="AX1047" s="13" t="s">
        <v>74</v>
      </c>
      <c r="AY1047" s="265" t="s">
        <v>165</v>
      </c>
    </row>
    <row r="1048" s="13" customFormat="1">
      <c r="B1048" s="255"/>
      <c r="C1048" s="256"/>
      <c r="D1048" s="246" t="s">
        <v>175</v>
      </c>
      <c r="E1048" s="257" t="s">
        <v>1</v>
      </c>
      <c r="F1048" s="258" t="s">
        <v>594</v>
      </c>
      <c r="G1048" s="256"/>
      <c r="H1048" s="259">
        <v>0.81000000000000005</v>
      </c>
      <c r="I1048" s="260"/>
      <c r="J1048" s="256"/>
      <c r="K1048" s="256"/>
      <c r="L1048" s="261"/>
      <c r="M1048" s="262"/>
      <c r="N1048" s="263"/>
      <c r="O1048" s="263"/>
      <c r="P1048" s="263"/>
      <c r="Q1048" s="263"/>
      <c r="R1048" s="263"/>
      <c r="S1048" s="263"/>
      <c r="T1048" s="264"/>
      <c r="AT1048" s="265" t="s">
        <v>175</v>
      </c>
      <c r="AU1048" s="265" t="s">
        <v>107</v>
      </c>
      <c r="AV1048" s="13" t="s">
        <v>107</v>
      </c>
      <c r="AW1048" s="13" t="s">
        <v>31</v>
      </c>
      <c r="AX1048" s="13" t="s">
        <v>74</v>
      </c>
      <c r="AY1048" s="265" t="s">
        <v>165</v>
      </c>
    </row>
    <row r="1049" s="13" customFormat="1">
      <c r="B1049" s="255"/>
      <c r="C1049" s="256"/>
      <c r="D1049" s="246" t="s">
        <v>175</v>
      </c>
      <c r="E1049" s="257" t="s">
        <v>1</v>
      </c>
      <c r="F1049" s="258" t="s">
        <v>2094</v>
      </c>
      <c r="G1049" s="256"/>
      <c r="H1049" s="259">
        <v>1.349</v>
      </c>
      <c r="I1049" s="260"/>
      <c r="J1049" s="256"/>
      <c r="K1049" s="256"/>
      <c r="L1049" s="261"/>
      <c r="M1049" s="262"/>
      <c r="N1049" s="263"/>
      <c r="O1049" s="263"/>
      <c r="P1049" s="263"/>
      <c r="Q1049" s="263"/>
      <c r="R1049" s="263"/>
      <c r="S1049" s="263"/>
      <c r="T1049" s="264"/>
      <c r="AT1049" s="265" t="s">
        <v>175</v>
      </c>
      <c r="AU1049" s="265" t="s">
        <v>107</v>
      </c>
      <c r="AV1049" s="13" t="s">
        <v>107</v>
      </c>
      <c r="AW1049" s="13" t="s">
        <v>31</v>
      </c>
      <c r="AX1049" s="13" t="s">
        <v>74</v>
      </c>
      <c r="AY1049" s="265" t="s">
        <v>165</v>
      </c>
    </row>
    <row r="1050" s="13" customFormat="1">
      <c r="B1050" s="255"/>
      <c r="C1050" s="256"/>
      <c r="D1050" s="246" t="s">
        <v>175</v>
      </c>
      <c r="E1050" s="257" t="s">
        <v>1</v>
      </c>
      <c r="F1050" s="258" t="s">
        <v>859</v>
      </c>
      <c r="G1050" s="256"/>
      <c r="H1050" s="259">
        <v>2.2000000000000002</v>
      </c>
      <c r="I1050" s="260"/>
      <c r="J1050" s="256"/>
      <c r="K1050" s="256"/>
      <c r="L1050" s="261"/>
      <c r="M1050" s="262"/>
      <c r="N1050" s="263"/>
      <c r="O1050" s="263"/>
      <c r="P1050" s="263"/>
      <c r="Q1050" s="263"/>
      <c r="R1050" s="263"/>
      <c r="S1050" s="263"/>
      <c r="T1050" s="264"/>
      <c r="AT1050" s="265" t="s">
        <v>175</v>
      </c>
      <c r="AU1050" s="265" t="s">
        <v>107</v>
      </c>
      <c r="AV1050" s="13" t="s">
        <v>107</v>
      </c>
      <c r="AW1050" s="13" t="s">
        <v>31</v>
      </c>
      <c r="AX1050" s="13" t="s">
        <v>74</v>
      </c>
      <c r="AY1050" s="265" t="s">
        <v>165</v>
      </c>
    </row>
    <row r="1051" s="13" customFormat="1">
      <c r="B1051" s="255"/>
      <c r="C1051" s="256"/>
      <c r="D1051" s="246" t="s">
        <v>175</v>
      </c>
      <c r="E1051" s="257" t="s">
        <v>1</v>
      </c>
      <c r="F1051" s="258" t="s">
        <v>597</v>
      </c>
      <c r="G1051" s="256"/>
      <c r="H1051" s="259">
        <v>1.7689999999999999</v>
      </c>
      <c r="I1051" s="260"/>
      <c r="J1051" s="256"/>
      <c r="K1051" s="256"/>
      <c r="L1051" s="261"/>
      <c r="M1051" s="262"/>
      <c r="N1051" s="263"/>
      <c r="O1051" s="263"/>
      <c r="P1051" s="263"/>
      <c r="Q1051" s="263"/>
      <c r="R1051" s="263"/>
      <c r="S1051" s="263"/>
      <c r="T1051" s="264"/>
      <c r="AT1051" s="265" t="s">
        <v>175</v>
      </c>
      <c r="AU1051" s="265" t="s">
        <v>107</v>
      </c>
      <c r="AV1051" s="13" t="s">
        <v>107</v>
      </c>
      <c r="AW1051" s="13" t="s">
        <v>31</v>
      </c>
      <c r="AX1051" s="13" t="s">
        <v>74</v>
      </c>
      <c r="AY1051" s="265" t="s">
        <v>165</v>
      </c>
    </row>
    <row r="1052" s="14" customFormat="1">
      <c r="B1052" s="266"/>
      <c r="C1052" s="267"/>
      <c r="D1052" s="246" t="s">
        <v>175</v>
      </c>
      <c r="E1052" s="268" t="s">
        <v>1</v>
      </c>
      <c r="F1052" s="269" t="s">
        <v>179</v>
      </c>
      <c r="G1052" s="267"/>
      <c r="H1052" s="270">
        <v>20.467999999999996</v>
      </c>
      <c r="I1052" s="271"/>
      <c r="J1052" s="267"/>
      <c r="K1052" s="267"/>
      <c r="L1052" s="272"/>
      <c r="M1052" s="273"/>
      <c r="N1052" s="274"/>
      <c r="O1052" s="274"/>
      <c r="P1052" s="274"/>
      <c r="Q1052" s="274"/>
      <c r="R1052" s="274"/>
      <c r="S1052" s="274"/>
      <c r="T1052" s="275"/>
      <c r="AT1052" s="276" t="s">
        <v>175</v>
      </c>
      <c r="AU1052" s="276" t="s">
        <v>107</v>
      </c>
      <c r="AV1052" s="14" t="s">
        <v>166</v>
      </c>
      <c r="AW1052" s="14" t="s">
        <v>31</v>
      </c>
      <c r="AX1052" s="14" t="s">
        <v>74</v>
      </c>
      <c r="AY1052" s="276" t="s">
        <v>165</v>
      </c>
    </row>
    <row r="1053" s="12" customFormat="1">
      <c r="B1053" s="244"/>
      <c r="C1053" s="245"/>
      <c r="D1053" s="246" t="s">
        <v>175</v>
      </c>
      <c r="E1053" s="247" t="s">
        <v>1</v>
      </c>
      <c r="F1053" s="248" t="s">
        <v>1752</v>
      </c>
      <c r="G1053" s="245"/>
      <c r="H1053" s="247" t="s">
        <v>1</v>
      </c>
      <c r="I1053" s="249"/>
      <c r="J1053" s="245"/>
      <c r="K1053" s="245"/>
      <c r="L1053" s="250"/>
      <c r="M1053" s="251"/>
      <c r="N1053" s="252"/>
      <c r="O1053" s="252"/>
      <c r="P1053" s="252"/>
      <c r="Q1053" s="252"/>
      <c r="R1053" s="252"/>
      <c r="S1053" s="252"/>
      <c r="T1053" s="253"/>
      <c r="AT1053" s="254" t="s">
        <v>175</v>
      </c>
      <c r="AU1053" s="254" t="s">
        <v>107</v>
      </c>
      <c r="AV1053" s="12" t="s">
        <v>82</v>
      </c>
      <c r="AW1053" s="12" t="s">
        <v>31</v>
      </c>
      <c r="AX1053" s="12" t="s">
        <v>74</v>
      </c>
      <c r="AY1053" s="254" t="s">
        <v>165</v>
      </c>
    </row>
    <row r="1054" s="12" customFormat="1">
      <c r="B1054" s="244"/>
      <c r="C1054" s="245"/>
      <c r="D1054" s="246" t="s">
        <v>175</v>
      </c>
      <c r="E1054" s="247" t="s">
        <v>1</v>
      </c>
      <c r="F1054" s="248" t="s">
        <v>1819</v>
      </c>
      <c r="G1054" s="245"/>
      <c r="H1054" s="247" t="s">
        <v>1</v>
      </c>
      <c r="I1054" s="249"/>
      <c r="J1054" s="245"/>
      <c r="K1054" s="245"/>
      <c r="L1054" s="250"/>
      <c r="M1054" s="251"/>
      <c r="N1054" s="252"/>
      <c r="O1054" s="252"/>
      <c r="P1054" s="252"/>
      <c r="Q1054" s="252"/>
      <c r="R1054" s="252"/>
      <c r="S1054" s="252"/>
      <c r="T1054" s="253"/>
      <c r="AT1054" s="254" t="s">
        <v>175</v>
      </c>
      <c r="AU1054" s="254" t="s">
        <v>107</v>
      </c>
      <c r="AV1054" s="12" t="s">
        <v>82</v>
      </c>
      <c r="AW1054" s="12" t="s">
        <v>31</v>
      </c>
      <c r="AX1054" s="12" t="s">
        <v>74</v>
      </c>
      <c r="AY1054" s="254" t="s">
        <v>165</v>
      </c>
    </row>
    <row r="1055" s="13" customFormat="1">
      <c r="B1055" s="255"/>
      <c r="C1055" s="256"/>
      <c r="D1055" s="246" t="s">
        <v>175</v>
      </c>
      <c r="E1055" s="257" t="s">
        <v>1</v>
      </c>
      <c r="F1055" s="258" t="s">
        <v>2095</v>
      </c>
      <c r="G1055" s="256"/>
      <c r="H1055" s="259">
        <v>7.7359999999999998</v>
      </c>
      <c r="I1055" s="260"/>
      <c r="J1055" s="256"/>
      <c r="K1055" s="256"/>
      <c r="L1055" s="261"/>
      <c r="M1055" s="262"/>
      <c r="N1055" s="263"/>
      <c r="O1055" s="263"/>
      <c r="P1055" s="263"/>
      <c r="Q1055" s="263"/>
      <c r="R1055" s="263"/>
      <c r="S1055" s="263"/>
      <c r="T1055" s="264"/>
      <c r="AT1055" s="265" t="s">
        <v>175</v>
      </c>
      <c r="AU1055" s="265" t="s">
        <v>107</v>
      </c>
      <c r="AV1055" s="13" t="s">
        <v>107</v>
      </c>
      <c r="AW1055" s="13" t="s">
        <v>31</v>
      </c>
      <c r="AX1055" s="13" t="s">
        <v>74</v>
      </c>
      <c r="AY1055" s="265" t="s">
        <v>165</v>
      </c>
    </row>
    <row r="1056" s="13" customFormat="1">
      <c r="B1056" s="255"/>
      <c r="C1056" s="256"/>
      <c r="D1056" s="246" t="s">
        <v>175</v>
      </c>
      <c r="E1056" s="257" t="s">
        <v>1</v>
      </c>
      <c r="F1056" s="258" t="s">
        <v>596</v>
      </c>
      <c r="G1056" s="256"/>
      <c r="H1056" s="259">
        <v>0.874</v>
      </c>
      <c r="I1056" s="260"/>
      <c r="J1056" s="256"/>
      <c r="K1056" s="256"/>
      <c r="L1056" s="261"/>
      <c r="M1056" s="262"/>
      <c r="N1056" s="263"/>
      <c r="O1056" s="263"/>
      <c r="P1056" s="263"/>
      <c r="Q1056" s="263"/>
      <c r="R1056" s="263"/>
      <c r="S1056" s="263"/>
      <c r="T1056" s="264"/>
      <c r="AT1056" s="265" t="s">
        <v>175</v>
      </c>
      <c r="AU1056" s="265" t="s">
        <v>107</v>
      </c>
      <c r="AV1056" s="13" t="s">
        <v>107</v>
      </c>
      <c r="AW1056" s="13" t="s">
        <v>31</v>
      </c>
      <c r="AX1056" s="13" t="s">
        <v>74</v>
      </c>
      <c r="AY1056" s="265" t="s">
        <v>165</v>
      </c>
    </row>
    <row r="1057" s="14" customFormat="1">
      <c r="B1057" s="266"/>
      <c r="C1057" s="267"/>
      <c r="D1057" s="246" t="s">
        <v>175</v>
      </c>
      <c r="E1057" s="268" t="s">
        <v>1</v>
      </c>
      <c r="F1057" s="269" t="s">
        <v>179</v>
      </c>
      <c r="G1057" s="267"/>
      <c r="H1057" s="270">
        <v>8.6099999999999994</v>
      </c>
      <c r="I1057" s="271"/>
      <c r="J1057" s="267"/>
      <c r="K1057" s="267"/>
      <c r="L1057" s="272"/>
      <c r="M1057" s="273"/>
      <c r="N1057" s="274"/>
      <c r="O1057" s="274"/>
      <c r="P1057" s="274"/>
      <c r="Q1057" s="274"/>
      <c r="R1057" s="274"/>
      <c r="S1057" s="274"/>
      <c r="T1057" s="275"/>
      <c r="AT1057" s="276" t="s">
        <v>175</v>
      </c>
      <c r="AU1057" s="276" t="s">
        <v>107</v>
      </c>
      <c r="AV1057" s="14" t="s">
        <v>166</v>
      </c>
      <c r="AW1057" s="14" t="s">
        <v>31</v>
      </c>
      <c r="AX1057" s="14" t="s">
        <v>74</v>
      </c>
      <c r="AY1057" s="276" t="s">
        <v>165</v>
      </c>
    </row>
    <row r="1058" s="15" customFormat="1">
      <c r="B1058" s="277"/>
      <c r="C1058" s="278"/>
      <c r="D1058" s="246" t="s">
        <v>175</v>
      </c>
      <c r="E1058" s="279" t="s">
        <v>1</v>
      </c>
      <c r="F1058" s="280" t="s">
        <v>186</v>
      </c>
      <c r="G1058" s="278"/>
      <c r="H1058" s="281">
        <v>74.013999999999996</v>
      </c>
      <c r="I1058" s="282"/>
      <c r="J1058" s="278"/>
      <c r="K1058" s="278"/>
      <c r="L1058" s="283"/>
      <c r="M1058" s="284"/>
      <c r="N1058" s="285"/>
      <c r="O1058" s="285"/>
      <c r="P1058" s="285"/>
      <c r="Q1058" s="285"/>
      <c r="R1058" s="285"/>
      <c r="S1058" s="285"/>
      <c r="T1058" s="286"/>
      <c r="AT1058" s="287" t="s">
        <v>175</v>
      </c>
      <c r="AU1058" s="287" t="s">
        <v>107</v>
      </c>
      <c r="AV1058" s="15" t="s">
        <v>173</v>
      </c>
      <c r="AW1058" s="15" t="s">
        <v>31</v>
      </c>
      <c r="AX1058" s="15" t="s">
        <v>82</v>
      </c>
      <c r="AY1058" s="287" t="s">
        <v>165</v>
      </c>
    </row>
    <row r="1059" s="1" customFormat="1" ht="16.5" customHeight="1">
      <c r="B1059" s="38"/>
      <c r="C1059" s="231" t="s">
        <v>616</v>
      </c>
      <c r="D1059" s="231" t="s">
        <v>168</v>
      </c>
      <c r="E1059" s="232" t="s">
        <v>2096</v>
      </c>
      <c r="F1059" s="233" t="s">
        <v>2097</v>
      </c>
      <c r="G1059" s="234" t="s">
        <v>296</v>
      </c>
      <c r="H1059" s="235">
        <v>803.86199999999997</v>
      </c>
      <c r="I1059" s="236"/>
      <c r="J1059" s="237">
        <f>ROUND(I1059*H1059,2)</f>
        <v>0</v>
      </c>
      <c r="K1059" s="233" t="s">
        <v>1</v>
      </c>
      <c r="L1059" s="43"/>
      <c r="M1059" s="238" t="s">
        <v>1</v>
      </c>
      <c r="N1059" s="239" t="s">
        <v>40</v>
      </c>
      <c r="O1059" s="86"/>
      <c r="P1059" s="240">
        <f>O1059*H1059</f>
        <v>0</v>
      </c>
      <c r="Q1059" s="240">
        <v>0</v>
      </c>
      <c r="R1059" s="240">
        <f>Q1059*H1059</f>
        <v>0</v>
      </c>
      <c r="S1059" s="240">
        <v>0</v>
      </c>
      <c r="T1059" s="241">
        <f>S1059*H1059</f>
        <v>0</v>
      </c>
      <c r="AR1059" s="242" t="s">
        <v>173</v>
      </c>
      <c r="AT1059" s="242" t="s">
        <v>168</v>
      </c>
      <c r="AU1059" s="242" t="s">
        <v>107</v>
      </c>
      <c r="AY1059" s="17" t="s">
        <v>165</v>
      </c>
      <c r="BE1059" s="243">
        <f>IF(N1059="základní",J1059,0)</f>
        <v>0</v>
      </c>
      <c r="BF1059" s="243">
        <f>IF(N1059="snížená",J1059,0)</f>
        <v>0</v>
      </c>
      <c r="BG1059" s="243">
        <f>IF(N1059="zákl. přenesená",J1059,0)</f>
        <v>0</v>
      </c>
      <c r="BH1059" s="243">
        <f>IF(N1059="sníž. přenesená",J1059,0)</f>
        <v>0</v>
      </c>
      <c r="BI1059" s="243">
        <f>IF(N1059="nulová",J1059,0)</f>
        <v>0</v>
      </c>
      <c r="BJ1059" s="17" t="s">
        <v>107</v>
      </c>
      <c r="BK1059" s="243">
        <f>ROUND(I1059*H1059,2)</f>
        <v>0</v>
      </c>
      <c r="BL1059" s="17" t="s">
        <v>173</v>
      </c>
      <c r="BM1059" s="242" t="s">
        <v>2098</v>
      </c>
    </row>
    <row r="1060" s="12" customFormat="1">
      <c r="B1060" s="244"/>
      <c r="C1060" s="245"/>
      <c r="D1060" s="246" t="s">
        <v>175</v>
      </c>
      <c r="E1060" s="247" t="s">
        <v>1</v>
      </c>
      <c r="F1060" s="248" t="s">
        <v>1175</v>
      </c>
      <c r="G1060" s="245"/>
      <c r="H1060" s="247" t="s">
        <v>1</v>
      </c>
      <c r="I1060" s="249"/>
      <c r="J1060" s="245"/>
      <c r="K1060" s="245"/>
      <c r="L1060" s="250"/>
      <c r="M1060" s="251"/>
      <c r="N1060" s="252"/>
      <c r="O1060" s="252"/>
      <c r="P1060" s="252"/>
      <c r="Q1060" s="252"/>
      <c r="R1060" s="252"/>
      <c r="S1060" s="252"/>
      <c r="T1060" s="253"/>
      <c r="AT1060" s="254" t="s">
        <v>175</v>
      </c>
      <c r="AU1060" s="254" t="s">
        <v>107</v>
      </c>
      <c r="AV1060" s="12" t="s">
        <v>82</v>
      </c>
      <c r="AW1060" s="12" t="s">
        <v>31</v>
      </c>
      <c r="AX1060" s="12" t="s">
        <v>74</v>
      </c>
      <c r="AY1060" s="254" t="s">
        <v>165</v>
      </c>
    </row>
    <row r="1061" s="12" customFormat="1">
      <c r="B1061" s="244"/>
      <c r="C1061" s="245"/>
      <c r="D1061" s="246" t="s">
        <v>175</v>
      </c>
      <c r="E1061" s="247" t="s">
        <v>1</v>
      </c>
      <c r="F1061" s="248" t="s">
        <v>1819</v>
      </c>
      <c r="G1061" s="245"/>
      <c r="H1061" s="247" t="s">
        <v>1</v>
      </c>
      <c r="I1061" s="249"/>
      <c r="J1061" s="245"/>
      <c r="K1061" s="245"/>
      <c r="L1061" s="250"/>
      <c r="M1061" s="251"/>
      <c r="N1061" s="252"/>
      <c r="O1061" s="252"/>
      <c r="P1061" s="252"/>
      <c r="Q1061" s="252"/>
      <c r="R1061" s="252"/>
      <c r="S1061" s="252"/>
      <c r="T1061" s="253"/>
      <c r="AT1061" s="254" t="s">
        <v>175</v>
      </c>
      <c r="AU1061" s="254" t="s">
        <v>107</v>
      </c>
      <c r="AV1061" s="12" t="s">
        <v>82</v>
      </c>
      <c r="AW1061" s="12" t="s">
        <v>31</v>
      </c>
      <c r="AX1061" s="12" t="s">
        <v>74</v>
      </c>
      <c r="AY1061" s="254" t="s">
        <v>165</v>
      </c>
    </row>
    <row r="1062" s="13" customFormat="1">
      <c r="B1062" s="255"/>
      <c r="C1062" s="256"/>
      <c r="D1062" s="246" t="s">
        <v>175</v>
      </c>
      <c r="E1062" s="257" t="s">
        <v>1</v>
      </c>
      <c r="F1062" s="258" t="s">
        <v>1820</v>
      </c>
      <c r="G1062" s="256"/>
      <c r="H1062" s="259">
        <v>244.44200000000001</v>
      </c>
      <c r="I1062" s="260"/>
      <c r="J1062" s="256"/>
      <c r="K1062" s="256"/>
      <c r="L1062" s="261"/>
      <c r="M1062" s="262"/>
      <c r="N1062" s="263"/>
      <c r="O1062" s="263"/>
      <c r="P1062" s="263"/>
      <c r="Q1062" s="263"/>
      <c r="R1062" s="263"/>
      <c r="S1062" s="263"/>
      <c r="T1062" s="264"/>
      <c r="AT1062" s="265" t="s">
        <v>175</v>
      </c>
      <c r="AU1062" s="265" t="s">
        <v>107</v>
      </c>
      <c r="AV1062" s="13" t="s">
        <v>107</v>
      </c>
      <c r="AW1062" s="13" t="s">
        <v>31</v>
      </c>
      <c r="AX1062" s="13" t="s">
        <v>74</v>
      </c>
      <c r="AY1062" s="265" t="s">
        <v>165</v>
      </c>
    </row>
    <row r="1063" s="13" customFormat="1">
      <c r="B1063" s="255"/>
      <c r="C1063" s="256"/>
      <c r="D1063" s="246" t="s">
        <v>175</v>
      </c>
      <c r="E1063" s="257" t="s">
        <v>1</v>
      </c>
      <c r="F1063" s="258" t="s">
        <v>1821</v>
      </c>
      <c r="G1063" s="256"/>
      <c r="H1063" s="259">
        <v>20.02</v>
      </c>
      <c r="I1063" s="260"/>
      <c r="J1063" s="256"/>
      <c r="K1063" s="256"/>
      <c r="L1063" s="261"/>
      <c r="M1063" s="262"/>
      <c r="N1063" s="263"/>
      <c r="O1063" s="263"/>
      <c r="P1063" s="263"/>
      <c r="Q1063" s="263"/>
      <c r="R1063" s="263"/>
      <c r="S1063" s="263"/>
      <c r="T1063" s="264"/>
      <c r="AT1063" s="265" t="s">
        <v>175</v>
      </c>
      <c r="AU1063" s="265" t="s">
        <v>107</v>
      </c>
      <c r="AV1063" s="13" t="s">
        <v>107</v>
      </c>
      <c r="AW1063" s="13" t="s">
        <v>31</v>
      </c>
      <c r="AX1063" s="13" t="s">
        <v>74</v>
      </c>
      <c r="AY1063" s="265" t="s">
        <v>165</v>
      </c>
    </row>
    <row r="1064" s="12" customFormat="1">
      <c r="B1064" s="244"/>
      <c r="C1064" s="245"/>
      <c r="D1064" s="246" t="s">
        <v>175</v>
      </c>
      <c r="E1064" s="247" t="s">
        <v>1</v>
      </c>
      <c r="F1064" s="248" t="s">
        <v>1822</v>
      </c>
      <c r="G1064" s="245"/>
      <c r="H1064" s="247" t="s">
        <v>1</v>
      </c>
      <c r="I1064" s="249"/>
      <c r="J1064" s="245"/>
      <c r="K1064" s="245"/>
      <c r="L1064" s="250"/>
      <c r="M1064" s="251"/>
      <c r="N1064" s="252"/>
      <c r="O1064" s="252"/>
      <c r="P1064" s="252"/>
      <c r="Q1064" s="252"/>
      <c r="R1064" s="252"/>
      <c r="S1064" s="252"/>
      <c r="T1064" s="253"/>
      <c r="AT1064" s="254" t="s">
        <v>175</v>
      </c>
      <c r="AU1064" s="254" t="s">
        <v>107</v>
      </c>
      <c r="AV1064" s="12" t="s">
        <v>82</v>
      </c>
      <c r="AW1064" s="12" t="s">
        <v>31</v>
      </c>
      <c r="AX1064" s="12" t="s">
        <v>74</v>
      </c>
      <c r="AY1064" s="254" t="s">
        <v>165</v>
      </c>
    </row>
    <row r="1065" s="13" customFormat="1">
      <c r="B1065" s="255"/>
      <c r="C1065" s="256"/>
      <c r="D1065" s="246" t="s">
        <v>175</v>
      </c>
      <c r="E1065" s="257" t="s">
        <v>1</v>
      </c>
      <c r="F1065" s="258" t="s">
        <v>1823</v>
      </c>
      <c r="G1065" s="256"/>
      <c r="H1065" s="259">
        <v>2.7599999999999998</v>
      </c>
      <c r="I1065" s="260"/>
      <c r="J1065" s="256"/>
      <c r="K1065" s="256"/>
      <c r="L1065" s="261"/>
      <c r="M1065" s="262"/>
      <c r="N1065" s="263"/>
      <c r="O1065" s="263"/>
      <c r="P1065" s="263"/>
      <c r="Q1065" s="263"/>
      <c r="R1065" s="263"/>
      <c r="S1065" s="263"/>
      <c r="T1065" s="264"/>
      <c r="AT1065" s="265" t="s">
        <v>175</v>
      </c>
      <c r="AU1065" s="265" t="s">
        <v>107</v>
      </c>
      <c r="AV1065" s="13" t="s">
        <v>107</v>
      </c>
      <c r="AW1065" s="13" t="s">
        <v>31</v>
      </c>
      <c r="AX1065" s="13" t="s">
        <v>74</v>
      </c>
      <c r="AY1065" s="265" t="s">
        <v>165</v>
      </c>
    </row>
    <row r="1066" s="13" customFormat="1">
      <c r="B1066" s="255"/>
      <c r="C1066" s="256"/>
      <c r="D1066" s="246" t="s">
        <v>175</v>
      </c>
      <c r="E1066" s="257" t="s">
        <v>1</v>
      </c>
      <c r="F1066" s="258" t="s">
        <v>1824</v>
      </c>
      <c r="G1066" s="256"/>
      <c r="H1066" s="259">
        <v>-12.893000000000001</v>
      </c>
      <c r="I1066" s="260"/>
      <c r="J1066" s="256"/>
      <c r="K1066" s="256"/>
      <c r="L1066" s="261"/>
      <c r="M1066" s="262"/>
      <c r="N1066" s="263"/>
      <c r="O1066" s="263"/>
      <c r="P1066" s="263"/>
      <c r="Q1066" s="263"/>
      <c r="R1066" s="263"/>
      <c r="S1066" s="263"/>
      <c r="T1066" s="264"/>
      <c r="AT1066" s="265" t="s">
        <v>175</v>
      </c>
      <c r="AU1066" s="265" t="s">
        <v>107</v>
      </c>
      <c r="AV1066" s="13" t="s">
        <v>107</v>
      </c>
      <c r="AW1066" s="13" t="s">
        <v>31</v>
      </c>
      <c r="AX1066" s="13" t="s">
        <v>74</v>
      </c>
      <c r="AY1066" s="265" t="s">
        <v>165</v>
      </c>
    </row>
    <row r="1067" s="13" customFormat="1">
      <c r="B1067" s="255"/>
      <c r="C1067" s="256"/>
      <c r="D1067" s="246" t="s">
        <v>175</v>
      </c>
      <c r="E1067" s="257" t="s">
        <v>1</v>
      </c>
      <c r="F1067" s="258" t="s">
        <v>408</v>
      </c>
      <c r="G1067" s="256"/>
      <c r="H1067" s="259">
        <v>-3.6739999999999999</v>
      </c>
      <c r="I1067" s="260"/>
      <c r="J1067" s="256"/>
      <c r="K1067" s="256"/>
      <c r="L1067" s="261"/>
      <c r="M1067" s="262"/>
      <c r="N1067" s="263"/>
      <c r="O1067" s="263"/>
      <c r="P1067" s="263"/>
      <c r="Q1067" s="263"/>
      <c r="R1067" s="263"/>
      <c r="S1067" s="263"/>
      <c r="T1067" s="264"/>
      <c r="AT1067" s="265" t="s">
        <v>175</v>
      </c>
      <c r="AU1067" s="265" t="s">
        <v>107</v>
      </c>
      <c r="AV1067" s="13" t="s">
        <v>107</v>
      </c>
      <c r="AW1067" s="13" t="s">
        <v>31</v>
      </c>
      <c r="AX1067" s="13" t="s">
        <v>74</v>
      </c>
      <c r="AY1067" s="265" t="s">
        <v>165</v>
      </c>
    </row>
    <row r="1068" s="13" customFormat="1">
      <c r="B1068" s="255"/>
      <c r="C1068" s="256"/>
      <c r="D1068" s="246" t="s">
        <v>175</v>
      </c>
      <c r="E1068" s="257" t="s">
        <v>1</v>
      </c>
      <c r="F1068" s="258" t="s">
        <v>1825</v>
      </c>
      <c r="G1068" s="256"/>
      <c r="H1068" s="259">
        <v>-15.471</v>
      </c>
      <c r="I1068" s="260"/>
      <c r="J1068" s="256"/>
      <c r="K1068" s="256"/>
      <c r="L1068" s="261"/>
      <c r="M1068" s="262"/>
      <c r="N1068" s="263"/>
      <c r="O1068" s="263"/>
      <c r="P1068" s="263"/>
      <c r="Q1068" s="263"/>
      <c r="R1068" s="263"/>
      <c r="S1068" s="263"/>
      <c r="T1068" s="264"/>
      <c r="AT1068" s="265" t="s">
        <v>175</v>
      </c>
      <c r="AU1068" s="265" t="s">
        <v>107</v>
      </c>
      <c r="AV1068" s="13" t="s">
        <v>107</v>
      </c>
      <c r="AW1068" s="13" t="s">
        <v>31</v>
      </c>
      <c r="AX1068" s="13" t="s">
        <v>74</v>
      </c>
      <c r="AY1068" s="265" t="s">
        <v>165</v>
      </c>
    </row>
    <row r="1069" s="13" customFormat="1">
      <c r="B1069" s="255"/>
      <c r="C1069" s="256"/>
      <c r="D1069" s="246" t="s">
        <v>175</v>
      </c>
      <c r="E1069" s="257" t="s">
        <v>1</v>
      </c>
      <c r="F1069" s="258" t="s">
        <v>1826</v>
      </c>
      <c r="G1069" s="256"/>
      <c r="H1069" s="259">
        <v>-5.1299999999999999</v>
      </c>
      <c r="I1069" s="260"/>
      <c r="J1069" s="256"/>
      <c r="K1069" s="256"/>
      <c r="L1069" s="261"/>
      <c r="M1069" s="262"/>
      <c r="N1069" s="263"/>
      <c r="O1069" s="263"/>
      <c r="P1069" s="263"/>
      <c r="Q1069" s="263"/>
      <c r="R1069" s="263"/>
      <c r="S1069" s="263"/>
      <c r="T1069" s="264"/>
      <c r="AT1069" s="265" t="s">
        <v>175</v>
      </c>
      <c r="AU1069" s="265" t="s">
        <v>107</v>
      </c>
      <c r="AV1069" s="13" t="s">
        <v>107</v>
      </c>
      <c r="AW1069" s="13" t="s">
        <v>31</v>
      </c>
      <c r="AX1069" s="13" t="s">
        <v>74</v>
      </c>
      <c r="AY1069" s="265" t="s">
        <v>165</v>
      </c>
    </row>
    <row r="1070" s="13" customFormat="1">
      <c r="B1070" s="255"/>
      <c r="C1070" s="256"/>
      <c r="D1070" s="246" t="s">
        <v>175</v>
      </c>
      <c r="E1070" s="257" t="s">
        <v>1</v>
      </c>
      <c r="F1070" s="258" t="s">
        <v>1827</v>
      </c>
      <c r="G1070" s="256"/>
      <c r="H1070" s="259">
        <v>-0.56499999999999995</v>
      </c>
      <c r="I1070" s="260"/>
      <c r="J1070" s="256"/>
      <c r="K1070" s="256"/>
      <c r="L1070" s="261"/>
      <c r="M1070" s="262"/>
      <c r="N1070" s="263"/>
      <c r="O1070" s="263"/>
      <c r="P1070" s="263"/>
      <c r="Q1070" s="263"/>
      <c r="R1070" s="263"/>
      <c r="S1070" s="263"/>
      <c r="T1070" s="264"/>
      <c r="AT1070" s="265" t="s">
        <v>175</v>
      </c>
      <c r="AU1070" s="265" t="s">
        <v>107</v>
      </c>
      <c r="AV1070" s="13" t="s">
        <v>107</v>
      </c>
      <c r="AW1070" s="13" t="s">
        <v>31</v>
      </c>
      <c r="AX1070" s="13" t="s">
        <v>74</v>
      </c>
      <c r="AY1070" s="265" t="s">
        <v>165</v>
      </c>
    </row>
    <row r="1071" s="13" customFormat="1">
      <c r="B1071" s="255"/>
      <c r="C1071" s="256"/>
      <c r="D1071" s="246" t="s">
        <v>175</v>
      </c>
      <c r="E1071" s="257" t="s">
        <v>1</v>
      </c>
      <c r="F1071" s="258" t="s">
        <v>1828</v>
      </c>
      <c r="G1071" s="256"/>
      <c r="H1071" s="259">
        <v>36.899999999999999</v>
      </c>
      <c r="I1071" s="260"/>
      <c r="J1071" s="256"/>
      <c r="K1071" s="256"/>
      <c r="L1071" s="261"/>
      <c r="M1071" s="262"/>
      <c r="N1071" s="263"/>
      <c r="O1071" s="263"/>
      <c r="P1071" s="263"/>
      <c r="Q1071" s="263"/>
      <c r="R1071" s="263"/>
      <c r="S1071" s="263"/>
      <c r="T1071" s="264"/>
      <c r="AT1071" s="265" t="s">
        <v>175</v>
      </c>
      <c r="AU1071" s="265" t="s">
        <v>107</v>
      </c>
      <c r="AV1071" s="13" t="s">
        <v>107</v>
      </c>
      <c r="AW1071" s="13" t="s">
        <v>31</v>
      </c>
      <c r="AX1071" s="13" t="s">
        <v>74</v>
      </c>
      <c r="AY1071" s="265" t="s">
        <v>165</v>
      </c>
    </row>
    <row r="1072" s="13" customFormat="1">
      <c r="B1072" s="255"/>
      <c r="C1072" s="256"/>
      <c r="D1072" s="246" t="s">
        <v>175</v>
      </c>
      <c r="E1072" s="257" t="s">
        <v>1</v>
      </c>
      <c r="F1072" s="258" t="s">
        <v>1949</v>
      </c>
      <c r="G1072" s="256"/>
      <c r="H1072" s="259">
        <v>-0.65400000000000003</v>
      </c>
      <c r="I1072" s="260"/>
      <c r="J1072" s="256"/>
      <c r="K1072" s="256"/>
      <c r="L1072" s="261"/>
      <c r="M1072" s="262"/>
      <c r="N1072" s="263"/>
      <c r="O1072" s="263"/>
      <c r="P1072" s="263"/>
      <c r="Q1072" s="263"/>
      <c r="R1072" s="263"/>
      <c r="S1072" s="263"/>
      <c r="T1072" s="264"/>
      <c r="AT1072" s="265" t="s">
        <v>175</v>
      </c>
      <c r="AU1072" s="265" t="s">
        <v>107</v>
      </c>
      <c r="AV1072" s="13" t="s">
        <v>107</v>
      </c>
      <c r="AW1072" s="13" t="s">
        <v>31</v>
      </c>
      <c r="AX1072" s="13" t="s">
        <v>74</v>
      </c>
      <c r="AY1072" s="265" t="s">
        <v>165</v>
      </c>
    </row>
    <row r="1073" s="13" customFormat="1">
      <c r="B1073" s="255"/>
      <c r="C1073" s="256"/>
      <c r="D1073" s="246" t="s">
        <v>175</v>
      </c>
      <c r="E1073" s="257" t="s">
        <v>1</v>
      </c>
      <c r="F1073" s="258" t="s">
        <v>1829</v>
      </c>
      <c r="G1073" s="256"/>
      <c r="H1073" s="259">
        <v>-0.72499999999999998</v>
      </c>
      <c r="I1073" s="260"/>
      <c r="J1073" s="256"/>
      <c r="K1073" s="256"/>
      <c r="L1073" s="261"/>
      <c r="M1073" s="262"/>
      <c r="N1073" s="263"/>
      <c r="O1073" s="263"/>
      <c r="P1073" s="263"/>
      <c r="Q1073" s="263"/>
      <c r="R1073" s="263"/>
      <c r="S1073" s="263"/>
      <c r="T1073" s="264"/>
      <c r="AT1073" s="265" t="s">
        <v>175</v>
      </c>
      <c r="AU1073" s="265" t="s">
        <v>107</v>
      </c>
      <c r="AV1073" s="13" t="s">
        <v>107</v>
      </c>
      <c r="AW1073" s="13" t="s">
        <v>31</v>
      </c>
      <c r="AX1073" s="13" t="s">
        <v>74</v>
      </c>
      <c r="AY1073" s="265" t="s">
        <v>165</v>
      </c>
    </row>
    <row r="1074" s="13" customFormat="1">
      <c r="B1074" s="255"/>
      <c r="C1074" s="256"/>
      <c r="D1074" s="246" t="s">
        <v>175</v>
      </c>
      <c r="E1074" s="257" t="s">
        <v>1</v>
      </c>
      <c r="F1074" s="258" t="s">
        <v>1830</v>
      </c>
      <c r="G1074" s="256"/>
      <c r="H1074" s="259">
        <v>-1.1499999999999999</v>
      </c>
      <c r="I1074" s="260"/>
      <c r="J1074" s="256"/>
      <c r="K1074" s="256"/>
      <c r="L1074" s="261"/>
      <c r="M1074" s="262"/>
      <c r="N1074" s="263"/>
      <c r="O1074" s="263"/>
      <c r="P1074" s="263"/>
      <c r="Q1074" s="263"/>
      <c r="R1074" s="263"/>
      <c r="S1074" s="263"/>
      <c r="T1074" s="264"/>
      <c r="AT1074" s="265" t="s">
        <v>175</v>
      </c>
      <c r="AU1074" s="265" t="s">
        <v>107</v>
      </c>
      <c r="AV1074" s="13" t="s">
        <v>107</v>
      </c>
      <c r="AW1074" s="13" t="s">
        <v>31</v>
      </c>
      <c r="AX1074" s="13" t="s">
        <v>74</v>
      </c>
      <c r="AY1074" s="265" t="s">
        <v>165</v>
      </c>
    </row>
    <row r="1075" s="13" customFormat="1">
      <c r="B1075" s="255"/>
      <c r="C1075" s="256"/>
      <c r="D1075" s="246" t="s">
        <v>175</v>
      </c>
      <c r="E1075" s="257" t="s">
        <v>1</v>
      </c>
      <c r="F1075" s="258" t="s">
        <v>1831</v>
      </c>
      <c r="G1075" s="256"/>
      <c r="H1075" s="259">
        <v>-0.64400000000000002</v>
      </c>
      <c r="I1075" s="260"/>
      <c r="J1075" s="256"/>
      <c r="K1075" s="256"/>
      <c r="L1075" s="261"/>
      <c r="M1075" s="262"/>
      <c r="N1075" s="263"/>
      <c r="O1075" s="263"/>
      <c r="P1075" s="263"/>
      <c r="Q1075" s="263"/>
      <c r="R1075" s="263"/>
      <c r="S1075" s="263"/>
      <c r="T1075" s="264"/>
      <c r="AT1075" s="265" t="s">
        <v>175</v>
      </c>
      <c r="AU1075" s="265" t="s">
        <v>107</v>
      </c>
      <c r="AV1075" s="13" t="s">
        <v>107</v>
      </c>
      <c r="AW1075" s="13" t="s">
        <v>31</v>
      </c>
      <c r="AX1075" s="13" t="s">
        <v>74</v>
      </c>
      <c r="AY1075" s="265" t="s">
        <v>165</v>
      </c>
    </row>
    <row r="1076" s="13" customFormat="1">
      <c r="B1076" s="255"/>
      <c r="C1076" s="256"/>
      <c r="D1076" s="246" t="s">
        <v>175</v>
      </c>
      <c r="E1076" s="257" t="s">
        <v>1</v>
      </c>
      <c r="F1076" s="258" t="s">
        <v>1832</v>
      </c>
      <c r="G1076" s="256"/>
      <c r="H1076" s="259">
        <v>3.4580000000000002</v>
      </c>
      <c r="I1076" s="260"/>
      <c r="J1076" s="256"/>
      <c r="K1076" s="256"/>
      <c r="L1076" s="261"/>
      <c r="M1076" s="262"/>
      <c r="N1076" s="263"/>
      <c r="O1076" s="263"/>
      <c r="P1076" s="263"/>
      <c r="Q1076" s="263"/>
      <c r="R1076" s="263"/>
      <c r="S1076" s="263"/>
      <c r="T1076" s="264"/>
      <c r="AT1076" s="265" t="s">
        <v>175</v>
      </c>
      <c r="AU1076" s="265" t="s">
        <v>107</v>
      </c>
      <c r="AV1076" s="13" t="s">
        <v>107</v>
      </c>
      <c r="AW1076" s="13" t="s">
        <v>31</v>
      </c>
      <c r="AX1076" s="13" t="s">
        <v>74</v>
      </c>
      <c r="AY1076" s="265" t="s">
        <v>165</v>
      </c>
    </row>
    <row r="1077" s="13" customFormat="1">
      <c r="B1077" s="255"/>
      <c r="C1077" s="256"/>
      <c r="D1077" s="246" t="s">
        <v>175</v>
      </c>
      <c r="E1077" s="257" t="s">
        <v>1</v>
      </c>
      <c r="F1077" s="258" t="s">
        <v>1833</v>
      </c>
      <c r="G1077" s="256"/>
      <c r="H1077" s="259">
        <v>0.94399999999999995</v>
      </c>
      <c r="I1077" s="260"/>
      <c r="J1077" s="256"/>
      <c r="K1077" s="256"/>
      <c r="L1077" s="261"/>
      <c r="M1077" s="262"/>
      <c r="N1077" s="263"/>
      <c r="O1077" s="263"/>
      <c r="P1077" s="263"/>
      <c r="Q1077" s="263"/>
      <c r="R1077" s="263"/>
      <c r="S1077" s="263"/>
      <c r="T1077" s="264"/>
      <c r="AT1077" s="265" t="s">
        <v>175</v>
      </c>
      <c r="AU1077" s="265" t="s">
        <v>107</v>
      </c>
      <c r="AV1077" s="13" t="s">
        <v>107</v>
      </c>
      <c r="AW1077" s="13" t="s">
        <v>31</v>
      </c>
      <c r="AX1077" s="13" t="s">
        <v>74</v>
      </c>
      <c r="AY1077" s="265" t="s">
        <v>165</v>
      </c>
    </row>
    <row r="1078" s="13" customFormat="1">
      <c r="B1078" s="255"/>
      <c r="C1078" s="256"/>
      <c r="D1078" s="246" t="s">
        <v>175</v>
      </c>
      <c r="E1078" s="257" t="s">
        <v>1</v>
      </c>
      <c r="F1078" s="258" t="s">
        <v>1834</v>
      </c>
      <c r="G1078" s="256"/>
      <c r="H1078" s="259">
        <v>4.149</v>
      </c>
      <c r="I1078" s="260"/>
      <c r="J1078" s="256"/>
      <c r="K1078" s="256"/>
      <c r="L1078" s="261"/>
      <c r="M1078" s="262"/>
      <c r="N1078" s="263"/>
      <c r="O1078" s="263"/>
      <c r="P1078" s="263"/>
      <c r="Q1078" s="263"/>
      <c r="R1078" s="263"/>
      <c r="S1078" s="263"/>
      <c r="T1078" s="264"/>
      <c r="AT1078" s="265" t="s">
        <v>175</v>
      </c>
      <c r="AU1078" s="265" t="s">
        <v>107</v>
      </c>
      <c r="AV1078" s="13" t="s">
        <v>107</v>
      </c>
      <c r="AW1078" s="13" t="s">
        <v>31</v>
      </c>
      <c r="AX1078" s="13" t="s">
        <v>74</v>
      </c>
      <c r="AY1078" s="265" t="s">
        <v>165</v>
      </c>
    </row>
    <row r="1079" s="13" customFormat="1">
      <c r="B1079" s="255"/>
      <c r="C1079" s="256"/>
      <c r="D1079" s="246" t="s">
        <v>175</v>
      </c>
      <c r="E1079" s="257" t="s">
        <v>1</v>
      </c>
      <c r="F1079" s="258" t="s">
        <v>1835</v>
      </c>
      <c r="G1079" s="256"/>
      <c r="H1079" s="259">
        <v>1.3799999999999999</v>
      </c>
      <c r="I1079" s="260"/>
      <c r="J1079" s="256"/>
      <c r="K1079" s="256"/>
      <c r="L1079" s="261"/>
      <c r="M1079" s="262"/>
      <c r="N1079" s="263"/>
      <c r="O1079" s="263"/>
      <c r="P1079" s="263"/>
      <c r="Q1079" s="263"/>
      <c r="R1079" s="263"/>
      <c r="S1079" s="263"/>
      <c r="T1079" s="264"/>
      <c r="AT1079" s="265" t="s">
        <v>175</v>
      </c>
      <c r="AU1079" s="265" t="s">
        <v>107</v>
      </c>
      <c r="AV1079" s="13" t="s">
        <v>107</v>
      </c>
      <c r="AW1079" s="13" t="s">
        <v>31</v>
      </c>
      <c r="AX1079" s="13" t="s">
        <v>74</v>
      </c>
      <c r="AY1079" s="265" t="s">
        <v>165</v>
      </c>
    </row>
    <row r="1080" s="13" customFormat="1">
      <c r="B1080" s="255"/>
      <c r="C1080" s="256"/>
      <c r="D1080" s="246" t="s">
        <v>175</v>
      </c>
      <c r="E1080" s="257" t="s">
        <v>1</v>
      </c>
      <c r="F1080" s="258" t="s">
        <v>2058</v>
      </c>
      <c r="G1080" s="256"/>
      <c r="H1080" s="259">
        <v>0.35699999999999998</v>
      </c>
      <c r="I1080" s="260"/>
      <c r="J1080" s="256"/>
      <c r="K1080" s="256"/>
      <c r="L1080" s="261"/>
      <c r="M1080" s="262"/>
      <c r="N1080" s="263"/>
      <c r="O1080" s="263"/>
      <c r="P1080" s="263"/>
      <c r="Q1080" s="263"/>
      <c r="R1080" s="263"/>
      <c r="S1080" s="263"/>
      <c r="T1080" s="264"/>
      <c r="AT1080" s="265" t="s">
        <v>175</v>
      </c>
      <c r="AU1080" s="265" t="s">
        <v>107</v>
      </c>
      <c r="AV1080" s="13" t="s">
        <v>107</v>
      </c>
      <c r="AW1080" s="13" t="s">
        <v>31</v>
      </c>
      <c r="AX1080" s="13" t="s">
        <v>74</v>
      </c>
      <c r="AY1080" s="265" t="s">
        <v>165</v>
      </c>
    </row>
    <row r="1081" s="13" customFormat="1">
      <c r="B1081" s="255"/>
      <c r="C1081" s="256"/>
      <c r="D1081" s="246" t="s">
        <v>175</v>
      </c>
      <c r="E1081" s="257" t="s">
        <v>1</v>
      </c>
      <c r="F1081" s="258" t="s">
        <v>1836</v>
      </c>
      <c r="G1081" s="256"/>
      <c r="H1081" s="259">
        <v>0.56499999999999995</v>
      </c>
      <c r="I1081" s="260"/>
      <c r="J1081" s="256"/>
      <c r="K1081" s="256"/>
      <c r="L1081" s="261"/>
      <c r="M1081" s="262"/>
      <c r="N1081" s="263"/>
      <c r="O1081" s="263"/>
      <c r="P1081" s="263"/>
      <c r="Q1081" s="263"/>
      <c r="R1081" s="263"/>
      <c r="S1081" s="263"/>
      <c r="T1081" s="264"/>
      <c r="AT1081" s="265" t="s">
        <v>175</v>
      </c>
      <c r="AU1081" s="265" t="s">
        <v>107</v>
      </c>
      <c r="AV1081" s="13" t="s">
        <v>107</v>
      </c>
      <c r="AW1081" s="13" t="s">
        <v>31</v>
      </c>
      <c r="AX1081" s="13" t="s">
        <v>74</v>
      </c>
      <c r="AY1081" s="265" t="s">
        <v>165</v>
      </c>
    </row>
    <row r="1082" s="13" customFormat="1">
      <c r="B1082" s="255"/>
      <c r="C1082" s="256"/>
      <c r="D1082" s="246" t="s">
        <v>175</v>
      </c>
      <c r="E1082" s="257" t="s">
        <v>1</v>
      </c>
      <c r="F1082" s="258" t="s">
        <v>1837</v>
      </c>
      <c r="G1082" s="256"/>
      <c r="H1082" s="259">
        <v>0.46200000000000002</v>
      </c>
      <c r="I1082" s="260"/>
      <c r="J1082" s="256"/>
      <c r="K1082" s="256"/>
      <c r="L1082" s="261"/>
      <c r="M1082" s="262"/>
      <c r="N1082" s="263"/>
      <c r="O1082" s="263"/>
      <c r="P1082" s="263"/>
      <c r="Q1082" s="263"/>
      <c r="R1082" s="263"/>
      <c r="S1082" s="263"/>
      <c r="T1082" s="264"/>
      <c r="AT1082" s="265" t="s">
        <v>175</v>
      </c>
      <c r="AU1082" s="265" t="s">
        <v>107</v>
      </c>
      <c r="AV1082" s="13" t="s">
        <v>107</v>
      </c>
      <c r="AW1082" s="13" t="s">
        <v>31</v>
      </c>
      <c r="AX1082" s="13" t="s">
        <v>74</v>
      </c>
      <c r="AY1082" s="265" t="s">
        <v>165</v>
      </c>
    </row>
    <row r="1083" s="13" customFormat="1">
      <c r="B1083" s="255"/>
      <c r="C1083" s="256"/>
      <c r="D1083" s="246" t="s">
        <v>175</v>
      </c>
      <c r="E1083" s="257" t="s">
        <v>1</v>
      </c>
      <c r="F1083" s="258" t="s">
        <v>1838</v>
      </c>
      <c r="G1083" s="256"/>
      <c r="H1083" s="259">
        <v>0.51300000000000001</v>
      </c>
      <c r="I1083" s="260"/>
      <c r="J1083" s="256"/>
      <c r="K1083" s="256"/>
      <c r="L1083" s="261"/>
      <c r="M1083" s="262"/>
      <c r="N1083" s="263"/>
      <c r="O1083" s="263"/>
      <c r="P1083" s="263"/>
      <c r="Q1083" s="263"/>
      <c r="R1083" s="263"/>
      <c r="S1083" s="263"/>
      <c r="T1083" s="264"/>
      <c r="AT1083" s="265" t="s">
        <v>175</v>
      </c>
      <c r="AU1083" s="265" t="s">
        <v>107</v>
      </c>
      <c r="AV1083" s="13" t="s">
        <v>107</v>
      </c>
      <c r="AW1083" s="13" t="s">
        <v>31</v>
      </c>
      <c r="AX1083" s="13" t="s">
        <v>74</v>
      </c>
      <c r="AY1083" s="265" t="s">
        <v>165</v>
      </c>
    </row>
    <row r="1084" s="13" customFormat="1">
      <c r="B1084" s="255"/>
      <c r="C1084" s="256"/>
      <c r="D1084" s="246" t="s">
        <v>175</v>
      </c>
      <c r="E1084" s="257" t="s">
        <v>1</v>
      </c>
      <c r="F1084" s="258" t="s">
        <v>1839</v>
      </c>
      <c r="G1084" s="256"/>
      <c r="H1084" s="259">
        <v>0.34799999999999998</v>
      </c>
      <c r="I1084" s="260"/>
      <c r="J1084" s="256"/>
      <c r="K1084" s="256"/>
      <c r="L1084" s="261"/>
      <c r="M1084" s="262"/>
      <c r="N1084" s="263"/>
      <c r="O1084" s="263"/>
      <c r="P1084" s="263"/>
      <c r="Q1084" s="263"/>
      <c r="R1084" s="263"/>
      <c r="S1084" s="263"/>
      <c r="T1084" s="264"/>
      <c r="AT1084" s="265" t="s">
        <v>175</v>
      </c>
      <c r="AU1084" s="265" t="s">
        <v>107</v>
      </c>
      <c r="AV1084" s="13" t="s">
        <v>107</v>
      </c>
      <c r="AW1084" s="13" t="s">
        <v>31</v>
      </c>
      <c r="AX1084" s="13" t="s">
        <v>74</v>
      </c>
      <c r="AY1084" s="265" t="s">
        <v>165</v>
      </c>
    </row>
    <row r="1085" s="12" customFormat="1">
      <c r="B1085" s="244"/>
      <c r="C1085" s="245"/>
      <c r="D1085" s="246" t="s">
        <v>175</v>
      </c>
      <c r="E1085" s="247" t="s">
        <v>1</v>
      </c>
      <c r="F1085" s="248" t="s">
        <v>1452</v>
      </c>
      <c r="G1085" s="245"/>
      <c r="H1085" s="247" t="s">
        <v>1</v>
      </c>
      <c r="I1085" s="249"/>
      <c r="J1085" s="245"/>
      <c r="K1085" s="245"/>
      <c r="L1085" s="250"/>
      <c r="M1085" s="251"/>
      <c r="N1085" s="252"/>
      <c r="O1085" s="252"/>
      <c r="P1085" s="252"/>
      <c r="Q1085" s="252"/>
      <c r="R1085" s="252"/>
      <c r="S1085" s="252"/>
      <c r="T1085" s="253"/>
      <c r="AT1085" s="254" t="s">
        <v>175</v>
      </c>
      <c r="AU1085" s="254" t="s">
        <v>107</v>
      </c>
      <c r="AV1085" s="12" t="s">
        <v>82</v>
      </c>
      <c r="AW1085" s="12" t="s">
        <v>31</v>
      </c>
      <c r="AX1085" s="12" t="s">
        <v>74</v>
      </c>
      <c r="AY1085" s="254" t="s">
        <v>165</v>
      </c>
    </row>
    <row r="1086" s="13" customFormat="1">
      <c r="B1086" s="255"/>
      <c r="C1086" s="256"/>
      <c r="D1086" s="246" t="s">
        <v>175</v>
      </c>
      <c r="E1086" s="257" t="s">
        <v>1</v>
      </c>
      <c r="F1086" s="258" t="s">
        <v>1840</v>
      </c>
      <c r="G1086" s="256"/>
      <c r="H1086" s="259">
        <v>17.289999999999999</v>
      </c>
      <c r="I1086" s="260"/>
      <c r="J1086" s="256"/>
      <c r="K1086" s="256"/>
      <c r="L1086" s="261"/>
      <c r="M1086" s="262"/>
      <c r="N1086" s="263"/>
      <c r="O1086" s="263"/>
      <c r="P1086" s="263"/>
      <c r="Q1086" s="263"/>
      <c r="R1086" s="263"/>
      <c r="S1086" s="263"/>
      <c r="T1086" s="264"/>
      <c r="AT1086" s="265" t="s">
        <v>175</v>
      </c>
      <c r="AU1086" s="265" t="s">
        <v>107</v>
      </c>
      <c r="AV1086" s="13" t="s">
        <v>107</v>
      </c>
      <c r="AW1086" s="13" t="s">
        <v>31</v>
      </c>
      <c r="AX1086" s="13" t="s">
        <v>74</v>
      </c>
      <c r="AY1086" s="265" t="s">
        <v>165</v>
      </c>
    </row>
    <row r="1087" s="13" customFormat="1">
      <c r="B1087" s="255"/>
      <c r="C1087" s="256"/>
      <c r="D1087" s="246" t="s">
        <v>175</v>
      </c>
      <c r="E1087" s="257" t="s">
        <v>1</v>
      </c>
      <c r="F1087" s="258" t="s">
        <v>1841</v>
      </c>
      <c r="G1087" s="256"/>
      <c r="H1087" s="259">
        <v>-0.88</v>
      </c>
      <c r="I1087" s="260"/>
      <c r="J1087" s="256"/>
      <c r="K1087" s="256"/>
      <c r="L1087" s="261"/>
      <c r="M1087" s="262"/>
      <c r="N1087" s="263"/>
      <c r="O1087" s="263"/>
      <c r="P1087" s="263"/>
      <c r="Q1087" s="263"/>
      <c r="R1087" s="263"/>
      <c r="S1087" s="263"/>
      <c r="T1087" s="264"/>
      <c r="AT1087" s="265" t="s">
        <v>175</v>
      </c>
      <c r="AU1087" s="265" t="s">
        <v>107</v>
      </c>
      <c r="AV1087" s="13" t="s">
        <v>107</v>
      </c>
      <c r="AW1087" s="13" t="s">
        <v>31</v>
      </c>
      <c r="AX1087" s="13" t="s">
        <v>74</v>
      </c>
      <c r="AY1087" s="265" t="s">
        <v>165</v>
      </c>
    </row>
    <row r="1088" s="13" customFormat="1">
      <c r="B1088" s="255"/>
      <c r="C1088" s="256"/>
      <c r="D1088" s="246" t="s">
        <v>175</v>
      </c>
      <c r="E1088" s="257" t="s">
        <v>1</v>
      </c>
      <c r="F1088" s="258" t="s">
        <v>1842</v>
      </c>
      <c r="G1088" s="256"/>
      <c r="H1088" s="259">
        <v>1.8</v>
      </c>
      <c r="I1088" s="260"/>
      <c r="J1088" s="256"/>
      <c r="K1088" s="256"/>
      <c r="L1088" s="261"/>
      <c r="M1088" s="262"/>
      <c r="N1088" s="263"/>
      <c r="O1088" s="263"/>
      <c r="P1088" s="263"/>
      <c r="Q1088" s="263"/>
      <c r="R1088" s="263"/>
      <c r="S1088" s="263"/>
      <c r="T1088" s="264"/>
      <c r="AT1088" s="265" t="s">
        <v>175</v>
      </c>
      <c r="AU1088" s="265" t="s">
        <v>107</v>
      </c>
      <c r="AV1088" s="13" t="s">
        <v>107</v>
      </c>
      <c r="AW1088" s="13" t="s">
        <v>31</v>
      </c>
      <c r="AX1088" s="13" t="s">
        <v>74</v>
      </c>
      <c r="AY1088" s="265" t="s">
        <v>165</v>
      </c>
    </row>
    <row r="1089" s="14" customFormat="1">
      <c r="B1089" s="266"/>
      <c r="C1089" s="267"/>
      <c r="D1089" s="246" t="s">
        <v>175</v>
      </c>
      <c r="E1089" s="268" t="s">
        <v>1</v>
      </c>
      <c r="F1089" s="269" t="s">
        <v>179</v>
      </c>
      <c r="G1089" s="267"/>
      <c r="H1089" s="270">
        <v>293.60200000000003</v>
      </c>
      <c r="I1089" s="271"/>
      <c r="J1089" s="267"/>
      <c r="K1089" s="267"/>
      <c r="L1089" s="272"/>
      <c r="M1089" s="273"/>
      <c r="N1089" s="274"/>
      <c r="O1089" s="274"/>
      <c r="P1089" s="274"/>
      <c r="Q1089" s="274"/>
      <c r="R1089" s="274"/>
      <c r="S1089" s="274"/>
      <c r="T1089" s="275"/>
      <c r="AT1089" s="276" t="s">
        <v>175</v>
      </c>
      <c r="AU1089" s="276" t="s">
        <v>107</v>
      </c>
      <c r="AV1089" s="14" t="s">
        <v>166</v>
      </c>
      <c r="AW1089" s="14" t="s">
        <v>31</v>
      </c>
      <c r="AX1089" s="14" t="s">
        <v>74</v>
      </c>
      <c r="AY1089" s="276" t="s">
        <v>165</v>
      </c>
    </row>
    <row r="1090" s="12" customFormat="1">
      <c r="B1090" s="244"/>
      <c r="C1090" s="245"/>
      <c r="D1090" s="246" t="s">
        <v>175</v>
      </c>
      <c r="E1090" s="247" t="s">
        <v>1</v>
      </c>
      <c r="F1090" s="248" t="s">
        <v>794</v>
      </c>
      <c r="G1090" s="245"/>
      <c r="H1090" s="247" t="s">
        <v>1</v>
      </c>
      <c r="I1090" s="249"/>
      <c r="J1090" s="245"/>
      <c r="K1090" s="245"/>
      <c r="L1090" s="250"/>
      <c r="M1090" s="251"/>
      <c r="N1090" s="252"/>
      <c r="O1090" s="252"/>
      <c r="P1090" s="252"/>
      <c r="Q1090" s="252"/>
      <c r="R1090" s="252"/>
      <c r="S1090" s="252"/>
      <c r="T1090" s="253"/>
      <c r="AT1090" s="254" t="s">
        <v>175</v>
      </c>
      <c r="AU1090" s="254" t="s">
        <v>107</v>
      </c>
      <c r="AV1090" s="12" t="s">
        <v>82</v>
      </c>
      <c r="AW1090" s="12" t="s">
        <v>31</v>
      </c>
      <c r="AX1090" s="12" t="s">
        <v>74</v>
      </c>
      <c r="AY1090" s="254" t="s">
        <v>165</v>
      </c>
    </row>
    <row r="1091" s="12" customFormat="1">
      <c r="B1091" s="244"/>
      <c r="C1091" s="245"/>
      <c r="D1091" s="246" t="s">
        <v>175</v>
      </c>
      <c r="E1091" s="247" t="s">
        <v>1</v>
      </c>
      <c r="F1091" s="248" t="s">
        <v>1819</v>
      </c>
      <c r="G1091" s="245"/>
      <c r="H1091" s="247" t="s">
        <v>1</v>
      </c>
      <c r="I1091" s="249"/>
      <c r="J1091" s="245"/>
      <c r="K1091" s="245"/>
      <c r="L1091" s="250"/>
      <c r="M1091" s="251"/>
      <c r="N1091" s="252"/>
      <c r="O1091" s="252"/>
      <c r="P1091" s="252"/>
      <c r="Q1091" s="252"/>
      <c r="R1091" s="252"/>
      <c r="S1091" s="252"/>
      <c r="T1091" s="253"/>
      <c r="AT1091" s="254" t="s">
        <v>175</v>
      </c>
      <c r="AU1091" s="254" t="s">
        <v>107</v>
      </c>
      <c r="AV1091" s="12" t="s">
        <v>82</v>
      </c>
      <c r="AW1091" s="12" t="s">
        <v>31</v>
      </c>
      <c r="AX1091" s="12" t="s">
        <v>74</v>
      </c>
      <c r="AY1091" s="254" t="s">
        <v>165</v>
      </c>
    </row>
    <row r="1092" s="13" customFormat="1">
      <c r="B1092" s="255"/>
      <c r="C1092" s="256"/>
      <c r="D1092" s="246" t="s">
        <v>175</v>
      </c>
      <c r="E1092" s="257" t="s">
        <v>1</v>
      </c>
      <c r="F1092" s="258" t="s">
        <v>1843</v>
      </c>
      <c r="G1092" s="256"/>
      <c r="H1092" s="259">
        <v>92.731999999999999</v>
      </c>
      <c r="I1092" s="260"/>
      <c r="J1092" s="256"/>
      <c r="K1092" s="256"/>
      <c r="L1092" s="261"/>
      <c r="M1092" s="262"/>
      <c r="N1092" s="263"/>
      <c r="O1092" s="263"/>
      <c r="P1092" s="263"/>
      <c r="Q1092" s="263"/>
      <c r="R1092" s="263"/>
      <c r="S1092" s="263"/>
      <c r="T1092" s="264"/>
      <c r="AT1092" s="265" t="s">
        <v>175</v>
      </c>
      <c r="AU1092" s="265" t="s">
        <v>107</v>
      </c>
      <c r="AV1092" s="13" t="s">
        <v>107</v>
      </c>
      <c r="AW1092" s="13" t="s">
        <v>31</v>
      </c>
      <c r="AX1092" s="13" t="s">
        <v>74</v>
      </c>
      <c r="AY1092" s="265" t="s">
        <v>165</v>
      </c>
    </row>
    <row r="1093" s="13" customFormat="1">
      <c r="B1093" s="255"/>
      <c r="C1093" s="256"/>
      <c r="D1093" s="246" t="s">
        <v>175</v>
      </c>
      <c r="E1093" s="257" t="s">
        <v>1</v>
      </c>
      <c r="F1093" s="258" t="s">
        <v>381</v>
      </c>
      <c r="G1093" s="256"/>
      <c r="H1093" s="259">
        <v>-2.4300000000000002</v>
      </c>
      <c r="I1093" s="260"/>
      <c r="J1093" s="256"/>
      <c r="K1093" s="256"/>
      <c r="L1093" s="261"/>
      <c r="M1093" s="262"/>
      <c r="N1093" s="263"/>
      <c r="O1093" s="263"/>
      <c r="P1093" s="263"/>
      <c r="Q1093" s="263"/>
      <c r="R1093" s="263"/>
      <c r="S1093" s="263"/>
      <c r="T1093" s="264"/>
      <c r="AT1093" s="265" t="s">
        <v>175</v>
      </c>
      <c r="AU1093" s="265" t="s">
        <v>107</v>
      </c>
      <c r="AV1093" s="13" t="s">
        <v>107</v>
      </c>
      <c r="AW1093" s="13" t="s">
        <v>31</v>
      </c>
      <c r="AX1093" s="13" t="s">
        <v>74</v>
      </c>
      <c r="AY1093" s="265" t="s">
        <v>165</v>
      </c>
    </row>
    <row r="1094" s="13" customFormat="1">
      <c r="B1094" s="255"/>
      <c r="C1094" s="256"/>
      <c r="D1094" s="246" t="s">
        <v>175</v>
      </c>
      <c r="E1094" s="257" t="s">
        <v>1</v>
      </c>
      <c r="F1094" s="258" t="s">
        <v>1844</v>
      </c>
      <c r="G1094" s="256"/>
      <c r="H1094" s="259">
        <v>0.67500000000000004</v>
      </c>
      <c r="I1094" s="260"/>
      <c r="J1094" s="256"/>
      <c r="K1094" s="256"/>
      <c r="L1094" s="261"/>
      <c r="M1094" s="262"/>
      <c r="N1094" s="263"/>
      <c r="O1094" s="263"/>
      <c r="P1094" s="263"/>
      <c r="Q1094" s="263"/>
      <c r="R1094" s="263"/>
      <c r="S1094" s="263"/>
      <c r="T1094" s="264"/>
      <c r="AT1094" s="265" t="s">
        <v>175</v>
      </c>
      <c r="AU1094" s="265" t="s">
        <v>107</v>
      </c>
      <c r="AV1094" s="13" t="s">
        <v>107</v>
      </c>
      <c r="AW1094" s="13" t="s">
        <v>31</v>
      </c>
      <c r="AX1094" s="13" t="s">
        <v>74</v>
      </c>
      <c r="AY1094" s="265" t="s">
        <v>165</v>
      </c>
    </row>
    <row r="1095" s="13" customFormat="1">
      <c r="B1095" s="255"/>
      <c r="C1095" s="256"/>
      <c r="D1095" s="246" t="s">
        <v>175</v>
      </c>
      <c r="E1095" s="257" t="s">
        <v>1</v>
      </c>
      <c r="F1095" s="258" t="s">
        <v>1845</v>
      </c>
      <c r="G1095" s="256"/>
      <c r="H1095" s="259">
        <v>9.4239999999999995</v>
      </c>
      <c r="I1095" s="260"/>
      <c r="J1095" s="256"/>
      <c r="K1095" s="256"/>
      <c r="L1095" s="261"/>
      <c r="M1095" s="262"/>
      <c r="N1095" s="263"/>
      <c r="O1095" s="263"/>
      <c r="P1095" s="263"/>
      <c r="Q1095" s="263"/>
      <c r="R1095" s="263"/>
      <c r="S1095" s="263"/>
      <c r="T1095" s="264"/>
      <c r="AT1095" s="265" t="s">
        <v>175</v>
      </c>
      <c r="AU1095" s="265" t="s">
        <v>107</v>
      </c>
      <c r="AV1095" s="13" t="s">
        <v>107</v>
      </c>
      <c r="AW1095" s="13" t="s">
        <v>31</v>
      </c>
      <c r="AX1095" s="13" t="s">
        <v>74</v>
      </c>
      <c r="AY1095" s="265" t="s">
        <v>165</v>
      </c>
    </row>
    <row r="1096" s="13" customFormat="1">
      <c r="B1096" s="255"/>
      <c r="C1096" s="256"/>
      <c r="D1096" s="246" t="s">
        <v>175</v>
      </c>
      <c r="E1096" s="257" t="s">
        <v>1</v>
      </c>
      <c r="F1096" s="258" t="s">
        <v>1846</v>
      </c>
      <c r="G1096" s="256"/>
      <c r="H1096" s="259">
        <v>17.039999999999999</v>
      </c>
      <c r="I1096" s="260"/>
      <c r="J1096" s="256"/>
      <c r="K1096" s="256"/>
      <c r="L1096" s="261"/>
      <c r="M1096" s="262"/>
      <c r="N1096" s="263"/>
      <c r="O1096" s="263"/>
      <c r="P1096" s="263"/>
      <c r="Q1096" s="263"/>
      <c r="R1096" s="263"/>
      <c r="S1096" s="263"/>
      <c r="T1096" s="264"/>
      <c r="AT1096" s="265" t="s">
        <v>175</v>
      </c>
      <c r="AU1096" s="265" t="s">
        <v>107</v>
      </c>
      <c r="AV1096" s="13" t="s">
        <v>107</v>
      </c>
      <c r="AW1096" s="13" t="s">
        <v>31</v>
      </c>
      <c r="AX1096" s="13" t="s">
        <v>74</v>
      </c>
      <c r="AY1096" s="265" t="s">
        <v>165</v>
      </c>
    </row>
    <row r="1097" s="13" customFormat="1">
      <c r="B1097" s="255"/>
      <c r="C1097" s="256"/>
      <c r="D1097" s="246" t="s">
        <v>175</v>
      </c>
      <c r="E1097" s="257" t="s">
        <v>1</v>
      </c>
      <c r="F1097" s="258" t="s">
        <v>310</v>
      </c>
      <c r="G1097" s="256"/>
      <c r="H1097" s="259">
        <v>-1.6000000000000001</v>
      </c>
      <c r="I1097" s="260"/>
      <c r="J1097" s="256"/>
      <c r="K1097" s="256"/>
      <c r="L1097" s="261"/>
      <c r="M1097" s="262"/>
      <c r="N1097" s="263"/>
      <c r="O1097" s="263"/>
      <c r="P1097" s="263"/>
      <c r="Q1097" s="263"/>
      <c r="R1097" s="263"/>
      <c r="S1097" s="263"/>
      <c r="T1097" s="264"/>
      <c r="AT1097" s="265" t="s">
        <v>175</v>
      </c>
      <c r="AU1097" s="265" t="s">
        <v>107</v>
      </c>
      <c r="AV1097" s="13" t="s">
        <v>107</v>
      </c>
      <c r="AW1097" s="13" t="s">
        <v>31</v>
      </c>
      <c r="AX1097" s="13" t="s">
        <v>74</v>
      </c>
      <c r="AY1097" s="265" t="s">
        <v>165</v>
      </c>
    </row>
    <row r="1098" s="13" customFormat="1">
      <c r="B1098" s="255"/>
      <c r="C1098" s="256"/>
      <c r="D1098" s="246" t="s">
        <v>175</v>
      </c>
      <c r="E1098" s="257" t="s">
        <v>1</v>
      </c>
      <c r="F1098" s="258" t="s">
        <v>1844</v>
      </c>
      <c r="G1098" s="256"/>
      <c r="H1098" s="259">
        <v>0.67500000000000004</v>
      </c>
      <c r="I1098" s="260"/>
      <c r="J1098" s="256"/>
      <c r="K1098" s="256"/>
      <c r="L1098" s="261"/>
      <c r="M1098" s="262"/>
      <c r="N1098" s="263"/>
      <c r="O1098" s="263"/>
      <c r="P1098" s="263"/>
      <c r="Q1098" s="263"/>
      <c r="R1098" s="263"/>
      <c r="S1098" s="263"/>
      <c r="T1098" s="264"/>
      <c r="AT1098" s="265" t="s">
        <v>175</v>
      </c>
      <c r="AU1098" s="265" t="s">
        <v>107</v>
      </c>
      <c r="AV1098" s="13" t="s">
        <v>107</v>
      </c>
      <c r="AW1098" s="13" t="s">
        <v>31</v>
      </c>
      <c r="AX1098" s="13" t="s">
        <v>74</v>
      </c>
      <c r="AY1098" s="265" t="s">
        <v>165</v>
      </c>
    </row>
    <row r="1099" s="13" customFormat="1">
      <c r="B1099" s="255"/>
      <c r="C1099" s="256"/>
      <c r="D1099" s="246" t="s">
        <v>175</v>
      </c>
      <c r="E1099" s="257" t="s">
        <v>1</v>
      </c>
      <c r="F1099" s="258" t="s">
        <v>1847</v>
      </c>
      <c r="G1099" s="256"/>
      <c r="H1099" s="259">
        <v>0.71999999999999997</v>
      </c>
      <c r="I1099" s="260"/>
      <c r="J1099" s="256"/>
      <c r="K1099" s="256"/>
      <c r="L1099" s="261"/>
      <c r="M1099" s="262"/>
      <c r="N1099" s="263"/>
      <c r="O1099" s="263"/>
      <c r="P1099" s="263"/>
      <c r="Q1099" s="263"/>
      <c r="R1099" s="263"/>
      <c r="S1099" s="263"/>
      <c r="T1099" s="264"/>
      <c r="AT1099" s="265" t="s">
        <v>175</v>
      </c>
      <c r="AU1099" s="265" t="s">
        <v>107</v>
      </c>
      <c r="AV1099" s="13" t="s">
        <v>107</v>
      </c>
      <c r="AW1099" s="13" t="s">
        <v>31</v>
      </c>
      <c r="AX1099" s="13" t="s">
        <v>74</v>
      </c>
      <c r="AY1099" s="265" t="s">
        <v>165</v>
      </c>
    </row>
    <row r="1100" s="12" customFormat="1">
      <c r="B1100" s="244"/>
      <c r="C1100" s="245"/>
      <c r="D1100" s="246" t="s">
        <v>175</v>
      </c>
      <c r="E1100" s="247" t="s">
        <v>1</v>
      </c>
      <c r="F1100" s="248" t="s">
        <v>1452</v>
      </c>
      <c r="G1100" s="245"/>
      <c r="H1100" s="247" t="s">
        <v>1</v>
      </c>
      <c r="I1100" s="249"/>
      <c r="J1100" s="245"/>
      <c r="K1100" s="245"/>
      <c r="L1100" s="250"/>
      <c r="M1100" s="251"/>
      <c r="N1100" s="252"/>
      <c r="O1100" s="252"/>
      <c r="P1100" s="252"/>
      <c r="Q1100" s="252"/>
      <c r="R1100" s="252"/>
      <c r="S1100" s="252"/>
      <c r="T1100" s="253"/>
      <c r="AT1100" s="254" t="s">
        <v>175</v>
      </c>
      <c r="AU1100" s="254" t="s">
        <v>107</v>
      </c>
      <c r="AV1100" s="12" t="s">
        <v>82</v>
      </c>
      <c r="AW1100" s="12" t="s">
        <v>31</v>
      </c>
      <c r="AX1100" s="12" t="s">
        <v>74</v>
      </c>
      <c r="AY1100" s="254" t="s">
        <v>165</v>
      </c>
    </row>
    <row r="1101" s="13" customFormat="1">
      <c r="B1101" s="255"/>
      <c r="C1101" s="256"/>
      <c r="D1101" s="246" t="s">
        <v>175</v>
      </c>
      <c r="E1101" s="257" t="s">
        <v>1</v>
      </c>
      <c r="F1101" s="258" t="s">
        <v>1848</v>
      </c>
      <c r="G1101" s="256"/>
      <c r="H1101" s="259">
        <v>3.8239999999999998</v>
      </c>
      <c r="I1101" s="260"/>
      <c r="J1101" s="256"/>
      <c r="K1101" s="256"/>
      <c r="L1101" s="261"/>
      <c r="M1101" s="262"/>
      <c r="N1101" s="263"/>
      <c r="O1101" s="263"/>
      <c r="P1101" s="263"/>
      <c r="Q1101" s="263"/>
      <c r="R1101" s="263"/>
      <c r="S1101" s="263"/>
      <c r="T1101" s="264"/>
      <c r="AT1101" s="265" t="s">
        <v>175</v>
      </c>
      <c r="AU1101" s="265" t="s">
        <v>107</v>
      </c>
      <c r="AV1101" s="13" t="s">
        <v>107</v>
      </c>
      <c r="AW1101" s="13" t="s">
        <v>31</v>
      </c>
      <c r="AX1101" s="13" t="s">
        <v>74</v>
      </c>
      <c r="AY1101" s="265" t="s">
        <v>165</v>
      </c>
    </row>
    <row r="1102" s="13" customFormat="1">
      <c r="B1102" s="255"/>
      <c r="C1102" s="256"/>
      <c r="D1102" s="246" t="s">
        <v>175</v>
      </c>
      <c r="E1102" s="257" t="s">
        <v>1</v>
      </c>
      <c r="F1102" s="258" t="s">
        <v>1849</v>
      </c>
      <c r="G1102" s="256"/>
      <c r="H1102" s="259">
        <v>2.48</v>
      </c>
      <c r="I1102" s="260"/>
      <c r="J1102" s="256"/>
      <c r="K1102" s="256"/>
      <c r="L1102" s="261"/>
      <c r="M1102" s="262"/>
      <c r="N1102" s="263"/>
      <c r="O1102" s="263"/>
      <c r="P1102" s="263"/>
      <c r="Q1102" s="263"/>
      <c r="R1102" s="263"/>
      <c r="S1102" s="263"/>
      <c r="T1102" s="264"/>
      <c r="AT1102" s="265" t="s">
        <v>175</v>
      </c>
      <c r="AU1102" s="265" t="s">
        <v>107</v>
      </c>
      <c r="AV1102" s="13" t="s">
        <v>107</v>
      </c>
      <c r="AW1102" s="13" t="s">
        <v>31</v>
      </c>
      <c r="AX1102" s="13" t="s">
        <v>74</v>
      </c>
      <c r="AY1102" s="265" t="s">
        <v>165</v>
      </c>
    </row>
    <row r="1103" s="13" customFormat="1">
      <c r="B1103" s="255"/>
      <c r="C1103" s="256"/>
      <c r="D1103" s="246" t="s">
        <v>175</v>
      </c>
      <c r="E1103" s="257" t="s">
        <v>1</v>
      </c>
      <c r="F1103" s="258" t="s">
        <v>1850</v>
      </c>
      <c r="G1103" s="256"/>
      <c r="H1103" s="259">
        <v>-0.32000000000000001</v>
      </c>
      <c r="I1103" s="260"/>
      <c r="J1103" s="256"/>
      <c r="K1103" s="256"/>
      <c r="L1103" s="261"/>
      <c r="M1103" s="262"/>
      <c r="N1103" s="263"/>
      <c r="O1103" s="263"/>
      <c r="P1103" s="263"/>
      <c r="Q1103" s="263"/>
      <c r="R1103" s="263"/>
      <c r="S1103" s="263"/>
      <c r="T1103" s="264"/>
      <c r="AT1103" s="265" t="s">
        <v>175</v>
      </c>
      <c r="AU1103" s="265" t="s">
        <v>107</v>
      </c>
      <c r="AV1103" s="13" t="s">
        <v>107</v>
      </c>
      <c r="AW1103" s="13" t="s">
        <v>31</v>
      </c>
      <c r="AX1103" s="13" t="s">
        <v>74</v>
      </c>
      <c r="AY1103" s="265" t="s">
        <v>165</v>
      </c>
    </row>
    <row r="1104" s="13" customFormat="1">
      <c r="B1104" s="255"/>
      <c r="C1104" s="256"/>
      <c r="D1104" s="246" t="s">
        <v>175</v>
      </c>
      <c r="E1104" s="257" t="s">
        <v>1</v>
      </c>
      <c r="F1104" s="258" t="s">
        <v>1851</v>
      </c>
      <c r="G1104" s="256"/>
      <c r="H1104" s="259">
        <v>0.64000000000000001</v>
      </c>
      <c r="I1104" s="260"/>
      <c r="J1104" s="256"/>
      <c r="K1104" s="256"/>
      <c r="L1104" s="261"/>
      <c r="M1104" s="262"/>
      <c r="N1104" s="263"/>
      <c r="O1104" s="263"/>
      <c r="P1104" s="263"/>
      <c r="Q1104" s="263"/>
      <c r="R1104" s="263"/>
      <c r="S1104" s="263"/>
      <c r="T1104" s="264"/>
      <c r="AT1104" s="265" t="s">
        <v>175</v>
      </c>
      <c r="AU1104" s="265" t="s">
        <v>107</v>
      </c>
      <c r="AV1104" s="13" t="s">
        <v>107</v>
      </c>
      <c r="AW1104" s="13" t="s">
        <v>31</v>
      </c>
      <c r="AX1104" s="13" t="s">
        <v>74</v>
      </c>
      <c r="AY1104" s="265" t="s">
        <v>165</v>
      </c>
    </row>
    <row r="1105" s="14" customFormat="1">
      <c r="B1105" s="266"/>
      <c r="C1105" s="267"/>
      <c r="D1105" s="246" t="s">
        <v>175</v>
      </c>
      <c r="E1105" s="268" t="s">
        <v>1</v>
      </c>
      <c r="F1105" s="269" t="s">
        <v>179</v>
      </c>
      <c r="G1105" s="267"/>
      <c r="H1105" s="270">
        <v>123.85999999999999</v>
      </c>
      <c r="I1105" s="271"/>
      <c r="J1105" s="267"/>
      <c r="K1105" s="267"/>
      <c r="L1105" s="272"/>
      <c r="M1105" s="273"/>
      <c r="N1105" s="274"/>
      <c r="O1105" s="274"/>
      <c r="P1105" s="274"/>
      <c r="Q1105" s="274"/>
      <c r="R1105" s="274"/>
      <c r="S1105" s="274"/>
      <c r="T1105" s="275"/>
      <c r="AT1105" s="276" t="s">
        <v>175</v>
      </c>
      <c r="AU1105" s="276" t="s">
        <v>107</v>
      </c>
      <c r="AV1105" s="14" t="s">
        <v>166</v>
      </c>
      <c r="AW1105" s="14" t="s">
        <v>31</v>
      </c>
      <c r="AX1105" s="14" t="s">
        <v>74</v>
      </c>
      <c r="AY1105" s="276" t="s">
        <v>165</v>
      </c>
    </row>
    <row r="1106" s="12" customFormat="1">
      <c r="B1106" s="244"/>
      <c r="C1106" s="245"/>
      <c r="D1106" s="246" t="s">
        <v>175</v>
      </c>
      <c r="E1106" s="247" t="s">
        <v>1</v>
      </c>
      <c r="F1106" s="248" t="s">
        <v>1750</v>
      </c>
      <c r="G1106" s="245"/>
      <c r="H1106" s="247" t="s">
        <v>1</v>
      </c>
      <c r="I1106" s="249"/>
      <c r="J1106" s="245"/>
      <c r="K1106" s="245"/>
      <c r="L1106" s="250"/>
      <c r="M1106" s="251"/>
      <c r="N1106" s="252"/>
      <c r="O1106" s="252"/>
      <c r="P1106" s="252"/>
      <c r="Q1106" s="252"/>
      <c r="R1106" s="252"/>
      <c r="S1106" s="252"/>
      <c r="T1106" s="253"/>
      <c r="AT1106" s="254" t="s">
        <v>175</v>
      </c>
      <c r="AU1106" s="254" t="s">
        <v>107</v>
      </c>
      <c r="AV1106" s="12" t="s">
        <v>82</v>
      </c>
      <c r="AW1106" s="12" t="s">
        <v>31</v>
      </c>
      <c r="AX1106" s="12" t="s">
        <v>74</v>
      </c>
      <c r="AY1106" s="254" t="s">
        <v>165</v>
      </c>
    </row>
    <row r="1107" s="12" customFormat="1">
      <c r="B1107" s="244"/>
      <c r="C1107" s="245"/>
      <c r="D1107" s="246" t="s">
        <v>175</v>
      </c>
      <c r="E1107" s="247" t="s">
        <v>1</v>
      </c>
      <c r="F1107" s="248" t="s">
        <v>1819</v>
      </c>
      <c r="G1107" s="245"/>
      <c r="H1107" s="247" t="s">
        <v>1</v>
      </c>
      <c r="I1107" s="249"/>
      <c r="J1107" s="245"/>
      <c r="K1107" s="245"/>
      <c r="L1107" s="250"/>
      <c r="M1107" s="251"/>
      <c r="N1107" s="252"/>
      <c r="O1107" s="252"/>
      <c r="P1107" s="252"/>
      <c r="Q1107" s="252"/>
      <c r="R1107" s="252"/>
      <c r="S1107" s="252"/>
      <c r="T1107" s="253"/>
      <c r="AT1107" s="254" t="s">
        <v>175</v>
      </c>
      <c r="AU1107" s="254" t="s">
        <v>107</v>
      </c>
      <c r="AV1107" s="12" t="s">
        <v>82</v>
      </c>
      <c r="AW1107" s="12" t="s">
        <v>31</v>
      </c>
      <c r="AX1107" s="12" t="s">
        <v>74</v>
      </c>
      <c r="AY1107" s="254" t="s">
        <v>165</v>
      </c>
    </row>
    <row r="1108" s="13" customFormat="1">
      <c r="B1108" s="255"/>
      <c r="C1108" s="256"/>
      <c r="D1108" s="246" t="s">
        <v>175</v>
      </c>
      <c r="E1108" s="257" t="s">
        <v>1</v>
      </c>
      <c r="F1108" s="258" t="s">
        <v>1852</v>
      </c>
      <c r="G1108" s="256"/>
      <c r="H1108" s="259">
        <v>31.100000000000001</v>
      </c>
      <c r="I1108" s="260"/>
      <c r="J1108" s="256"/>
      <c r="K1108" s="256"/>
      <c r="L1108" s="261"/>
      <c r="M1108" s="262"/>
      <c r="N1108" s="263"/>
      <c r="O1108" s="263"/>
      <c r="P1108" s="263"/>
      <c r="Q1108" s="263"/>
      <c r="R1108" s="263"/>
      <c r="S1108" s="263"/>
      <c r="T1108" s="264"/>
      <c r="AT1108" s="265" t="s">
        <v>175</v>
      </c>
      <c r="AU1108" s="265" t="s">
        <v>107</v>
      </c>
      <c r="AV1108" s="13" t="s">
        <v>107</v>
      </c>
      <c r="AW1108" s="13" t="s">
        <v>31</v>
      </c>
      <c r="AX1108" s="13" t="s">
        <v>74</v>
      </c>
      <c r="AY1108" s="265" t="s">
        <v>165</v>
      </c>
    </row>
    <row r="1109" s="13" customFormat="1">
      <c r="B1109" s="255"/>
      <c r="C1109" s="256"/>
      <c r="D1109" s="246" t="s">
        <v>175</v>
      </c>
      <c r="E1109" s="257" t="s">
        <v>1</v>
      </c>
      <c r="F1109" s="258" t="s">
        <v>1853</v>
      </c>
      <c r="G1109" s="256"/>
      <c r="H1109" s="259">
        <v>-0.16</v>
      </c>
      <c r="I1109" s="260"/>
      <c r="J1109" s="256"/>
      <c r="K1109" s="256"/>
      <c r="L1109" s="261"/>
      <c r="M1109" s="262"/>
      <c r="N1109" s="263"/>
      <c r="O1109" s="263"/>
      <c r="P1109" s="263"/>
      <c r="Q1109" s="263"/>
      <c r="R1109" s="263"/>
      <c r="S1109" s="263"/>
      <c r="T1109" s="264"/>
      <c r="AT1109" s="265" t="s">
        <v>175</v>
      </c>
      <c r="AU1109" s="265" t="s">
        <v>107</v>
      </c>
      <c r="AV1109" s="13" t="s">
        <v>107</v>
      </c>
      <c r="AW1109" s="13" t="s">
        <v>31</v>
      </c>
      <c r="AX1109" s="13" t="s">
        <v>74</v>
      </c>
      <c r="AY1109" s="265" t="s">
        <v>165</v>
      </c>
    </row>
    <row r="1110" s="13" customFormat="1">
      <c r="B1110" s="255"/>
      <c r="C1110" s="256"/>
      <c r="D1110" s="246" t="s">
        <v>175</v>
      </c>
      <c r="E1110" s="257" t="s">
        <v>1</v>
      </c>
      <c r="F1110" s="258" t="s">
        <v>1854</v>
      </c>
      <c r="G1110" s="256"/>
      <c r="H1110" s="259">
        <v>-1.6499999999999999</v>
      </c>
      <c r="I1110" s="260"/>
      <c r="J1110" s="256"/>
      <c r="K1110" s="256"/>
      <c r="L1110" s="261"/>
      <c r="M1110" s="262"/>
      <c r="N1110" s="263"/>
      <c r="O1110" s="263"/>
      <c r="P1110" s="263"/>
      <c r="Q1110" s="263"/>
      <c r="R1110" s="263"/>
      <c r="S1110" s="263"/>
      <c r="T1110" s="264"/>
      <c r="AT1110" s="265" t="s">
        <v>175</v>
      </c>
      <c r="AU1110" s="265" t="s">
        <v>107</v>
      </c>
      <c r="AV1110" s="13" t="s">
        <v>107</v>
      </c>
      <c r="AW1110" s="13" t="s">
        <v>31</v>
      </c>
      <c r="AX1110" s="13" t="s">
        <v>74</v>
      </c>
      <c r="AY1110" s="265" t="s">
        <v>165</v>
      </c>
    </row>
    <row r="1111" s="13" customFormat="1">
      <c r="B1111" s="255"/>
      <c r="C1111" s="256"/>
      <c r="D1111" s="246" t="s">
        <v>175</v>
      </c>
      <c r="E1111" s="257" t="s">
        <v>1</v>
      </c>
      <c r="F1111" s="258" t="s">
        <v>1855</v>
      </c>
      <c r="G1111" s="256"/>
      <c r="H1111" s="259">
        <v>-2</v>
      </c>
      <c r="I1111" s="260"/>
      <c r="J1111" s="256"/>
      <c r="K1111" s="256"/>
      <c r="L1111" s="261"/>
      <c r="M1111" s="262"/>
      <c r="N1111" s="263"/>
      <c r="O1111" s="263"/>
      <c r="P1111" s="263"/>
      <c r="Q1111" s="263"/>
      <c r="R1111" s="263"/>
      <c r="S1111" s="263"/>
      <c r="T1111" s="264"/>
      <c r="AT1111" s="265" t="s">
        <v>175</v>
      </c>
      <c r="AU1111" s="265" t="s">
        <v>107</v>
      </c>
      <c r="AV1111" s="13" t="s">
        <v>107</v>
      </c>
      <c r="AW1111" s="13" t="s">
        <v>31</v>
      </c>
      <c r="AX1111" s="13" t="s">
        <v>74</v>
      </c>
      <c r="AY1111" s="265" t="s">
        <v>165</v>
      </c>
    </row>
    <row r="1112" s="13" customFormat="1">
      <c r="B1112" s="255"/>
      <c r="C1112" s="256"/>
      <c r="D1112" s="246" t="s">
        <v>175</v>
      </c>
      <c r="E1112" s="257" t="s">
        <v>1</v>
      </c>
      <c r="F1112" s="258" t="s">
        <v>1856</v>
      </c>
      <c r="G1112" s="256"/>
      <c r="H1112" s="259">
        <v>0.17999999999999999</v>
      </c>
      <c r="I1112" s="260"/>
      <c r="J1112" s="256"/>
      <c r="K1112" s="256"/>
      <c r="L1112" s="261"/>
      <c r="M1112" s="262"/>
      <c r="N1112" s="263"/>
      <c r="O1112" s="263"/>
      <c r="P1112" s="263"/>
      <c r="Q1112" s="263"/>
      <c r="R1112" s="263"/>
      <c r="S1112" s="263"/>
      <c r="T1112" s="264"/>
      <c r="AT1112" s="265" t="s">
        <v>175</v>
      </c>
      <c r="AU1112" s="265" t="s">
        <v>107</v>
      </c>
      <c r="AV1112" s="13" t="s">
        <v>107</v>
      </c>
      <c r="AW1112" s="13" t="s">
        <v>31</v>
      </c>
      <c r="AX1112" s="13" t="s">
        <v>74</v>
      </c>
      <c r="AY1112" s="265" t="s">
        <v>165</v>
      </c>
    </row>
    <row r="1113" s="13" customFormat="1">
      <c r="B1113" s="255"/>
      <c r="C1113" s="256"/>
      <c r="D1113" s="246" t="s">
        <v>175</v>
      </c>
      <c r="E1113" s="257" t="s">
        <v>1</v>
      </c>
      <c r="F1113" s="258" t="s">
        <v>1857</v>
      </c>
      <c r="G1113" s="256"/>
      <c r="H1113" s="259">
        <v>0.57299999999999995</v>
      </c>
      <c r="I1113" s="260"/>
      <c r="J1113" s="256"/>
      <c r="K1113" s="256"/>
      <c r="L1113" s="261"/>
      <c r="M1113" s="262"/>
      <c r="N1113" s="263"/>
      <c r="O1113" s="263"/>
      <c r="P1113" s="263"/>
      <c r="Q1113" s="263"/>
      <c r="R1113" s="263"/>
      <c r="S1113" s="263"/>
      <c r="T1113" s="264"/>
      <c r="AT1113" s="265" t="s">
        <v>175</v>
      </c>
      <c r="AU1113" s="265" t="s">
        <v>107</v>
      </c>
      <c r="AV1113" s="13" t="s">
        <v>107</v>
      </c>
      <c r="AW1113" s="13" t="s">
        <v>31</v>
      </c>
      <c r="AX1113" s="13" t="s">
        <v>74</v>
      </c>
      <c r="AY1113" s="265" t="s">
        <v>165</v>
      </c>
    </row>
    <row r="1114" s="13" customFormat="1">
      <c r="B1114" s="255"/>
      <c r="C1114" s="256"/>
      <c r="D1114" s="246" t="s">
        <v>175</v>
      </c>
      <c r="E1114" s="257" t="s">
        <v>1</v>
      </c>
      <c r="F1114" s="258" t="s">
        <v>1858</v>
      </c>
      <c r="G1114" s="256"/>
      <c r="H1114" s="259">
        <v>0.495</v>
      </c>
      <c r="I1114" s="260"/>
      <c r="J1114" s="256"/>
      <c r="K1114" s="256"/>
      <c r="L1114" s="261"/>
      <c r="M1114" s="262"/>
      <c r="N1114" s="263"/>
      <c r="O1114" s="263"/>
      <c r="P1114" s="263"/>
      <c r="Q1114" s="263"/>
      <c r="R1114" s="263"/>
      <c r="S1114" s="263"/>
      <c r="T1114" s="264"/>
      <c r="AT1114" s="265" t="s">
        <v>175</v>
      </c>
      <c r="AU1114" s="265" t="s">
        <v>107</v>
      </c>
      <c r="AV1114" s="13" t="s">
        <v>107</v>
      </c>
      <c r="AW1114" s="13" t="s">
        <v>31</v>
      </c>
      <c r="AX1114" s="13" t="s">
        <v>74</v>
      </c>
      <c r="AY1114" s="265" t="s">
        <v>165</v>
      </c>
    </row>
    <row r="1115" s="13" customFormat="1">
      <c r="B1115" s="255"/>
      <c r="C1115" s="256"/>
      <c r="D1115" s="246" t="s">
        <v>175</v>
      </c>
      <c r="E1115" s="257" t="s">
        <v>1</v>
      </c>
      <c r="F1115" s="258" t="s">
        <v>1859</v>
      </c>
      <c r="G1115" s="256"/>
      <c r="H1115" s="259">
        <v>103.73</v>
      </c>
      <c r="I1115" s="260"/>
      <c r="J1115" s="256"/>
      <c r="K1115" s="256"/>
      <c r="L1115" s="261"/>
      <c r="M1115" s="262"/>
      <c r="N1115" s="263"/>
      <c r="O1115" s="263"/>
      <c r="P1115" s="263"/>
      <c r="Q1115" s="263"/>
      <c r="R1115" s="263"/>
      <c r="S1115" s="263"/>
      <c r="T1115" s="264"/>
      <c r="AT1115" s="265" t="s">
        <v>175</v>
      </c>
      <c r="AU1115" s="265" t="s">
        <v>107</v>
      </c>
      <c r="AV1115" s="13" t="s">
        <v>107</v>
      </c>
      <c r="AW1115" s="13" t="s">
        <v>31</v>
      </c>
      <c r="AX1115" s="13" t="s">
        <v>74</v>
      </c>
      <c r="AY1115" s="265" t="s">
        <v>165</v>
      </c>
    </row>
    <row r="1116" s="13" customFormat="1">
      <c r="B1116" s="255"/>
      <c r="C1116" s="256"/>
      <c r="D1116" s="246" t="s">
        <v>175</v>
      </c>
      <c r="E1116" s="257" t="s">
        <v>1</v>
      </c>
      <c r="F1116" s="258" t="s">
        <v>1860</v>
      </c>
      <c r="G1116" s="256"/>
      <c r="H1116" s="259">
        <v>-4.8600000000000003</v>
      </c>
      <c r="I1116" s="260"/>
      <c r="J1116" s="256"/>
      <c r="K1116" s="256"/>
      <c r="L1116" s="261"/>
      <c r="M1116" s="262"/>
      <c r="N1116" s="263"/>
      <c r="O1116" s="263"/>
      <c r="P1116" s="263"/>
      <c r="Q1116" s="263"/>
      <c r="R1116" s="263"/>
      <c r="S1116" s="263"/>
      <c r="T1116" s="264"/>
      <c r="AT1116" s="265" t="s">
        <v>175</v>
      </c>
      <c r="AU1116" s="265" t="s">
        <v>107</v>
      </c>
      <c r="AV1116" s="13" t="s">
        <v>107</v>
      </c>
      <c r="AW1116" s="13" t="s">
        <v>31</v>
      </c>
      <c r="AX1116" s="13" t="s">
        <v>74</v>
      </c>
      <c r="AY1116" s="265" t="s">
        <v>165</v>
      </c>
    </row>
    <row r="1117" s="13" customFormat="1">
      <c r="B1117" s="255"/>
      <c r="C1117" s="256"/>
      <c r="D1117" s="246" t="s">
        <v>175</v>
      </c>
      <c r="E1117" s="257" t="s">
        <v>1</v>
      </c>
      <c r="F1117" s="258" t="s">
        <v>387</v>
      </c>
      <c r="G1117" s="256"/>
      <c r="H1117" s="259">
        <v>-0.81000000000000005</v>
      </c>
      <c r="I1117" s="260"/>
      <c r="J1117" s="256"/>
      <c r="K1117" s="256"/>
      <c r="L1117" s="261"/>
      <c r="M1117" s="262"/>
      <c r="N1117" s="263"/>
      <c r="O1117" s="263"/>
      <c r="P1117" s="263"/>
      <c r="Q1117" s="263"/>
      <c r="R1117" s="263"/>
      <c r="S1117" s="263"/>
      <c r="T1117" s="264"/>
      <c r="AT1117" s="265" t="s">
        <v>175</v>
      </c>
      <c r="AU1117" s="265" t="s">
        <v>107</v>
      </c>
      <c r="AV1117" s="13" t="s">
        <v>107</v>
      </c>
      <c r="AW1117" s="13" t="s">
        <v>31</v>
      </c>
      <c r="AX1117" s="13" t="s">
        <v>74</v>
      </c>
      <c r="AY1117" s="265" t="s">
        <v>165</v>
      </c>
    </row>
    <row r="1118" s="13" customFormat="1">
      <c r="B1118" s="255"/>
      <c r="C1118" s="256"/>
      <c r="D1118" s="246" t="s">
        <v>175</v>
      </c>
      <c r="E1118" s="257" t="s">
        <v>1</v>
      </c>
      <c r="F1118" s="258" t="s">
        <v>1860</v>
      </c>
      <c r="G1118" s="256"/>
      <c r="H1118" s="259">
        <v>-4.8600000000000003</v>
      </c>
      <c r="I1118" s="260"/>
      <c r="J1118" s="256"/>
      <c r="K1118" s="256"/>
      <c r="L1118" s="261"/>
      <c r="M1118" s="262"/>
      <c r="N1118" s="263"/>
      <c r="O1118" s="263"/>
      <c r="P1118" s="263"/>
      <c r="Q1118" s="263"/>
      <c r="R1118" s="263"/>
      <c r="S1118" s="263"/>
      <c r="T1118" s="264"/>
      <c r="AT1118" s="265" t="s">
        <v>175</v>
      </c>
      <c r="AU1118" s="265" t="s">
        <v>107</v>
      </c>
      <c r="AV1118" s="13" t="s">
        <v>107</v>
      </c>
      <c r="AW1118" s="13" t="s">
        <v>31</v>
      </c>
      <c r="AX1118" s="13" t="s">
        <v>74</v>
      </c>
      <c r="AY1118" s="265" t="s">
        <v>165</v>
      </c>
    </row>
    <row r="1119" s="13" customFormat="1">
      <c r="B1119" s="255"/>
      <c r="C1119" s="256"/>
      <c r="D1119" s="246" t="s">
        <v>175</v>
      </c>
      <c r="E1119" s="257" t="s">
        <v>1</v>
      </c>
      <c r="F1119" s="258" t="s">
        <v>387</v>
      </c>
      <c r="G1119" s="256"/>
      <c r="H1119" s="259">
        <v>-0.81000000000000005</v>
      </c>
      <c r="I1119" s="260"/>
      <c r="J1119" s="256"/>
      <c r="K1119" s="256"/>
      <c r="L1119" s="261"/>
      <c r="M1119" s="262"/>
      <c r="N1119" s="263"/>
      <c r="O1119" s="263"/>
      <c r="P1119" s="263"/>
      <c r="Q1119" s="263"/>
      <c r="R1119" s="263"/>
      <c r="S1119" s="263"/>
      <c r="T1119" s="264"/>
      <c r="AT1119" s="265" t="s">
        <v>175</v>
      </c>
      <c r="AU1119" s="265" t="s">
        <v>107</v>
      </c>
      <c r="AV1119" s="13" t="s">
        <v>107</v>
      </c>
      <c r="AW1119" s="13" t="s">
        <v>31</v>
      </c>
      <c r="AX1119" s="13" t="s">
        <v>74</v>
      </c>
      <c r="AY1119" s="265" t="s">
        <v>165</v>
      </c>
    </row>
    <row r="1120" s="13" customFormat="1">
      <c r="B1120" s="255"/>
      <c r="C1120" s="256"/>
      <c r="D1120" s="246" t="s">
        <v>175</v>
      </c>
      <c r="E1120" s="257" t="s">
        <v>1</v>
      </c>
      <c r="F1120" s="258" t="s">
        <v>1968</v>
      </c>
      <c r="G1120" s="256"/>
      <c r="H1120" s="259">
        <v>-11.638999999999999</v>
      </c>
      <c r="I1120" s="260"/>
      <c r="J1120" s="256"/>
      <c r="K1120" s="256"/>
      <c r="L1120" s="261"/>
      <c r="M1120" s="262"/>
      <c r="N1120" s="263"/>
      <c r="O1120" s="263"/>
      <c r="P1120" s="263"/>
      <c r="Q1120" s="263"/>
      <c r="R1120" s="263"/>
      <c r="S1120" s="263"/>
      <c r="T1120" s="264"/>
      <c r="AT1120" s="265" t="s">
        <v>175</v>
      </c>
      <c r="AU1120" s="265" t="s">
        <v>107</v>
      </c>
      <c r="AV1120" s="13" t="s">
        <v>107</v>
      </c>
      <c r="AW1120" s="13" t="s">
        <v>31</v>
      </c>
      <c r="AX1120" s="13" t="s">
        <v>74</v>
      </c>
      <c r="AY1120" s="265" t="s">
        <v>165</v>
      </c>
    </row>
    <row r="1121" s="13" customFormat="1">
      <c r="B1121" s="255"/>
      <c r="C1121" s="256"/>
      <c r="D1121" s="246" t="s">
        <v>175</v>
      </c>
      <c r="E1121" s="257" t="s">
        <v>1</v>
      </c>
      <c r="F1121" s="258" t="s">
        <v>493</v>
      </c>
      <c r="G1121" s="256"/>
      <c r="H1121" s="259">
        <v>-2.2000000000000002</v>
      </c>
      <c r="I1121" s="260"/>
      <c r="J1121" s="256"/>
      <c r="K1121" s="256"/>
      <c r="L1121" s="261"/>
      <c r="M1121" s="262"/>
      <c r="N1121" s="263"/>
      <c r="O1121" s="263"/>
      <c r="P1121" s="263"/>
      <c r="Q1121" s="263"/>
      <c r="R1121" s="263"/>
      <c r="S1121" s="263"/>
      <c r="T1121" s="264"/>
      <c r="AT1121" s="265" t="s">
        <v>175</v>
      </c>
      <c r="AU1121" s="265" t="s">
        <v>107</v>
      </c>
      <c r="AV1121" s="13" t="s">
        <v>107</v>
      </c>
      <c r="AW1121" s="13" t="s">
        <v>31</v>
      </c>
      <c r="AX1121" s="13" t="s">
        <v>74</v>
      </c>
      <c r="AY1121" s="265" t="s">
        <v>165</v>
      </c>
    </row>
    <row r="1122" s="13" customFormat="1">
      <c r="B1122" s="255"/>
      <c r="C1122" s="256"/>
      <c r="D1122" s="246" t="s">
        <v>175</v>
      </c>
      <c r="E1122" s="257" t="s">
        <v>1</v>
      </c>
      <c r="F1122" s="258" t="s">
        <v>1862</v>
      </c>
      <c r="G1122" s="256"/>
      <c r="H1122" s="259">
        <v>1.3500000000000001</v>
      </c>
      <c r="I1122" s="260"/>
      <c r="J1122" s="256"/>
      <c r="K1122" s="256"/>
      <c r="L1122" s="261"/>
      <c r="M1122" s="262"/>
      <c r="N1122" s="263"/>
      <c r="O1122" s="263"/>
      <c r="P1122" s="263"/>
      <c r="Q1122" s="263"/>
      <c r="R1122" s="263"/>
      <c r="S1122" s="263"/>
      <c r="T1122" s="264"/>
      <c r="AT1122" s="265" t="s">
        <v>175</v>
      </c>
      <c r="AU1122" s="265" t="s">
        <v>107</v>
      </c>
      <c r="AV1122" s="13" t="s">
        <v>107</v>
      </c>
      <c r="AW1122" s="13" t="s">
        <v>31</v>
      </c>
      <c r="AX1122" s="13" t="s">
        <v>74</v>
      </c>
      <c r="AY1122" s="265" t="s">
        <v>165</v>
      </c>
    </row>
    <row r="1123" s="13" customFormat="1">
      <c r="B1123" s="255"/>
      <c r="C1123" s="256"/>
      <c r="D1123" s="246" t="s">
        <v>175</v>
      </c>
      <c r="E1123" s="257" t="s">
        <v>1</v>
      </c>
      <c r="F1123" s="258" t="s">
        <v>1863</v>
      </c>
      <c r="G1123" s="256"/>
      <c r="H1123" s="259">
        <v>0.40500000000000003</v>
      </c>
      <c r="I1123" s="260"/>
      <c r="J1123" s="256"/>
      <c r="K1123" s="256"/>
      <c r="L1123" s="261"/>
      <c r="M1123" s="262"/>
      <c r="N1123" s="263"/>
      <c r="O1123" s="263"/>
      <c r="P1123" s="263"/>
      <c r="Q1123" s="263"/>
      <c r="R1123" s="263"/>
      <c r="S1123" s="263"/>
      <c r="T1123" s="264"/>
      <c r="AT1123" s="265" t="s">
        <v>175</v>
      </c>
      <c r="AU1123" s="265" t="s">
        <v>107</v>
      </c>
      <c r="AV1123" s="13" t="s">
        <v>107</v>
      </c>
      <c r="AW1123" s="13" t="s">
        <v>31</v>
      </c>
      <c r="AX1123" s="13" t="s">
        <v>74</v>
      </c>
      <c r="AY1123" s="265" t="s">
        <v>165</v>
      </c>
    </row>
    <row r="1124" s="13" customFormat="1">
      <c r="B1124" s="255"/>
      <c r="C1124" s="256"/>
      <c r="D1124" s="246" t="s">
        <v>175</v>
      </c>
      <c r="E1124" s="257" t="s">
        <v>1</v>
      </c>
      <c r="F1124" s="258" t="s">
        <v>1862</v>
      </c>
      <c r="G1124" s="256"/>
      <c r="H1124" s="259">
        <v>1.3500000000000001</v>
      </c>
      <c r="I1124" s="260"/>
      <c r="J1124" s="256"/>
      <c r="K1124" s="256"/>
      <c r="L1124" s="261"/>
      <c r="M1124" s="262"/>
      <c r="N1124" s="263"/>
      <c r="O1124" s="263"/>
      <c r="P1124" s="263"/>
      <c r="Q1124" s="263"/>
      <c r="R1124" s="263"/>
      <c r="S1124" s="263"/>
      <c r="T1124" s="264"/>
      <c r="AT1124" s="265" t="s">
        <v>175</v>
      </c>
      <c r="AU1124" s="265" t="s">
        <v>107</v>
      </c>
      <c r="AV1124" s="13" t="s">
        <v>107</v>
      </c>
      <c r="AW1124" s="13" t="s">
        <v>31</v>
      </c>
      <c r="AX1124" s="13" t="s">
        <v>74</v>
      </c>
      <c r="AY1124" s="265" t="s">
        <v>165</v>
      </c>
    </row>
    <row r="1125" s="13" customFormat="1">
      <c r="B1125" s="255"/>
      <c r="C1125" s="256"/>
      <c r="D1125" s="246" t="s">
        <v>175</v>
      </c>
      <c r="E1125" s="257" t="s">
        <v>1</v>
      </c>
      <c r="F1125" s="258" t="s">
        <v>1863</v>
      </c>
      <c r="G1125" s="256"/>
      <c r="H1125" s="259">
        <v>0.40500000000000003</v>
      </c>
      <c r="I1125" s="260"/>
      <c r="J1125" s="256"/>
      <c r="K1125" s="256"/>
      <c r="L1125" s="261"/>
      <c r="M1125" s="262"/>
      <c r="N1125" s="263"/>
      <c r="O1125" s="263"/>
      <c r="P1125" s="263"/>
      <c r="Q1125" s="263"/>
      <c r="R1125" s="263"/>
      <c r="S1125" s="263"/>
      <c r="T1125" s="264"/>
      <c r="AT1125" s="265" t="s">
        <v>175</v>
      </c>
      <c r="AU1125" s="265" t="s">
        <v>107</v>
      </c>
      <c r="AV1125" s="13" t="s">
        <v>107</v>
      </c>
      <c r="AW1125" s="13" t="s">
        <v>31</v>
      </c>
      <c r="AX1125" s="13" t="s">
        <v>74</v>
      </c>
      <c r="AY1125" s="265" t="s">
        <v>165</v>
      </c>
    </row>
    <row r="1126" s="13" customFormat="1">
      <c r="B1126" s="255"/>
      <c r="C1126" s="256"/>
      <c r="D1126" s="246" t="s">
        <v>175</v>
      </c>
      <c r="E1126" s="257" t="s">
        <v>1</v>
      </c>
      <c r="F1126" s="258" t="s">
        <v>1864</v>
      </c>
      <c r="G1126" s="256"/>
      <c r="H1126" s="259">
        <v>3.5449999999999999</v>
      </c>
      <c r="I1126" s="260"/>
      <c r="J1126" s="256"/>
      <c r="K1126" s="256"/>
      <c r="L1126" s="261"/>
      <c r="M1126" s="262"/>
      <c r="N1126" s="263"/>
      <c r="O1126" s="263"/>
      <c r="P1126" s="263"/>
      <c r="Q1126" s="263"/>
      <c r="R1126" s="263"/>
      <c r="S1126" s="263"/>
      <c r="T1126" s="264"/>
      <c r="AT1126" s="265" t="s">
        <v>175</v>
      </c>
      <c r="AU1126" s="265" t="s">
        <v>107</v>
      </c>
      <c r="AV1126" s="13" t="s">
        <v>107</v>
      </c>
      <c r="AW1126" s="13" t="s">
        <v>31</v>
      </c>
      <c r="AX1126" s="13" t="s">
        <v>74</v>
      </c>
      <c r="AY1126" s="265" t="s">
        <v>165</v>
      </c>
    </row>
    <row r="1127" s="13" customFormat="1">
      <c r="B1127" s="255"/>
      <c r="C1127" s="256"/>
      <c r="D1127" s="246" t="s">
        <v>175</v>
      </c>
      <c r="E1127" s="257" t="s">
        <v>1</v>
      </c>
      <c r="F1127" s="258" t="s">
        <v>1865</v>
      </c>
      <c r="G1127" s="256"/>
      <c r="H1127" s="259">
        <v>0.51000000000000001</v>
      </c>
      <c r="I1127" s="260"/>
      <c r="J1127" s="256"/>
      <c r="K1127" s="256"/>
      <c r="L1127" s="261"/>
      <c r="M1127" s="262"/>
      <c r="N1127" s="263"/>
      <c r="O1127" s="263"/>
      <c r="P1127" s="263"/>
      <c r="Q1127" s="263"/>
      <c r="R1127" s="263"/>
      <c r="S1127" s="263"/>
      <c r="T1127" s="264"/>
      <c r="AT1127" s="265" t="s">
        <v>175</v>
      </c>
      <c r="AU1127" s="265" t="s">
        <v>107</v>
      </c>
      <c r="AV1127" s="13" t="s">
        <v>107</v>
      </c>
      <c r="AW1127" s="13" t="s">
        <v>31</v>
      </c>
      <c r="AX1127" s="13" t="s">
        <v>74</v>
      </c>
      <c r="AY1127" s="265" t="s">
        <v>165</v>
      </c>
    </row>
    <row r="1128" s="13" customFormat="1">
      <c r="B1128" s="255"/>
      <c r="C1128" s="256"/>
      <c r="D1128" s="246" t="s">
        <v>175</v>
      </c>
      <c r="E1128" s="257" t="s">
        <v>1</v>
      </c>
      <c r="F1128" s="258" t="s">
        <v>1866</v>
      </c>
      <c r="G1128" s="256"/>
      <c r="H1128" s="259">
        <v>18.038</v>
      </c>
      <c r="I1128" s="260"/>
      <c r="J1128" s="256"/>
      <c r="K1128" s="256"/>
      <c r="L1128" s="261"/>
      <c r="M1128" s="262"/>
      <c r="N1128" s="263"/>
      <c r="O1128" s="263"/>
      <c r="P1128" s="263"/>
      <c r="Q1128" s="263"/>
      <c r="R1128" s="263"/>
      <c r="S1128" s="263"/>
      <c r="T1128" s="264"/>
      <c r="AT1128" s="265" t="s">
        <v>175</v>
      </c>
      <c r="AU1128" s="265" t="s">
        <v>107</v>
      </c>
      <c r="AV1128" s="13" t="s">
        <v>107</v>
      </c>
      <c r="AW1128" s="13" t="s">
        <v>31</v>
      </c>
      <c r="AX1128" s="13" t="s">
        <v>74</v>
      </c>
      <c r="AY1128" s="265" t="s">
        <v>165</v>
      </c>
    </row>
    <row r="1129" s="13" customFormat="1">
      <c r="B1129" s="255"/>
      <c r="C1129" s="256"/>
      <c r="D1129" s="246" t="s">
        <v>175</v>
      </c>
      <c r="E1129" s="257" t="s">
        <v>1</v>
      </c>
      <c r="F1129" s="258" t="s">
        <v>1867</v>
      </c>
      <c r="G1129" s="256"/>
      <c r="H1129" s="259">
        <v>59.450000000000003</v>
      </c>
      <c r="I1129" s="260"/>
      <c r="J1129" s="256"/>
      <c r="K1129" s="256"/>
      <c r="L1129" s="261"/>
      <c r="M1129" s="262"/>
      <c r="N1129" s="263"/>
      <c r="O1129" s="263"/>
      <c r="P1129" s="263"/>
      <c r="Q1129" s="263"/>
      <c r="R1129" s="263"/>
      <c r="S1129" s="263"/>
      <c r="T1129" s="264"/>
      <c r="AT1129" s="265" t="s">
        <v>175</v>
      </c>
      <c r="AU1129" s="265" t="s">
        <v>107</v>
      </c>
      <c r="AV1129" s="13" t="s">
        <v>107</v>
      </c>
      <c r="AW1129" s="13" t="s">
        <v>31</v>
      </c>
      <c r="AX1129" s="13" t="s">
        <v>74</v>
      </c>
      <c r="AY1129" s="265" t="s">
        <v>165</v>
      </c>
    </row>
    <row r="1130" s="13" customFormat="1">
      <c r="B1130" s="255"/>
      <c r="C1130" s="256"/>
      <c r="D1130" s="246" t="s">
        <v>175</v>
      </c>
      <c r="E1130" s="257" t="s">
        <v>1</v>
      </c>
      <c r="F1130" s="258" t="s">
        <v>463</v>
      </c>
      <c r="G1130" s="256"/>
      <c r="H1130" s="259">
        <v>-1.7689999999999999</v>
      </c>
      <c r="I1130" s="260"/>
      <c r="J1130" s="256"/>
      <c r="K1130" s="256"/>
      <c r="L1130" s="261"/>
      <c r="M1130" s="262"/>
      <c r="N1130" s="263"/>
      <c r="O1130" s="263"/>
      <c r="P1130" s="263"/>
      <c r="Q1130" s="263"/>
      <c r="R1130" s="263"/>
      <c r="S1130" s="263"/>
      <c r="T1130" s="264"/>
      <c r="AT1130" s="265" t="s">
        <v>175</v>
      </c>
      <c r="AU1130" s="265" t="s">
        <v>107</v>
      </c>
      <c r="AV1130" s="13" t="s">
        <v>107</v>
      </c>
      <c r="AW1130" s="13" t="s">
        <v>31</v>
      </c>
      <c r="AX1130" s="13" t="s">
        <v>74</v>
      </c>
      <c r="AY1130" s="265" t="s">
        <v>165</v>
      </c>
    </row>
    <row r="1131" s="13" customFormat="1">
      <c r="B1131" s="255"/>
      <c r="C1131" s="256"/>
      <c r="D1131" s="246" t="s">
        <v>175</v>
      </c>
      <c r="E1131" s="257" t="s">
        <v>1</v>
      </c>
      <c r="F1131" s="258" t="s">
        <v>1868</v>
      </c>
      <c r="G1131" s="256"/>
      <c r="H1131" s="259">
        <v>0.60199999999999998</v>
      </c>
      <c r="I1131" s="260"/>
      <c r="J1131" s="256"/>
      <c r="K1131" s="256"/>
      <c r="L1131" s="261"/>
      <c r="M1131" s="262"/>
      <c r="N1131" s="263"/>
      <c r="O1131" s="263"/>
      <c r="P1131" s="263"/>
      <c r="Q1131" s="263"/>
      <c r="R1131" s="263"/>
      <c r="S1131" s="263"/>
      <c r="T1131" s="264"/>
      <c r="AT1131" s="265" t="s">
        <v>175</v>
      </c>
      <c r="AU1131" s="265" t="s">
        <v>107</v>
      </c>
      <c r="AV1131" s="13" t="s">
        <v>107</v>
      </c>
      <c r="AW1131" s="13" t="s">
        <v>31</v>
      </c>
      <c r="AX1131" s="13" t="s">
        <v>74</v>
      </c>
      <c r="AY1131" s="265" t="s">
        <v>165</v>
      </c>
    </row>
    <row r="1132" s="12" customFormat="1">
      <c r="B1132" s="244"/>
      <c r="C1132" s="245"/>
      <c r="D1132" s="246" t="s">
        <v>175</v>
      </c>
      <c r="E1132" s="247" t="s">
        <v>1</v>
      </c>
      <c r="F1132" s="248" t="s">
        <v>1452</v>
      </c>
      <c r="G1132" s="245"/>
      <c r="H1132" s="247" t="s">
        <v>1</v>
      </c>
      <c r="I1132" s="249"/>
      <c r="J1132" s="245"/>
      <c r="K1132" s="245"/>
      <c r="L1132" s="250"/>
      <c r="M1132" s="251"/>
      <c r="N1132" s="252"/>
      <c r="O1132" s="252"/>
      <c r="P1132" s="252"/>
      <c r="Q1132" s="252"/>
      <c r="R1132" s="252"/>
      <c r="S1132" s="252"/>
      <c r="T1132" s="253"/>
      <c r="AT1132" s="254" t="s">
        <v>175</v>
      </c>
      <c r="AU1132" s="254" t="s">
        <v>107</v>
      </c>
      <c r="AV1132" s="12" t="s">
        <v>82</v>
      </c>
      <c r="AW1132" s="12" t="s">
        <v>31</v>
      </c>
      <c r="AX1132" s="12" t="s">
        <v>74</v>
      </c>
      <c r="AY1132" s="254" t="s">
        <v>165</v>
      </c>
    </row>
    <row r="1133" s="13" customFormat="1">
      <c r="B1133" s="255"/>
      <c r="C1133" s="256"/>
      <c r="D1133" s="246" t="s">
        <v>175</v>
      </c>
      <c r="E1133" s="257" t="s">
        <v>1</v>
      </c>
      <c r="F1133" s="258" t="s">
        <v>1869</v>
      </c>
      <c r="G1133" s="256"/>
      <c r="H1133" s="259">
        <v>11.916</v>
      </c>
      <c r="I1133" s="260"/>
      <c r="J1133" s="256"/>
      <c r="K1133" s="256"/>
      <c r="L1133" s="261"/>
      <c r="M1133" s="262"/>
      <c r="N1133" s="263"/>
      <c r="O1133" s="263"/>
      <c r="P1133" s="263"/>
      <c r="Q1133" s="263"/>
      <c r="R1133" s="263"/>
      <c r="S1133" s="263"/>
      <c r="T1133" s="264"/>
      <c r="AT1133" s="265" t="s">
        <v>175</v>
      </c>
      <c r="AU1133" s="265" t="s">
        <v>107</v>
      </c>
      <c r="AV1133" s="13" t="s">
        <v>107</v>
      </c>
      <c r="AW1133" s="13" t="s">
        <v>31</v>
      </c>
      <c r="AX1133" s="13" t="s">
        <v>74</v>
      </c>
      <c r="AY1133" s="265" t="s">
        <v>165</v>
      </c>
    </row>
    <row r="1134" s="14" customFormat="1">
      <c r="B1134" s="266"/>
      <c r="C1134" s="267"/>
      <c r="D1134" s="246" t="s">
        <v>175</v>
      </c>
      <c r="E1134" s="268" t="s">
        <v>1</v>
      </c>
      <c r="F1134" s="269" t="s">
        <v>179</v>
      </c>
      <c r="G1134" s="267"/>
      <c r="H1134" s="270">
        <v>202.89099999999999</v>
      </c>
      <c r="I1134" s="271"/>
      <c r="J1134" s="267"/>
      <c r="K1134" s="267"/>
      <c r="L1134" s="272"/>
      <c r="M1134" s="273"/>
      <c r="N1134" s="274"/>
      <c r="O1134" s="274"/>
      <c r="P1134" s="274"/>
      <c r="Q1134" s="274"/>
      <c r="R1134" s="274"/>
      <c r="S1134" s="274"/>
      <c r="T1134" s="275"/>
      <c r="AT1134" s="276" t="s">
        <v>175</v>
      </c>
      <c r="AU1134" s="276" t="s">
        <v>107</v>
      </c>
      <c r="AV1134" s="14" t="s">
        <v>166</v>
      </c>
      <c r="AW1134" s="14" t="s">
        <v>31</v>
      </c>
      <c r="AX1134" s="14" t="s">
        <v>74</v>
      </c>
      <c r="AY1134" s="276" t="s">
        <v>165</v>
      </c>
    </row>
    <row r="1135" s="12" customFormat="1">
      <c r="B1135" s="244"/>
      <c r="C1135" s="245"/>
      <c r="D1135" s="246" t="s">
        <v>175</v>
      </c>
      <c r="E1135" s="247" t="s">
        <v>1</v>
      </c>
      <c r="F1135" s="248" t="s">
        <v>1752</v>
      </c>
      <c r="G1135" s="245"/>
      <c r="H1135" s="247" t="s">
        <v>1</v>
      </c>
      <c r="I1135" s="249"/>
      <c r="J1135" s="245"/>
      <c r="K1135" s="245"/>
      <c r="L1135" s="250"/>
      <c r="M1135" s="251"/>
      <c r="N1135" s="252"/>
      <c r="O1135" s="252"/>
      <c r="P1135" s="252"/>
      <c r="Q1135" s="252"/>
      <c r="R1135" s="252"/>
      <c r="S1135" s="252"/>
      <c r="T1135" s="253"/>
      <c r="AT1135" s="254" t="s">
        <v>175</v>
      </c>
      <c r="AU1135" s="254" t="s">
        <v>107</v>
      </c>
      <c r="AV1135" s="12" t="s">
        <v>82</v>
      </c>
      <c r="AW1135" s="12" t="s">
        <v>31</v>
      </c>
      <c r="AX1135" s="12" t="s">
        <v>74</v>
      </c>
      <c r="AY1135" s="254" t="s">
        <v>165</v>
      </c>
    </row>
    <row r="1136" s="12" customFormat="1">
      <c r="B1136" s="244"/>
      <c r="C1136" s="245"/>
      <c r="D1136" s="246" t="s">
        <v>175</v>
      </c>
      <c r="E1136" s="247" t="s">
        <v>1</v>
      </c>
      <c r="F1136" s="248" t="s">
        <v>1819</v>
      </c>
      <c r="G1136" s="245"/>
      <c r="H1136" s="247" t="s">
        <v>1</v>
      </c>
      <c r="I1136" s="249"/>
      <c r="J1136" s="245"/>
      <c r="K1136" s="245"/>
      <c r="L1136" s="250"/>
      <c r="M1136" s="251"/>
      <c r="N1136" s="252"/>
      <c r="O1136" s="252"/>
      <c r="P1136" s="252"/>
      <c r="Q1136" s="252"/>
      <c r="R1136" s="252"/>
      <c r="S1136" s="252"/>
      <c r="T1136" s="253"/>
      <c r="AT1136" s="254" t="s">
        <v>175</v>
      </c>
      <c r="AU1136" s="254" t="s">
        <v>107</v>
      </c>
      <c r="AV1136" s="12" t="s">
        <v>82</v>
      </c>
      <c r="AW1136" s="12" t="s">
        <v>31</v>
      </c>
      <c r="AX1136" s="12" t="s">
        <v>74</v>
      </c>
      <c r="AY1136" s="254" t="s">
        <v>165</v>
      </c>
    </row>
    <row r="1137" s="13" customFormat="1">
      <c r="B1137" s="255"/>
      <c r="C1137" s="256"/>
      <c r="D1137" s="246" t="s">
        <v>175</v>
      </c>
      <c r="E1137" s="257" t="s">
        <v>1</v>
      </c>
      <c r="F1137" s="258" t="s">
        <v>1870</v>
      </c>
      <c r="G1137" s="256"/>
      <c r="H1137" s="259">
        <v>98.784000000000006</v>
      </c>
      <c r="I1137" s="260"/>
      <c r="J1137" s="256"/>
      <c r="K1137" s="256"/>
      <c r="L1137" s="261"/>
      <c r="M1137" s="262"/>
      <c r="N1137" s="263"/>
      <c r="O1137" s="263"/>
      <c r="P1137" s="263"/>
      <c r="Q1137" s="263"/>
      <c r="R1137" s="263"/>
      <c r="S1137" s="263"/>
      <c r="T1137" s="264"/>
      <c r="AT1137" s="265" t="s">
        <v>175</v>
      </c>
      <c r="AU1137" s="265" t="s">
        <v>107</v>
      </c>
      <c r="AV1137" s="13" t="s">
        <v>107</v>
      </c>
      <c r="AW1137" s="13" t="s">
        <v>31</v>
      </c>
      <c r="AX1137" s="13" t="s">
        <v>74</v>
      </c>
      <c r="AY1137" s="265" t="s">
        <v>165</v>
      </c>
    </row>
    <row r="1138" s="13" customFormat="1">
      <c r="B1138" s="255"/>
      <c r="C1138" s="256"/>
      <c r="D1138" s="246" t="s">
        <v>175</v>
      </c>
      <c r="E1138" s="257" t="s">
        <v>1</v>
      </c>
      <c r="F1138" s="258" t="s">
        <v>1871</v>
      </c>
      <c r="G1138" s="256"/>
      <c r="H1138" s="259">
        <v>-7.7359999999999998</v>
      </c>
      <c r="I1138" s="260"/>
      <c r="J1138" s="256"/>
      <c r="K1138" s="256"/>
      <c r="L1138" s="261"/>
      <c r="M1138" s="262"/>
      <c r="N1138" s="263"/>
      <c r="O1138" s="263"/>
      <c r="P1138" s="263"/>
      <c r="Q1138" s="263"/>
      <c r="R1138" s="263"/>
      <c r="S1138" s="263"/>
      <c r="T1138" s="264"/>
      <c r="AT1138" s="265" t="s">
        <v>175</v>
      </c>
      <c r="AU1138" s="265" t="s">
        <v>107</v>
      </c>
      <c r="AV1138" s="13" t="s">
        <v>107</v>
      </c>
      <c r="AW1138" s="13" t="s">
        <v>31</v>
      </c>
      <c r="AX1138" s="13" t="s">
        <v>74</v>
      </c>
      <c r="AY1138" s="265" t="s">
        <v>165</v>
      </c>
    </row>
    <row r="1139" s="13" customFormat="1">
      <c r="B1139" s="255"/>
      <c r="C1139" s="256"/>
      <c r="D1139" s="246" t="s">
        <v>175</v>
      </c>
      <c r="E1139" s="257" t="s">
        <v>1</v>
      </c>
      <c r="F1139" s="258" t="s">
        <v>1872</v>
      </c>
      <c r="G1139" s="256"/>
      <c r="H1139" s="259">
        <v>2.0750000000000002</v>
      </c>
      <c r="I1139" s="260"/>
      <c r="J1139" s="256"/>
      <c r="K1139" s="256"/>
      <c r="L1139" s="261"/>
      <c r="M1139" s="262"/>
      <c r="N1139" s="263"/>
      <c r="O1139" s="263"/>
      <c r="P1139" s="263"/>
      <c r="Q1139" s="263"/>
      <c r="R1139" s="263"/>
      <c r="S1139" s="263"/>
      <c r="T1139" s="264"/>
      <c r="AT1139" s="265" t="s">
        <v>175</v>
      </c>
      <c r="AU1139" s="265" t="s">
        <v>107</v>
      </c>
      <c r="AV1139" s="13" t="s">
        <v>107</v>
      </c>
      <c r="AW1139" s="13" t="s">
        <v>31</v>
      </c>
      <c r="AX1139" s="13" t="s">
        <v>74</v>
      </c>
      <c r="AY1139" s="265" t="s">
        <v>165</v>
      </c>
    </row>
    <row r="1140" s="13" customFormat="1">
      <c r="B1140" s="255"/>
      <c r="C1140" s="256"/>
      <c r="D1140" s="246" t="s">
        <v>175</v>
      </c>
      <c r="E1140" s="257" t="s">
        <v>1</v>
      </c>
      <c r="F1140" s="258" t="s">
        <v>1873</v>
      </c>
      <c r="G1140" s="256"/>
      <c r="H1140" s="259">
        <v>50.456000000000003</v>
      </c>
      <c r="I1140" s="260"/>
      <c r="J1140" s="256"/>
      <c r="K1140" s="256"/>
      <c r="L1140" s="261"/>
      <c r="M1140" s="262"/>
      <c r="N1140" s="263"/>
      <c r="O1140" s="263"/>
      <c r="P1140" s="263"/>
      <c r="Q1140" s="263"/>
      <c r="R1140" s="263"/>
      <c r="S1140" s="263"/>
      <c r="T1140" s="264"/>
      <c r="AT1140" s="265" t="s">
        <v>175</v>
      </c>
      <c r="AU1140" s="265" t="s">
        <v>107</v>
      </c>
      <c r="AV1140" s="13" t="s">
        <v>107</v>
      </c>
      <c r="AW1140" s="13" t="s">
        <v>31</v>
      </c>
      <c r="AX1140" s="13" t="s">
        <v>74</v>
      </c>
      <c r="AY1140" s="265" t="s">
        <v>165</v>
      </c>
    </row>
    <row r="1141" s="13" customFormat="1">
      <c r="B1141" s="255"/>
      <c r="C1141" s="256"/>
      <c r="D1141" s="246" t="s">
        <v>175</v>
      </c>
      <c r="E1141" s="257" t="s">
        <v>1</v>
      </c>
      <c r="F1141" s="258" t="s">
        <v>458</v>
      </c>
      <c r="G1141" s="256"/>
      <c r="H1141" s="259">
        <v>-0.874</v>
      </c>
      <c r="I1141" s="260"/>
      <c r="J1141" s="256"/>
      <c r="K1141" s="256"/>
      <c r="L1141" s="261"/>
      <c r="M1141" s="262"/>
      <c r="N1141" s="263"/>
      <c r="O1141" s="263"/>
      <c r="P1141" s="263"/>
      <c r="Q1141" s="263"/>
      <c r="R1141" s="263"/>
      <c r="S1141" s="263"/>
      <c r="T1141" s="264"/>
      <c r="AT1141" s="265" t="s">
        <v>175</v>
      </c>
      <c r="AU1141" s="265" t="s">
        <v>107</v>
      </c>
      <c r="AV1141" s="13" t="s">
        <v>107</v>
      </c>
      <c r="AW1141" s="13" t="s">
        <v>31</v>
      </c>
      <c r="AX1141" s="13" t="s">
        <v>74</v>
      </c>
      <c r="AY1141" s="265" t="s">
        <v>165</v>
      </c>
    </row>
    <row r="1142" s="13" customFormat="1">
      <c r="B1142" s="255"/>
      <c r="C1142" s="256"/>
      <c r="D1142" s="246" t="s">
        <v>175</v>
      </c>
      <c r="E1142" s="257" t="s">
        <v>1</v>
      </c>
      <c r="F1142" s="258" t="s">
        <v>914</v>
      </c>
      <c r="G1142" s="256"/>
      <c r="H1142" s="259">
        <v>0.41699999999999998</v>
      </c>
      <c r="I1142" s="260"/>
      <c r="J1142" s="256"/>
      <c r="K1142" s="256"/>
      <c r="L1142" s="261"/>
      <c r="M1142" s="262"/>
      <c r="N1142" s="263"/>
      <c r="O1142" s="263"/>
      <c r="P1142" s="263"/>
      <c r="Q1142" s="263"/>
      <c r="R1142" s="263"/>
      <c r="S1142" s="263"/>
      <c r="T1142" s="264"/>
      <c r="AT1142" s="265" t="s">
        <v>175</v>
      </c>
      <c r="AU1142" s="265" t="s">
        <v>107</v>
      </c>
      <c r="AV1142" s="13" t="s">
        <v>107</v>
      </c>
      <c r="AW1142" s="13" t="s">
        <v>31</v>
      </c>
      <c r="AX1142" s="13" t="s">
        <v>74</v>
      </c>
      <c r="AY1142" s="265" t="s">
        <v>165</v>
      </c>
    </row>
    <row r="1143" s="13" customFormat="1">
      <c r="B1143" s="255"/>
      <c r="C1143" s="256"/>
      <c r="D1143" s="246" t="s">
        <v>175</v>
      </c>
      <c r="E1143" s="257" t="s">
        <v>1</v>
      </c>
      <c r="F1143" s="258" t="s">
        <v>1874</v>
      </c>
      <c r="G1143" s="256"/>
      <c r="H1143" s="259">
        <v>29.170000000000002</v>
      </c>
      <c r="I1143" s="260"/>
      <c r="J1143" s="256"/>
      <c r="K1143" s="256"/>
      <c r="L1143" s="261"/>
      <c r="M1143" s="262"/>
      <c r="N1143" s="263"/>
      <c r="O1143" s="263"/>
      <c r="P1143" s="263"/>
      <c r="Q1143" s="263"/>
      <c r="R1143" s="263"/>
      <c r="S1143" s="263"/>
      <c r="T1143" s="264"/>
      <c r="AT1143" s="265" t="s">
        <v>175</v>
      </c>
      <c r="AU1143" s="265" t="s">
        <v>107</v>
      </c>
      <c r="AV1143" s="13" t="s">
        <v>107</v>
      </c>
      <c r="AW1143" s="13" t="s">
        <v>31</v>
      </c>
      <c r="AX1143" s="13" t="s">
        <v>74</v>
      </c>
      <c r="AY1143" s="265" t="s">
        <v>165</v>
      </c>
    </row>
    <row r="1144" s="12" customFormat="1">
      <c r="B1144" s="244"/>
      <c r="C1144" s="245"/>
      <c r="D1144" s="246" t="s">
        <v>175</v>
      </c>
      <c r="E1144" s="247" t="s">
        <v>1</v>
      </c>
      <c r="F1144" s="248" t="s">
        <v>1452</v>
      </c>
      <c r="G1144" s="245"/>
      <c r="H1144" s="247" t="s">
        <v>1</v>
      </c>
      <c r="I1144" s="249"/>
      <c r="J1144" s="245"/>
      <c r="K1144" s="245"/>
      <c r="L1144" s="250"/>
      <c r="M1144" s="251"/>
      <c r="N1144" s="252"/>
      <c r="O1144" s="252"/>
      <c r="P1144" s="252"/>
      <c r="Q1144" s="252"/>
      <c r="R1144" s="252"/>
      <c r="S1144" s="252"/>
      <c r="T1144" s="253"/>
      <c r="AT1144" s="254" t="s">
        <v>175</v>
      </c>
      <c r="AU1144" s="254" t="s">
        <v>107</v>
      </c>
      <c r="AV1144" s="12" t="s">
        <v>82</v>
      </c>
      <c r="AW1144" s="12" t="s">
        <v>31</v>
      </c>
      <c r="AX1144" s="12" t="s">
        <v>74</v>
      </c>
      <c r="AY1144" s="254" t="s">
        <v>165</v>
      </c>
    </row>
    <row r="1145" s="13" customFormat="1">
      <c r="B1145" s="255"/>
      <c r="C1145" s="256"/>
      <c r="D1145" s="246" t="s">
        <v>175</v>
      </c>
      <c r="E1145" s="257" t="s">
        <v>1</v>
      </c>
      <c r="F1145" s="258" t="s">
        <v>1875</v>
      </c>
      <c r="G1145" s="256"/>
      <c r="H1145" s="259">
        <v>11.217000000000001</v>
      </c>
      <c r="I1145" s="260"/>
      <c r="J1145" s="256"/>
      <c r="K1145" s="256"/>
      <c r="L1145" s="261"/>
      <c r="M1145" s="262"/>
      <c r="N1145" s="263"/>
      <c r="O1145" s="263"/>
      <c r="P1145" s="263"/>
      <c r="Q1145" s="263"/>
      <c r="R1145" s="263"/>
      <c r="S1145" s="263"/>
      <c r="T1145" s="264"/>
      <c r="AT1145" s="265" t="s">
        <v>175</v>
      </c>
      <c r="AU1145" s="265" t="s">
        <v>107</v>
      </c>
      <c r="AV1145" s="13" t="s">
        <v>107</v>
      </c>
      <c r="AW1145" s="13" t="s">
        <v>31</v>
      </c>
      <c r="AX1145" s="13" t="s">
        <v>74</v>
      </c>
      <c r="AY1145" s="265" t="s">
        <v>165</v>
      </c>
    </row>
    <row r="1146" s="14" customFormat="1">
      <c r="B1146" s="266"/>
      <c r="C1146" s="267"/>
      <c r="D1146" s="246" t="s">
        <v>175</v>
      </c>
      <c r="E1146" s="268" t="s">
        <v>1</v>
      </c>
      <c r="F1146" s="269" t="s">
        <v>179</v>
      </c>
      <c r="G1146" s="267"/>
      <c r="H1146" s="270">
        <v>183.50900000000004</v>
      </c>
      <c r="I1146" s="271"/>
      <c r="J1146" s="267"/>
      <c r="K1146" s="267"/>
      <c r="L1146" s="272"/>
      <c r="M1146" s="273"/>
      <c r="N1146" s="274"/>
      <c r="O1146" s="274"/>
      <c r="P1146" s="274"/>
      <c r="Q1146" s="274"/>
      <c r="R1146" s="274"/>
      <c r="S1146" s="274"/>
      <c r="T1146" s="275"/>
      <c r="AT1146" s="276" t="s">
        <v>175</v>
      </c>
      <c r="AU1146" s="276" t="s">
        <v>107</v>
      </c>
      <c r="AV1146" s="14" t="s">
        <v>166</v>
      </c>
      <c r="AW1146" s="14" t="s">
        <v>31</v>
      </c>
      <c r="AX1146" s="14" t="s">
        <v>74</v>
      </c>
      <c r="AY1146" s="276" t="s">
        <v>165</v>
      </c>
    </row>
    <row r="1147" s="15" customFormat="1">
      <c r="B1147" s="277"/>
      <c r="C1147" s="278"/>
      <c r="D1147" s="246" t="s">
        <v>175</v>
      </c>
      <c r="E1147" s="279" t="s">
        <v>1</v>
      </c>
      <c r="F1147" s="280" t="s">
        <v>186</v>
      </c>
      <c r="G1147" s="278"/>
      <c r="H1147" s="281">
        <v>803.86200000000019</v>
      </c>
      <c r="I1147" s="282"/>
      <c r="J1147" s="278"/>
      <c r="K1147" s="278"/>
      <c r="L1147" s="283"/>
      <c r="M1147" s="284"/>
      <c r="N1147" s="285"/>
      <c r="O1147" s="285"/>
      <c r="P1147" s="285"/>
      <c r="Q1147" s="285"/>
      <c r="R1147" s="285"/>
      <c r="S1147" s="285"/>
      <c r="T1147" s="286"/>
      <c r="AT1147" s="287" t="s">
        <v>175</v>
      </c>
      <c r="AU1147" s="287" t="s">
        <v>107</v>
      </c>
      <c r="AV1147" s="15" t="s">
        <v>173</v>
      </c>
      <c r="AW1147" s="15" t="s">
        <v>31</v>
      </c>
      <c r="AX1147" s="15" t="s">
        <v>82</v>
      </c>
      <c r="AY1147" s="287" t="s">
        <v>165</v>
      </c>
    </row>
    <row r="1148" s="1" customFormat="1" ht="16.5" customHeight="1">
      <c r="B1148" s="38"/>
      <c r="C1148" s="231" t="s">
        <v>620</v>
      </c>
      <c r="D1148" s="231" t="s">
        <v>168</v>
      </c>
      <c r="E1148" s="232" t="s">
        <v>2099</v>
      </c>
      <c r="F1148" s="233" t="s">
        <v>2100</v>
      </c>
      <c r="G1148" s="234" t="s">
        <v>296</v>
      </c>
      <c r="H1148" s="235">
        <v>15.936999999999999</v>
      </c>
      <c r="I1148" s="236"/>
      <c r="J1148" s="237">
        <f>ROUND(I1148*H1148,2)</f>
        <v>0</v>
      </c>
      <c r="K1148" s="233" t="s">
        <v>1</v>
      </c>
      <c r="L1148" s="43"/>
      <c r="M1148" s="238" t="s">
        <v>1</v>
      </c>
      <c r="N1148" s="239" t="s">
        <v>40</v>
      </c>
      <c r="O1148" s="86"/>
      <c r="P1148" s="240">
        <f>O1148*H1148</f>
        <v>0</v>
      </c>
      <c r="Q1148" s="240">
        <v>0.01788</v>
      </c>
      <c r="R1148" s="240">
        <f>Q1148*H1148</f>
        <v>0.28495355999999999</v>
      </c>
      <c r="S1148" s="240">
        <v>0</v>
      </c>
      <c r="T1148" s="241">
        <f>S1148*H1148</f>
        <v>0</v>
      </c>
      <c r="AR1148" s="242" t="s">
        <v>173</v>
      </c>
      <c r="AT1148" s="242" t="s">
        <v>168</v>
      </c>
      <c r="AU1148" s="242" t="s">
        <v>107</v>
      </c>
      <c r="AY1148" s="17" t="s">
        <v>165</v>
      </c>
      <c r="BE1148" s="243">
        <f>IF(N1148="základní",J1148,0)</f>
        <v>0</v>
      </c>
      <c r="BF1148" s="243">
        <f>IF(N1148="snížená",J1148,0)</f>
        <v>0</v>
      </c>
      <c r="BG1148" s="243">
        <f>IF(N1148="zákl. přenesená",J1148,0)</f>
        <v>0</v>
      </c>
      <c r="BH1148" s="243">
        <f>IF(N1148="sníž. přenesená",J1148,0)</f>
        <v>0</v>
      </c>
      <c r="BI1148" s="243">
        <f>IF(N1148="nulová",J1148,0)</f>
        <v>0</v>
      </c>
      <c r="BJ1148" s="17" t="s">
        <v>107</v>
      </c>
      <c r="BK1148" s="243">
        <f>ROUND(I1148*H1148,2)</f>
        <v>0</v>
      </c>
      <c r="BL1148" s="17" t="s">
        <v>173</v>
      </c>
      <c r="BM1148" s="242" t="s">
        <v>2101</v>
      </c>
    </row>
    <row r="1149" s="12" customFormat="1">
      <c r="B1149" s="244"/>
      <c r="C1149" s="245"/>
      <c r="D1149" s="246" t="s">
        <v>175</v>
      </c>
      <c r="E1149" s="247" t="s">
        <v>1</v>
      </c>
      <c r="F1149" s="248" t="s">
        <v>2102</v>
      </c>
      <c r="G1149" s="245"/>
      <c r="H1149" s="247" t="s">
        <v>1</v>
      </c>
      <c r="I1149" s="249"/>
      <c r="J1149" s="245"/>
      <c r="K1149" s="245"/>
      <c r="L1149" s="250"/>
      <c r="M1149" s="251"/>
      <c r="N1149" s="252"/>
      <c r="O1149" s="252"/>
      <c r="P1149" s="252"/>
      <c r="Q1149" s="252"/>
      <c r="R1149" s="252"/>
      <c r="S1149" s="252"/>
      <c r="T1149" s="253"/>
      <c r="AT1149" s="254" t="s">
        <v>175</v>
      </c>
      <c r="AU1149" s="254" t="s">
        <v>107</v>
      </c>
      <c r="AV1149" s="12" t="s">
        <v>82</v>
      </c>
      <c r="AW1149" s="12" t="s">
        <v>31</v>
      </c>
      <c r="AX1149" s="12" t="s">
        <v>74</v>
      </c>
      <c r="AY1149" s="254" t="s">
        <v>165</v>
      </c>
    </row>
    <row r="1150" s="12" customFormat="1">
      <c r="B1150" s="244"/>
      <c r="C1150" s="245"/>
      <c r="D1150" s="246" t="s">
        <v>175</v>
      </c>
      <c r="E1150" s="247" t="s">
        <v>1</v>
      </c>
      <c r="F1150" s="248" t="s">
        <v>1175</v>
      </c>
      <c r="G1150" s="245"/>
      <c r="H1150" s="247" t="s">
        <v>1</v>
      </c>
      <c r="I1150" s="249"/>
      <c r="J1150" s="245"/>
      <c r="K1150" s="245"/>
      <c r="L1150" s="250"/>
      <c r="M1150" s="251"/>
      <c r="N1150" s="252"/>
      <c r="O1150" s="252"/>
      <c r="P1150" s="252"/>
      <c r="Q1150" s="252"/>
      <c r="R1150" s="252"/>
      <c r="S1150" s="252"/>
      <c r="T1150" s="253"/>
      <c r="AT1150" s="254" t="s">
        <v>175</v>
      </c>
      <c r="AU1150" s="254" t="s">
        <v>107</v>
      </c>
      <c r="AV1150" s="12" t="s">
        <v>82</v>
      </c>
      <c r="AW1150" s="12" t="s">
        <v>31</v>
      </c>
      <c r="AX1150" s="12" t="s">
        <v>74</v>
      </c>
      <c r="AY1150" s="254" t="s">
        <v>165</v>
      </c>
    </row>
    <row r="1151" s="13" customFormat="1">
      <c r="B1151" s="255"/>
      <c r="C1151" s="256"/>
      <c r="D1151" s="246" t="s">
        <v>175</v>
      </c>
      <c r="E1151" s="257" t="s">
        <v>1</v>
      </c>
      <c r="F1151" s="258" t="s">
        <v>2103</v>
      </c>
      <c r="G1151" s="256"/>
      <c r="H1151" s="259">
        <v>2.8650000000000002</v>
      </c>
      <c r="I1151" s="260"/>
      <c r="J1151" s="256"/>
      <c r="K1151" s="256"/>
      <c r="L1151" s="261"/>
      <c r="M1151" s="262"/>
      <c r="N1151" s="263"/>
      <c r="O1151" s="263"/>
      <c r="P1151" s="263"/>
      <c r="Q1151" s="263"/>
      <c r="R1151" s="263"/>
      <c r="S1151" s="263"/>
      <c r="T1151" s="264"/>
      <c r="AT1151" s="265" t="s">
        <v>175</v>
      </c>
      <c r="AU1151" s="265" t="s">
        <v>107</v>
      </c>
      <c r="AV1151" s="13" t="s">
        <v>107</v>
      </c>
      <c r="AW1151" s="13" t="s">
        <v>31</v>
      </c>
      <c r="AX1151" s="13" t="s">
        <v>74</v>
      </c>
      <c r="AY1151" s="265" t="s">
        <v>165</v>
      </c>
    </row>
    <row r="1152" s="13" customFormat="1">
      <c r="B1152" s="255"/>
      <c r="C1152" s="256"/>
      <c r="D1152" s="246" t="s">
        <v>175</v>
      </c>
      <c r="E1152" s="257" t="s">
        <v>1</v>
      </c>
      <c r="F1152" s="258" t="s">
        <v>2104</v>
      </c>
      <c r="G1152" s="256"/>
      <c r="H1152" s="259">
        <v>3.4380000000000002</v>
      </c>
      <c r="I1152" s="260"/>
      <c r="J1152" s="256"/>
      <c r="K1152" s="256"/>
      <c r="L1152" s="261"/>
      <c r="M1152" s="262"/>
      <c r="N1152" s="263"/>
      <c r="O1152" s="263"/>
      <c r="P1152" s="263"/>
      <c r="Q1152" s="263"/>
      <c r="R1152" s="263"/>
      <c r="S1152" s="263"/>
      <c r="T1152" s="264"/>
      <c r="AT1152" s="265" t="s">
        <v>175</v>
      </c>
      <c r="AU1152" s="265" t="s">
        <v>107</v>
      </c>
      <c r="AV1152" s="13" t="s">
        <v>107</v>
      </c>
      <c r="AW1152" s="13" t="s">
        <v>31</v>
      </c>
      <c r="AX1152" s="13" t="s">
        <v>74</v>
      </c>
      <c r="AY1152" s="265" t="s">
        <v>165</v>
      </c>
    </row>
    <row r="1153" s="13" customFormat="1">
      <c r="B1153" s="255"/>
      <c r="C1153" s="256"/>
      <c r="D1153" s="246" t="s">
        <v>175</v>
      </c>
      <c r="E1153" s="257" t="s">
        <v>1</v>
      </c>
      <c r="F1153" s="258" t="s">
        <v>2105</v>
      </c>
      <c r="G1153" s="256"/>
      <c r="H1153" s="259">
        <v>1.1399999999999999</v>
      </c>
      <c r="I1153" s="260"/>
      <c r="J1153" s="256"/>
      <c r="K1153" s="256"/>
      <c r="L1153" s="261"/>
      <c r="M1153" s="262"/>
      <c r="N1153" s="263"/>
      <c r="O1153" s="263"/>
      <c r="P1153" s="263"/>
      <c r="Q1153" s="263"/>
      <c r="R1153" s="263"/>
      <c r="S1153" s="263"/>
      <c r="T1153" s="264"/>
      <c r="AT1153" s="265" t="s">
        <v>175</v>
      </c>
      <c r="AU1153" s="265" t="s">
        <v>107</v>
      </c>
      <c r="AV1153" s="13" t="s">
        <v>107</v>
      </c>
      <c r="AW1153" s="13" t="s">
        <v>31</v>
      </c>
      <c r="AX1153" s="13" t="s">
        <v>74</v>
      </c>
      <c r="AY1153" s="265" t="s">
        <v>165</v>
      </c>
    </row>
    <row r="1154" s="13" customFormat="1">
      <c r="B1154" s="255"/>
      <c r="C1154" s="256"/>
      <c r="D1154" s="246" t="s">
        <v>175</v>
      </c>
      <c r="E1154" s="257" t="s">
        <v>1</v>
      </c>
      <c r="F1154" s="258" t="s">
        <v>1890</v>
      </c>
      <c r="G1154" s="256"/>
      <c r="H1154" s="259">
        <v>0.56499999999999995</v>
      </c>
      <c r="I1154" s="260"/>
      <c r="J1154" s="256"/>
      <c r="K1154" s="256"/>
      <c r="L1154" s="261"/>
      <c r="M1154" s="262"/>
      <c r="N1154" s="263"/>
      <c r="O1154" s="263"/>
      <c r="P1154" s="263"/>
      <c r="Q1154" s="263"/>
      <c r="R1154" s="263"/>
      <c r="S1154" s="263"/>
      <c r="T1154" s="264"/>
      <c r="AT1154" s="265" t="s">
        <v>175</v>
      </c>
      <c r="AU1154" s="265" t="s">
        <v>107</v>
      </c>
      <c r="AV1154" s="13" t="s">
        <v>107</v>
      </c>
      <c r="AW1154" s="13" t="s">
        <v>31</v>
      </c>
      <c r="AX1154" s="13" t="s">
        <v>74</v>
      </c>
      <c r="AY1154" s="265" t="s">
        <v>165</v>
      </c>
    </row>
    <row r="1155" s="13" customFormat="1">
      <c r="B1155" s="255"/>
      <c r="C1155" s="256"/>
      <c r="D1155" s="246" t="s">
        <v>175</v>
      </c>
      <c r="E1155" s="257" t="s">
        <v>1</v>
      </c>
      <c r="F1155" s="258" t="s">
        <v>2106</v>
      </c>
      <c r="G1155" s="256"/>
      <c r="H1155" s="259">
        <v>0.25800000000000001</v>
      </c>
      <c r="I1155" s="260"/>
      <c r="J1155" s="256"/>
      <c r="K1155" s="256"/>
      <c r="L1155" s="261"/>
      <c r="M1155" s="262"/>
      <c r="N1155" s="263"/>
      <c r="O1155" s="263"/>
      <c r="P1155" s="263"/>
      <c r="Q1155" s="263"/>
      <c r="R1155" s="263"/>
      <c r="S1155" s="263"/>
      <c r="T1155" s="264"/>
      <c r="AT1155" s="265" t="s">
        <v>175</v>
      </c>
      <c r="AU1155" s="265" t="s">
        <v>107</v>
      </c>
      <c r="AV1155" s="13" t="s">
        <v>107</v>
      </c>
      <c r="AW1155" s="13" t="s">
        <v>31</v>
      </c>
      <c r="AX1155" s="13" t="s">
        <v>74</v>
      </c>
      <c r="AY1155" s="265" t="s">
        <v>165</v>
      </c>
    </row>
    <row r="1156" s="13" customFormat="1">
      <c r="B1156" s="255"/>
      <c r="C1156" s="256"/>
      <c r="D1156" s="246" t="s">
        <v>175</v>
      </c>
      <c r="E1156" s="257" t="s">
        <v>1</v>
      </c>
      <c r="F1156" s="258" t="s">
        <v>2107</v>
      </c>
      <c r="G1156" s="256"/>
      <c r="H1156" s="259">
        <v>0.17399999999999999</v>
      </c>
      <c r="I1156" s="260"/>
      <c r="J1156" s="256"/>
      <c r="K1156" s="256"/>
      <c r="L1156" s="261"/>
      <c r="M1156" s="262"/>
      <c r="N1156" s="263"/>
      <c r="O1156" s="263"/>
      <c r="P1156" s="263"/>
      <c r="Q1156" s="263"/>
      <c r="R1156" s="263"/>
      <c r="S1156" s="263"/>
      <c r="T1156" s="264"/>
      <c r="AT1156" s="265" t="s">
        <v>175</v>
      </c>
      <c r="AU1156" s="265" t="s">
        <v>107</v>
      </c>
      <c r="AV1156" s="13" t="s">
        <v>107</v>
      </c>
      <c r="AW1156" s="13" t="s">
        <v>31</v>
      </c>
      <c r="AX1156" s="13" t="s">
        <v>74</v>
      </c>
      <c r="AY1156" s="265" t="s">
        <v>165</v>
      </c>
    </row>
    <row r="1157" s="13" customFormat="1">
      <c r="B1157" s="255"/>
      <c r="C1157" s="256"/>
      <c r="D1157" s="246" t="s">
        <v>175</v>
      </c>
      <c r="E1157" s="257" t="s">
        <v>1</v>
      </c>
      <c r="F1157" s="258" t="s">
        <v>2108</v>
      </c>
      <c r="G1157" s="256"/>
      <c r="H1157" s="259">
        <v>0.27600000000000002</v>
      </c>
      <c r="I1157" s="260"/>
      <c r="J1157" s="256"/>
      <c r="K1157" s="256"/>
      <c r="L1157" s="261"/>
      <c r="M1157" s="262"/>
      <c r="N1157" s="263"/>
      <c r="O1157" s="263"/>
      <c r="P1157" s="263"/>
      <c r="Q1157" s="263"/>
      <c r="R1157" s="263"/>
      <c r="S1157" s="263"/>
      <c r="T1157" s="264"/>
      <c r="AT1157" s="265" t="s">
        <v>175</v>
      </c>
      <c r="AU1157" s="265" t="s">
        <v>107</v>
      </c>
      <c r="AV1157" s="13" t="s">
        <v>107</v>
      </c>
      <c r="AW1157" s="13" t="s">
        <v>31</v>
      </c>
      <c r="AX1157" s="13" t="s">
        <v>74</v>
      </c>
      <c r="AY1157" s="265" t="s">
        <v>165</v>
      </c>
    </row>
    <row r="1158" s="13" customFormat="1">
      <c r="B1158" s="255"/>
      <c r="C1158" s="256"/>
      <c r="D1158" s="246" t="s">
        <v>175</v>
      </c>
      <c r="E1158" s="257" t="s">
        <v>1</v>
      </c>
      <c r="F1158" s="258" t="s">
        <v>2108</v>
      </c>
      <c r="G1158" s="256"/>
      <c r="H1158" s="259">
        <v>0.27600000000000002</v>
      </c>
      <c r="I1158" s="260"/>
      <c r="J1158" s="256"/>
      <c r="K1158" s="256"/>
      <c r="L1158" s="261"/>
      <c r="M1158" s="262"/>
      <c r="N1158" s="263"/>
      <c r="O1158" s="263"/>
      <c r="P1158" s="263"/>
      <c r="Q1158" s="263"/>
      <c r="R1158" s="263"/>
      <c r="S1158" s="263"/>
      <c r="T1158" s="264"/>
      <c r="AT1158" s="265" t="s">
        <v>175</v>
      </c>
      <c r="AU1158" s="265" t="s">
        <v>107</v>
      </c>
      <c r="AV1158" s="13" t="s">
        <v>107</v>
      </c>
      <c r="AW1158" s="13" t="s">
        <v>31</v>
      </c>
      <c r="AX1158" s="13" t="s">
        <v>74</v>
      </c>
      <c r="AY1158" s="265" t="s">
        <v>165</v>
      </c>
    </row>
    <row r="1159" s="14" customFormat="1">
      <c r="B1159" s="266"/>
      <c r="C1159" s="267"/>
      <c r="D1159" s="246" t="s">
        <v>175</v>
      </c>
      <c r="E1159" s="268" t="s">
        <v>1</v>
      </c>
      <c r="F1159" s="269" t="s">
        <v>179</v>
      </c>
      <c r="G1159" s="267"/>
      <c r="H1159" s="270">
        <v>8.9920000000000009</v>
      </c>
      <c r="I1159" s="271"/>
      <c r="J1159" s="267"/>
      <c r="K1159" s="267"/>
      <c r="L1159" s="272"/>
      <c r="M1159" s="273"/>
      <c r="N1159" s="274"/>
      <c r="O1159" s="274"/>
      <c r="P1159" s="274"/>
      <c r="Q1159" s="274"/>
      <c r="R1159" s="274"/>
      <c r="S1159" s="274"/>
      <c r="T1159" s="275"/>
      <c r="AT1159" s="276" t="s">
        <v>175</v>
      </c>
      <c r="AU1159" s="276" t="s">
        <v>107</v>
      </c>
      <c r="AV1159" s="14" t="s">
        <v>166</v>
      </c>
      <c r="AW1159" s="14" t="s">
        <v>31</v>
      </c>
      <c r="AX1159" s="14" t="s">
        <v>74</v>
      </c>
      <c r="AY1159" s="276" t="s">
        <v>165</v>
      </c>
    </row>
    <row r="1160" s="12" customFormat="1">
      <c r="B1160" s="244"/>
      <c r="C1160" s="245"/>
      <c r="D1160" s="246" t="s">
        <v>175</v>
      </c>
      <c r="E1160" s="247" t="s">
        <v>1</v>
      </c>
      <c r="F1160" s="248" t="s">
        <v>794</v>
      </c>
      <c r="G1160" s="245"/>
      <c r="H1160" s="247" t="s">
        <v>1</v>
      </c>
      <c r="I1160" s="249"/>
      <c r="J1160" s="245"/>
      <c r="K1160" s="245"/>
      <c r="L1160" s="250"/>
      <c r="M1160" s="251"/>
      <c r="N1160" s="252"/>
      <c r="O1160" s="252"/>
      <c r="P1160" s="252"/>
      <c r="Q1160" s="252"/>
      <c r="R1160" s="252"/>
      <c r="S1160" s="252"/>
      <c r="T1160" s="253"/>
      <c r="AT1160" s="254" t="s">
        <v>175</v>
      </c>
      <c r="AU1160" s="254" t="s">
        <v>107</v>
      </c>
      <c r="AV1160" s="12" t="s">
        <v>82</v>
      </c>
      <c r="AW1160" s="12" t="s">
        <v>31</v>
      </c>
      <c r="AX1160" s="12" t="s">
        <v>74</v>
      </c>
      <c r="AY1160" s="254" t="s">
        <v>165</v>
      </c>
    </row>
    <row r="1161" s="12" customFormat="1">
      <c r="B1161" s="244"/>
      <c r="C1161" s="245"/>
      <c r="D1161" s="246" t="s">
        <v>175</v>
      </c>
      <c r="E1161" s="247" t="s">
        <v>1</v>
      </c>
      <c r="F1161" s="248" t="s">
        <v>1819</v>
      </c>
      <c r="G1161" s="245"/>
      <c r="H1161" s="247" t="s">
        <v>1</v>
      </c>
      <c r="I1161" s="249"/>
      <c r="J1161" s="245"/>
      <c r="K1161" s="245"/>
      <c r="L1161" s="250"/>
      <c r="M1161" s="251"/>
      <c r="N1161" s="252"/>
      <c r="O1161" s="252"/>
      <c r="P1161" s="252"/>
      <c r="Q1161" s="252"/>
      <c r="R1161" s="252"/>
      <c r="S1161" s="252"/>
      <c r="T1161" s="253"/>
      <c r="AT1161" s="254" t="s">
        <v>175</v>
      </c>
      <c r="AU1161" s="254" t="s">
        <v>107</v>
      </c>
      <c r="AV1161" s="12" t="s">
        <v>82</v>
      </c>
      <c r="AW1161" s="12" t="s">
        <v>31</v>
      </c>
      <c r="AX1161" s="12" t="s">
        <v>74</v>
      </c>
      <c r="AY1161" s="254" t="s">
        <v>165</v>
      </c>
    </row>
    <row r="1162" s="13" customFormat="1">
      <c r="B1162" s="255"/>
      <c r="C1162" s="256"/>
      <c r="D1162" s="246" t="s">
        <v>175</v>
      </c>
      <c r="E1162" s="257" t="s">
        <v>1</v>
      </c>
      <c r="F1162" s="258" t="s">
        <v>2109</v>
      </c>
      <c r="G1162" s="256"/>
      <c r="H1162" s="259">
        <v>0.54000000000000004</v>
      </c>
      <c r="I1162" s="260"/>
      <c r="J1162" s="256"/>
      <c r="K1162" s="256"/>
      <c r="L1162" s="261"/>
      <c r="M1162" s="262"/>
      <c r="N1162" s="263"/>
      <c r="O1162" s="263"/>
      <c r="P1162" s="263"/>
      <c r="Q1162" s="263"/>
      <c r="R1162" s="263"/>
      <c r="S1162" s="263"/>
      <c r="T1162" s="264"/>
      <c r="AT1162" s="265" t="s">
        <v>175</v>
      </c>
      <c r="AU1162" s="265" t="s">
        <v>107</v>
      </c>
      <c r="AV1162" s="13" t="s">
        <v>107</v>
      </c>
      <c r="AW1162" s="13" t="s">
        <v>31</v>
      </c>
      <c r="AX1162" s="13" t="s">
        <v>74</v>
      </c>
      <c r="AY1162" s="265" t="s">
        <v>165</v>
      </c>
    </row>
    <row r="1163" s="14" customFormat="1">
      <c r="B1163" s="266"/>
      <c r="C1163" s="267"/>
      <c r="D1163" s="246" t="s">
        <v>175</v>
      </c>
      <c r="E1163" s="268" t="s">
        <v>1</v>
      </c>
      <c r="F1163" s="269" t="s">
        <v>179</v>
      </c>
      <c r="G1163" s="267"/>
      <c r="H1163" s="270">
        <v>0.54000000000000004</v>
      </c>
      <c r="I1163" s="271"/>
      <c r="J1163" s="267"/>
      <c r="K1163" s="267"/>
      <c r="L1163" s="272"/>
      <c r="M1163" s="273"/>
      <c r="N1163" s="274"/>
      <c r="O1163" s="274"/>
      <c r="P1163" s="274"/>
      <c r="Q1163" s="274"/>
      <c r="R1163" s="274"/>
      <c r="S1163" s="274"/>
      <c r="T1163" s="275"/>
      <c r="AT1163" s="276" t="s">
        <v>175</v>
      </c>
      <c r="AU1163" s="276" t="s">
        <v>107</v>
      </c>
      <c r="AV1163" s="14" t="s">
        <v>166</v>
      </c>
      <c r="AW1163" s="14" t="s">
        <v>31</v>
      </c>
      <c r="AX1163" s="14" t="s">
        <v>74</v>
      </c>
      <c r="AY1163" s="276" t="s">
        <v>165</v>
      </c>
    </row>
    <row r="1164" s="12" customFormat="1">
      <c r="B1164" s="244"/>
      <c r="C1164" s="245"/>
      <c r="D1164" s="246" t="s">
        <v>175</v>
      </c>
      <c r="E1164" s="247" t="s">
        <v>1</v>
      </c>
      <c r="F1164" s="248" t="s">
        <v>1750</v>
      </c>
      <c r="G1164" s="245"/>
      <c r="H1164" s="247" t="s">
        <v>1</v>
      </c>
      <c r="I1164" s="249"/>
      <c r="J1164" s="245"/>
      <c r="K1164" s="245"/>
      <c r="L1164" s="250"/>
      <c r="M1164" s="251"/>
      <c r="N1164" s="252"/>
      <c r="O1164" s="252"/>
      <c r="P1164" s="252"/>
      <c r="Q1164" s="252"/>
      <c r="R1164" s="252"/>
      <c r="S1164" s="252"/>
      <c r="T1164" s="253"/>
      <c r="AT1164" s="254" t="s">
        <v>175</v>
      </c>
      <c r="AU1164" s="254" t="s">
        <v>107</v>
      </c>
      <c r="AV1164" s="12" t="s">
        <v>82</v>
      </c>
      <c r="AW1164" s="12" t="s">
        <v>31</v>
      </c>
      <c r="AX1164" s="12" t="s">
        <v>74</v>
      </c>
      <c r="AY1164" s="254" t="s">
        <v>165</v>
      </c>
    </row>
    <row r="1165" s="12" customFormat="1">
      <c r="B1165" s="244"/>
      <c r="C1165" s="245"/>
      <c r="D1165" s="246" t="s">
        <v>175</v>
      </c>
      <c r="E1165" s="247" t="s">
        <v>1</v>
      </c>
      <c r="F1165" s="248" t="s">
        <v>1819</v>
      </c>
      <c r="G1165" s="245"/>
      <c r="H1165" s="247" t="s">
        <v>1</v>
      </c>
      <c r="I1165" s="249"/>
      <c r="J1165" s="245"/>
      <c r="K1165" s="245"/>
      <c r="L1165" s="250"/>
      <c r="M1165" s="251"/>
      <c r="N1165" s="252"/>
      <c r="O1165" s="252"/>
      <c r="P1165" s="252"/>
      <c r="Q1165" s="252"/>
      <c r="R1165" s="252"/>
      <c r="S1165" s="252"/>
      <c r="T1165" s="253"/>
      <c r="AT1165" s="254" t="s">
        <v>175</v>
      </c>
      <c r="AU1165" s="254" t="s">
        <v>107</v>
      </c>
      <c r="AV1165" s="12" t="s">
        <v>82</v>
      </c>
      <c r="AW1165" s="12" t="s">
        <v>31</v>
      </c>
      <c r="AX1165" s="12" t="s">
        <v>74</v>
      </c>
      <c r="AY1165" s="254" t="s">
        <v>165</v>
      </c>
    </row>
    <row r="1166" s="13" customFormat="1">
      <c r="B1166" s="255"/>
      <c r="C1166" s="256"/>
      <c r="D1166" s="246" t="s">
        <v>175</v>
      </c>
      <c r="E1166" s="257" t="s">
        <v>1</v>
      </c>
      <c r="F1166" s="258" t="s">
        <v>2110</v>
      </c>
      <c r="G1166" s="256"/>
      <c r="H1166" s="259">
        <v>0.12</v>
      </c>
      <c r="I1166" s="260"/>
      <c r="J1166" s="256"/>
      <c r="K1166" s="256"/>
      <c r="L1166" s="261"/>
      <c r="M1166" s="262"/>
      <c r="N1166" s="263"/>
      <c r="O1166" s="263"/>
      <c r="P1166" s="263"/>
      <c r="Q1166" s="263"/>
      <c r="R1166" s="263"/>
      <c r="S1166" s="263"/>
      <c r="T1166" s="264"/>
      <c r="AT1166" s="265" t="s">
        <v>175</v>
      </c>
      <c r="AU1166" s="265" t="s">
        <v>107</v>
      </c>
      <c r="AV1166" s="13" t="s">
        <v>107</v>
      </c>
      <c r="AW1166" s="13" t="s">
        <v>31</v>
      </c>
      <c r="AX1166" s="13" t="s">
        <v>74</v>
      </c>
      <c r="AY1166" s="265" t="s">
        <v>165</v>
      </c>
    </row>
    <row r="1167" s="13" customFormat="1">
      <c r="B1167" s="255"/>
      <c r="C1167" s="256"/>
      <c r="D1167" s="246" t="s">
        <v>175</v>
      </c>
      <c r="E1167" s="257" t="s">
        <v>1</v>
      </c>
      <c r="F1167" s="258" t="s">
        <v>2111</v>
      </c>
      <c r="G1167" s="256"/>
      <c r="H1167" s="259">
        <v>0.39600000000000002</v>
      </c>
      <c r="I1167" s="260"/>
      <c r="J1167" s="256"/>
      <c r="K1167" s="256"/>
      <c r="L1167" s="261"/>
      <c r="M1167" s="262"/>
      <c r="N1167" s="263"/>
      <c r="O1167" s="263"/>
      <c r="P1167" s="263"/>
      <c r="Q1167" s="263"/>
      <c r="R1167" s="263"/>
      <c r="S1167" s="263"/>
      <c r="T1167" s="264"/>
      <c r="AT1167" s="265" t="s">
        <v>175</v>
      </c>
      <c r="AU1167" s="265" t="s">
        <v>107</v>
      </c>
      <c r="AV1167" s="13" t="s">
        <v>107</v>
      </c>
      <c r="AW1167" s="13" t="s">
        <v>31</v>
      </c>
      <c r="AX1167" s="13" t="s">
        <v>74</v>
      </c>
      <c r="AY1167" s="265" t="s">
        <v>165</v>
      </c>
    </row>
    <row r="1168" s="13" customFormat="1">
      <c r="B1168" s="255"/>
      <c r="C1168" s="256"/>
      <c r="D1168" s="246" t="s">
        <v>175</v>
      </c>
      <c r="E1168" s="257" t="s">
        <v>1</v>
      </c>
      <c r="F1168" s="258" t="s">
        <v>2112</v>
      </c>
      <c r="G1168" s="256"/>
      <c r="H1168" s="259">
        <v>0.47999999999999998</v>
      </c>
      <c r="I1168" s="260"/>
      <c r="J1168" s="256"/>
      <c r="K1168" s="256"/>
      <c r="L1168" s="261"/>
      <c r="M1168" s="262"/>
      <c r="N1168" s="263"/>
      <c r="O1168" s="263"/>
      <c r="P1168" s="263"/>
      <c r="Q1168" s="263"/>
      <c r="R1168" s="263"/>
      <c r="S1168" s="263"/>
      <c r="T1168" s="264"/>
      <c r="AT1168" s="265" t="s">
        <v>175</v>
      </c>
      <c r="AU1168" s="265" t="s">
        <v>107</v>
      </c>
      <c r="AV1168" s="13" t="s">
        <v>107</v>
      </c>
      <c r="AW1168" s="13" t="s">
        <v>31</v>
      </c>
      <c r="AX1168" s="13" t="s">
        <v>74</v>
      </c>
      <c r="AY1168" s="265" t="s">
        <v>165</v>
      </c>
    </row>
    <row r="1169" s="13" customFormat="1">
      <c r="B1169" s="255"/>
      <c r="C1169" s="256"/>
      <c r="D1169" s="246" t="s">
        <v>175</v>
      </c>
      <c r="E1169" s="257" t="s">
        <v>1</v>
      </c>
      <c r="F1169" s="258" t="s">
        <v>2113</v>
      </c>
      <c r="G1169" s="256"/>
      <c r="H1169" s="259">
        <v>1.0800000000000001</v>
      </c>
      <c r="I1169" s="260"/>
      <c r="J1169" s="256"/>
      <c r="K1169" s="256"/>
      <c r="L1169" s="261"/>
      <c r="M1169" s="262"/>
      <c r="N1169" s="263"/>
      <c r="O1169" s="263"/>
      <c r="P1169" s="263"/>
      <c r="Q1169" s="263"/>
      <c r="R1169" s="263"/>
      <c r="S1169" s="263"/>
      <c r="T1169" s="264"/>
      <c r="AT1169" s="265" t="s">
        <v>175</v>
      </c>
      <c r="AU1169" s="265" t="s">
        <v>107</v>
      </c>
      <c r="AV1169" s="13" t="s">
        <v>107</v>
      </c>
      <c r="AW1169" s="13" t="s">
        <v>31</v>
      </c>
      <c r="AX1169" s="13" t="s">
        <v>74</v>
      </c>
      <c r="AY1169" s="265" t="s">
        <v>165</v>
      </c>
    </row>
    <row r="1170" s="13" customFormat="1">
      <c r="B1170" s="255"/>
      <c r="C1170" s="256"/>
      <c r="D1170" s="246" t="s">
        <v>175</v>
      </c>
      <c r="E1170" s="257" t="s">
        <v>1</v>
      </c>
      <c r="F1170" s="258" t="s">
        <v>2114</v>
      </c>
      <c r="G1170" s="256"/>
      <c r="H1170" s="259">
        <v>0.27000000000000002</v>
      </c>
      <c r="I1170" s="260"/>
      <c r="J1170" s="256"/>
      <c r="K1170" s="256"/>
      <c r="L1170" s="261"/>
      <c r="M1170" s="262"/>
      <c r="N1170" s="263"/>
      <c r="O1170" s="263"/>
      <c r="P1170" s="263"/>
      <c r="Q1170" s="263"/>
      <c r="R1170" s="263"/>
      <c r="S1170" s="263"/>
      <c r="T1170" s="264"/>
      <c r="AT1170" s="265" t="s">
        <v>175</v>
      </c>
      <c r="AU1170" s="265" t="s">
        <v>107</v>
      </c>
      <c r="AV1170" s="13" t="s">
        <v>107</v>
      </c>
      <c r="AW1170" s="13" t="s">
        <v>31</v>
      </c>
      <c r="AX1170" s="13" t="s">
        <v>74</v>
      </c>
      <c r="AY1170" s="265" t="s">
        <v>165</v>
      </c>
    </row>
    <row r="1171" s="13" customFormat="1">
      <c r="B1171" s="255"/>
      <c r="C1171" s="256"/>
      <c r="D1171" s="246" t="s">
        <v>175</v>
      </c>
      <c r="E1171" s="257" t="s">
        <v>1</v>
      </c>
      <c r="F1171" s="258" t="s">
        <v>2113</v>
      </c>
      <c r="G1171" s="256"/>
      <c r="H1171" s="259">
        <v>1.0800000000000001</v>
      </c>
      <c r="I1171" s="260"/>
      <c r="J1171" s="256"/>
      <c r="K1171" s="256"/>
      <c r="L1171" s="261"/>
      <c r="M1171" s="262"/>
      <c r="N1171" s="263"/>
      <c r="O1171" s="263"/>
      <c r="P1171" s="263"/>
      <c r="Q1171" s="263"/>
      <c r="R1171" s="263"/>
      <c r="S1171" s="263"/>
      <c r="T1171" s="264"/>
      <c r="AT1171" s="265" t="s">
        <v>175</v>
      </c>
      <c r="AU1171" s="265" t="s">
        <v>107</v>
      </c>
      <c r="AV1171" s="13" t="s">
        <v>107</v>
      </c>
      <c r="AW1171" s="13" t="s">
        <v>31</v>
      </c>
      <c r="AX1171" s="13" t="s">
        <v>74</v>
      </c>
      <c r="AY1171" s="265" t="s">
        <v>165</v>
      </c>
    </row>
    <row r="1172" s="13" customFormat="1">
      <c r="B1172" s="255"/>
      <c r="C1172" s="256"/>
      <c r="D1172" s="246" t="s">
        <v>175</v>
      </c>
      <c r="E1172" s="257" t="s">
        <v>1</v>
      </c>
      <c r="F1172" s="258" t="s">
        <v>2114</v>
      </c>
      <c r="G1172" s="256"/>
      <c r="H1172" s="259">
        <v>0.27000000000000002</v>
      </c>
      <c r="I1172" s="260"/>
      <c r="J1172" s="256"/>
      <c r="K1172" s="256"/>
      <c r="L1172" s="261"/>
      <c r="M1172" s="262"/>
      <c r="N1172" s="263"/>
      <c r="O1172" s="263"/>
      <c r="P1172" s="263"/>
      <c r="Q1172" s="263"/>
      <c r="R1172" s="263"/>
      <c r="S1172" s="263"/>
      <c r="T1172" s="264"/>
      <c r="AT1172" s="265" t="s">
        <v>175</v>
      </c>
      <c r="AU1172" s="265" t="s">
        <v>107</v>
      </c>
      <c r="AV1172" s="13" t="s">
        <v>107</v>
      </c>
      <c r="AW1172" s="13" t="s">
        <v>31</v>
      </c>
      <c r="AX1172" s="13" t="s">
        <v>74</v>
      </c>
      <c r="AY1172" s="265" t="s">
        <v>165</v>
      </c>
    </row>
    <row r="1173" s="13" customFormat="1">
      <c r="B1173" s="255"/>
      <c r="C1173" s="256"/>
      <c r="D1173" s="246" t="s">
        <v>175</v>
      </c>
      <c r="E1173" s="257" t="s">
        <v>1</v>
      </c>
      <c r="F1173" s="258" t="s">
        <v>2115</v>
      </c>
      <c r="G1173" s="256"/>
      <c r="H1173" s="259">
        <v>0.309</v>
      </c>
      <c r="I1173" s="260"/>
      <c r="J1173" s="256"/>
      <c r="K1173" s="256"/>
      <c r="L1173" s="261"/>
      <c r="M1173" s="262"/>
      <c r="N1173" s="263"/>
      <c r="O1173" s="263"/>
      <c r="P1173" s="263"/>
      <c r="Q1173" s="263"/>
      <c r="R1173" s="263"/>
      <c r="S1173" s="263"/>
      <c r="T1173" s="264"/>
      <c r="AT1173" s="265" t="s">
        <v>175</v>
      </c>
      <c r="AU1173" s="265" t="s">
        <v>107</v>
      </c>
      <c r="AV1173" s="13" t="s">
        <v>107</v>
      </c>
      <c r="AW1173" s="13" t="s">
        <v>31</v>
      </c>
      <c r="AX1173" s="13" t="s">
        <v>74</v>
      </c>
      <c r="AY1173" s="265" t="s">
        <v>165</v>
      </c>
    </row>
    <row r="1174" s="13" customFormat="1">
      <c r="B1174" s="255"/>
      <c r="C1174" s="256"/>
      <c r="D1174" s="246" t="s">
        <v>175</v>
      </c>
      <c r="E1174" s="257" t="s">
        <v>1</v>
      </c>
      <c r="F1174" s="258" t="s">
        <v>2116</v>
      </c>
      <c r="G1174" s="256"/>
      <c r="H1174" s="259">
        <v>0.39300000000000002</v>
      </c>
      <c r="I1174" s="260"/>
      <c r="J1174" s="256"/>
      <c r="K1174" s="256"/>
      <c r="L1174" s="261"/>
      <c r="M1174" s="262"/>
      <c r="N1174" s="263"/>
      <c r="O1174" s="263"/>
      <c r="P1174" s="263"/>
      <c r="Q1174" s="263"/>
      <c r="R1174" s="263"/>
      <c r="S1174" s="263"/>
      <c r="T1174" s="264"/>
      <c r="AT1174" s="265" t="s">
        <v>175</v>
      </c>
      <c r="AU1174" s="265" t="s">
        <v>107</v>
      </c>
      <c r="AV1174" s="13" t="s">
        <v>107</v>
      </c>
      <c r="AW1174" s="13" t="s">
        <v>31</v>
      </c>
      <c r="AX1174" s="13" t="s">
        <v>74</v>
      </c>
      <c r="AY1174" s="265" t="s">
        <v>165</v>
      </c>
    </row>
    <row r="1175" s="14" customFormat="1">
      <c r="B1175" s="266"/>
      <c r="C1175" s="267"/>
      <c r="D1175" s="246" t="s">
        <v>175</v>
      </c>
      <c r="E1175" s="268" t="s">
        <v>1</v>
      </c>
      <c r="F1175" s="269" t="s">
        <v>179</v>
      </c>
      <c r="G1175" s="267"/>
      <c r="H1175" s="270">
        <v>4.3979999999999997</v>
      </c>
      <c r="I1175" s="271"/>
      <c r="J1175" s="267"/>
      <c r="K1175" s="267"/>
      <c r="L1175" s="272"/>
      <c r="M1175" s="273"/>
      <c r="N1175" s="274"/>
      <c r="O1175" s="274"/>
      <c r="P1175" s="274"/>
      <c r="Q1175" s="274"/>
      <c r="R1175" s="274"/>
      <c r="S1175" s="274"/>
      <c r="T1175" s="275"/>
      <c r="AT1175" s="276" t="s">
        <v>175</v>
      </c>
      <c r="AU1175" s="276" t="s">
        <v>107</v>
      </c>
      <c r="AV1175" s="14" t="s">
        <v>166</v>
      </c>
      <c r="AW1175" s="14" t="s">
        <v>31</v>
      </c>
      <c r="AX1175" s="14" t="s">
        <v>74</v>
      </c>
      <c r="AY1175" s="276" t="s">
        <v>165</v>
      </c>
    </row>
    <row r="1176" s="12" customFormat="1">
      <c r="B1176" s="244"/>
      <c r="C1176" s="245"/>
      <c r="D1176" s="246" t="s">
        <v>175</v>
      </c>
      <c r="E1176" s="247" t="s">
        <v>1</v>
      </c>
      <c r="F1176" s="248" t="s">
        <v>1752</v>
      </c>
      <c r="G1176" s="245"/>
      <c r="H1176" s="247" t="s">
        <v>1</v>
      </c>
      <c r="I1176" s="249"/>
      <c r="J1176" s="245"/>
      <c r="K1176" s="245"/>
      <c r="L1176" s="250"/>
      <c r="M1176" s="251"/>
      <c r="N1176" s="252"/>
      <c r="O1176" s="252"/>
      <c r="P1176" s="252"/>
      <c r="Q1176" s="252"/>
      <c r="R1176" s="252"/>
      <c r="S1176" s="252"/>
      <c r="T1176" s="253"/>
      <c r="AT1176" s="254" t="s">
        <v>175</v>
      </c>
      <c r="AU1176" s="254" t="s">
        <v>107</v>
      </c>
      <c r="AV1176" s="12" t="s">
        <v>82</v>
      </c>
      <c r="AW1176" s="12" t="s">
        <v>31</v>
      </c>
      <c r="AX1176" s="12" t="s">
        <v>74</v>
      </c>
      <c r="AY1176" s="254" t="s">
        <v>165</v>
      </c>
    </row>
    <row r="1177" s="12" customFormat="1">
      <c r="B1177" s="244"/>
      <c r="C1177" s="245"/>
      <c r="D1177" s="246" t="s">
        <v>175</v>
      </c>
      <c r="E1177" s="247" t="s">
        <v>1</v>
      </c>
      <c r="F1177" s="248" t="s">
        <v>1819</v>
      </c>
      <c r="G1177" s="245"/>
      <c r="H1177" s="247" t="s">
        <v>1</v>
      </c>
      <c r="I1177" s="249"/>
      <c r="J1177" s="245"/>
      <c r="K1177" s="245"/>
      <c r="L1177" s="250"/>
      <c r="M1177" s="251"/>
      <c r="N1177" s="252"/>
      <c r="O1177" s="252"/>
      <c r="P1177" s="252"/>
      <c r="Q1177" s="252"/>
      <c r="R1177" s="252"/>
      <c r="S1177" s="252"/>
      <c r="T1177" s="253"/>
      <c r="AT1177" s="254" t="s">
        <v>175</v>
      </c>
      <c r="AU1177" s="254" t="s">
        <v>107</v>
      </c>
      <c r="AV1177" s="12" t="s">
        <v>82</v>
      </c>
      <c r="AW1177" s="12" t="s">
        <v>31</v>
      </c>
      <c r="AX1177" s="12" t="s">
        <v>74</v>
      </c>
      <c r="AY1177" s="254" t="s">
        <v>165</v>
      </c>
    </row>
    <row r="1178" s="13" customFormat="1">
      <c r="B1178" s="255"/>
      <c r="C1178" s="256"/>
      <c r="D1178" s="246" t="s">
        <v>175</v>
      </c>
      <c r="E1178" s="257" t="s">
        <v>1</v>
      </c>
      <c r="F1178" s="258" t="s">
        <v>2117</v>
      </c>
      <c r="G1178" s="256"/>
      <c r="H1178" s="259">
        <v>1.7190000000000001</v>
      </c>
      <c r="I1178" s="260"/>
      <c r="J1178" s="256"/>
      <c r="K1178" s="256"/>
      <c r="L1178" s="261"/>
      <c r="M1178" s="262"/>
      <c r="N1178" s="263"/>
      <c r="O1178" s="263"/>
      <c r="P1178" s="263"/>
      <c r="Q1178" s="263"/>
      <c r="R1178" s="263"/>
      <c r="S1178" s="263"/>
      <c r="T1178" s="264"/>
      <c r="AT1178" s="265" t="s">
        <v>175</v>
      </c>
      <c r="AU1178" s="265" t="s">
        <v>107</v>
      </c>
      <c r="AV1178" s="13" t="s">
        <v>107</v>
      </c>
      <c r="AW1178" s="13" t="s">
        <v>31</v>
      </c>
      <c r="AX1178" s="13" t="s">
        <v>74</v>
      </c>
      <c r="AY1178" s="265" t="s">
        <v>165</v>
      </c>
    </row>
    <row r="1179" s="13" customFormat="1">
      <c r="B1179" s="255"/>
      <c r="C1179" s="256"/>
      <c r="D1179" s="246" t="s">
        <v>175</v>
      </c>
      <c r="E1179" s="257" t="s">
        <v>1</v>
      </c>
      <c r="F1179" s="258" t="s">
        <v>2118</v>
      </c>
      <c r="G1179" s="256"/>
      <c r="H1179" s="259">
        <v>0.28799999999999998</v>
      </c>
      <c r="I1179" s="260"/>
      <c r="J1179" s="256"/>
      <c r="K1179" s="256"/>
      <c r="L1179" s="261"/>
      <c r="M1179" s="262"/>
      <c r="N1179" s="263"/>
      <c r="O1179" s="263"/>
      <c r="P1179" s="263"/>
      <c r="Q1179" s="263"/>
      <c r="R1179" s="263"/>
      <c r="S1179" s="263"/>
      <c r="T1179" s="264"/>
      <c r="AT1179" s="265" t="s">
        <v>175</v>
      </c>
      <c r="AU1179" s="265" t="s">
        <v>107</v>
      </c>
      <c r="AV1179" s="13" t="s">
        <v>107</v>
      </c>
      <c r="AW1179" s="13" t="s">
        <v>31</v>
      </c>
      <c r="AX1179" s="13" t="s">
        <v>74</v>
      </c>
      <c r="AY1179" s="265" t="s">
        <v>165</v>
      </c>
    </row>
    <row r="1180" s="14" customFormat="1">
      <c r="B1180" s="266"/>
      <c r="C1180" s="267"/>
      <c r="D1180" s="246" t="s">
        <v>175</v>
      </c>
      <c r="E1180" s="268" t="s">
        <v>1</v>
      </c>
      <c r="F1180" s="269" t="s">
        <v>179</v>
      </c>
      <c r="G1180" s="267"/>
      <c r="H1180" s="270">
        <v>2.0070000000000001</v>
      </c>
      <c r="I1180" s="271"/>
      <c r="J1180" s="267"/>
      <c r="K1180" s="267"/>
      <c r="L1180" s="272"/>
      <c r="M1180" s="273"/>
      <c r="N1180" s="274"/>
      <c r="O1180" s="274"/>
      <c r="P1180" s="274"/>
      <c r="Q1180" s="274"/>
      <c r="R1180" s="274"/>
      <c r="S1180" s="274"/>
      <c r="T1180" s="275"/>
      <c r="AT1180" s="276" t="s">
        <v>175</v>
      </c>
      <c r="AU1180" s="276" t="s">
        <v>107</v>
      </c>
      <c r="AV1180" s="14" t="s">
        <v>166</v>
      </c>
      <c r="AW1180" s="14" t="s">
        <v>31</v>
      </c>
      <c r="AX1180" s="14" t="s">
        <v>74</v>
      </c>
      <c r="AY1180" s="276" t="s">
        <v>165</v>
      </c>
    </row>
    <row r="1181" s="15" customFormat="1">
      <c r="B1181" s="277"/>
      <c r="C1181" s="278"/>
      <c r="D1181" s="246" t="s">
        <v>175</v>
      </c>
      <c r="E1181" s="279" t="s">
        <v>1</v>
      </c>
      <c r="F1181" s="280" t="s">
        <v>186</v>
      </c>
      <c r="G1181" s="278"/>
      <c r="H1181" s="281">
        <v>15.936999999999999</v>
      </c>
      <c r="I1181" s="282"/>
      <c r="J1181" s="278"/>
      <c r="K1181" s="278"/>
      <c r="L1181" s="283"/>
      <c r="M1181" s="284"/>
      <c r="N1181" s="285"/>
      <c r="O1181" s="285"/>
      <c r="P1181" s="285"/>
      <c r="Q1181" s="285"/>
      <c r="R1181" s="285"/>
      <c r="S1181" s="285"/>
      <c r="T1181" s="286"/>
      <c r="AT1181" s="287" t="s">
        <v>175</v>
      </c>
      <c r="AU1181" s="287" t="s">
        <v>107</v>
      </c>
      <c r="AV1181" s="15" t="s">
        <v>173</v>
      </c>
      <c r="AW1181" s="15" t="s">
        <v>31</v>
      </c>
      <c r="AX1181" s="15" t="s">
        <v>82</v>
      </c>
      <c r="AY1181" s="287" t="s">
        <v>165</v>
      </c>
    </row>
    <row r="1182" s="1" customFormat="1" ht="24" customHeight="1">
      <c r="B1182" s="38"/>
      <c r="C1182" s="231" t="s">
        <v>624</v>
      </c>
      <c r="D1182" s="231" t="s">
        <v>168</v>
      </c>
      <c r="E1182" s="232" t="s">
        <v>2119</v>
      </c>
      <c r="F1182" s="233" t="s">
        <v>2120</v>
      </c>
      <c r="G1182" s="234" t="s">
        <v>296</v>
      </c>
      <c r="H1182" s="235">
        <v>39.948</v>
      </c>
      <c r="I1182" s="236"/>
      <c r="J1182" s="237">
        <f>ROUND(I1182*H1182,2)</f>
        <v>0</v>
      </c>
      <c r="K1182" s="233" t="s">
        <v>172</v>
      </c>
      <c r="L1182" s="43"/>
      <c r="M1182" s="238" t="s">
        <v>1</v>
      </c>
      <c r="N1182" s="239" t="s">
        <v>40</v>
      </c>
      <c r="O1182" s="86"/>
      <c r="P1182" s="240">
        <f>O1182*H1182</f>
        <v>0</v>
      </c>
      <c r="Q1182" s="240">
        <v>0.28361999999999998</v>
      </c>
      <c r="R1182" s="240">
        <f>Q1182*H1182</f>
        <v>11.33005176</v>
      </c>
      <c r="S1182" s="240">
        <v>0</v>
      </c>
      <c r="T1182" s="241">
        <f>S1182*H1182</f>
        <v>0</v>
      </c>
      <c r="AR1182" s="242" t="s">
        <v>173</v>
      </c>
      <c r="AT1182" s="242" t="s">
        <v>168</v>
      </c>
      <c r="AU1182" s="242" t="s">
        <v>107</v>
      </c>
      <c r="AY1182" s="17" t="s">
        <v>165</v>
      </c>
      <c r="BE1182" s="243">
        <f>IF(N1182="základní",J1182,0)</f>
        <v>0</v>
      </c>
      <c r="BF1182" s="243">
        <f>IF(N1182="snížená",J1182,0)</f>
        <v>0</v>
      </c>
      <c r="BG1182" s="243">
        <f>IF(N1182="zákl. přenesená",J1182,0)</f>
        <v>0</v>
      </c>
      <c r="BH1182" s="243">
        <f>IF(N1182="sníž. přenesená",J1182,0)</f>
        <v>0</v>
      </c>
      <c r="BI1182" s="243">
        <f>IF(N1182="nulová",J1182,0)</f>
        <v>0</v>
      </c>
      <c r="BJ1182" s="17" t="s">
        <v>107</v>
      </c>
      <c r="BK1182" s="243">
        <f>ROUND(I1182*H1182,2)</f>
        <v>0</v>
      </c>
      <c r="BL1182" s="17" t="s">
        <v>173</v>
      </c>
      <c r="BM1182" s="242" t="s">
        <v>2121</v>
      </c>
    </row>
    <row r="1183" s="12" customFormat="1">
      <c r="B1183" s="244"/>
      <c r="C1183" s="245"/>
      <c r="D1183" s="246" t="s">
        <v>175</v>
      </c>
      <c r="E1183" s="247" t="s">
        <v>1</v>
      </c>
      <c r="F1183" s="248" t="s">
        <v>2122</v>
      </c>
      <c r="G1183" s="245"/>
      <c r="H1183" s="247" t="s">
        <v>1</v>
      </c>
      <c r="I1183" s="249"/>
      <c r="J1183" s="245"/>
      <c r="K1183" s="245"/>
      <c r="L1183" s="250"/>
      <c r="M1183" s="251"/>
      <c r="N1183" s="252"/>
      <c r="O1183" s="252"/>
      <c r="P1183" s="252"/>
      <c r="Q1183" s="252"/>
      <c r="R1183" s="252"/>
      <c r="S1183" s="252"/>
      <c r="T1183" s="253"/>
      <c r="AT1183" s="254" t="s">
        <v>175</v>
      </c>
      <c r="AU1183" s="254" t="s">
        <v>107</v>
      </c>
      <c r="AV1183" s="12" t="s">
        <v>82</v>
      </c>
      <c r="AW1183" s="12" t="s">
        <v>31</v>
      </c>
      <c r="AX1183" s="12" t="s">
        <v>74</v>
      </c>
      <c r="AY1183" s="254" t="s">
        <v>165</v>
      </c>
    </row>
    <row r="1184" s="12" customFormat="1">
      <c r="B1184" s="244"/>
      <c r="C1184" s="245"/>
      <c r="D1184" s="246" t="s">
        <v>175</v>
      </c>
      <c r="E1184" s="247" t="s">
        <v>1</v>
      </c>
      <c r="F1184" s="248" t="s">
        <v>1175</v>
      </c>
      <c r="G1184" s="245"/>
      <c r="H1184" s="247" t="s">
        <v>1</v>
      </c>
      <c r="I1184" s="249"/>
      <c r="J1184" s="245"/>
      <c r="K1184" s="245"/>
      <c r="L1184" s="250"/>
      <c r="M1184" s="251"/>
      <c r="N1184" s="252"/>
      <c r="O1184" s="252"/>
      <c r="P1184" s="252"/>
      <c r="Q1184" s="252"/>
      <c r="R1184" s="252"/>
      <c r="S1184" s="252"/>
      <c r="T1184" s="253"/>
      <c r="AT1184" s="254" t="s">
        <v>175</v>
      </c>
      <c r="AU1184" s="254" t="s">
        <v>107</v>
      </c>
      <c r="AV1184" s="12" t="s">
        <v>82</v>
      </c>
      <c r="AW1184" s="12" t="s">
        <v>31</v>
      </c>
      <c r="AX1184" s="12" t="s">
        <v>74</v>
      </c>
      <c r="AY1184" s="254" t="s">
        <v>165</v>
      </c>
    </row>
    <row r="1185" s="12" customFormat="1">
      <c r="B1185" s="244"/>
      <c r="C1185" s="245"/>
      <c r="D1185" s="246" t="s">
        <v>175</v>
      </c>
      <c r="E1185" s="247" t="s">
        <v>1</v>
      </c>
      <c r="F1185" s="248" t="s">
        <v>1452</v>
      </c>
      <c r="G1185" s="245"/>
      <c r="H1185" s="247" t="s">
        <v>1</v>
      </c>
      <c r="I1185" s="249"/>
      <c r="J1185" s="245"/>
      <c r="K1185" s="245"/>
      <c r="L1185" s="250"/>
      <c r="M1185" s="251"/>
      <c r="N1185" s="252"/>
      <c r="O1185" s="252"/>
      <c r="P1185" s="252"/>
      <c r="Q1185" s="252"/>
      <c r="R1185" s="252"/>
      <c r="S1185" s="252"/>
      <c r="T1185" s="253"/>
      <c r="AT1185" s="254" t="s">
        <v>175</v>
      </c>
      <c r="AU1185" s="254" t="s">
        <v>107</v>
      </c>
      <c r="AV1185" s="12" t="s">
        <v>82</v>
      </c>
      <c r="AW1185" s="12" t="s">
        <v>31</v>
      </c>
      <c r="AX1185" s="12" t="s">
        <v>74</v>
      </c>
      <c r="AY1185" s="254" t="s">
        <v>165</v>
      </c>
    </row>
    <row r="1186" s="13" customFormat="1">
      <c r="B1186" s="255"/>
      <c r="C1186" s="256"/>
      <c r="D1186" s="246" t="s">
        <v>175</v>
      </c>
      <c r="E1186" s="257" t="s">
        <v>1</v>
      </c>
      <c r="F1186" s="258" t="s">
        <v>2123</v>
      </c>
      <c r="G1186" s="256"/>
      <c r="H1186" s="259">
        <v>12.324</v>
      </c>
      <c r="I1186" s="260"/>
      <c r="J1186" s="256"/>
      <c r="K1186" s="256"/>
      <c r="L1186" s="261"/>
      <c r="M1186" s="262"/>
      <c r="N1186" s="263"/>
      <c r="O1186" s="263"/>
      <c r="P1186" s="263"/>
      <c r="Q1186" s="263"/>
      <c r="R1186" s="263"/>
      <c r="S1186" s="263"/>
      <c r="T1186" s="264"/>
      <c r="AT1186" s="265" t="s">
        <v>175</v>
      </c>
      <c r="AU1186" s="265" t="s">
        <v>107</v>
      </c>
      <c r="AV1186" s="13" t="s">
        <v>107</v>
      </c>
      <c r="AW1186" s="13" t="s">
        <v>31</v>
      </c>
      <c r="AX1186" s="13" t="s">
        <v>74</v>
      </c>
      <c r="AY1186" s="265" t="s">
        <v>165</v>
      </c>
    </row>
    <row r="1187" s="13" customFormat="1">
      <c r="B1187" s="255"/>
      <c r="C1187" s="256"/>
      <c r="D1187" s="246" t="s">
        <v>175</v>
      </c>
      <c r="E1187" s="257" t="s">
        <v>1</v>
      </c>
      <c r="F1187" s="258" t="s">
        <v>1841</v>
      </c>
      <c r="G1187" s="256"/>
      <c r="H1187" s="259">
        <v>-0.88</v>
      </c>
      <c r="I1187" s="260"/>
      <c r="J1187" s="256"/>
      <c r="K1187" s="256"/>
      <c r="L1187" s="261"/>
      <c r="M1187" s="262"/>
      <c r="N1187" s="263"/>
      <c r="O1187" s="263"/>
      <c r="P1187" s="263"/>
      <c r="Q1187" s="263"/>
      <c r="R1187" s="263"/>
      <c r="S1187" s="263"/>
      <c r="T1187" s="264"/>
      <c r="AT1187" s="265" t="s">
        <v>175</v>
      </c>
      <c r="AU1187" s="265" t="s">
        <v>107</v>
      </c>
      <c r="AV1187" s="13" t="s">
        <v>107</v>
      </c>
      <c r="AW1187" s="13" t="s">
        <v>31</v>
      </c>
      <c r="AX1187" s="13" t="s">
        <v>74</v>
      </c>
      <c r="AY1187" s="265" t="s">
        <v>165</v>
      </c>
    </row>
    <row r="1188" s="13" customFormat="1">
      <c r="B1188" s="255"/>
      <c r="C1188" s="256"/>
      <c r="D1188" s="246" t="s">
        <v>175</v>
      </c>
      <c r="E1188" s="257" t="s">
        <v>1</v>
      </c>
      <c r="F1188" s="258" t="s">
        <v>2124</v>
      </c>
      <c r="G1188" s="256"/>
      <c r="H1188" s="259">
        <v>2.02</v>
      </c>
      <c r="I1188" s="260"/>
      <c r="J1188" s="256"/>
      <c r="K1188" s="256"/>
      <c r="L1188" s="261"/>
      <c r="M1188" s="262"/>
      <c r="N1188" s="263"/>
      <c r="O1188" s="263"/>
      <c r="P1188" s="263"/>
      <c r="Q1188" s="263"/>
      <c r="R1188" s="263"/>
      <c r="S1188" s="263"/>
      <c r="T1188" s="264"/>
      <c r="AT1188" s="265" t="s">
        <v>175</v>
      </c>
      <c r="AU1188" s="265" t="s">
        <v>107</v>
      </c>
      <c r="AV1188" s="13" t="s">
        <v>107</v>
      </c>
      <c r="AW1188" s="13" t="s">
        <v>31</v>
      </c>
      <c r="AX1188" s="13" t="s">
        <v>74</v>
      </c>
      <c r="AY1188" s="265" t="s">
        <v>165</v>
      </c>
    </row>
    <row r="1189" s="12" customFormat="1">
      <c r="B1189" s="244"/>
      <c r="C1189" s="245"/>
      <c r="D1189" s="246" t="s">
        <v>175</v>
      </c>
      <c r="E1189" s="247" t="s">
        <v>1</v>
      </c>
      <c r="F1189" s="248" t="s">
        <v>794</v>
      </c>
      <c r="G1189" s="245"/>
      <c r="H1189" s="247" t="s">
        <v>1</v>
      </c>
      <c r="I1189" s="249"/>
      <c r="J1189" s="245"/>
      <c r="K1189" s="245"/>
      <c r="L1189" s="250"/>
      <c r="M1189" s="251"/>
      <c r="N1189" s="252"/>
      <c r="O1189" s="252"/>
      <c r="P1189" s="252"/>
      <c r="Q1189" s="252"/>
      <c r="R1189" s="252"/>
      <c r="S1189" s="252"/>
      <c r="T1189" s="253"/>
      <c r="AT1189" s="254" t="s">
        <v>175</v>
      </c>
      <c r="AU1189" s="254" t="s">
        <v>107</v>
      </c>
      <c r="AV1189" s="12" t="s">
        <v>82</v>
      </c>
      <c r="AW1189" s="12" t="s">
        <v>31</v>
      </c>
      <c r="AX1189" s="12" t="s">
        <v>74</v>
      </c>
      <c r="AY1189" s="254" t="s">
        <v>165</v>
      </c>
    </row>
    <row r="1190" s="12" customFormat="1">
      <c r="B1190" s="244"/>
      <c r="C1190" s="245"/>
      <c r="D1190" s="246" t="s">
        <v>175</v>
      </c>
      <c r="E1190" s="247" t="s">
        <v>1</v>
      </c>
      <c r="F1190" s="248" t="s">
        <v>1452</v>
      </c>
      <c r="G1190" s="245"/>
      <c r="H1190" s="247" t="s">
        <v>1</v>
      </c>
      <c r="I1190" s="249"/>
      <c r="J1190" s="245"/>
      <c r="K1190" s="245"/>
      <c r="L1190" s="250"/>
      <c r="M1190" s="251"/>
      <c r="N1190" s="252"/>
      <c r="O1190" s="252"/>
      <c r="P1190" s="252"/>
      <c r="Q1190" s="252"/>
      <c r="R1190" s="252"/>
      <c r="S1190" s="252"/>
      <c r="T1190" s="253"/>
      <c r="AT1190" s="254" t="s">
        <v>175</v>
      </c>
      <c r="AU1190" s="254" t="s">
        <v>107</v>
      </c>
      <c r="AV1190" s="12" t="s">
        <v>82</v>
      </c>
      <c r="AW1190" s="12" t="s">
        <v>31</v>
      </c>
      <c r="AX1190" s="12" t="s">
        <v>74</v>
      </c>
      <c r="AY1190" s="254" t="s">
        <v>165</v>
      </c>
    </row>
    <row r="1191" s="13" customFormat="1">
      <c r="B1191" s="255"/>
      <c r="C1191" s="256"/>
      <c r="D1191" s="246" t="s">
        <v>175</v>
      </c>
      <c r="E1191" s="257" t="s">
        <v>1</v>
      </c>
      <c r="F1191" s="258" t="s">
        <v>1848</v>
      </c>
      <c r="G1191" s="256"/>
      <c r="H1191" s="259">
        <v>3.8239999999999998</v>
      </c>
      <c r="I1191" s="260"/>
      <c r="J1191" s="256"/>
      <c r="K1191" s="256"/>
      <c r="L1191" s="261"/>
      <c r="M1191" s="262"/>
      <c r="N1191" s="263"/>
      <c r="O1191" s="263"/>
      <c r="P1191" s="263"/>
      <c r="Q1191" s="263"/>
      <c r="R1191" s="263"/>
      <c r="S1191" s="263"/>
      <c r="T1191" s="264"/>
      <c r="AT1191" s="265" t="s">
        <v>175</v>
      </c>
      <c r="AU1191" s="265" t="s">
        <v>107</v>
      </c>
      <c r="AV1191" s="13" t="s">
        <v>107</v>
      </c>
      <c r="AW1191" s="13" t="s">
        <v>31</v>
      </c>
      <c r="AX1191" s="13" t="s">
        <v>74</v>
      </c>
      <c r="AY1191" s="265" t="s">
        <v>165</v>
      </c>
    </row>
    <row r="1192" s="13" customFormat="1">
      <c r="B1192" s="255"/>
      <c r="C1192" s="256"/>
      <c r="D1192" s="246" t="s">
        <v>175</v>
      </c>
      <c r="E1192" s="257" t="s">
        <v>1</v>
      </c>
      <c r="F1192" s="258" t="s">
        <v>1849</v>
      </c>
      <c r="G1192" s="256"/>
      <c r="H1192" s="259">
        <v>2.48</v>
      </c>
      <c r="I1192" s="260"/>
      <c r="J1192" s="256"/>
      <c r="K1192" s="256"/>
      <c r="L1192" s="261"/>
      <c r="M1192" s="262"/>
      <c r="N1192" s="263"/>
      <c r="O1192" s="263"/>
      <c r="P1192" s="263"/>
      <c r="Q1192" s="263"/>
      <c r="R1192" s="263"/>
      <c r="S1192" s="263"/>
      <c r="T1192" s="264"/>
      <c r="AT1192" s="265" t="s">
        <v>175</v>
      </c>
      <c r="AU1192" s="265" t="s">
        <v>107</v>
      </c>
      <c r="AV1192" s="13" t="s">
        <v>107</v>
      </c>
      <c r="AW1192" s="13" t="s">
        <v>31</v>
      </c>
      <c r="AX1192" s="13" t="s">
        <v>74</v>
      </c>
      <c r="AY1192" s="265" t="s">
        <v>165</v>
      </c>
    </row>
    <row r="1193" s="12" customFormat="1">
      <c r="B1193" s="244"/>
      <c r="C1193" s="245"/>
      <c r="D1193" s="246" t="s">
        <v>175</v>
      </c>
      <c r="E1193" s="247" t="s">
        <v>1</v>
      </c>
      <c r="F1193" s="248" t="s">
        <v>1750</v>
      </c>
      <c r="G1193" s="245"/>
      <c r="H1193" s="247" t="s">
        <v>1</v>
      </c>
      <c r="I1193" s="249"/>
      <c r="J1193" s="245"/>
      <c r="K1193" s="245"/>
      <c r="L1193" s="250"/>
      <c r="M1193" s="251"/>
      <c r="N1193" s="252"/>
      <c r="O1193" s="252"/>
      <c r="P1193" s="252"/>
      <c r="Q1193" s="252"/>
      <c r="R1193" s="252"/>
      <c r="S1193" s="252"/>
      <c r="T1193" s="253"/>
      <c r="AT1193" s="254" t="s">
        <v>175</v>
      </c>
      <c r="AU1193" s="254" t="s">
        <v>107</v>
      </c>
      <c r="AV1193" s="12" t="s">
        <v>82</v>
      </c>
      <c r="AW1193" s="12" t="s">
        <v>31</v>
      </c>
      <c r="AX1193" s="12" t="s">
        <v>74</v>
      </c>
      <c r="AY1193" s="254" t="s">
        <v>165</v>
      </c>
    </row>
    <row r="1194" s="12" customFormat="1">
      <c r="B1194" s="244"/>
      <c r="C1194" s="245"/>
      <c r="D1194" s="246" t="s">
        <v>175</v>
      </c>
      <c r="E1194" s="247" t="s">
        <v>1</v>
      </c>
      <c r="F1194" s="248" t="s">
        <v>1452</v>
      </c>
      <c r="G1194" s="245"/>
      <c r="H1194" s="247" t="s">
        <v>1</v>
      </c>
      <c r="I1194" s="249"/>
      <c r="J1194" s="245"/>
      <c r="K1194" s="245"/>
      <c r="L1194" s="250"/>
      <c r="M1194" s="251"/>
      <c r="N1194" s="252"/>
      <c r="O1194" s="252"/>
      <c r="P1194" s="252"/>
      <c r="Q1194" s="252"/>
      <c r="R1194" s="252"/>
      <c r="S1194" s="252"/>
      <c r="T1194" s="253"/>
      <c r="AT1194" s="254" t="s">
        <v>175</v>
      </c>
      <c r="AU1194" s="254" t="s">
        <v>107</v>
      </c>
      <c r="AV1194" s="12" t="s">
        <v>82</v>
      </c>
      <c r="AW1194" s="12" t="s">
        <v>31</v>
      </c>
      <c r="AX1194" s="12" t="s">
        <v>74</v>
      </c>
      <c r="AY1194" s="254" t="s">
        <v>165</v>
      </c>
    </row>
    <row r="1195" s="13" customFormat="1">
      <c r="B1195" s="255"/>
      <c r="C1195" s="256"/>
      <c r="D1195" s="246" t="s">
        <v>175</v>
      </c>
      <c r="E1195" s="257" t="s">
        <v>1</v>
      </c>
      <c r="F1195" s="258" t="s">
        <v>2125</v>
      </c>
      <c r="G1195" s="256"/>
      <c r="H1195" s="259">
        <v>12.916</v>
      </c>
      <c r="I1195" s="260"/>
      <c r="J1195" s="256"/>
      <c r="K1195" s="256"/>
      <c r="L1195" s="261"/>
      <c r="M1195" s="262"/>
      <c r="N1195" s="263"/>
      <c r="O1195" s="263"/>
      <c r="P1195" s="263"/>
      <c r="Q1195" s="263"/>
      <c r="R1195" s="263"/>
      <c r="S1195" s="263"/>
      <c r="T1195" s="264"/>
      <c r="AT1195" s="265" t="s">
        <v>175</v>
      </c>
      <c r="AU1195" s="265" t="s">
        <v>107</v>
      </c>
      <c r="AV1195" s="13" t="s">
        <v>107</v>
      </c>
      <c r="AW1195" s="13" t="s">
        <v>31</v>
      </c>
      <c r="AX1195" s="13" t="s">
        <v>74</v>
      </c>
      <c r="AY1195" s="265" t="s">
        <v>165</v>
      </c>
    </row>
    <row r="1196" s="12" customFormat="1">
      <c r="B1196" s="244"/>
      <c r="C1196" s="245"/>
      <c r="D1196" s="246" t="s">
        <v>175</v>
      </c>
      <c r="E1196" s="247" t="s">
        <v>1</v>
      </c>
      <c r="F1196" s="248" t="s">
        <v>1752</v>
      </c>
      <c r="G1196" s="245"/>
      <c r="H1196" s="247" t="s">
        <v>1</v>
      </c>
      <c r="I1196" s="249"/>
      <c r="J1196" s="245"/>
      <c r="K1196" s="245"/>
      <c r="L1196" s="250"/>
      <c r="M1196" s="251"/>
      <c r="N1196" s="252"/>
      <c r="O1196" s="252"/>
      <c r="P1196" s="252"/>
      <c r="Q1196" s="252"/>
      <c r="R1196" s="252"/>
      <c r="S1196" s="252"/>
      <c r="T1196" s="253"/>
      <c r="AT1196" s="254" t="s">
        <v>175</v>
      </c>
      <c r="AU1196" s="254" t="s">
        <v>107</v>
      </c>
      <c r="AV1196" s="12" t="s">
        <v>82</v>
      </c>
      <c r="AW1196" s="12" t="s">
        <v>31</v>
      </c>
      <c r="AX1196" s="12" t="s">
        <v>74</v>
      </c>
      <c r="AY1196" s="254" t="s">
        <v>165</v>
      </c>
    </row>
    <row r="1197" s="12" customFormat="1">
      <c r="B1197" s="244"/>
      <c r="C1197" s="245"/>
      <c r="D1197" s="246" t="s">
        <v>175</v>
      </c>
      <c r="E1197" s="247" t="s">
        <v>1</v>
      </c>
      <c r="F1197" s="248" t="s">
        <v>1452</v>
      </c>
      <c r="G1197" s="245"/>
      <c r="H1197" s="247" t="s">
        <v>1</v>
      </c>
      <c r="I1197" s="249"/>
      <c r="J1197" s="245"/>
      <c r="K1197" s="245"/>
      <c r="L1197" s="250"/>
      <c r="M1197" s="251"/>
      <c r="N1197" s="252"/>
      <c r="O1197" s="252"/>
      <c r="P1197" s="252"/>
      <c r="Q1197" s="252"/>
      <c r="R1197" s="252"/>
      <c r="S1197" s="252"/>
      <c r="T1197" s="253"/>
      <c r="AT1197" s="254" t="s">
        <v>175</v>
      </c>
      <c r="AU1197" s="254" t="s">
        <v>107</v>
      </c>
      <c r="AV1197" s="12" t="s">
        <v>82</v>
      </c>
      <c r="AW1197" s="12" t="s">
        <v>31</v>
      </c>
      <c r="AX1197" s="12" t="s">
        <v>74</v>
      </c>
      <c r="AY1197" s="254" t="s">
        <v>165</v>
      </c>
    </row>
    <row r="1198" s="13" customFormat="1">
      <c r="B1198" s="255"/>
      <c r="C1198" s="256"/>
      <c r="D1198" s="246" t="s">
        <v>175</v>
      </c>
      <c r="E1198" s="257" t="s">
        <v>1</v>
      </c>
      <c r="F1198" s="258" t="s">
        <v>2126</v>
      </c>
      <c r="G1198" s="256"/>
      <c r="H1198" s="259">
        <v>7.2640000000000002</v>
      </c>
      <c r="I1198" s="260"/>
      <c r="J1198" s="256"/>
      <c r="K1198" s="256"/>
      <c r="L1198" s="261"/>
      <c r="M1198" s="262"/>
      <c r="N1198" s="263"/>
      <c r="O1198" s="263"/>
      <c r="P1198" s="263"/>
      <c r="Q1198" s="263"/>
      <c r="R1198" s="263"/>
      <c r="S1198" s="263"/>
      <c r="T1198" s="264"/>
      <c r="AT1198" s="265" t="s">
        <v>175</v>
      </c>
      <c r="AU1198" s="265" t="s">
        <v>107</v>
      </c>
      <c r="AV1198" s="13" t="s">
        <v>107</v>
      </c>
      <c r="AW1198" s="13" t="s">
        <v>31</v>
      </c>
      <c r="AX1198" s="13" t="s">
        <v>74</v>
      </c>
      <c r="AY1198" s="265" t="s">
        <v>165</v>
      </c>
    </row>
    <row r="1199" s="15" customFormat="1">
      <c r="B1199" s="277"/>
      <c r="C1199" s="278"/>
      <c r="D1199" s="246" t="s">
        <v>175</v>
      </c>
      <c r="E1199" s="279" t="s">
        <v>1</v>
      </c>
      <c r="F1199" s="280" t="s">
        <v>186</v>
      </c>
      <c r="G1199" s="278"/>
      <c r="H1199" s="281">
        <v>39.948</v>
      </c>
      <c r="I1199" s="282"/>
      <c r="J1199" s="278"/>
      <c r="K1199" s="278"/>
      <c r="L1199" s="283"/>
      <c r="M1199" s="284"/>
      <c r="N1199" s="285"/>
      <c r="O1199" s="285"/>
      <c r="P1199" s="285"/>
      <c r="Q1199" s="285"/>
      <c r="R1199" s="285"/>
      <c r="S1199" s="285"/>
      <c r="T1199" s="286"/>
      <c r="AT1199" s="287" t="s">
        <v>175</v>
      </c>
      <c r="AU1199" s="287" t="s">
        <v>107</v>
      </c>
      <c r="AV1199" s="15" t="s">
        <v>173</v>
      </c>
      <c r="AW1199" s="15" t="s">
        <v>31</v>
      </c>
      <c r="AX1199" s="15" t="s">
        <v>82</v>
      </c>
      <c r="AY1199" s="287" t="s">
        <v>165</v>
      </c>
    </row>
    <row r="1200" s="11" customFormat="1" ht="22.8" customHeight="1">
      <c r="B1200" s="215"/>
      <c r="C1200" s="216"/>
      <c r="D1200" s="217" t="s">
        <v>73</v>
      </c>
      <c r="E1200" s="229" t="s">
        <v>251</v>
      </c>
      <c r="F1200" s="229" t="s">
        <v>2127</v>
      </c>
      <c r="G1200" s="216"/>
      <c r="H1200" s="216"/>
      <c r="I1200" s="219"/>
      <c r="J1200" s="230">
        <f>BK1200</f>
        <v>0</v>
      </c>
      <c r="K1200" s="216"/>
      <c r="L1200" s="221"/>
      <c r="M1200" s="222"/>
      <c r="N1200" s="223"/>
      <c r="O1200" s="223"/>
      <c r="P1200" s="224">
        <f>SUM(P1201:P1384)</f>
        <v>0</v>
      </c>
      <c r="Q1200" s="223"/>
      <c r="R1200" s="224">
        <f>SUM(R1201:R1384)</f>
        <v>0</v>
      </c>
      <c r="S1200" s="223"/>
      <c r="T1200" s="225">
        <f>SUM(T1201:T1384)</f>
        <v>13.006953900000001</v>
      </c>
      <c r="AR1200" s="226" t="s">
        <v>82</v>
      </c>
      <c r="AT1200" s="227" t="s">
        <v>73</v>
      </c>
      <c r="AU1200" s="227" t="s">
        <v>82</v>
      </c>
      <c r="AY1200" s="226" t="s">
        <v>165</v>
      </c>
      <c r="BK1200" s="228">
        <f>SUM(BK1201:BK1384)</f>
        <v>0</v>
      </c>
    </row>
    <row r="1201" s="1" customFormat="1" ht="16.5" customHeight="1">
      <c r="B1201" s="38"/>
      <c r="C1201" s="231" t="s">
        <v>628</v>
      </c>
      <c r="D1201" s="231" t="s">
        <v>168</v>
      </c>
      <c r="E1201" s="232" t="s">
        <v>2128</v>
      </c>
      <c r="F1201" s="233" t="s">
        <v>2129</v>
      </c>
      <c r="G1201" s="234" t="s">
        <v>296</v>
      </c>
      <c r="H1201" s="235">
        <v>52.273000000000003</v>
      </c>
      <c r="I1201" s="236"/>
      <c r="J1201" s="237">
        <f>ROUND(I1201*H1201,2)</f>
        <v>0</v>
      </c>
      <c r="K1201" s="233" t="s">
        <v>1</v>
      </c>
      <c r="L1201" s="43"/>
      <c r="M1201" s="238" t="s">
        <v>1</v>
      </c>
      <c r="N1201" s="239" t="s">
        <v>40</v>
      </c>
      <c r="O1201" s="86"/>
      <c r="P1201" s="240">
        <f>O1201*H1201</f>
        <v>0</v>
      </c>
      <c r="Q1201" s="240">
        <v>0</v>
      </c>
      <c r="R1201" s="240">
        <f>Q1201*H1201</f>
        <v>0</v>
      </c>
      <c r="S1201" s="240">
        <v>0.00029999999999999997</v>
      </c>
      <c r="T1201" s="241">
        <f>S1201*H1201</f>
        <v>0.015681899999999999</v>
      </c>
      <c r="AR1201" s="242" t="s">
        <v>173</v>
      </c>
      <c r="AT1201" s="242" t="s">
        <v>168</v>
      </c>
      <c r="AU1201" s="242" t="s">
        <v>107</v>
      </c>
      <c r="AY1201" s="17" t="s">
        <v>165</v>
      </c>
      <c r="BE1201" s="243">
        <f>IF(N1201="základní",J1201,0)</f>
        <v>0</v>
      </c>
      <c r="BF1201" s="243">
        <f>IF(N1201="snížená",J1201,0)</f>
        <v>0</v>
      </c>
      <c r="BG1201" s="243">
        <f>IF(N1201="zákl. přenesená",J1201,0)</f>
        <v>0</v>
      </c>
      <c r="BH1201" s="243">
        <f>IF(N1201="sníž. přenesená",J1201,0)</f>
        <v>0</v>
      </c>
      <c r="BI1201" s="243">
        <f>IF(N1201="nulová",J1201,0)</f>
        <v>0</v>
      </c>
      <c r="BJ1201" s="17" t="s">
        <v>107</v>
      </c>
      <c r="BK1201" s="243">
        <f>ROUND(I1201*H1201,2)</f>
        <v>0</v>
      </c>
      <c r="BL1201" s="17" t="s">
        <v>173</v>
      </c>
      <c r="BM1201" s="242" t="s">
        <v>2130</v>
      </c>
    </row>
    <row r="1202" s="12" customFormat="1">
      <c r="B1202" s="244"/>
      <c r="C1202" s="245"/>
      <c r="D1202" s="246" t="s">
        <v>175</v>
      </c>
      <c r="E1202" s="247" t="s">
        <v>1</v>
      </c>
      <c r="F1202" s="248" t="s">
        <v>2131</v>
      </c>
      <c r="G1202" s="245"/>
      <c r="H1202" s="247" t="s">
        <v>1</v>
      </c>
      <c r="I1202" s="249"/>
      <c r="J1202" s="245"/>
      <c r="K1202" s="245"/>
      <c r="L1202" s="250"/>
      <c r="M1202" s="251"/>
      <c r="N1202" s="252"/>
      <c r="O1202" s="252"/>
      <c r="P1202" s="252"/>
      <c r="Q1202" s="252"/>
      <c r="R1202" s="252"/>
      <c r="S1202" s="252"/>
      <c r="T1202" s="253"/>
      <c r="AT1202" s="254" t="s">
        <v>175</v>
      </c>
      <c r="AU1202" s="254" t="s">
        <v>107</v>
      </c>
      <c r="AV1202" s="12" t="s">
        <v>82</v>
      </c>
      <c r="AW1202" s="12" t="s">
        <v>31</v>
      </c>
      <c r="AX1202" s="12" t="s">
        <v>74</v>
      </c>
      <c r="AY1202" s="254" t="s">
        <v>165</v>
      </c>
    </row>
    <row r="1203" s="12" customFormat="1">
      <c r="B1203" s="244"/>
      <c r="C1203" s="245"/>
      <c r="D1203" s="246" t="s">
        <v>175</v>
      </c>
      <c r="E1203" s="247" t="s">
        <v>1</v>
      </c>
      <c r="F1203" s="248" t="s">
        <v>1175</v>
      </c>
      <c r="G1203" s="245"/>
      <c r="H1203" s="247" t="s">
        <v>1</v>
      </c>
      <c r="I1203" s="249"/>
      <c r="J1203" s="245"/>
      <c r="K1203" s="245"/>
      <c r="L1203" s="250"/>
      <c r="M1203" s="251"/>
      <c r="N1203" s="252"/>
      <c r="O1203" s="252"/>
      <c r="P1203" s="252"/>
      <c r="Q1203" s="252"/>
      <c r="R1203" s="252"/>
      <c r="S1203" s="252"/>
      <c r="T1203" s="253"/>
      <c r="AT1203" s="254" t="s">
        <v>175</v>
      </c>
      <c r="AU1203" s="254" t="s">
        <v>107</v>
      </c>
      <c r="AV1203" s="12" t="s">
        <v>82</v>
      </c>
      <c r="AW1203" s="12" t="s">
        <v>31</v>
      </c>
      <c r="AX1203" s="12" t="s">
        <v>74</v>
      </c>
      <c r="AY1203" s="254" t="s">
        <v>165</v>
      </c>
    </row>
    <row r="1204" s="12" customFormat="1">
      <c r="B1204" s="244"/>
      <c r="C1204" s="245"/>
      <c r="D1204" s="246" t="s">
        <v>175</v>
      </c>
      <c r="E1204" s="247" t="s">
        <v>1</v>
      </c>
      <c r="F1204" s="248" t="s">
        <v>1452</v>
      </c>
      <c r="G1204" s="245"/>
      <c r="H1204" s="247" t="s">
        <v>1</v>
      </c>
      <c r="I1204" s="249"/>
      <c r="J1204" s="245"/>
      <c r="K1204" s="245"/>
      <c r="L1204" s="250"/>
      <c r="M1204" s="251"/>
      <c r="N1204" s="252"/>
      <c r="O1204" s="252"/>
      <c r="P1204" s="252"/>
      <c r="Q1204" s="252"/>
      <c r="R1204" s="252"/>
      <c r="S1204" s="252"/>
      <c r="T1204" s="253"/>
      <c r="AT1204" s="254" t="s">
        <v>175</v>
      </c>
      <c r="AU1204" s="254" t="s">
        <v>107</v>
      </c>
      <c r="AV1204" s="12" t="s">
        <v>82</v>
      </c>
      <c r="AW1204" s="12" t="s">
        <v>31</v>
      </c>
      <c r="AX1204" s="12" t="s">
        <v>74</v>
      </c>
      <c r="AY1204" s="254" t="s">
        <v>165</v>
      </c>
    </row>
    <row r="1205" s="13" customFormat="1">
      <c r="B1205" s="255"/>
      <c r="C1205" s="256"/>
      <c r="D1205" s="246" t="s">
        <v>175</v>
      </c>
      <c r="E1205" s="257" t="s">
        <v>1</v>
      </c>
      <c r="F1205" s="258" t="s">
        <v>2064</v>
      </c>
      <c r="G1205" s="256"/>
      <c r="H1205" s="259">
        <v>14.789</v>
      </c>
      <c r="I1205" s="260"/>
      <c r="J1205" s="256"/>
      <c r="K1205" s="256"/>
      <c r="L1205" s="261"/>
      <c r="M1205" s="262"/>
      <c r="N1205" s="263"/>
      <c r="O1205" s="263"/>
      <c r="P1205" s="263"/>
      <c r="Q1205" s="263"/>
      <c r="R1205" s="263"/>
      <c r="S1205" s="263"/>
      <c r="T1205" s="264"/>
      <c r="AT1205" s="265" t="s">
        <v>175</v>
      </c>
      <c r="AU1205" s="265" t="s">
        <v>107</v>
      </c>
      <c r="AV1205" s="13" t="s">
        <v>107</v>
      </c>
      <c r="AW1205" s="13" t="s">
        <v>31</v>
      </c>
      <c r="AX1205" s="13" t="s">
        <v>74</v>
      </c>
      <c r="AY1205" s="265" t="s">
        <v>165</v>
      </c>
    </row>
    <row r="1206" s="13" customFormat="1">
      <c r="B1206" s="255"/>
      <c r="C1206" s="256"/>
      <c r="D1206" s="246" t="s">
        <v>175</v>
      </c>
      <c r="E1206" s="257" t="s">
        <v>1</v>
      </c>
      <c r="F1206" s="258" t="s">
        <v>2065</v>
      </c>
      <c r="G1206" s="256"/>
      <c r="H1206" s="259">
        <v>-1.3200000000000001</v>
      </c>
      <c r="I1206" s="260"/>
      <c r="J1206" s="256"/>
      <c r="K1206" s="256"/>
      <c r="L1206" s="261"/>
      <c r="M1206" s="262"/>
      <c r="N1206" s="263"/>
      <c r="O1206" s="263"/>
      <c r="P1206" s="263"/>
      <c r="Q1206" s="263"/>
      <c r="R1206" s="263"/>
      <c r="S1206" s="263"/>
      <c r="T1206" s="264"/>
      <c r="AT1206" s="265" t="s">
        <v>175</v>
      </c>
      <c r="AU1206" s="265" t="s">
        <v>107</v>
      </c>
      <c r="AV1206" s="13" t="s">
        <v>107</v>
      </c>
      <c r="AW1206" s="13" t="s">
        <v>31</v>
      </c>
      <c r="AX1206" s="13" t="s">
        <v>74</v>
      </c>
      <c r="AY1206" s="265" t="s">
        <v>165</v>
      </c>
    </row>
    <row r="1207" s="13" customFormat="1">
      <c r="B1207" s="255"/>
      <c r="C1207" s="256"/>
      <c r="D1207" s="246" t="s">
        <v>175</v>
      </c>
      <c r="E1207" s="257" t="s">
        <v>1</v>
      </c>
      <c r="F1207" s="258" t="s">
        <v>2066</v>
      </c>
      <c r="G1207" s="256"/>
      <c r="H1207" s="259">
        <v>3.0299999999999998</v>
      </c>
      <c r="I1207" s="260"/>
      <c r="J1207" s="256"/>
      <c r="K1207" s="256"/>
      <c r="L1207" s="261"/>
      <c r="M1207" s="262"/>
      <c r="N1207" s="263"/>
      <c r="O1207" s="263"/>
      <c r="P1207" s="263"/>
      <c r="Q1207" s="263"/>
      <c r="R1207" s="263"/>
      <c r="S1207" s="263"/>
      <c r="T1207" s="264"/>
      <c r="AT1207" s="265" t="s">
        <v>175</v>
      </c>
      <c r="AU1207" s="265" t="s">
        <v>107</v>
      </c>
      <c r="AV1207" s="13" t="s">
        <v>107</v>
      </c>
      <c r="AW1207" s="13" t="s">
        <v>31</v>
      </c>
      <c r="AX1207" s="13" t="s">
        <v>74</v>
      </c>
      <c r="AY1207" s="265" t="s">
        <v>165</v>
      </c>
    </row>
    <row r="1208" s="14" customFormat="1">
      <c r="B1208" s="266"/>
      <c r="C1208" s="267"/>
      <c r="D1208" s="246" t="s">
        <v>175</v>
      </c>
      <c r="E1208" s="268" t="s">
        <v>1</v>
      </c>
      <c r="F1208" s="269" t="s">
        <v>179</v>
      </c>
      <c r="G1208" s="267"/>
      <c r="H1208" s="270">
        <v>16.498999999999999</v>
      </c>
      <c r="I1208" s="271"/>
      <c r="J1208" s="267"/>
      <c r="K1208" s="267"/>
      <c r="L1208" s="272"/>
      <c r="M1208" s="273"/>
      <c r="N1208" s="274"/>
      <c r="O1208" s="274"/>
      <c r="P1208" s="274"/>
      <c r="Q1208" s="274"/>
      <c r="R1208" s="274"/>
      <c r="S1208" s="274"/>
      <c r="T1208" s="275"/>
      <c r="AT1208" s="276" t="s">
        <v>175</v>
      </c>
      <c r="AU1208" s="276" t="s">
        <v>107</v>
      </c>
      <c r="AV1208" s="14" t="s">
        <v>166</v>
      </c>
      <c r="AW1208" s="14" t="s">
        <v>31</v>
      </c>
      <c r="AX1208" s="14" t="s">
        <v>74</v>
      </c>
      <c r="AY1208" s="276" t="s">
        <v>165</v>
      </c>
    </row>
    <row r="1209" s="12" customFormat="1">
      <c r="B1209" s="244"/>
      <c r="C1209" s="245"/>
      <c r="D1209" s="246" t="s">
        <v>175</v>
      </c>
      <c r="E1209" s="247" t="s">
        <v>1</v>
      </c>
      <c r="F1209" s="248" t="s">
        <v>794</v>
      </c>
      <c r="G1209" s="245"/>
      <c r="H1209" s="247" t="s">
        <v>1</v>
      </c>
      <c r="I1209" s="249"/>
      <c r="J1209" s="245"/>
      <c r="K1209" s="245"/>
      <c r="L1209" s="250"/>
      <c r="M1209" s="251"/>
      <c r="N1209" s="252"/>
      <c r="O1209" s="252"/>
      <c r="P1209" s="252"/>
      <c r="Q1209" s="252"/>
      <c r="R1209" s="252"/>
      <c r="S1209" s="252"/>
      <c r="T1209" s="253"/>
      <c r="AT1209" s="254" t="s">
        <v>175</v>
      </c>
      <c r="AU1209" s="254" t="s">
        <v>107</v>
      </c>
      <c r="AV1209" s="12" t="s">
        <v>82</v>
      </c>
      <c r="AW1209" s="12" t="s">
        <v>31</v>
      </c>
      <c r="AX1209" s="12" t="s">
        <v>74</v>
      </c>
      <c r="AY1209" s="254" t="s">
        <v>165</v>
      </c>
    </row>
    <row r="1210" s="12" customFormat="1">
      <c r="B1210" s="244"/>
      <c r="C1210" s="245"/>
      <c r="D1210" s="246" t="s">
        <v>175</v>
      </c>
      <c r="E1210" s="247" t="s">
        <v>1</v>
      </c>
      <c r="F1210" s="248" t="s">
        <v>1452</v>
      </c>
      <c r="G1210" s="245"/>
      <c r="H1210" s="247" t="s">
        <v>1</v>
      </c>
      <c r="I1210" s="249"/>
      <c r="J1210" s="245"/>
      <c r="K1210" s="245"/>
      <c r="L1210" s="250"/>
      <c r="M1210" s="251"/>
      <c r="N1210" s="252"/>
      <c r="O1210" s="252"/>
      <c r="P1210" s="252"/>
      <c r="Q1210" s="252"/>
      <c r="R1210" s="252"/>
      <c r="S1210" s="252"/>
      <c r="T1210" s="253"/>
      <c r="AT1210" s="254" t="s">
        <v>175</v>
      </c>
      <c r="AU1210" s="254" t="s">
        <v>107</v>
      </c>
      <c r="AV1210" s="12" t="s">
        <v>82</v>
      </c>
      <c r="AW1210" s="12" t="s">
        <v>31</v>
      </c>
      <c r="AX1210" s="12" t="s">
        <v>74</v>
      </c>
      <c r="AY1210" s="254" t="s">
        <v>165</v>
      </c>
    </row>
    <row r="1211" s="13" customFormat="1">
      <c r="B1211" s="255"/>
      <c r="C1211" s="256"/>
      <c r="D1211" s="246" t="s">
        <v>175</v>
      </c>
      <c r="E1211" s="257" t="s">
        <v>1</v>
      </c>
      <c r="F1211" s="258" t="s">
        <v>2067</v>
      </c>
      <c r="G1211" s="256"/>
      <c r="H1211" s="259">
        <v>5.7359999999999998</v>
      </c>
      <c r="I1211" s="260"/>
      <c r="J1211" s="256"/>
      <c r="K1211" s="256"/>
      <c r="L1211" s="261"/>
      <c r="M1211" s="262"/>
      <c r="N1211" s="263"/>
      <c r="O1211" s="263"/>
      <c r="P1211" s="263"/>
      <c r="Q1211" s="263"/>
      <c r="R1211" s="263"/>
      <c r="S1211" s="263"/>
      <c r="T1211" s="264"/>
      <c r="AT1211" s="265" t="s">
        <v>175</v>
      </c>
      <c r="AU1211" s="265" t="s">
        <v>107</v>
      </c>
      <c r="AV1211" s="13" t="s">
        <v>107</v>
      </c>
      <c r="AW1211" s="13" t="s">
        <v>31</v>
      </c>
      <c r="AX1211" s="13" t="s">
        <v>74</v>
      </c>
      <c r="AY1211" s="265" t="s">
        <v>165</v>
      </c>
    </row>
    <row r="1212" s="13" customFormat="1">
      <c r="B1212" s="255"/>
      <c r="C1212" s="256"/>
      <c r="D1212" s="246" t="s">
        <v>175</v>
      </c>
      <c r="E1212" s="257" t="s">
        <v>1</v>
      </c>
      <c r="F1212" s="258" t="s">
        <v>2068</v>
      </c>
      <c r="G1212" s="256"/>
      <c r="H1212" s="259">
        <v>3.7200000000000002</v>
      </c>
      <c r="I1212" s="260"/>
      <c r="J1212" s="256"/>
      <c r="K1212" s="256"/>
      <c r="L1212" s="261"/>
      <c r="M1212" s="262"/>
      <c r="N1212" s="263"/>
      <c r="O1212" s="263"/>
      <c r="P1212" s="263"/>
      <c r="Q1212" s="263"/>
      <c r="R1212" s="263"/>
      <c r="S1212" s="263"/>
      <c r="T1212" s="264"/>
      <c r="AT1212" s="265" t="s">
        <v>175</v>
      </c>
      <c r="AU1212" s="265" t="s">
        <v>107</v>
      </c>
      <c r="AV1212" s="13" t="s">
        <v>107</v>
      </c>
      <c r="AW1212" s="13" t="s">
        <v>31</v>
      </c>
      <c r="AX1212" s="13" t="s">
        <v>74</v>
      </c>
      <c r="AY1212" s="265" t="s">
        <v>165</v>
      </c>
    </row>
    <row r="1213" s="14" customFormat="1">
      <c r="B1213" s="266"/>
      <c r="C1213" s="267"/>
      <c r="D1213" s="246" t="s">
        <v>175</v>
      </c>
      <c r="E1213" s="268" t="s">
        <v>1</v>
      </c>
      <c r="F1213" s="269" t="s">
        <v>179</v>
      </c>
      <c r="G1213" s="267"/>
      <c r="H1213" s="270">
        <v>9.4559999999999995</v>
      </c>
      <c r="I1213" s="271"/>
      <c r="J1213" s="267"/>
      <c r="K1213" s="267"/>
      <c r="L1213" s="272"/>
      <c r="M1213" s="273"/>
      <c r="N1213" s="274"/>
      <c r="O1213" s="274"/>
      <c r="P1213" s="274"/>
      <c r="Q1213" s="274"/>
      <c r="R1213" s="274"/>
      <c r="S1213" s="274"/>
      <c r="T1213" s="275"/>
      <c r="AT1213" s="276" t="s">
        <v>175</v>
      </c>
      <c r="AU1213" s="276" t="s">
        <v>107</v>
      </c>
      <c r="AV1213" s="14" t="s">
        <v>166</v>
      </c>
      <c r="AW1213" s="14" t="s">
        <v>31</v>
      </c>
      <c r="AX1213" s="14" t="s">
        <v>74</v>
      </c>
      <c r="AY1213" s="276" t="s">
        <v>165</v>
      </c>
    </row>
    <row r="1214" s="12" customFormat="1">
      <c r="B1214" s="244"/>
      <c r="C1214" s="245"/>
      <c r="D1214" s="246" t="s">
        <v>175</v>
      </c>
      <c r="E1214" s="247" t="s">
        <v>1</v>
      </c>
      <c r="F1214" s="248" t="s">
        <v>1750</v>
      </c>
      <c r="G1214" s="245"/>
      <c r="H1214" s="247" t="s">
        <v>1</v>
      </c>
      <c r="I1214" s="249"/>
      <c r="J1214" s="245"/>
      <c r="K1214" s="245"/>
      <c r="L1214" s="250"/>
      <c r="M1214" s="251"/>
      <c r="N1214" s="252"/>
      <c r="O1214" s="252"/>
      <c r="P1214" s="252"/>
      <c r="Q1214" s="252"/>
      <c r="R1214" s="252"/>
      <c r="S1214" s="252"/>
      <c r="T1214" s="253"/>
      <c r="AT1214" s="254" t="s">
        <v>175</v>
      </c>
      <c r="AU1214" s="254" t="s">
        <v>107</v>
      </c>
      <c r="AV1214" s="12" t="s">
        <v>82</v>
      </c>
      <c r="AW1214" s="12" t="s">
        <v>31</v>
      </c>
      <c r="AX1214" s="12" t="s">
        <v>74</v>
      </c>
      <c r="AY1214" s="254" t="s">
        <v>165</v>
      </c>
    </row>
    <row r="1215" s="12" customFormat="1">
      <c r="B1215" s="244"/>
      <c r="C1215" s="245"/>
      <c r="D1215" s="246" t="s">
        <v>175</v>
      </c>
      <c r="E1215" s="247" t="s">
        <v>1</v>
      </c>
      <c r="F1215" s="248" t="s">
        <v>1452</v>
      </c>
      <c r="G1215" s="245"/>
      <c r="H1215" s="247" t="s">
        <v>1</v>
      </c>
      <c r="I1215" s="249"/>
      <c r="J1215" s="245"/>
      <c r="K1215" s="245"/>
      <c r="L1215" s="250"/>
      <c r="M1215" s="251"/>
      <c r="N1215" s="252"/>
      <c r="O1215" s="252"/>
      <c r="P1215" s="252"/>
      <c r="Q1215" s="252"/>
      <c r="R1215" s="252"/>
      <c r="S1215" s="252"/>
      <c r="T1215" s="253"/>
      <c r="AT1215" s="254" t="s">
        <v>175</v>
      </c>
      <c r="AU1215" s="254" t="s">
        <v>107</v>
      </c>
      <c r="AV1215" s="12" t="s">
        <v>82</v>
      </c>
      <c r="AW1215" s="12" t="s">
        <v>31</v>
      </c>
      <c r="AX1215" s="12" t="s">
        <v>74</v>
      </c>
      <c r="AY1215" s="254" t="s">
        <v>165</v>
      </c>
    </row>
    <row r="1216" s="13" customFormat="1">
      <c r="B1216" s="255"/>
      <c r="C1216" s="256"/>
      <c r="D1216" s="246" t="s">
        <v>175</v>
      </c>
      <c r="E1216" s="257" t="s">
        <v>1</v>
      </c>
      <c r="F1216" s="258" t="s">
        <v>2069</v>
      </c>
      <c r="G1216" s="256"/>
      <c r="H1216" s="259">
        <v>19.373999999999999</v>
      </c>
      <c r="I1216" s="260"/>
      <c r="J1216" s="256"/>
      <c r="K1216" s="256"/>
      <c r="L1216" s="261"/>
      <c r="M1216" s="262"/>
      <c r="N1216" s="263"/>
      <c r="O1216" s="263"/>
      <c r="P1216" s="263"/>
      <c r="Q1216" s="263"/>
      <c r="R1216" s="263"/>
      <c r="S1216" s="263"/>
      <c r="T1216" s="264"/>
      <c r="AT1216" s="265" t="s">
        <v>175</v>
      </c>
      <c r="AU1216" s="265" t="s">
        <v>107</v>
      </c>
      <c r="AV1216" s="13" t="s">
        <v>107</v>
      </c>
      <c r="AW1216" s="13" t="s">
        <v>31</v>
      </c>
      <c r="AX1216" s="13" t="s">
        <v>74</v>
      </c>
      <c r="AY1216" s="265" t="s">
        <v>165</v>
      </c>
    </row>
    <row r="1217" s="14" customFormat="1">
      <c r="B1217" s="266"/>
      <c r="C1217" s="267"/>
      <c r="D1217" s="246" t="s">
        <v>175</v>
      </c>
      <c r="E1217" s="268" t="s">
        <v>1</v>
      </c>
      <c r="F1217" s="269" t="s">
        <v>179</v>
      </c>
      <c r="G1217" s="267"/>
      <c r="H1217" s="270">
        <v>19.373999999999999</v>
      </c>
      <c r="I1217" s="271"/>
      <c r="J1217" s="267"/>
      <c r="K1217" s="267"/>
      <c r="L1217" s="272"/>
      <c r="M1217" s="273"/>
      <c r="N1217" s="274"/>
      <c r="O1217" s="274"/>
      <c r="P1217" s="274"/>
      <c r="Q1217" s="274"/>
      <c r="R1217" s="274"/>
      <c r="S1217" s="274"/>
      <c r="T1217" s="275"/>
      <c r="AT1217" s="276" t="s">
        <v>175</v>
      </c>
      <c r="AU1217" s="276" t="s">
        <v>107</v>
      </c>
      <c r="AV1217" s="14" t="s">
        <v>166</v>
      </c>
      <c r="AW1217" s="14" t="s">
        <v>31</v>
      </c>
      <c r="AX1217" s="14" t="s">
        <v>74</v>
      </c>
      <c r="AY1217" s="276" t="s">
        <v>165</v>
      </c>
    </row>
    <row r="1218" s="12" customFormat="1">
      <c r="B1218" s="244"/>
      <c r="C1218" s="245"/>
      <c r="D1218" s="246" t="s">
        <v>175</v>
      </c>
      <c r="E1218" s="247" t="s">
        <v>1</v>
      </c>
      <c r="F1218" s="248" t="s">
        <v>1752</v>
      </c>
      <c r="G1218" s="245"/>
      <c r="H1218" s="247" t="s">
        <v>1</v>
      </c>
      <c r="I1218" s="249"/>
      <c r="J1218" s="245"/>
      <c r="K1218" s="245"/>
      <c r="L1218" s="250"/>
      <c r="M1218" s="251"/>
      <c r="N1218" s="252"/>
      <c r="O1218" s="252"/>
      <c r="P1218" s="252"/>
      <c r="Q1218" s="252"/>
      <c r="R1218" s="252"/>
      <c r="S1218" s="252"/>
      <c r="T1218" s="253"/>
      <c r="AT1218" s="254" t="s">
        <v>175</v>
      </c>
      <c r="AU1218" s="254" t="s">
        <v>107</v>
      </c>
      <c r="AV1218" s="12" t="s">
        <v>82</v>
      </c>
      <c r="AW1218" s="12" t="s">
        <v>31</v>
      </c>
      <c r="AX1218" s="12" t="s">
        <v>74</v>
      </c>
      <c r="AY1218" s="254" t="s">
        <v>165</v>
      </c>
    </row>
    <row r="1219" s="12" customFormat="1">
      <c r="B1219" s="244"/>
      <c r="C1219" s="245"/>
      <c r="D1219" s="246" t="s">
        <v>175</v>
      </c>
      <c r="E1219" s="247" t="s">
        <v>1</v>
      </c>
      <c r="F1219" s="248" t="s">
        <v>1452</v>
      </c>
      <c r="G1219" s="245"/>
      <c r="H1219" s="247" t="s">
        <v>1</v>
      </c>
      <c r="I1219" s="249"/>
      <c r="J1219" s="245"/>
      <c r="K1219" s="245"/>
      <c r="L1219" s="250"/>
      <c r="M1219" s="251"/>
      <c r="N1219" s="252"/>
      <c r="O1219" s="252"/>
      <c r="P1219" s="252"/>
      <c r="Q1219" s="252"/>
      <c r="R1219" s="252"/>
      <c r="S1219" s="252"/>
      <c r="T1219" s="253"/>
      <c r="AT1219" s="254" t="s">
        <v>175</v>
      </c>
      <c r="AU1219" s="254" t="s">
        <v>107</v>
      </c>
      <c r="AV1219" s="12" t="s">
        <v>82</v>
      </c>
      <c r="AW1219" s="12" t="s">
        <v>31</v>
      </c>
      <c r="AX1219" s="12" t="s">
        <v>74</v>
      </c>
      <c r="AY1219" s="254" t="s">
        <v>165</v>
      </c>
    </row>
    <row r="1220" s="13" customFormat="1">
      <c r="B1220" s="255"/>
      <c r="C1220" s="256"/>
      <c r="D1220" s="246" t="s">
        <v>175</v>
      </c>
      <c r="E1220" s="257" t="s">
        <v>1</v>
      </c>
      <c r="F1220" s="258" t="s">
        <v>2070</v>
      </c>
      <c r="G1220" s="256"/>
      <c r="H1220" s="259">
        <v>6.944</v>
      </c>
      <c r="I1220" s="260"/>
      <c r="J1220" s="256"/>
      <c r="K1220" s="256"/>
      <c r="L1220" s="261"/>
      <c r="M1220" s="262"/>
      <c r="N1220" s="263"/>
      <c r="O1220" s="263"/>
      <c r="P1220" s="263"/>
      <c r="Q1220" s="263"/>
      <c r="R1220" s="263"/>
      <c r="S1220" s="263"/>
      <c r="T1220" s="264"/>
      <c r="AT1220" s="265" t="s">
        <v>175</v>
      </c>
      <c r="AU1220" s="265" t="s">
        <v>107</v>
      </c>
      <c r="AV1220" s="13" t="s">
        <v>107</v>
      </c>
      <c r="AW1220" s="13" t="s">
        <v>31</v>
      </c>
      <c r="AX1220" s="13" t="s">
        <v>74</v>
      </c>
      <c r="AY1220" s="265" t="s">
        <v>165</v>
      </c>
    </row>
    <row r="1221" s="14" customFormat="1">
      <c r="B1221" s="266"/>
      <c r="C1221" s="267"/>
      <c r="D1221" s="246" t="s">
        <v>175</v>
      </c>
      <c r="E1221" s="268" t="s">
        <v>1</v>
      </c>
      <c r="F1221" s="269" t="s">
        <v>179</v>
      </c>
      <c r="G1221" s="267"/>
      <c r="H1221" s="270">
        <v>6.944</v>
      </c>
      <c r="I1221" s="271"/>
      <c r="J1221" s="267"/>
      <c r="K1221" s="267"/>
      <c r="L1221" s="272"/>
      <c r="M1221" s="273"/>
      <c r="N1221" s="274"/>
      <c r="O1221" s="274"/>
      <c r="P1221" s="274"/>
      <c r="Q1221" s="274"/>
      <c r="R1221" s="274"/>
      <c r="S1221" s="274"/>
      <c r="T1221" s="275"/>
      <c r="AT1221" s="276" t="s">
        <v>175</v>
      </c>
      <c r="AU1221" s="276" t="s">
        <v>107</v>
      </c>
      <c r="AV1221" s="14" t="s">
        <v>166</v>
      </c>
      <c r="AW1221" s="14" t="s">
        <v>31</v>
      </c>
      <c r="AX1221" s="14" t="s">
        <v>74</v>
      </c>
      <c r="AY1221" s="276" t="s">
        <v>165</v>
      </c>
    </row>
    <row r="1222" s="15" customFormat="1">
      <c r="B1222" s="277"/>
      <c r="C1222" s="278"/>
      <c r="D1222" s="246" t="s">
        <v>175</v>
      </c>
      <c r="E1222" s="279" t="s">
        <v>1</v>
      </c>
      <c r="F1222" s="280" t="s">
        <v>186</v>
      </c>
      <c r="G1222" s="278"/>
      <c r="H1222" s="281">
        <v>52.272999999999996</v>
      </c>
      <c r="I1222" s="282"/>
      <c r="J1222" s="278"/>
      <c r="K1222" s="278"/>
      <c r="L1222" s="283"/>
      <c r="M1222" s="284"/>
      <c r="N1222" s="285"/>
      <c r="O1222" s="285"/>
      <c r="P1222" s="285"/>
      <c r="Q1222" s="285"/>
      <c r="R1222" s="285"/>
      <c r="S1222" s="285"/>
      <c r="T1222" s="286"/>
      <c r="AT1222" s="287" t="s">
        <v>175</v>
      </c>
      <c r="AU1222" s="287" t="s">
        <v>107</v>
      </c>
      <c r="AV1222" s="15" t="s">
        <v>173</v>
      </c>
      <c r="AW1222" s="15" t="s">
        <v>31</v>
      </c>
      <c r="AX1222" s="15" t="s">
        <v>82</v>
      </c>
      <c r="AY1222" s="287" t="s">
        <v>165</v>
      </c>
    </row>
    <row r="1223" s="1" customFormat="1" ht="24" customHeight="1">
      <c r="B1223" s="38"/>
      <c r="C1223" s="231" t="s">
        <v>632</v>
      </c>
      <c r="D1223" s="231" t="s">
        <v>168</v>
      </c>
      <c r="E1223" s="232" t="s">
        <v>2132</v>
      </c>
      <c r="F1223" s="233" t="s">
        <v>2133</v>
      </c>
      <c r="G1223" s="234" t="s">
        <v>214</v>
      </c>
      <c r="H1223" s="235">
        <v>1</v>
      </c>
      <c r="I1223" s="236"/>
      <c r="J1223" s="237">
        <f>ROUND(I1223*H1223,2)</f>
        <v>0</v>
      </c>
      <c r="K1223" s="233" t="s">
        <v>1</v>
      </c>
      <c r="L1223" s="43"/>
      <c r="M1223" s="238" t="s">
        <v>1</v>
      </c>
      <c r="N1223" s="239" t="s">
        <v>40</v>
      </c>
      <c r="O1223" s="86"/>
      <c r="P1223" s="240">
        <f>O1223*H1223</f>
        <v>0</v>
      </c>
      <c r="Q1223" s="240">
        <v>0</v>
      </c>
      <c r="R1223" s="240">
        <f>Q1223*H1223</f>
        <v>0</v>
      </c>
      <c r="S1223" s="240">
        <v>0.0089999999999999993</v>
      </c>
      <c r="T1223" s="241">
        <f>S1223*H1223</f>
        <v>0.0089999999999999993</v>
      </c>
      <c r="AR1223" s="242" t="s">
        <v>173</v>
      </c>
      <c r="AT1223" s="242" t="s">
        <v>168</v>
      </c>
      <c r="AU1223" s="242" t="s">
        <v>107</v>
      </c>
      <c r="AY1223" s="17" t="s">
        <v>165</v>
      </c>
      <c r="BE1223" s="243">
        <f>IF(N1223="základní",J1223,0)</f>
        <v>0</v>
      </c>
      <c r="BF1223" s="243">
        <f>IF(N1223="snížená",J1223,0)</f>
        <v>0</v>
      </c>
      <c r="BG1223" s="243">
        <f>IF(N1223="zákl. přenesená",J1223,0)</f>
        <v>0</v>
      </c>
      <c r="BH1223" s="243">
        <f>IF(N1223="sníž. přenesená",J1223,0)</f>
        <v>0</v>
      </c>
      <c r="BI1223" s="243">
        <f>IF(N1223="nulová",J1223,0)</f>
        <v>0</v>
      </c>
      <c r="BJ1223" s="17" t="s">
        <v>107</v>
      </c>
      <c r="BK1223" s="243">
        <f>ROUND(I1223*H1223,2)</f>
        <v>0</v>
      </c>
      <c r="BL1223" s="17" t="s">
        <v>173</v>
      </c>
      <c r="BM1223" s="242" t="s">
        <v>2134</v>
      </c>
    </row>
    <row r="1224" s="13" customFormat="1">
      <c r="B1224" s="255"/>
      <c r="C1224" s="256"/>
      <c r="D1224" s="246" t="s">
        <v>175</v>
      </c>
      <c r="E1224" s="257" t="s">
        <v>1</v>
      </c>
      <c r="F1224" s="258" t="s">
        <v>82</v>
      </c>
      <c r="G1224" s="256"/>
      <c r="H1224" s="259">
        <v>1</v>
      </c>
      <c r="I1224" s="260"/>
      <c r="J1224" s="256"/>
      <c r="K1224" s="256"/>
      <c r="L1224" s="261"/>
      <c r="M1224" s="262"/>
      <c r="N1224" s="263"/>
      <c r="O1224" s="263"/>
      <c r="P1224" s="263"/>
      <c r="Q1224" s="263"/>
      <c r="R1224" s="263"/>
      <c r="S1224" s="263"/>
      <c r="T1224" s="264"/>
      <c r="AT1224" s="265" t="s">
        <v>175</v>
      </c>
      <c r="AU1224" s="265" t="s">
        <v>107</v>
      </c>
      <c r="AV1224" s="13" t="s">
        <v>107</v>
      </c>
      <c r="AW1224" s="13" t="s">
        <v>31</v>
      </c>
      <c r="AX1224" s="13" t="s">
        <v>74</v>
      </c>
      <c r="AY1224" s="265" t="s">
        <v>165</v>
      </c>
    </row>
    <row r="1225" s="15" customFormat="1">
      <c r="B1225" s="277"/>
      <c r="C1225" s="278"/>
      <c r="D1225" s="246" t="s">
        <v>175</v>
      </c>
      <c r="E1225" s="279" t="s">
        <v>1</v>
      </c>
      <c r="F1225" s="280" t="s">
        <v>186</v>
      </c>
      <c r="G1225" s="278"/>
      <c r="H1225" s="281">
        <v>1</v>
      </c>
      <c r="I1225" s="282"/>
      <c r="J1225" s="278"/>
      <c r="K1225" s="278"/>
      <c r="L1225" s="283"/>
      <c r="M1225" s="284"/>
      <c r="N1225" s="285"/>
      <c r="O1225" s="285"/>
      <c r="P1225" s="285"/>
      <c r="Q1225" s="285"/>
      <c r="R1225" s="285"/>
      <c r="S1225" s="285"/>
      <c r="T1225" s="286"/>
      <c r="AT1225" s="287" t="s">
        <v>175</v>
      </c>
      <c r="AU1225" s="287" t="s">
        <v>107</v>
      </c>
      <c r="AV1225" s="15" t="s">
        <v>173</v>
      </c>
      <c r="AW1225" s="15" t="s">
        <v>31</v>
      </c>
      <c r="AX1225" s="15" t="s">
        <v>82</v>
      </c>
      <c r="AY1225" s="287" t="s">
        <v>165</v>
      </c>
    </row>
    <row r="1226" s="1" customFormat="1" ht="36" customHeight="1">
      <c r="B1226" s="38"/>
      <c r="C1226" s="231" t="s">
        <v>638</v>
      </c>
      <c r="D1226" s="231" t="s">
        <v>168</v>
      </c>
      <c r="E1226" s="232" t="s">
        <v>2135</v>
      </c>
      <c r="F1226" s="233" t="s">
        <v>2136</v>
      </c>
      <c r="G1226" s="234" t="s">
        <v>296</v>
      </c>
      <c r="H1226" s="235">
        <v>811.39200000000005</v>
      </c>
      <c r="I1226" s="236"/>
      <c r="J1226" s="237">
        <f>ROUND(I1226*H1226,2)</f>
        <v>0</v>
      </c>
      <c r="K1226" s="233" t="s">
        <v>172</v>
      </c>
      <c r="L1226" s="43"/>
      <c r="M1226" s="238" t="s">
        <v>1</v>
      </c>
      <c r="N1226" s="239" t="s">
        <v>40</v>
      </c>
      <c r="O1226" s="86"/>
      <c r="P1226" s="240">
        <f>O1226*H1226</f>
        <v>0</v>
      </c>
      <c r="Q1226" s="240">
        <v>0</v>
      </c>
      <c r="R1226" s="240">
        <f>Q1226*H1226</f>
        <v>0</v>
      </c>
      <c r="S1226" s="240">
        <v>0.016</v>
      </c>
      <c r="T1226" s="241">
        <f>S1226*H1226</f>
        <v>12.982272000000002</v>
      </c>
      <c r="AR1226" s="242" t="s">
        <v>173</v>
      </c>
      <c r="AT1226" s="242" t="s">
        <v>168</v>
      </c>
      <c r="AU1226" s="242" t="s">
        <v>107</v>
      </c>
      <c r="AY1226" s="17" t="s">
        <v>165</v>
      </c>
      <c r="BE1226" s="243">
        <f>IF(N1226="základní",J1226,0)</f>
        <v>0</v>
      </c>
      <c r="BF1226" s="243">
        <f>IF(N1226="snížená",J1226,0)</f>
        <v>0</v>
      </c>
      <c r="BG1226" s="243">
        <f>IF(N1226="zákl. přenesená",J1226,0)</f>
        <v>0</v>
      </c>
      <c r="BH1226" s="243">
        <f>IF(N1226="sníž. přenesená",J1226,0)</f>
        <v>0</v>
      </c>
      <c r="BI1226" s="243">
        <f>IF(N1226="nulová",J1226,0)</f>
        <v>0</v>
      </c>
      <c r="BJ1226" s="17" t="s">
        <v>107</v>
      </c>
      <c r="BK1226" s="243">
        <f>ROUND(I1226*H1226,2)</f>
        <v>0</v>
      </c>
      <c r="BL1226" s="17" t="s">
        <v>173</v>
      </c>
      <c r="BM1226" s="242" t="s">
        <v>2137</v>
      </c>
    </row>
    <row r="1227" s="12" customFormat="1">
      <c r="B1227" s="244"/>
      <c r="C1227" s="245"/>
      <c r="D1227" s="246" t="s">
        <v>175</v>
      </c>
      <c r="E1227" s="247" t="s">
        <v>1</v>
      </c>
      <c r="F1227" s="248" t="s">
        <v>1175</v>
      </c>
      <c r="G1227" s="245"/>
      <c r="H1227" s="247" t="s">
        <v>1</v>
      </c>
      <c r="I1227" s="249"/>
      <c r="J1227" s="245"/>
      <c r="K1227" s="245"/>
      <c r="L1227" s="250"/>
      <c r="M1227" s="251"/>
      <c r="N1227" s="252"/>
      <c r="O1227" s="252"/>
      <c r="P1227" s="252"/>
      <c r="Q1227" s="252"/>
      <c r="R1227" s="252"/>
      <c r="S1227" s="252"/>
      <c r="T1227" s="253"/>
      <c r="AT1227" s="254" t="s">
        <v>175</v>
      </c>
      <c r="AU1227" s="254" t="s">
        <v>107</v>
      </c>
      <c r="AV1227" s="12" t="s">
        <v>82</v>
      </c>
      <c r="AW1227" s="12" t="s">
        <v>31</v>
      </c>
      <c r="AX1227" s="12" t="s">
        <v>74</v>
      </c>
      <c r="AY1227" s="254" t="s">
        <v>165</v>
      </c>
    </row>
    <row r="1228" s="12" customFormat="1">
      <c r="B1228" s="244"/>
      <c r="C1228" s="245"/>
      <c r="D1228" s="246" t="s">
        <v>175</v>
      </c>
      <c r="E1228" s="247" t="s">
        <v>1</v>
      </c>
      <c r="F1228" s="248" t="s">
        <v>1819</v>
      </c>
      <c r="G1228" s="245"/>
      <c r="H1228" s="247" t="s">
        <v>1</v>
      </c>
      <c r="I1228" s="249"/>
      <c r="J1228" s="245"/>
      <c r="K1228" s="245"/>
      <c r="L1228" s="250"/>
      <c r="M1228" s="251"/>
      <c r="N1228" s="252"/>
      <c r="O1228" s="252"/>
      <c r="P1228" s="252"/>
      <c r="Q1228" s="252"/>
      <c r="R1228" s="252"/>
      <c r="S1228" s="252"/>
      <c r="T1228" s="253"/>
      <c r="AT1228" s="254" t="s">
        <v>175</v>
      </c>
      <c r="AU1228" s="254" t="s">
        <v>107</v>
      </c>
      <c r="AV1228" s="12" t="s">
        <v>82</v>
      </c>
      <c r="AW1228" s="12" t="s">
        <v>31</v>
      </c>
      <c r="AX1228" s="12" t="s">
        <v>74</v>
      </c>
      <c r="AY1228" s="254" t="s">
        <v>165</v>
      </c>
    </row>
    <row r="1229" s="13" customFormat="1">
      <c r="B1229" s="255"/>
      <c r="C1229" s="256"/>
      <c r="D1229" s="246" t="s">
        <v>175</v>
      </c>
      <c r="E1229" s="257" t="s">
        <v>1</v>
      </c>
      <c r="F1229" s="258" t="s">
        <v>1820</v>
      </c>
      <c r="G1229" s="256"/>
      <c r="H1229" s="259">
        <v>244.44200000000001</v>
      </c>
      <c r="I1229" s="260"/>
      <c r="J1229" s="256"/>
      <c r="K1229" s="256"/>
      <c r="L1229" s="261"/>
      <c r="M1229" s="262"/>
      <c r="N1229" s="263"/>
      <c r="O1229" s="263"/>
      <c r="P1229" s="263"/>
      <c r="Q1229" s="263"/>
      <c r="R1229" s="263"/>
      <c r="S1229" s="263"/>
      <c r="T1229" s="264"/>
      <c r="AT1229" s="265" t="s">
        <v>175</v>
      </c>
      <c r="AU1229" s="265" t="s">
        <v>107</v>
      </c>
      <c r="AV1229" s="13" t="s">
        <v>107</v>
      </c>
      <c r="AW1229" s="13" t="s">
        <v>31</v>
      </c>
      <c r="AX1229" s="13" t="s">
        <v>74</v>
      </c>
      <c r="AY1229" s="265" t="s">
        <v>165</v>
      </c>
    </row>
    <row r="1230" s="13" customFormat="1">
      <c r="B1230" s="255"/>
      <c r="C1230" s="256"/>
      <c r="D1230" s="246" t="s">
        <v>175</v>
      </c>
      <c r="E1230" s="257" t="s">
        <v>1</v>
      </c>
      <c r="F1230" s="258" t="s">
        <v>1821</v>
      </c>
      <c r="G1230" s="256"/>
      <c r="H1230" s="259">
        <v>20.02</v>
      </c>
      <c r="I1230" s="260"/>
      <c r="J1230" s="256"/>
      <c r="K1230" s="256"/>
      <c r="L1230" s="261"/>
      <c r="M1230" s="262"/>
      <c r="N1230" s="263"/>
      <c r="O1230" s="263"/>
      <c r="P1230" s="263"/>
      <c r="Q1230" s="263"/>
      <c r="R1230" s="263"/>
      <c r="S1230" s="263"/>
      <c r="T1230" s="264"/>
      <c r="AT1230" s="265" t="s">
        <v>175</v>
      </c>
      <c r="AU1230" s="265" t="s">
        <v>107</v>
      </c>
      <c r="AV1230" s="13" t="s">
        <v>107</v>
      </c>
      <c r="AW1230" s="13" t="s">
        <v>31</v>
      </c>
      <c r="AX1230" s="13" t="s">
        <v>74</v>
      </c>
      <c r="AY1230" s="265" t="s">
        <v>165</v>
      </c>
    </row>
    <row r="1231" s="13" customFormat="1">
      <c r="B1231" s="255"/>
      <c r="C1231" s="256"/>
      <c r="D1231" s="246" t="s">
        <v>175</v>
      </c>
      <c r="E1231" s="257" t="s">
        <v>1</v>
      </c>
      <c r="F1231" s="258" t="s">
        <v>1824</v>
      </c>
      <c r="G1231" s="256"/>
      <c r="H1231" s="259">
        <v>-12.893000000000001</v>
      </c>
      <c r="I1231" s="260"/>
      <c r="J1231" s="256"/>
      <c r="K1231" s="256"/>
      <c r="L1231" s="261"/>
      <c r="M1231" s="262"/>
      <c r="N1231" s="263"/>
      <c r="O1231" s="263"/>
      <c r="P1231" s="263"/>
      <c r="Q1231" s="263"/>
      <c r="R1231" s="263"/>
      <c r="S1231" s="263"/>
      <c r="T1231" s="264"/>
      <c r="AT1231" s="265" t="s">
        <v>175</v>
      </c>
      <c r="AU1231" s="265" t="s">
        <v>107</v>
      </c>
      <c r="AV1231" s="13" t="s">
        <v>107</v>
      </c>
      <c r="AW1231" s="13" t="s">
        <v>31</v>
      </c>
      <c r="AX1231" s="13" t="s">
        <v>74</v>
      </c>
      <c r="AY1231" s="265" t="s">
        <v>165</v>
      </c>
    </row>
    <row r="1232" s="13" customFormat="1">
      <c r="B1232" s="255"/>
      <c r="C1232" s="256"/>
      <c r="D1232" s="246" t="s">
        <v>175</v>
      </c>
      <c r="E1232" s="257" t="s">
        <v>1</v>
      </c>
      <c r="F1232" s="258" t="s">
        <v>408</v>
      </c>
      <c r="G1232" s="256"/>
      <c r="H1232" s="259">
        <v>-3.6739999999999999</v>
      </c>
      <c r="I1232" s="260"/>
      <c r="J1232" s="256"/>
      <c r="K1232" s="256"/>
      <c r="L1232" s="261"/>
      <c r="M1232" s="262"/>
      <c r="N1232" s="263"/>
      <c r="O1232" s="263"/>
      <c r="P1232" s="263"/>
      <c r="Q1232" s="263"/>
      <c r="R1232" s="263"/>
      <c r="S1232" s="263"/>
      <c r="T1232" s="264"/>
      <c r="AT1232" s="265" t="s">
        <v>175</v>
      </c>
      <c r="AU1232" s="265" t="s">
        <v>107</v>
      </c>
      <c r="AV1232" s="13" t="s">
        <v>107</v>
      </c>
      <c r="AW1232" s="13" t="s">
        <v>31</v>
      </c>
      <c r="AX1232" s="13" t="s">
        <v>74</v>
      </c>
      <c r="AY1232" s="265" t="s">
        <v>165</v>
      </c>
    </row>
    <row r="1233" s="13" customFormat="1">
      <c r="B1233" s="255"/>
      <c r="C1233" s="256"/>
      <c r="D1233" s="246" t="s">
        <v>175</v>
      </c>
      <c r="E1233" s="257" t="s">
        <v>1</v>
      </c>
      <c r="F1233" s="258" t="s">
        <v>1825</v>
      </c>
      <c r="G1233" s="256"/>
      <c r="H1233" s="259">
        <v>-15.471</v>
      </c>
      <c r="I1233" s="260"/>
      <c r="J1233" s="256"/>
      <c r="K1233" s="256"/>
      <c r="L1233" s="261"/>
      <c r="M1233" s="262"/>
      <c r="N1233" s="263"/>
      <c r="O1233" s="263"/>
      <c r="P1233" s="263"/>
      <c r="Q1233" s="263"/>
      <c r="R1233" s="263"/>
      <c r="S1233" s="263"/>
      <c r="T1233" s="264"/>
      <c r="AT1233" s="265" t="s">
        <v>175</v>
      </c>
      <c r="AU1233" s="265" t="s">
        <v>107</v>
      </c>
      <c r="AV1233" s="13" t="s">
        <v>107</v>
      </c>
      <c r="AW1233" s="13" t="s">
        <v>31</v>
      </c>
      <c r="AX1233" s="13" t="s">
        <v>74</v>
      </c>
      <c r="AY1233" s="265" t="s">
        <v>165</v>
      </c>
    </row>
    <row r="1234" s="13" customFormat="1">
      <c r="B1234" s="255"/>
      <c r="C1234" s="256"/>
      <c r="D1234" s="246" t="s">
        <v>175</v>
      </c>
      <c r="E1234" s="257" t="s">
        <v>1</v>
      </c>
      <c r="F1234" s="258" t="s">
        <v>1826</v>
      </c>
      <c r="G1234" s="256"/>
      <c r="H1234" s="259">
        <v>-5.1299999999999999</v>
      </c>
      <c r="I1234" s="260"/>
      <c r="J1234" s="256"/>
      <c r="K1234" s="256"/>
      <c r="L1234" s="261"/>
      <c r="M1234" s="262"/>
      <c r="N1234" s="263"/>
      <c r="O1234" s="263"/>
      <c r="P1234" s="263"/>
      <c r="Q1234" s="263"/>
      <c r="R1234" s="263"/>
      <c r="S1234" s="263"/>
      <c r="T1234" s="264"/>
      <c r="AT1234" s="265" t="s">
        <v>175</v>
      </c>
      <c r="AU1234" s="265" t="s">
        <v>107</v>
      </c>
      <c r="AV1234" s="13" t="s">
        <v>107</v>
      </c>
      <c r="AW1234" s="13" t="s">
        <v>31</v>
      </c>
      <c r="AX1234" s="13" t="s">
        <v>74</v>
      </c>
      <c r="AY1234" s="265" t="s">
        <v>165</v>
      </c>
    </row>
    <row r="1235" s="13" customFormat="1">
      <c r="B1235" s="255"/>
      <c r="C1235" s="256"/>
      <c r="D1235" s="246" t="s">
        <v>175</v>
      </c>
      <c r="E1235" s="257" t="s">
        <v>1</v>
      </c>
      <c r="F1235" s="258" t="s">
        <v>1827</v>
      </c>
      <c r="G1235" s="256"/>
      <c r="H1235" s="259">
        <v>-0.56499999999999995</v>
      </c>
      <c r="I1235" s="260"/>
      <c r="J1235" s="256"/>
      <c r="K1235" s="256"/>
      <c r="L1235" s="261"/>
      <c r="M1235" s="262"/>
      <c r="N1235" s="263"/>
      <c r="O1235" s="263"/>
      <c r="P1235" s="263"/>
      <c r="Q1235" s="263"/>
      <c r="R1235" s="263"/>
      <c r="S1235" s="263"/>
      <c r="T1235" s="264"/>
      <c r="AT1235" s="265" t="s">
        <v>175</v>
      </c>
      <c r="AU1235" s="265" t="s">
        <v>107</v>
      </c>
      <c r="AV1235" s="13" t="s">
        <v>107</v>
      </c>
      <c r="AW1235" s="13" t="s">
        <v>31</v>
      </c>
      <c r="AX1235" s="13" t="s">
        <v>74</v>
      </c>
      <c r="AY1235" s="265" t="s">
        <v>165</v>
      </c>
    </row>
    <row r="1236" s="13" customFormat="1">
      <c r="B1236" s="255"/>
      <c r="C1236" s="256"/>
      <c r="D1236" s="246" t="s">
        <v>175</v>
      </c>
      <c r="E1236" s="257" t="s">
        <v>1</v>
      </c>
      <c r="F1236" s="258" t="s">
        <v>1828</v>
      </c>
      <c r="G1236" s="256"/>
      <c r="H1236" s="259">
        <v>36.899999999999999</v>
      </c>
      <c r="I1236" s="260"/>
      <c r="J1236" s="256"/>
      <c r="K1236" s="256"/>
      <c r="L1236" s="261"/>
      <c r="M1236" s="262"/>
      <c r="N1236" s="263"/>
      <c r="O1236" s="263"/>
      <c r="P1236" s="263"/>
      <c r="Q1236" s="263"/>
      <c r="R1236" s="263"/>
      <c r="S1236" s="263"/>
      <c r="T1236" s="264"/>
      <c r="AT1236" s="265" t="s">
        <v>175</v>
      </c>
      <c r="AU1236" s="265" t="s">
        <v>107</v>
      </c>
      <c r="AV1236" s="13" t="s">
        <v>107</v>
      </c>
      <c r="AW1236" s="13" t="s">
        <v>31</v>
      </c>
      <c r="AX1236" s="13" t="s">
        <v>74</v>
      </c>
      <c r="AY1236" s="265" t="s">
        <v>165</v>
      </c>
    </row>
    <row r="1237" s="13" customFormat="1">
      <c r="B1237" s="255"/>
      <c r="C1237" s="256"/>
      <c r="D1237" s="246" t="s">
        <v>175</v>
      </c>
      <c r="E1237" s="257" t="s">
        <v>1</v>
      </c>
      <c r="F1237" s="258" t="s">
        <v>1949</v>
      </c>
      <c r="G1237" s="256"/>
      <c r="H1237" s="259">
        <v>-0.65400000000000003</v>
      </c>
      <c r="I1237" s="260"/>
      <c r="J1237" s="256"/>
      <c r="K1237" s="256"/>
      <c r="L1237" s="261"/>
      <c r="M1237" s="262"/>
      <c r="N1237" s="263"/>
      <c r="O1237" s="263"/>
      <c r="P1237" s="263"/>
      <c r="Q1237" s="263"/>
      <c r="R1237" s="263"/>
      <c r="S1237" s="263"/>
      <c r="T1237" s="264"/>
      <c r="AT1237" s="265" t="s">
        <v>175</v>
      </c>
      <c r="AU1237" s="265" t="s">
        <v>107</v>
      </c>
      <c r="AV1237" s="13" t="s">
        <v>107</v>
      </c>
      <c r="AW1237" s="13" t="s">
        <v>31</v>
      </c>
      <c r="AX1237" s="13" t="s">
        <v>74</v>
      </c>
      <c r="AY1237" s="265" t="s">
        <v>165</v>
      </c>
    </row>
    <row r="1238" s="13" customFormat="1">
      <c r="B1238" s="255"/>
      <c r="C1238" s="256"/>
      <c r="D1238" s="246" t="s">
        <v>175</v>
      </c>
      <c r="E1238" s="257" t="s">
        <v>1</v>
      </c>
      <c r="F1238" s="258" t="s">
        <v>1829</v>
      </c>
      <c r="G1238" s="256"/>
      <c r="H1238" s="259">
        <v>-0.72499999999999998</v>
      </c>
      <c r="I1238" s="260"/>
      <c r="J1238" s="256"/>
      <c r="K1238" s="256"/>
      <c r="L1238" s="261"/>
      <c r="M1238" s="262"/>
      <c r="N1238" s="263"/>
      <c r="O1238" s="263"/>
      <c r="P1238" s="263"/>
      <c r="Q1238" s="263"/>
      <c r="R1238" s="263"/>
      <c r="S1238" s="263"/>
      <c r="T1238" s="264"/>
      <c r="AT1238" s="265" t="s">
        <v>175</v>
      </c>
      <c r="AU1238" s="265" t="s">
        <v>107</v>
      </c>
      <c r="AV1238" s="13" t="s">
        <v>107</v>
      </c>
      <c r="AW1238" s="13" t="s">
        <v>31</v>
      </c>
      <c r="AX1238" s="13" t="s">
        <v>74</v>
      </c>
      <c r="AY1238" s="265" t="s">
        <v>165</v>
      </c>
    </row>
    <row r="1239" s="13" customFormat="1">
      <c r="B1239" s="255"/>
      <c r="C1239" s="256"/>
      <c r="D1239" s="246" t="s">
        <v>175</v>
      </c>
      <c r="E1239" s="257" t="s">
        <v>1</v>
      </c>
      <c r="F1239" s="258" t="s">
        <v>1830</v>
      </c>
      <c r="G1239" s="256"/>
      <c r="H1239" s="259">
        <v>-1.1499999999999999</v>
      </c>
      <c r="I1239" s="260"/>
      <c r="J1239" s="256"/>
      <c r="K1239" s="256"/>
      <c r="L1239" s="261"/>
      <c r="M1239" s="262"/>
      <c r="N1239" s="263"/>
      <c r="O1239" s="263"/>
      <c r="P1239" s="263"/>
      <c r="Q1239" s="263"/>
      <c r="R1239" s="263"/>
      <c r="S1239" s="263"/>
      <c r="T1239" s="264"/>
      <c r="AT1239" s="265" t="s">
        <v>175</v>
      </c>
      <c r="AU1239" s="265" t="s">
        <v>107</v>
      </c>
      <c r="AV1239" s="13" t="s">
        <v>107</v>
      </c>
      <c r="AW1239" s="13" t="s">
        <v>31</v>
      </c>
      <c r="AX1239" s="13" t="s">
        <v>74</v>
      </c>
      <c r="AY1239" s="265" t="s">
        <v>165</v>
      </c>
    </row>
    <row r="1240" s="13" customFormat="1">
      <c r="B1240" s="255"/>
      <c r="C1240" s="256"/>
      <c r="D1240" s="246" t="s">
        <v>175</v>
      </c>
      <c r="E1240" s="257" t="s">
        <v>1</v>
      </c>
      <c r="F1240" s="258" t="s">
        <v>1831</v>
      </c>
      <c r="G1240" s="256"/>
      <c r="H1240" s="259">
        <v>-0.64400000000000002</v>
      </c>
      <c r="I1240" s="260"/>
      <c r="J1240" s="256"/>
      <c r="K1240" s="256"/>
      <c r="L1240" s="261"/>
      <c r="M1240" s="262"/>
      <c r="N1240" s="263"/>
      <c r="O1240" s="263"/>
      <c r="P1240" s="263"/>
      <c r="Q1240" s="263"/>
      <c r="R1240" s="263"/>
      <c r="S1240" s="263"/>
      <c r="T1240" s="264"/>
      <c r="AT1240" s="265" t="s">
        <v>175</v>
      </c>
      <c r="AU1240" s="265" t="s">
        <v>107</v>
      </c>
      <c r="AV1240" s="13" t="s">
        <v>107</v>
      </c>
      <c r="AW1240" s="13" t="s">
        <v>31</v>
      </c>
      <c r="AX1240" s="13" t="s">
        <v>74</v>
      </c>
      <c r="AY1240" s="265" t="s">
        <v>165</v>
      </c>
    </row>
    <row r="1241" s="13" customFormat="1">
      <c r="B1241" s="255"/>
      <c r="C1241" s="256"/>
      <c r="D1241" s="246" t="s">
        <v>175</v>
      </c>
      <c r="E1241" s="257" t="s">
        <v>1</v>
      </c>
      <c r="F1241" s="258" t="s">
        <v>1832</v>
      </c>
      <c r="G1241" s="256"/>
      <c r="H1241" s="259">
        <v>3.4580000000000002</v>
      </c>
      <c r="I1241" s="260"/>
      <c r="J1241" s="256"/>
      <c r="K1241" s="256"/>
      <c r="L1241" s="261"/>
      <c r="M1241" s="262"/>
      <c r="N1241" s="263"/>
      <c r="O1241" s="263"/>
      <c r="P1241" s="263"/>
      <c r="Q1241" s="263"/>
      <c r="R1241" s="263"/>
      <c r="S1241" s="263"/>
      <c r="T1241" s="264"/>
      <c r="AT1241" s="265" t="s">
        <v>175</v>
      </c>
      <c r="AU1241" s="265" t="s">
        <v>107</v>
      </c>
      <c r="AV1241" s="13" t="s">
        <v>107</v>
      </c>
      <c r="AW1241" s="13" t="s">
        <v>31</v>
      </c>
      <c r="AX1241" s="13" t="s">
        <v>74</v>
      </c>
      <c r="AY1241" s="265" t="s">
        <v>165</v>
      </c>
    </row>
    <row r="1242" s="13" customFormat="1">
      <c r="B1242" s="255"/>
      <c r="C1242" s="256"/>
      <c r="D1242" s="246" t="s">
        <v>175</v>
      </c>
      <c r="E1242" s="257" t="s">
        <v>1</v>
      </c>
      <c r="F1242" s="258" t="s">
        <v>1833</v>
      </c>
      <c r="G1242" s="256"/>
      <c r="H1242" s="259">
        <v>0.94399999999999995</v>
      </c>
      <c r="I1242" s="260"/>
      <c r="J1242" s="256"/>
      <c r="K1242" s="256"/>
      <c r="L1242" s="261"/>
      <c r="M1242" s="262"/>
      <c r="N1242" s="263"/>
      <c r="O1242" s="263"/>
      <c r="P1242" s="263"/>
      <c r="Q1242" s="263"/>
      <c r="R1242" s="263"/>
      <c r="S1242" s="263"/>
      <c r="T1242" s="264"/>
      <c r="AT1242" s="265" t="s">
        <v>175</v>
      </c>
      <c r="AU1242" s="265" t="s">
        <v>107</v>
      </c>
      <c r="AV1242" s="13" t="s">
        <v>107</v>
      </c>
      <c r="AW1242" s="13" t="s">
        <v>31</v>
      </c>
      <c r="AX1242" s="13" t="s">
        <v>74</v>
      </c>
      <c r="AY1242" s="265" t="s">
        <v>165</v>
      </c>
    </row>
    <row r="1243" s="13" customFormat="1">
      <c r="B1243" s="255"/>
      <c r="C1243" s="256"/>
      <c r="D1243" s="246" t="s">
        <v>175</v>
      </c>
      <c r="E1243" s="257" t="s">
        <v>1</v>
      </c>
      <c r="F1243" s="258" t="s">
        <v>1834</v>
      </c>
      <c r="G1243" s="256"/>
      <c r="H1243" s="259">
        <v>4.149</v>
      </c>
      <c r="I1243" s="260"/>
      <c r="J1243" s="256"/>
      <c r="K1243" s="256"/>
      <c r="L1243" s="261"/>
      <c r="M1243" s="262"/>
      <c r="N1243" s="263"/>
      <c r="O1243" s="263"/>
      <c r="P1243" s="263"/>
      <c r="Q1243" s="263"/>
      <c r="R1243" s="263"/>
      <c r="S1243" s="263"/>
      <c r="T1243" s="264"/>
      <c r="AT1243" s="265" t="s">
        <v>175</v>
      </c>
      <c r="AU1243" s="265" t="s">
        <v>107</v>
      </c>
      <c r="AV1243" s="13" t="s">
        <v>107</v>
      </c>
      <c r="AW1243" s="13" t="s">
        <v>31</v>
      </c>
      <c r="AX1243" s="13" t="s">
        <v>74</v>
      </c>
      <c r="AY1243" s="265" t="s">
        <v>165</v>
      </c>
    </row>
    <row r="1244" s="13" customFormat="1">
      <c r="B1244" s="255"/>
      <c r="C1244" s="256"/>
      <c r="D1244" s="246" t="s">
        <v>175</v>
      </c>
      <c r="E1244" s="257" t="s">
        <v>1</v>
      </c>
      <c r="F1244" s="258" t="s">
        <v>1835</v>
      </c>
      <c r="G1244" s="256"/>
      <c r="H1244" s="259">
        <v>1.3799999999999999</v>
      </c>
      <c r="I1244" s="260"/>
      <c r="J1244" s="256"/>
      <c r="K1244" s="256"/>
      <c r="L1244" s="261"/>
      <c r="M1244" s="262"/>
      <c r="N1244" s="263"/>
      <c r="O1244" s="263"/>
      <c r="P1244" s="263"/>
      <c r="Q1244" s="263"/>
      <c r="R1244" s="263"/>
      <c r="S1244" s="263"/>
      <c r="T1244" s="264"/>
      <c r="AT1244" s="265" t="s">
        <v>175</v>
      </c>
      <c r="AU1244" s="265" t="s">
        <v>107</v>
      </c>
      <c r="AV1244" s="13" t="s">
        <v>107</v>
      </c>
      <c r="AW1244" s="13" t="s">
        <v>31</v>
      </c>
      <c r="AX1244" s="13" t="s">
        <v>74</v>
      </c>
      <c r="AY1244" s="265" t="s">
        <v>165</v>
      </c>
    </row>
    <row r="1245" s="13" customFormat="1">
      <c r="B1245" s="255"/>
      <c r="C1245" s="256"/>
      <c r="D1245" s="246" t="s">
        <v>175</v>
      </c>
      <c r="E1245" s="257" t="s">
        <v>1</v>
      </c>
      <c r="F1245" s="258" t="s">
        <v>1836</v>
      </c>
      <c r="G1245" s="256"/>
      <c r="H1245" s="259">
        <v>0.56499999999999995</v>
      </c>
      <c r="I1245" s="260"/>
      <c r="J1245" s="256"/>
      <c r="K1245" s="256"/>
      <c r="L1245" s="261"/>
      <c r="M1245" s="262"/>
      <c r="N1245" s="263"/>
      <c r="O1245" s="263"/>
      <c r="P1245" s="263"/>
      <c r="Q1245" s="263"/>
      <c r="R1245" s="263"/>
      <c r="S1245" s="263"/>
      <c r="T1245" s="264"/>
      <c r="AT1245" s="265" t="s">
        <v>175</v>
      </c>
      <c r="AU1245" s="265" t="s">
        <v>107</v>
      </c>
      <c r="AV1245" s="13" t="s">
        <v>107</v>
      </c>
      <c r="AW1245" s="13" t="s">
        <v>31</v>
      </c>
      <c r="AX1245" s="13" t="s">
        <v>74</v>
      </c>
      <c r="AY1245" s="265" t="s">
        <v>165</v>
      </c>
    </row>
    <row r="1246" s="13" customFormat="1">
      <c r="B1246" s="255"/>
      <c r="C1246" s="256"/>
      <c r="D1246" s="246" t="s">
        <v>175</v>
      </c>
      <c r="E1246" s="257" t="s">
        <v>1</v>
      </c>
      <c r="F1246" s="258" t="s">
        <v>1837</v>
      </c>
      <c r="G1246" s="256"/>
      <c r="H1246" s="259">
        <v>0.46200000000000002</v>
      </c>
      <c r="I1246" s="260"/>
      <c r="J1246" s="256"/>
      <c r="K1246" s="256"/>
      <c r="L1246" s="261"/>
      <c r="M1246" s="262"/>
      <c r="N1246" s="263"/>
      <c r="O1246" s="263"/>
      <c r="P1246" s="263"/>
      <c r="Q1246" s="263"/>
      <c r="R1246" s="263"/>
      <c r="S1246" s="263"/>
      <c r="T1246" s="264"/>
      <c r="AT1246" s="265" t="s">
        <v>175</v>
      </c>
      <c r="AU1246" s="265" t="s">
        <v>107</v>
      </c>
      <c r="AV1246" s="13" t="s">
        <v>107</v>
      </c>
      <c r="AW1246" s="13" t="s">
        <v>31</v>
      </c>
      <c r="AX1246" s="13" t="s">
        <v>74</v>
      </c>
      <c r="AY1246" s="265" t="s">
        <v>165</v>
      </c>
    </row>
    <row r="1247" s="13" customFormat="1">
      <c r="B1247" s="255"/>
      <c r="C1247" s="256"/>
      <c r="D1247" s="246" t="s">
        <v>175</v>
      </c>
      <c r="E1247" s="257" t="s">
        <v>1</v>
      </c>
      <c r="F1247" s="258" t="s">
        <v>1838</v>
      </c>
      <c r="G1247" s="256"/>
      <c r="H1247" s="259">
        <v>0.51300000000000001</v>
      </c>
      <c r="I1247" s="260"/>
      <c r="J1247" s="256"/>
      <c r="K1247" s="256"/>
      <c r="L1247" s="261"/>
      <c r="M1247" s="262"/>
      <c r="N1247" s="263"/>
      <c r="O1247" s="263"/>
      <c r="P1247" s="263"/>
      <c r="Q1247" s="263"/>
      <c r="R1247" s="263"/>
      <c r="S1247" s="263"/>
      <c r="T1247" s="264"/>
      <c r="AT1247" s="265" t="s">
        <v>175</v>
      </c>
      <c r="AU1247" s="265" t="s">
        <v>107</v>
      </c>
      <c r="AV1247" s="13" t="s">
        <v>107</v>
      </c>
      <c r="AW1247" s="13" t="s">
        <v>31</v>
      </c>
      <c r="AX1247" s="13" t="s">
        <v>74</v>
      </c>
      <c r="AY1247" s="265" t="s">
        <v>165</v>
      </c>
    </row>
    <row r="1248" s="13" customFormat="1">
      <c r="B1248" s="255"/>
      <c r="C1248" s="256"/>
      <c r="D1248" s="246" t="s">
        <v>175</v>
      </c>
      <c r="E1248" s="257" t="s">
        <v>1</v>
      </c>
      <c r="F1248" s="258" t="s">
        <v>1839</v>
      </c>
      <c r="G1248" s="256"/>
      <c r="H1248" s="259">
        <v>0.34799999999999998</v>
      </c>
      <c r="I1248" s="260"/>
      <c r="J1248" s="256"/>
      <c r="K1248" s="256"/>
      <c r="L1248" s="261"/>
      <c r="M1248" s="262"/>
      <c r="N1248" s="263"/>
      <c r="O1248" s="263"/>
      <c r="P1248" s="263"/>
      <c r="Q1248" s="263"/>
      <c r="R1248" s="263"/>
      <c r="S1248" s="263"/>
      <c r="T1248" s="264"/>
      <c r="AT1248" s="265" t="s">
        <v>175</v>
      </c>
      <c r="AU1248" s="265" t="s">
        <v>107</v>
      </c>
      <c r="AV1248" s="13" t="s">
        <v>107</v>
      </c>
      <c r="AW1248" s="13" t="s">
        <v>31</v>
      </c>
      <c r="AX1248" s="13" t="s">
        <v>74</v>
      </c>
      <c r="AY1248" s="265" t="s">
        <v>165</v>
      </c>
    </row>
    <row r="1249" s="13" customFormat="1">
      <c r="B1249" s="255"/>
      <c r="C1249" s="256"/>
      <c r="D1249" s="246" t="s">
        <v>175</v>
      </c>
      <c r="E1249" s="257" t="s">
        <v>1</v>
      </c>
      <c r="F1249" s="258" t="s">
        <v>2058</v>
      </c>
      <c r="G1249" s="256"/>
      <c r="H1249" s="259">
        <v>0.35699999999999998</v>
      </c>
      <c r="I1249" s="260"/>
      <c r="J1249" s="256"/>
      <c r="K1249" s="256"/>
      <c r="L1249" s="261"/>
      <c r="M1249" s="262"/>
      <c r="N1249" s="263"/>
      <c r="O1249" s="263"/>
      <c r="P1249" s="263"/>
      <c r="Q1249" s="263"/>
      <c r="R1249" s="263"/>
      <c r="S1249" s="263"/>
      <c r="T1249" s="264"/>
      <c r="AT1249" s="265" t="s">
        <v>175</v>
      </c>
      <c r="AU1249" s="265" t="s">
        <v>107</v>
      </c>
      <c r="AV1249" s="13" t="s">
        <v>107</v>
      </c>
      <c r="AW1249" s="13" t="s">
        <v>31</v>
      </c>
      <c r="AX1249" s="13" t="s">
        <v>74</v>
      </c>
      <c r="AY1249" s="265" t="s">
        <v>165</v>
      </c>
    </row>
    <row r="1250" s="12" customFormat="1">
      <c r="B1250" s="244"/>
      <c r="C1250" s="245"/>
      <c r="D1250" s="246" t="s">
        <v>175</v>
      </c>
      <c r="E1250" s="247" t="s">
        <v>1</v>
      </c>
      <c r="F1250" s="248" t="s">
        <v>1452</v>
      </c>
      <c r="G1250" s="245"/>
      <c r="H1250" s="247" t="s">
        <v>1</v>
      </c>
      <c r="I1250" s="249"/>
      <c r="J1250" s="245"/>
      <c r="K1250" s="245"/>
      <c r="L1250" s="250"/>
      <c r="M1250" s="251"/>
      <c r="N1250" s="252"/>
      <c r="O1250" s="252"/>
      <c r="P1250" s="252"/>
      <c r="Q1250" s="252"/>
      <c r="R1250" s="252"/>
      <c r="S1250" s="252"/>
      <c r="T1250" s="253"/>
      <c r="AT1250" s="254" t="s">
        <v>175</v>
      </c>
      <c r="AU1250" s="254" t="s">
        <v>107</v>
      </c>
      <c r="AV1250" s="12" t="s">
        <v>82</v>
      </c>
      <c r="AW1250" s="12" t="s">
        <v>31</v>
      </c>
      <c r="AX1250" s="12" t="s">
        <v>74</v>
      </c>
      <c r="AY1250" s="254" t="s">
        <v>165</v>
      </c>
    </row>
    <row r="1251" s="13" customFormat="1">
      <c r="B1251" s="255"/>
      <c r="C1251" s="256"/>
      <c r="D1251" s="246" t="s">
        <v>175</v>
      </c>
      <c r="E1251" s="257" t="s">
        <v>1</v>
      </c>
      <c r="F1251" s="258" t="s">
        <v>1840</v>
      </c>
      <c r="G1251" s="256"/>
      <c r="H1251" s="259">
        <v>17.289999999999999</v>
      </c>
      <c r="I1251" s="260"/>
      <c r="J1251" s="256"/>
      <c r="K1251" s="256"/>
      <c r="L1251" s="261"/>
      <c r="M1251" s="262"/>
      <c r="N1251" s="263"/>
      <c r="O1251" s="263"/>
      <c r="P1251" s="263"/>
      <c r="Q1251" s="263"/>
      <c r="R1251" s="263"/>
      <c r="S1251" s="263"/>
      <c r="T1251" s="264"/>
      <c r="AT1251" s="265" t="s">
        <v>175</v>
      </c>
      <c r="AU1251" s="265" t="s">
        <v>107</v>
      </c>
      <c r="AV1251" s="13" t="s">
        <v>107</v>
      </c>
      <c r="AW1251" s="13" t="s">
        <v>31</v>
      </c>
      <c r="AX1251" s="13" t="s">
        <v>74</v>
      </c>
      <c r="AY1251" s="265" t="s">
        <v>165</v>
      </c>
    </row>
    <row r="1252" s="13" customFormat="1">
      <c r="B1252" s="255"/>
      <c r="C1252" s="256"/>
      <c r="D1252" s="246" t="s">
        <v>175</v>
      </c>
      <c r="E1252" s="257" t="s">
        <v>1</v>
      </c>
      <c r="F1252" s="258" t="s">
        <v>1841</v>
      </c>
      <c r="G1252" s="256"/>
      <c r="H1252" s="259">
        <v>-0.88</v>
      </c>
      <c r="I1252" s="260"/>
      <c r="J1252" s="256"/>
      <c r="K1252" s="256"/>
      <c r="L1252" s="261"/>
      <c r="M1252" s="262"/>
      <c r="N1252" s="263"/>
      <c r="O1252" s="263"/>
      <c r="P1252" s="263"/>
      <c r="Q1252" s="263"/>
      <c r="R1252" s="263"/>
      <c r="S1252" s="263"/>
      <c r="T1252" s="264"/>
      <c r="AT1252" s="265" t="s">
        <v>175</v>
      </c>
      <c r="AU1252" s="265" t="s">
        <v>107</v>
      </c>
      <c r="AV1252" s="13" t="s">
        <v>107</v>
      </c>
      <c r="AW1252" s="13" t="s">
        <v>31</v>
      </c>
      <c r="AX1252" s="13" t="s">
        <v>74</v>
      </c>
      <c r="AY1252" s="265" t="s">
        <v>165</v>
      </c>
    </row>
    <row r="1253" s="13" customFormat="1">
      <c r="B1253" s="255"/>
      <c r="C1253" s="256"/>
      <c r="D1253" s="246" t="s">
        <v>175</v>
      </c>
      <c r="E1253" s="257" t="s">
        <v>1</v>
      </c>
      <c r="F1253" s="258" t="s">
        <v>1842</v>
      </c>
      <c r="G1253" s="256"/>
      <c r="H1253" s="259">
        <v>1.8</v>
      </c>
      <c r="I1253" s="260"/>
      <c r="J1253" s="256"/>
      <c r="K1253" s="256"/>
      <c r="L1253" s="261"/>
      <c r="M1253" s="262"/>
      <c r="N1253" s="263"/>
      <c r="O1253" s="263"/>
      <c r="P1253" s="263"/>
      <c r="Q1253" s="263"/>
      <c r="R1253" s="263"/>
      <c r="S1253" s="263"/>
      <c r="T1253" s="264"/>
      <c r="AT1253" s="265" t="s">
        <v>175</v>
      </c>
      <c r="AU1253" s="265" t="s">
        <v>107</v>
      </c>
      <c r="AV1253" s="13" t="s">
        <v>107</v>
      </c>
      <c r="AW1253" s="13" t="s">
        <v>31</v>
      </c>
      <c r="AX1253" s="13" t="s">
        <v>74</v>
      </c>
      <c r="AY1253" s="265" t="s">
        <v>165</v>
      </c>
    </row>
    <row r="1254" s="14" customFormat="1">
      <c r="B1254" s="266"/>
      <c r="C1254" s="267"/>
      <c r="D1254" s="246" t="s">
        <v>175</v>
      </c>
      <c r="E1254" s="268" t="s">
        <v>1</v>
      </c>
      <c r="F1254" s="269" t="s">
        <v>179</v>
      </c>
      <c r="G1254" s="267"/>
      <c r="H1254" s="270">
        <v>290.84200000000004</v>
      </c>
      <c r="I1254" s="271"/>
      <c r="J1254" s="267"/>
      <c r="K1254" s="267"/>
      <c r="L1254" s="272"/>
      <c r="M1254" s="273"/>
      <c r="N1254" s="274"/>
      <c r="O1254" s="274"/>
      <c r="P1254" s="274"/>
      <c r="Q1254" s="274"/>
      <c r="R1254" s="274"/>
      <c r="S1254" s="274"/>
      <c r="T1254" s="275"/>
      <c r="AT1254" s="276" t="s">
        <v>175</v>
      </c>
      <c r="AU1254" s="276" t="s">
        <v>107</v>
      </c>
      <c r="AV1254" s="14" t="s">
        <v>166</v>
      </c>
      <c r="AW1254" s="14" t="s">
        <v>31</v>
      </c>
      <c r="AX1254" s="14" t="s">
        <v>74</v>
      </c>
      <c r="AY1254" s="276" t="s">
        <v>165</v>
      </c>
    </row>
    <row r="1255" s="12" customFormat="1">
      <c r="B1255" s="244"/>
      <c r="C1255" s="245"/>
      <c r="D1255" s="246" t="s">
        <v>175</v>
      </c>
      <c r="E1255" s="247" t="s">
        <v>1</v>
      </c>
      <c r="F1255" s="248" t="s">
        <v>794</v>
      </c>
      <c r="G1255" s="245"/>
      <c r="H1255" s="247" t="s">
        <v>1</v>
      </c>
      <c r="I1255" s="249"/>
      <c r="J1255" s="245"/>
      <c r="K1255" s="245"/>
      <c r="L1255" s="250"/>
      <c r="M1255" s="251"/>
      <c r="N1255" s="252"/>
      <c r="O1255" s="252"/>
      <c r="P1255" s="252"/>
      <c r="Q1255" s="252"/>
      <c r="R1255" s="252"/>
      <c r="S1255" s="252"/>
      <c r="T1255" s="253"/>
      <c r="AT1255" s="254" t="s">
        <v>175</v>
      </c>
      <c r="AU1255" s="254" t="s">
        <v>107</v>
      </c>
      <c r="AV1255" s="12" t="s">
        <v>82</v>
      </c>
      <c r="AW1255" s="12" t="s">
        <v>31</v>
      </c>
      <c r="AX1255" s="12" t="s">
        <v>74</v>
      </c>
      <c r="AY1255" s="254" t="s">
        <v>165</v>
      </c>
    </row>
    <row r="1256" s="12" customFormat="1">
      <c r="B1256" s="244"/>
      <c r="C1256" s="245"/>
      <c r="D1256" s="246" t="s">
        <v>175</v>
      </c>
      <c r="E1256" s="247" t="s">
        <v>1</v>
      </c>
      <c r="F1256" s="248" t="s">
        <v>1819</v>
      </c>
      <c r="G1256" s="245"/>
      <c r="H1256" s="247" t="s">
        <v>1</v>
      </c>
      <c r="I1256" s="249"/>
      <c r="J1256" s="245"/>
      <c r="K1256" s="245"/>
      <c r="L1256" s="250"/>
      <c r="M1256" s="251"/>
      <c r="N1256" s="252"/>
      <c r="O1256" s="252"/>
      <c r="P1256" s="252"/>
      <c r="Q1256" s="252"/>
      <c r="R1256" s="252"/>
      <c r="S1256" s="252"/>
      <c r="T1256" s="253"/>
      <c r="AT1256" s="254" t="s">
        <v>175</v>
      </c>
      <c r="AU1256" s="254" t="s">
        <v>107</v>
      </c>
      <c r="AV1256" s="12" t="s">
        <v>82</v>
      </c>
      <c r="AW1256" s="12" t="s">
        <v>31</v>
      </c>
      <c r="AX1256" s="12" t="s">
        <v>74</v>
      </c>
      <c r="AY1256" s="254" t="s">
        <v>165</v>
      </c>
    </row>
    <row r="1257" s="13" customFormat="1">
      <c r="B1257" s="255"/>
      <c r="C1257" s="256"/>
      <c r="D1257" s="246" t="s">
        <v>175</v>
      </c>
      <c r="E1257" s="257" t="s">
        <v>1</v>
      </c>
      <c r="F1257" s="258" t="s">
        <v>1843</v>
      </c>
      <c r="G1257" s="256"/>
      <c r="H1257" s="259">
        <v>92.731999999999999</v>
      </c>
      <c r="I1257" s="260"/>
      <c r="J1257" s="256"/>
      <c r="K1257" s="256"/>
      <c r="L1257" s="261"/>
      <c r="M1257" s="262"/>
      <c r="N1257" s="263"/>
      <c r="O1257" s="263"/>
      <c r="P1257" s="263"/>
      <c r="Q1257" s="263"/>
      <c r="R1257" s="263"/>
      <c r="S1257" s="263"/>
      <c r="T1257" s="264"/>
      <c r="AT1257" s="265" t="s">
        <v>175</v>
      </c>
      <c r="AU1257" s="265" t="s">
        <v>107</v>
      </c>
      <c r="AV1257" s="13" t="s">
        <v>107</v>
      </c>
      <c r="AW1257" s="13" t="s">
        <v>31</v>
      </c>
      <c r="AX1257" s="13" t="s">
        <v>74</v>
      </c>
      <c r="AY1257" s="265" t="s">
        <v>165</v>
      </c>
    </row>
    <row r="1258" s="13" customFormat="1">
      <c r="B1258" s="255"/>
      <c r="C1258" s="256"/>
      <c r="D1258" s="246" t="s">
        <v>175</v>
      </c>
      <c r="E1258" s="257" t="s">
        <v>1</v>
      </c>
      <c r="F1258" s="258" t="s">
        <v>381</v>
      </c>
      <c r="G1258" s="256"/>
      <c r="H1258" s="259">
        <v>-2.4300000000000002</v>
      </c>
      <c r="I1258" s="260"/>
      <c r="J1258" s="256"/>
      <c r="K1258" s="256"/>
      <c r="L1258" s="261"/>
      <c r="M1258" s="262"/>
      <c r="N1258" s="263"/>
      <c r="O1258" s="263"/>
      <c r="P1258" s="263"/>
      <c r="Q1258" s="263"/>
      <c r="R1258" s="263"/>
      <c r="S1258" s="263"/>
      <c r="T1258" s="264"/>
      <c r="AT1258" s="265" t="s">
        <v>175</v>
      </c>
      <c r="AU1258" s="265" t="s">
        <v>107</v>
      </c>
      <c r="AV1258" s="13" t="s">
        <v>107</v>
      </c>
      <c r="AW1258" s="13" t="s">
        <v>31</v>
      </c>
      <c r="AX1258" s="13" t="s">
        <v>74</v>
      </c>
      <c r="AY1258" s="265" t="s">
        <v>165</v>
      </c>
    </row>
    <row r="1259" s="13" customFormat="1">
      <c r="B1259" s="255"/>
      <c r="C1259" s="256"/>
      <c r="D1259" s="246" t="s">
        <v>175</v>
      </c>
      <c r="E1259" s="257" t="s">
        <v>1</v>
      </c>
      <c r="F1259" s="258" t="s">
        <v>1844</v>
      </c>
      <c r="G1259" s="256"/>
      <c r="H1259" s="259">
        <v>0.67500000000000004</v>
      </c>
      <c r="I1259" s="260"/>
      <c r="J1259" s="256"/>
      <c r="K1259" s="256"/>
      <c r="L1259" s="261"/>
      <c r="M1259" s="262"/>
      <c r="N1259" s="263"/>
      <c r="O1259" s="263"/>
      <c r="P1259" s="263"/>
      <c r="Q1259" s="263"/>
      <c r="R1259" s="263"/>
      <c r="S1259" s="263"/>
      <c r="T1259" s="264"/>
      <c r="AT1259" s="265" t="s">
        <v>175</v>
      </c>
      <c r="AU1259" s="265" t="s">
        <v>107</v>
      </c>
      <c r="AV1259" s="13" t="s">
        <v>107</v>
      </c>
      <c r="AW1259" s="13" t="s">
        <v>31</v>
      </c>
      <c r="AX1259" s="13" t="s">
        <v>74</v>
      </c>
      <c r="AY1259" s="265" t="s">
        <v>165</v>
      </c>
    </row>
    <row r="1260" s="13" customFormat="1">
      <c r="B1260" s="255"/>
      <c r="C1260" s="256"/>
      <c r="D1260" s="246" t="s">
        <v>175</v>
      </c>
      <c r="E1260" s="257" t="s">
        <v>1</v>
      </c>
      <c r="F1260" s="258" t="s">
        <v>1845</v>
      </c>
      <c r="G1260" s="256"/>
      <c r="H1260" s="259">
        <v>9.4239999999999995</v>
      </c>
      <c r="I1260" s="260"/>
      <c r="J1260" s="256"/>
      <c r="K1260" s="256"/>
      <c r="L1260" s="261"/>
      <c r="M1260" s="262"/>
      <c r="N1260" s="263"/>
      <c r="O1260" s="263"/>
      <c r="P1260" s="263"/>
      <c r="Q1260" s="263"/>
      <c r="R1260" s="263"/>
      <c r="S1260" s="263"/>
      <c r="T1260" s="264"/>
      <c r="AT1260" s="265" t="s">
        <v>175</v>
      </c>
      <c r="AU1260" s="265" t="s">
        <v>107</v>
      </c>
      <c r="AV1260" s="13" t="s">
        <v>107</v>
      </c>
      <c r="AW1260" s="13" t="s">
        <v>31</v>
      </c>
      <c r="AX1260" s="13" t="s">
        <v>74</v>
      </c>
      <c r="AY1260" s="265" t="s">
        <v>165</v>
      </c>
    </row>
    <row r="1261" s="13" customFormat="1">
      <c r="B1261" s="255"/>
      <c r="C1261" s="256"/>
      <c r="D1261" s="246" t="s">
        <v>175</v>
      </c>
      <c r="E1261" s="257" t="s">
        <v>1</v>
      </c>
      <c r="F1261" s="258" t="s">
        <v>1846</v>
      </c>
      <c r="G1261" s="256"/>
      <c r="H1261" s="259">
        <v>17.039999999999999</v>
      </c>
      <c r="I1261" s="260"/>
      <c r="J1261" s="256"/>
      <c r="K1261" s="256"/>
      <c r="L1261" s="261"/>
      <c r="M1261" s="262"/>
      <c r="N1261" s="263"/>
      <c r="O1261" s="263"/>
      <c r="P1261" s="263"/>
      <c r="Q1261" s="263"/>
      <c r="R1261" s="263"/>
      <c r="S1261" s="263"/>
      <c r="T1261" s="264"/>
      <c r="AT1261" s="265" t="s">
        <v>175</v>
      </c>
      <c r="AU1261" s="265" t="s">
        <v>107</v>
      </c>
      <c r="AV1261" s="13" t="s">
        <v>107</v>
      </c>
      <c r="AW1261" s="13" t="s">
        <v>31</v>
      </c>
      <c r="AX1261" s="13" t="s">
        <v>74</v>
      </c>
      <c r="AY1261" s="265" t="s">
        <v>165</v>
      </c>
    </row>
    <row r="1262" s="13" customFormat="1">
      <c r="B1262" s="255"/>
      <c r="C1262" s="256"/>
      <c r="D1262" s="246" t="s">
        <v>175</v>
      </c>
      <c r="E1262" s="257" t="s">
        <v>1</v>
      </c>
      <c r="F1262" s="258" t="s">
        <v>310</v>
      </c>
      <c r="G1262" s="256"/>
      <c r="H1262" s="259">
        <v>-1.6000000000000001</v>
      </c>
      <c r="I1262" s="260"/>
      <c r="J1262" s="256"/>
      <c r="K1262" s="256"/>
      <c r="L1262" s="261"/>
      <c r="M1262" s="262"/>
      <c r="N1262" s="263"/>
      <c r="O1262" s="263"/>
      <c r="P1262" s="263"/>
      <c r="Q1262" s="263"/>
      <c r="R1262" s="263"/>
      <c r="S1262" s="263"/>
      <c r="T1262" s="264"/>
      <c r="AT1262" s="265" t="s">
        <v>175</v>
      </c>
      <c r="AU1262" s="265" t="s">
        <v>107</v>
      </c>
      <c r="AV1262" s="13" t="s">
        <v>107</v>
      </c>
      <c r="AW1262" s="13" t="s">
        <v>31</v>
      </c>
      <c r="AX1262" s="13" t="s">
        <v>74</v>
      </c>
      <c r="AY1262" s="265" t="s">
        <v>165</v>
      </c>
    </row>
    <row r="1263" s="13" customFormat="1">
      <c r="B1263" s="255"/>
      <c r="C1263" s="256"/>
      <c r="D1263" s="246" t="s">
        <v>175</v>
      </c>
      <c r="E1263" s="257" t="s">
        <v>1</v>
      </c>
      <c r="F1263" s="258" t="s">
        <v>1844</v>
      </c>
      <c r="G1263" s="256"/>
      <c r="H1263" s="259">
        <v>0.67500000000000004</v>
      </c>
      <c r="I1263" s="260"/>
      <c r="J1263" s="256"/>
      <c r="K1263" s="256"/>
      <c r="L1263" s="261"/>
      <c r="M1263" s="262"/>
      <c r="N1263" s="263"/>
      <c r="O1263" s="263"/>
      <c r="P1263" s="263"/>
      <c r="Q1263" s="263"/>
      <c r="R1263" s="263"/>
      <c r="S1263" s="263"/>
      <c r="T1263" s="264"/>
      <c r="AT1263" s="265" t="s">
        <v>175</v>
      </c>
      <c r="AU1263" s="265" t="s">
        <v>107</v>
      </c>
      <c r="AV1263" s="13" t="s">
        <v>107</v>
      </c>
      <c r="AW1263" s="13" t="s">
        <v>31</v>
      </c>
      <c r="AX1263" s="13" t="s">
        <v>74</v>
      </c>
      <c r="AY1263" s="265" t="s">
        <v>165</v>
      </c>
    </row>
    <row r="1264" s="13" customFormat="1">
      <c r="B1264" s="255"/>
      <c r="C1264" s="256"/>
      <c r="D1264" s="246" t="s">
        <v>175</v>
      </c>
      <c r="E1264" s="257" t="s">
        <v>1</v>
      </c>
      <c r="F1264" s="258" t="s">
        <v>1847</v>
      </c>
      <c r="G1264" s="256"/>
      <c r="H1264" s="259">
        <v>0.71999999999999997</v>
      </c>
      <c r="I1264" s="260"/>
      <c r="J1264" s="256"/>
      <c r="K1264" s="256"/>
      <c r="L1264" s="261"/>
      <c r="M1264" s="262"/>
      <c r="N1264" s="263"/>
      <c r="O1264" s="263"/>
      <c r="P1264" s="263"/>
      <c r="Q1264" s="263"/>
      <c r="R1264" s="263"/>
      <c r="S1264" s="263"/>
      <c r="T1264" s="264"/>
      <c r="AT1264" s="265" t="s">
        <v>175</v>
      </c>
      <c r="AU1264" s="265" t="s">
        <v>107</v>
      </c>
      <c r="AV1264" s="13" t="s">
        <v>107</v>
      </c>
      <c r="AW1264" s="13" t="s">
        <v>31</v>
      </c>
      <c r="AX1264" s="13" t="s">
        <v>74</v>
      </c>
      <c r="AY1264" s="265" t="s">
        <v>165</v>
      </c>
    </row>
    <row r="1265" s="12" customFormat="1">
      <c r="B1265" s="244"/>
      <c r="C1265" s="245"/>
      <c r="D1265" s="246" t="s">
        <v>175</v>
      </c>
      <c r="E1265" s="247" t="s">
        <v>1</v>
      </c>
      <c r="F1265" s="248" t="s">
        <v>1452</v>
      </c>
      <c r="G1265" s="245"/>
      <c r="H1265" s="247" t="s">
        <v>1</v>
      </c>
      <c r="I1265" s="249"/>
      <c r="J1265" s="245"/>
      <c r="K1265" s="245"/>
      <c r="L1265" s="250"/>
      <c r="M1265" s="251"/>
      <c r="N1265" s="252"/>
      <c r="O1265" s="252"/>
      <c r="P1265" s="252"/>
      <c r="Q1265" s="252"/>
      <c r="R1265" s="252"/>
      <c r="S1265" s="252"/>
      <c r="T1265" s="253"/>
      <c r="AT1265" s="254" t="s">
        <v>175</v>
      </c>
      <c r="AU1265" s="254" t="s">
        <v>107</v>
      </c>
      <c r="AV1265" s="12" t="s">
        <v>82</v>
      </c>
      <c r="AW1265" s="12" t="s">
        <v>31</v>
      </c>
      <c r="AX1265" s="12" t="s">
        <v>74</v>
      </c>
      <c r="AY1265" s="254" t="s">
        <v>165</v>
      </c>
    </row>
    <row r="1266" s="13" customFormat="1">
      <c r="B1266" s="255"/>
      <c r="C1266" s="256"/>
      <c r="D1266" s="246" t="s">
        <v>175</v>
      </c>
      <c r="E1266" s="257" t="s">
        <v>1</v>
      </c>
      <c r="F1266" s="258" t="s">
        <v>1848</v>
      </c>
      <c r="G1266" s="256"/>
      <c r="H1266" s="259">
        <v>3.8239999999999998</v>
      </c>
      <c r="I1266" s="260"/>
      <c r="J1266" s="256"/>
      <c r="K1266" s="256"/>
      <c r="L1266" s="261"/>
      <c r="M1266" s="262"/>
      <c r="N1266" s="263"/>
      <c r="O1266" s="263"/>
      <c r="P1266" s="263"/>
      <c r="Q1266" s="263"/>
      <c r="R1266" s="263"/>
      <c r="S1266" s="263"/>
      <c r="T1266" s="264"/>
      <c r="AT1266" s="265" t="s">
        <v>175</v>
      </c>
      <c r="AU1266" s="265" t="s">
        <v>107</v>
      </c>
      <c r="AV1266" s="13" t="s">
        <v>107</v>
      </c>
      <c r="AW1266" s="13" t="s">
        <v>31</v>
      </c>
      <c r="AX1266" s="13" t="s">
        <v>74</v>
      </c>
      <c r="AY1266" s="265" t="s">
        <v>165</v>
      </c>
    </row>
    <row r="1267" s="13" customFormat="1">
      <c r="B1267" s="255"/>
      <c r="C1267" s="256"/>
      <c r="D1267" s="246" t="s">
        <v>175</v>
      </c>
      <c r="E1267" s="257" t="s">
        <v>1</v>
      </c>
      <c r="F1267" s="258" t="s">
        <v>1849</v>
      </c>
      <c r="G1267" s="256"/>
      <c r="H1267" s="259">
        <v>2.48</v>
      </c>
      <c r="I1267" s="260"/>
      <c r="J1267" s="256"/>
      <c r="K1267" s="256"/>
      <c r="L1267" s="261"/>
      <c r="M1267" s="262"/>
      <c r="N1267" s="263"/>
      <c r="O1267" s="263"/>
      <c r="P1267" s="263"/>
      <c r="Q1267" s="263"/>
      <c r="R1267" s="263"/>
      <c r="S1267" s="263"/>
      <c r="T1267" s="264"/>
      <c r="AT1267" s="265" t="s">
        <v>175</v>
      </c>
      <c r="AU1267" s="265" t="s">
        <v>107</v>
      </c>
      <c r="AV1267" s="13" t="s">
        <v>107</v>
      </c>
      <c r="AW1267" s="13" t="s">
        <v>31</v>
      </c>
      <c r="AX1267" s="13" t="s">
        <v>74</v>
      </c>
      <c r="AY1267" s="265" t="s">
        <v>165</v>
      </c>
    </row>
    <row r="1268" s="13" customFormat="1">
      <c r="B1268" s="255"/>
      <c r="C1268" s="256"/>
      <c r="D1268" s="246" t="s">
        <v>175</v>
      </c>
      <c r="E1268" s="257" t="s">
        <v>1</v>
      </c>
      <c r="F1268" s="258" t="s">
        <v>1850</v>
      </c>
      <c r="G1268" s="256"/>
      <c r="H1268" s="259">
        <v>-0.32000000000000001</v>
      </c>
      <c r="I1268" s="260"/>
      <c r="J1268" s="256"/>
      <c r="K1268" s="256"/>
      <c r="L1268" s="261"/>
      <c r="M1268" s="262"/>
      <c r="N1268" s="263"/>
      <c r="O1268" s="263"/>
      <c r="P1268" s="263"/>
      <c r="Q1268" s="263"/>
      <c r="R1268" s="263"/>
      <c r="S1268" s="263"/>
      <c r="T1268" s="264"/>
      <c r="AT1268" s="265" t="s">
        <v>175</v>
      </c>
      <c r="AU1268" s="265" t="s">
        <v>107</v>
      </c>
      <c r="AV1268" s="13" t="s">
        <v>107</v>
      </c>
      <c r="AW1268" s="13" t="s">
        <v>31</v>
      </c>
      <c r="AX1268" s="13" t="s">
        <v>74</v>
      </c>
      <c r="AY1268" s="265" t="s">
        <v>165</v>
      </c>
    </row>
    <row r="1269" s="13" customFormat="1">
      <c r="B1269" s="255"/>
      <c r="C1269" s="256"/>
      <c r="D1269" s="246" t="s">
        <v>175</v>
      </c>
      <c r="E1269" s="257" t="s">
        <v>1</v>
      </c>
      <c r="F1269" s="258" t="s">
        <v>1851</v>
      </c>
      <c r="G1269" s="256"/>
      <c r="H1269" s="259">
        <v>0.64000000000000001</v>
      </c>
      <c r="I1269" s="260"/>
      <c r="J1269" s="256"/>
      <c r="K1269" s="256"/>
      <c r="L1269" s="261"/>
      <c r="M1269" s="262"/>
      <c r="N1269" s="263"/>
      <c r="O1269" s="263"/>
      <c r="P1269" s="263"/>
      <c r="Q1269" s="263"/>
      <c r="R1269" s="263"/>
      <c r="S1269" s="263"/>
      <c r="T1269" s="264"/>
      <c r="AT1269" s="265" t="s">
        <v>175</v>
      </c>
      <c r="AU1269" s="265" t="s">
        <v>107</v>
      </c>
      <c r="AV1269" s="13" t="s">
        <v>107</v>
      </c>
      <c r="AW1269" s="13" t="s">
        <v>31</v>
      </c>
      <c r="AX1269" s="13" t="s">
        <v>74</v>
      </c>
      <c r="AY1269" s="265" t="s">
        <v>165</v>
      </c>
    </row>
    <row r="1270" s="14" customFormat="1">
      <c r="B1270" s="266"/>
      <c r="C1270" s="267"/>
      <c r="D1270" s="246" t="s">
        <v>175</v>
      </c>
      <c r="E1270" s="268" t="s">
        <v>1</v>
      </c>
      <c r="F1270" s="269" t="s">
        <v>179</v>
      </c>
      <c r="G1270" s="267"/>
      <c r="H1270" s="270">
        <v>123.85999999999999</v>
      </c>
      <c r="I1270" s="271"/>
      <c r="J1270" s="267"/>
      <c r="K1270" s="267"/>
      <c r="L1270" s="272"/>
      <c r="M1270" s="273"/>
      <c r="N1270" s="274"/>
      <c r="O1270" s="274"/>
      <c r="P1270" s="274"/>
      <c r="Q1270" s="274"/>
      <c r="R1270" s="274"/>
      <c r="S1270" s="274"/>
      <c r="T1270" s="275"/>
      <c r="AT1270" s="276" t="s">
        <v>175</v>
      </c>
      <c r="AU1270" s="276" t="s">
        <v>107</v>
      </c>
      <c r="AV1270" s="14" t="s">
        <v>166</v>
      </c>
      <c r="AW1270" s="14" t="s">
        <v>31</v>
      </c>
      <c r="AX1270" s="14" t="s">
        <v>74</v>
      </c>
      <c r="AY1270" s="276" t="s">
        <v>165</v>
      </c>
    </row>
    <row r="1271" s="12" customFormat="1">
      <c r="B1271" s="244"/>
      <c r="C1271" s="245"/>
      <c r="D1271" s="246" t="s">
        <v>175</v>
      </c>
      <c r="E1271" s="247" t="s">
        <v>1</v>
      </c>
      <c r="F1271" s="248" t="s">
        <v>1750</v>
      </c>
      <c r="G1271" s="245"/>
      <c r="H1271" s="247" t="s">
        <v>1</v>
      </c>
      <c r="I1271" s="249"/>
      <c r="J1271" s="245"/>
      <c r="K1271" s="245"/>
      <c r="L1271" s="250"/>
      <c r="M1271" s="251"/>
      <c r="N1271" s="252"/>
      <c r="O1271" s="252"/>
      <c r="P1271" s="252"/>
      <c r="Q1271" s="252"/>
      <c r="R1271" s="252"/>
      <c r="S1271" s="252"/>
      <c r="T1271" s="253"/>
      <c r="AT1271" s="254" t="s">
        <v>175</v>
      </c>
      <c r="AU1271" s="254" t="s">
        <v>107</v>
      </c>
      <c r="AV1271" s="12" t="s">
        <v>82</v>
      </c>
      <c r="AW1271" s="12" t="s">
        <v>31</v>
      </c>
      <c r="AX1271" s="12" t="s">
        <v>74</v>
      </c>
      <c r="AY1271" s="254" t="s">
        <v>165</v>
      </c>
    </row>
    <row r="1272" s="12" customFormat="1">
      <c r="B1272" s="244"/>
      <c r="C1272" s="245"/>
      <c r="D1272" s="246" t="s">
        <v>175</v>
      </c>
      <c r="E1272" s="247" t="s">
        <v>1</v>
      </c>
      <c r="F1272" s="248" t="s">
        <v>1819</v>
      </c>
      <c r="G1272" s="245"/>
      <c r="H1272" s="247" t="s">
        <v>1</v>
      </c>
      <c r="I1272" s="249"/>
      <c r="J1272" s="245"/>
      <c r="K1272" s="245"/>
      <c r="L1272" s="250"/>
      <c r="M1272" s="251"/>
      <c r="N1272" s="252"/>
      <c r="O1272" s="252"/>
      <c r="P1272" s="252"/>
      <c r="Q1272" s="252"/>
      <c r="R1272" s="252"/>
      <c r="S1272" s="252"/>
      <c r="T1272" s="253"/>
      <c r="AT1272" s="254" t="s">
        <v>175</v>
      </c>
      <c r="AU1272" s="254" t="s">
        <v>107</v>
      </c>
      <c r="AV1272" s="12" t="s">
        <v>82</v>
      </c>
      <c r="AW1272" s="12" t="s">
        <v>31</v>
      </c>
      <c r="AX1272" s="12" t="s">
        <v>74</v>
      </c>
      <c r="AY1272" s="254" t="s">
        <v>165</v>
      </c>
    </row>
    <row r="1273" s="13" customFormat="1">
      <c r="B1273" s="255"/>
      <c r="C1273" s="256"/>
      <c r="D1273" s="246" t="s">
        <v>175</v>
      </c>
      <c r="E1273" s="257" t="s">
        <v>1</v>
      </c>
      <c r="F1273" s="258" t="s">
        <v>1852</v>
      </c>
      <c r="G1273" s="256"/>
      <c r="H1273" s="259">
        <v>31.100000000000001</v>
      </c>
      <c r="I1273" s="260"/>
      <c r="J1273" s="256"/>
      <c r="K1273" s="256"/>
      <c r="L1273" s="261"/>
      <c r="M1273" s="262"/>
      <c r="N1273" s="263"/>
      <c r="O1273" s="263"/>
      <c r="P1273" s="263"/>
      <c r="Q1273" s="263"/>
      <c r="R1273" s="263"/>
      <c r="S1273" s="263"/>
      <c r="T1273" s="264"/>
      <c r="AT1273" s="265" t="s">
        <v>175</v>
      </c>
      <c r="AU1273" s="265" t="s">
        <v>107</v>
      </c>
      <c r="AV1273" s="13" t="s">
        <v>107</v>
      </c>
      <c r="AW1273" s="13" t="s">
        <v>31</v>
      </c>
      <c r="AX1273" s="13" t="s">
        <v>74</v>
      </c>
      <c r="AY1273" s="265" t="s">
        <v>165</v>
      </c>
    </row>
    <row r="1274" s="13" customFormat="1">
      <c r="B1274" s="255"/>
      <c r="C1274" s="256"/>
      <c r="D1274" s="246" t="s">
        <v>175</v>
      </c>
      <c r="E1274" s="257" t="s">
        <v>1</v>
      </c>
      <c r="F1274" s="258" t="s">
        <v>1853</v>
      </c>
      <c r="G1274" s="256"/>
      <c r="H1274" s="259">
        <v>-0.16</v>
      </c>
      <c r="I1274" s="260"/>
      <c r="J1274" s="256"/>
      <c r="K1274" s="256"/>
      <c r="L1274" s="261"/>
      <c r="M1274" s="262"/>
      <c r="N1274" s="263"/>
      <c r="O1274" s="263"/>
      <c r="P1274" s="263"/>
      <c r="Q1274" s="263"/>
      <c r="R1274" s="263"/>
      <c r="S1274" s="263"/>
      <c r="T1274" s="264"/>
      <c r="AT1274" s="265" t="s">
        <v>175</v>
      </c>
      <c r="AU1274" s="265" t="s">
        <v>107</v>
      </c>
      <c r="AV1274" s="13" t="s">
        <v>107</v>
      </c>
      <c r="AW1274" s="13" t="s">
        <v>31</v>
      </c>
      <c r="AX1274" s="13" t="s">
        <v>74</v>
      </c>
      <c r="AY1274" s="265" t="s">
        <v>165</v>
      </c>
    </row>
    <row r="1275" s="13" customFormat="1">
      <c r="B1275" s="255"/>
      <c r="C1275" s="256"/>
      <c r="D1275" s="246" t="s">
        <v>175</v>
      </c>
      <c r="E1275" s="257" t="s">
        <v>1</v>
      </c>
      <c r="F1275" s="258" t="s">
        <v>1854</v>
      </c>
      <c r="G1275" s="256"/>
      <c r="H1275" s="259">
        <v>-1.6499999999999999</v>
      </c>
      <c r="I1275" s="260"/>
      <c r="J1275" s="256"/>
      <c r="K1275" s="256"/>
      <c r="L1275" s="261"/>
      <c r="M1275" s="262"/>
      <c r="N1275" s="263"/>
      <c r="O1275" s="263"/>
      <c r="P1275" s="263"/>
      <c r="Q1275" s="263"/>
      <c r="R1275" s="263"/>
      <c r="S1275" s="263"/>
      <c r="T1275" s="264"/>
      <c r="AT1275" s="265" t="s">
        <v>175</v>
      </c>
      <c r="AU1275" s="265" t="s">
        <v>107</v>
      </c>
      <c r="AV1275" s="13" t="s">
        <v>107</v>
      </c>
      <c r="AW1275" s="13" t="s">
        <v>31</v>
      </c>
      <c r="AX1275" s="13" t="s">
        <v>74</v>
      </c>
      <c r="AY1275" s="265" t="s">
        <v>165</v>
      </c>
    </row>
    <row r="1276" s="13" customFormat="1">
      <c r="B1276" s="255"/>
      <c r="C1276" s="256"/>
      <c r="D1276" s="246" t="s">
        <v>175</v>
      </c>
      <c r="E1276" s="257" t="s">
        <v>1</v>
      </c>
      <c r="F1276" s="258" t="s">
        <v>1855</v>
      </c>
      <c r="G1276" s="256"/>
      <c r="H1276" s="259">
        <v>-2</v>
      </c>
      <c r="I1276" s="260"/>
      <c r="J1276" s="256"/>
      <c r="K1276" s="256"/>
      <c r="L1276" s="261"/>
      <c r="M1276" s="262"/>
      <c r="N1276" s="263"/>
      <c r="O1276" s="263"/>
      <c r="P1276" s="263"/>
      <c r="Q1276" s="263"/>
      <c r="R1276" s="263"/>
      <c r="S1276" s="263"/>
      <c r="T1276" s="264"/>
      <c r="AT1276" s="265" t="s">
        <v>175</v>
      </c>
      <c r="AU1276" s="265" t="s">
        <v>107</v>
      </c>
      <c r="AV1276" s="13" t="s">
        <v>107</v>
      </c>
      <c r="AW1276" s="13" t="s">
        <v>31</v>
      </c>
      <c r="AX1276" s="13" t="s">
        <v>74</v>
      </c>
      <c r="AY1276" s="265" t="s">
        <v>165</v>
      </c>
    </row>
    <row r="1277" s="13" customFormat="1">
      <c r="B1277" s="255"/>
      <c r="C1277" s="256"/>
      <c r="D1277" s="246" t="s">
        <v>175</v>
      </c>
      <c r="E1277" s="257" t="s">
        <v>1</v>
      </c>
      <c r="F1277" s="258" t="s">
        <v>1856</v>
      </c>
      <c r="G1277" s="256"/>
      <c r="H1277" s="259">
        <v>0.17999999999999999</v>
      </c>
      <c r="I1277" s="260"/>
      <c r="J1277" s="256"/>
      <c r="K1277" s="256"/>
      <c r="L1277" s="261"/>
      <c r="M1277" s="262"/>
      <c r="N1277" s="263"/>
      <c r="O1277" s="263"/>
      <c r="P1277" s="263"/>
      <c r="Q1277" s="263"/>
      <c r="R1277" s="263"/>
      <c r="S1277" s="263"/>
      <c r="T1277" s="264"/>
      <c r="AT1277" s="265" t="s">
        <v>175</v>
      </c>
      <c r="AU1277" s="265" t="s">
        <v>107</v>
      </c>
      <c r="AV1277" s="13" t="s">
        <v>107</v>
      </c>
      <c r="AW1277" s="13" t="s">
        <v>31</v>
      </c>
      <c r="AX1277" s="13" t="s">
        <v>74</v>
      </c>
      <c r="AY1277" s="265" t="s">
        <v>165</v>
      </c>
    </row>
    <row r="1278" s="13" customFormat="1">
      <c r="B1278" s="255"/>
      <c r="C1278" s="256"/>
      <c r="D1278" s="246" t="s">
        <v>175</v>
      </c>
      <c r="E1278" s="257" t="s">
        <v>1</v>
      </c>
      <c r="F1278" s="258" t="s">
        <v>1857</v>
      </c>
      <c r="G1278" s="256"/>
      <c r="H1278" s="259">
        <v>0.57299999999999995</v>
      </c>
      <c r="I1278" s="260"/>
      <c r="J1278" s="256"/>
      <c r="K1278" s="256"/>
      <c r="L1278" s="261"/>
      <c r="M1278" s="262"/>
      <c r="N1278" s="263"/>
      <c r="O1278" s="263"/>
      <c r="P1278" s="263"/>
      <c r="Q1278" s="263"/>
      <c r="R1278" s="263"/>
      <c r="S1278" s="263"/>
      <c r="T1278" s="264"/>
      <c r="AT1278" s="265" t="s">
        <v>175</v>
      </c>
      <c r="AU1278" s="265" t="s">
        <v>107</v>
      </c>
      <c r="AV1278" s="13" t="s">
        <v>107</v>
      </c>
      <c r="AW1278" s="13" t="s">
        <v>31</v>
      </c>
      <c r="AX1278" s="13" t="s">
        <v>74</v>
      </c>
      <c r="AY1278" s="265" t="s">
        <v>165</v>
      </c>
    </row>
    <row r="1279" s="13" customFormat="1">
      <c r="B1279" s="255"/>
      <c r="C1279" s="256"/>
      <c r="D1279" s="246" t="s">
        <v>175</v>
      </c>
      <c r="E1279" s="257" t="s">
        <v>1</v>
      </c>
      <c r="F1279" s="258" t="s">
        <v>1858</v>
      </c>
      <c r="G1279" s="256"/>
      <c r="H1279" s="259">
        <v>0.495</v>
      </c>
      <c r="I1279" s="260"/>
      <c r="J1279" s="256"/>
      <c r="K1279" s="256"/>
      <c r="L1279" s="261"/>
      <c r="M1279" s="262"/>
      <c r="N1279" s="263"/>
      <c r="O1279" s="263"/>
      <c r="P1279" s="263"/>
      <c r="Q1279" s="263"/>
      <c r="R1279" s="263"/>
      <c r="S1279" s="263"/>
      <c r="T1279" s="264"/>
      <c r="AT1279" s="265" t="s">
        <v>175</v>
      </c>
      <c r="AU1279" s="265" t="s">
        <v>107</v>
      </c>
      <c r="AV1279" s="13" t="s">
        <v>107</v>
      </c>
      <c r="AW1279" s="13" t="s">
        <v>31</v>
      </c>
      <c r="AX1279" s="13" t="s">
        <v>74</v>
      </c>
      <c r="AY1279" s="265" t="s">
        <v>165</v>
      </c>
    </row>
    <row r="1280" s="13" customFormat="1">
      <c r="B1280" s="255"/>
      <c r="C1280" s="256"/>
      <c r="D1280" s="246" t="s">
        <v>175</v>
      </c>
      <c r="E1280" s="257" t="s">
        <v>1</v>
      </c>
      <c r="F1280" s="258" t="s">
        <v>1859</v>
      </c>
      <c r="G1280" s="256"/>
      <c r="H1280" s="259">
        <v>103.73</v>
      </c>
      <c r="I1280" s="260"/>
      <c r="J1280" s="256"/>
      <c r="K1280" s="256"/>
      <c r="L1280" s="261"/>
      <c r="M1280" s="262"/>
      <c r="N1280" s="263"/>
      <c r="O1280" s="263"/>
      <c r="P1280" s="263"/>
      <c r="Q1280" s="263"/>
      <c r="R1280" s="263"/>
      <c r="S1280" s="263"/>
      <c r="T1280" s="264"/>
      <c r="AT1280" s="265" t="s">
        <v>175</v>
      </c>
      <c r="AU1280" s="265" t="s">
        <v>107</v>
      </c>
      <c r="AV1280" s="13" t="s">
        <v>107</v>
      </c>
      <c r="AW1280" s="13" t="s">
        <v>31</v>
      </c>
      <c r="AX1280" s="13" t="s">
        <v>74</v>
      </c>
      <c r="AY1280" s="265" t="s">
        <v>165</v>
      </c>
    </row>
    <row r="1281" s="13" customFormat="1">
      <c r="B1281" s="255"/>
      <c r="C1281" s="256"/>
      <c r="D1281" s="246" t="s">
        <v>175</v>
      </c>
      <c r="E1281" s="257" t="s">
        <v>1</v>
      </c>
      <c r="F1281" s="258" t="s">
        <v>1860</v>
      </c>
      <c r="G1281" s="256"/>
      <c r="H1281" s="259">
        <v>-4.8600000000000003</v>
      </c>
      <c r="I1281" s="260"/>
      <c r="J1281" s="256"/>
      <c r="K1281" s="256"/>
      <c r="L1281" s="261"/>
      <c r="M1281" s="262"/>
      <c r="N1281" s="263"/>
      <c r="O1281" s="263"/>
      <c r="P1281" s="263"/>
      <c r="Q1281" s="263"/>
      <c r="R1281" s="263"/>
      <c r="S1281" s="263"/>
      <c r="T1281" s="264"/>
      <c r="AT1281" s="265" t="s">
        <v>175</v>
      </c>
      <c r="AU1281" s="265" t="s">
        <v>107</v>
      </c>
      <c r="AV1281" s="13" t="s">
        <v>107</v>
      </c>
      <c r="AW1281" s="13" t="s">
        <v>31</v>
      </c>
      <c r="AX1281" s="13" t="s">
        <v>74</v>
      </c>
      <c r="AY1281" s="265" t="s">
        <v>165</v>
      </c>
    </row>
    <row r="1282" s="13" customFormat="1">
      <c r="B1282" s="255"/>
      <c r="C1282" s="256"/>
      <c r="D1282" s="246" t="s">
        <v>175</v>
      </c>
      <c r="E1282" s="257" t="s">
        <v>1</v>
      </c>
      <c r="F1282" s="258" t="s">
        <v>387</v>
      </c>
      <c r="G1282" s="256"/>
      <c r="H1282" s="259">
        <v>-0.81000000000000005</v>
      </c>
      <c r="I1282" s="260"/>
      <c r="J1282" s="256"/>
      <c r="K1282" s="256"/>
      <c r="L1282" s="261"/>
      <c r="M1282" s="262"/>
      <c r="N1282" s="263"/>
      <c r="O1282" s="263"/>
      <c r="P1282" s="263"/>
      <c r="Q1282" s="263"/>
      <c r="R1282" s="263"/>
      <c r="S1282" s="263"/>
      <c r="T1282" s="264"/>
      <c r="AT1282" s="265" t="s">
        <v>175</v>
      </c>
      <c r="AU1282" s="265" t="s">
        <v>107</v>
      </c>
      <c r="AV1282" s="13" t="s">
        <v>107</v>
      </c>
      <c r="AW1282" s="13" t="s">
        <v>31</v>
      </c>
      <c r="AX1282" s="13" t="s">
        <v>74</v>
      </c>
      <c r="AY1282" s="265" t="s">
        <v>165</v>
      </c>
    </row>
    <row r="1283" s="13" customFormat="1">
      <c r="B1283" s="255"/>
      <c r="C1283" s="256"/>
      <c r="D1283" s="246" t="s">
        <v>175</v>
      </c>
      <c r="E1283" s="257" t="s">
        <v>1</v>
      </c>
      <c r="F1283" s="258" t="s">
        <v>1860</v>
      </c>
      <c r="G1283" s="256"/>
      <c r="H1283" s="259">
        <v>-4.8600000000000003</v>
      </c>
      <c r="I1283" s="260"/>
      <c r="J1283" s="256"/>
      <c r="K1283" s="256"/>
      <c r="L1283" s="261"/>
      <c r="M1283" s="262"/>
      <c r="N1283" s="263"/>
      <c r="O1283" s="263"/>
      <c r="P1283" s="263"/>
      <c r="Q1283" s="263"/>
      <c r="R1283" s="263"/>
      <c r="S1283" s="263"/>
      <c r="T1283" s="264"/>
      <c r="AT1283" s="265" t="s">
        <v>175</v>
      </c>
      <c r="AU1283" s="265" t="s">
        <v>107</v>
      </c>
      <c r="AV1283" s="13" t="s">
        <v>107</v>
      </c>
      <c r="AW1283" s="13" t="s">
        <v>31</v>
      </c>
      <c r="AX1283" s="13" t="s">
        <v>74</v>
      </c>
      <c r="AY1283" s="265" t="s">
        <v>165</v>
      </c>
    </row>
    <row r="1284" s="13" customFormat="1">
      <c r="B1284" s="255"/>
      <c r="C1284" s="256"/>
      <c r="D1284" s="246" t="s">
        <v>175</v>
      </c>
      <c r="E1284" s="257" t="s">
        <v>1</v>
      </c>
      <c r="F1284" s="258" t="s">
        <v>387</v>
      </c>
      <c r="G1284" s="256"/>
      <c r="H1284" s="259">
        <v>-0.81000000000000005</v>
      </c>
      <c r="I1284" s="260"/>
      <c r="J1284" s="256"/>
      <c r="K1284" s="256"/>
      <c r="L1284" s="261"/>
      <c r="M1284" s="262"/>
      <c r="N1284" s="263"/>
      <c r="O1284" s="263"/>
      <c r="P1284" s="263"/>
      <c r="Q1284" s="263"/>
      <c r="R1284" s="263"/>
      <c r="S1284" s="263"/>
      <c r="T1284" s="264"/>
      <c r="AT1284" s="265" t="s">
        <v>175</v>
      </c>
      <c r="AU1284" s="265" t="s">
        <v>107</v>
      </c>
      <c r="AV1284" s="13" t="s">
        <v>107</v>
      </c>
      <c r="AW1284" s="13" t="s">
        <v>31</v>
      </c>
      <c r="AX1284" s="13" t="s">
        <v>74</v>
      </c>
      <c r="AY1284" s="265" t="s">
        <v>165</v>
      </c>
    </row>
    <row r="1285" s="13" customFormat="1">
      <c r="B1285" s="255"/>
      <c r="C1285" s="256"/>
      <c r="D1285" s="246" t="s">
        <v>175</v>
      </c>
      <c r="E1285" s="257" t="s">
        <v>1</v>
      </c>
      <c r="F1285" s="258" t="s">
        <v>1861</v>
      </c>
      <c r="G1285" s="256"/>
      <c r="H1285" s="259">
        <v>-1.349</v>
      </c>
      <c r="I1285" s="260"/>
      <c r="J1285" s="256"/>
      <c r="K1285" s="256"/>
      <c r="L1285" s="261"/>
      <c r="M1285" s="262"/>
      <c r="N1285" s="263"/>
      <c r="O1285" s="263"/>
      <c r="P1285" s="263"/>
      <c r="Q1285" s="263"/>
      <c r="R1285" s="263"/>
      <c r="S1285" s="263"/>
      <c r="T1285" s="264"/>
      <c r="AT1285" s="265" t="s">
        <v>175</v>
      </c>
      <c r="AU1285" s="265" t="s">
        <v>107</v>
      </c>
      <c r="AV1285" s="13" t="s">
        <v>107</v>
      </c>
      <c r="AW1285" s="13" t="s">
        <v>31</v>
      </c>
      <c r="AX1285" s="13" t="s">
        <v>74</v>
      </c>
      <c r="AY1285" s="265" t="s">
        <v>165</v>
      </c>
    </row>
    <row r="1286" s="13" customFormat="1">
      <c r="B1286" s="255"/>
      <c r="C1286" s="256"/>
      <c r="D1286" s="246" t="s">
        <v>175</v>
      </c>
      <c r="E1286" s="257" t="s">
        <v>1</v>
      </c>
      <c r="F1286" s="258" t="s">
        <v>493</v>
      </c>
      <c r="G1286" s="256"/>
      <c r="H1286" s="259">
        <v>-2.2000000000000002</v>
      </c>
      <c r="I1286" s="260"/>
      <c r="J1286" s="256"/>
      <c r="K1286" s="256"/>
      <c r="L1286" s="261"/>
      <c r="M1286" s="262"/>
      <c r="N1286" s="263"/>
      <c r="O1286" s="263"/>
      <c r="P1286" s="263"/>
      <c r="Q1286" s="263"/>
      <c r="R1286" s="263"/>
      <c r="S1286" s="263"/>
      <c r="T1286" s="264"/>
      <c r="AT1286" s="265" t="s">
        <v>175</v>
      </c>
      <c r="AU1286" s="265" t="s">
        <v>107</v>
      </c>
      <c r="AV1286" s="13" t="s">
        <v>107</v>
      </c>
      <c r="AW1286" s="13" t="s">
        <v>31</v>
      </c>
      <c r="AX1286" s="13" t="s">
        <v>74</v>
      </c>
      <c r="AY1286" s="265" t="s">
        <v>165</v>
      </c>
    </row>
    <row r="1287" s="13" customFormat="1">
      <c r="B1287" s="255"/>
      <c r="C1287" s="256"/>
      <c r="D1287" s="246" t="s">
        <v>175</v>
      </c>
      <c r="E1287" s="257" t="s">
        <v>1</v>
      </c>
      <c r="F1287" s="258" t="s">
        <v>1862</v>
      </c>
      <c r="G1287" s="256"/>
      <c r="H1287" s="259">
        <v>1.3500000000000001</v>
      </c>
      <c r="I1287" s="260"/>
      <c r="J1287" s="256"/>
      <c r="K1287" s="256"/>
      <c r="L1287" s="261"/>
      <c r="M1287" s="262"/>
      <c r="N1287" s="263"/>
      <c r="O1287" s="263"/>
      <c r="P1287" s="263"/>
      <c r="Q1287" s="263"/>
      <c r="R1287" s="263"/>
      <c r="S1287" s="263"/>
      <c r="T1287" s="264"/>
      <c r="AT1287" s="265" t="s">
        <v>175</v>
      </c>
      <c r="AU1287" s="265" t="s">
        <v>107</v>
      </c>
      <c r="AV1287" s="13" t="s">
        <v>107</v>
      </c>
      <c r="AW1287" s="13" t="s">
        <v>31</v>
      </c>
      <c r="AX1287" s="13" t="s">
        <v>74</v>
      </c>
      <c r="AY1287" s="265" t="s">
        <v>165</v>
      </c>
    </row>
    <row r="1288" s="13" customFormat="1">
      <c r="B1288" s="255"/>
      <c r="C1288" s="256"/>
      <c r="D1288" s="246" t="s">
        <v>175</v>
      </c>
      <c r="E1288" s="257" t="s">
        <v>1</v>
      </c>
      <c r="F1288" s="258" t="s">
        <v>1863</v>
      </c>
      <c r="G1288" s="256"/>
      <c r="H1288" s="259">
        <v>0.40500000000000003</v>
      </c>
      <c r="I1288" s="260"/>
      <c r="J1288" s="256"/>
      <c r="K1288" s="256"/>
      <c r="L1288" s="261"/>
      <c r="M1288" s="262"/>
      <c r="N1288" s="263"/>
      <c r="O1288" s="263"/>
      <c r="P1288" s="263"/>
      <c r="Q1288" s="263"/>
      <c r="R1288" s="263"/>
      <c r="S1288" s="263"/>
      <c r="T1288" s="264"/>
      <c r="AT1288" s="265" t="s">
        <v>175</v>
      </c>
      <c r="AU1288" s="265" t="s">
        <v>107</v>
      </c>
      <c r="AV1288" s="13" t="s">
        <v>107</v>
      </c>
      <c r="AW1288" s="13" t="s">
        <v>31</v>
      </c>
      <c r="AX1288" s="13" t="s">
        <v>74</v>
      </c>
      <c r="AY1288" s="265" t="s">
        <v>165</v>
      </c>
    </row>
    <row r="1289" s="13" customFormat="1">
      <c r="B1289" s="255"/>
      <c r="C1289" s="256"/>
      <c r="D1289" s="246" t="s">
        <v>175</v>
      </c>
      <c r="E1289" s="257" t="s">
        <v>1</v>
      </c>
      <c r="F1289" s="258" t="s">
        <v>1862</v>
      </c>
      <c r="G1289" s="256"/>
      <c r="H1289" s="259">
        <v>1.3500000000000001</v>
      </c>
      <c r="I1289" s="260"/>
      <c r="J1289" s="256"/>
      <c r="K1289" s="256"/>
      <c r="L1289" s="261"/>
      <c r="M1289" s="262"/>
      <c r="N1289" s="263"/>
      <c r="O1289" s="263"/>
      <c r="P1289" s="263"/>
      <c r="Q1289" s="263"/>
      <c r="R1289" s="263"/>
      <c r="S1289" s="263"/>
      <c r="T1289" s="264"/>
      <c r="AT1289" s="265" t="s">
        <v>175</v>
      </c>
      <c r="AU1289" s="265" t="s">
        <v>107</v>
      </c>
      <c r="AV1289" s="13" t="s">
        <v>107</v>
      </c>
      <c r="AW1289" s="13" t="s">
        <v>31</v>
      </c>
      <c r="AX1289" s="13" t="s">
        <v>74</v>
      </c>
      <c r="AY1289" s="265" t="s">
        <v>165</v>
      </c>
    </row>
    <row r="1290" s="13" customFormat="1">
      <c r="B1290" s="255"/>
      <c r="C1290" s="256"/>
      <c r="D1290" s="246" t="s">
        <v>175</v>
      </c>
      <c r="E1290" s="257" t="s">
        <v>1</v>
      </c>
      <c r="F1290" s="258" t="s">
        <v>1863</v>
      </c>
      <c r="G1290" s="256"/>
      <c r="H1290" s="259">
        <v>0.40500000000000003</v>
      </c>
      <c r="I1290" s="260"/>
      <c r="J1290" s="256"/>
      <c r="K1290" s="256"/>
      <c r="L1290" s="261"/>
      <c r="M1290" s="262"/>
      <c r="N1290" s="263"/>
      <c r="O1290" s="263"/>
      <c r="P1290" s="263"/>
      <c r="Q1290" s="263"/>
      <c r="R1290" s="263"/>
      <c r="S1290" s="263"/>
      <c r="T1290" s="264"/>
      <c r="AT1290" s="265" t="s">
        <v>175</v>
      </c>
      <c r="AU1290" s="265" t="s">
        <v>107</v>
      </c>
      <c r="AV1290" s="13" t="s">
        <v>107</v>
      </c>
      <c r="AW1290" s="13" t="s">
        <v>31</v>
      </c>
      <c r="AX1290" s="13" t="s">
        <v>74</v>
      </c>
      <c r="AY1290" s="265" t="s">
        <v>165</v>
      </c>
    </row>
    <row r="1291" s="13" customFormat="1">
      <c r="B1291" s="255"/>
      <c r="C1291" s="256"/>
      <c r="D1291" s="246" t="s">
        <v>175</v>
      </c>
      <c r="E1291" s="257" t="s">
        <v>1</v>
      </c>
      <c r="F1291" s="258" t="s">
        <v>1864</v>
      </c>
      <c r="G1291" s="256"/>
      <c r="H1291" s="259">
        <v>3.5449999999999999</v>
      </c>
      <c r="I1291" s="260"/>
      <c r="J1291" s="256"/>
      <c r="K1291" s="256"/>
      <c r="L1291" s="261"/>
      <c r="M1291" s="262"/>
      <c r="N1291" s="263"/>
      <c r="O1291" s="263"/>
      <c r="P1291" s="263"/>
      <c r="Q1291" s="263"/>
      <c r="R1291" s="263"/>
      <c r="S1291" s="263"/>
      <c r="T1291" s="264"/>
      <c r="AT1291" s="265" t="s">
        <v>175</v>
      </c>
      <c r="AU1291" s="265" t="s">
        <v>107</v>
      </c>
      <c r="AV1291" s="13" t="s">
        <v>107</v>
      </c>
      <c r="AW1291" s="13" t="s">
        <v>31</v>
      </c>
      <c r="AX1291" s="13" t="s">
        <v>74</v>
      </c>
      <c r="AY1291" s="265" t="s">
        <v>165</v>
      </c>
    </row>
    <row r="1292" s="13" customFormat="1">
      <c r="B1292" s="255"/>
      <c r="C1292" s="256"/>
      <c r="D1292" s="246" t="s">
        <v>175</v>
      </c>
      <c r="E1292" s="257" t="s">
        <v>1</v>
      </c>
      <c r="F1292" s="258" t="s">
        <v>1865</v>
      </c>
      <c r="G1292" s="256"/>
      <c r="H1292" s="259">
        <v>0.51000000000000001</v>
      </c>
      <c r="I1292" s="260"/>
      <c r="J1292" s="256"/>
      <c r="K1292" s="256"/>
      <c r="L1292" s="261"/>
      <c r="M1292" s="262"/>
      <c r="N1292" s="263"/>
      <c r="O1292" s="263"/>
      <c r="P1292" s="263"/>
      <c r="Q1292" s="263"/>
      <c r="R1292" s="263"/>
      <c r="S1292" s="263"/>
      <c r="T1292" s="264"/>
      <c r="AT1292" s="265" t="s">
        <v>175</v>
      </c>
      <c r="AU1292" s="265" t="s">
        <v>107</v>
      </c>
      <c r="AV1292" s="13" t="s">
        <v>107</v>
      </c>
      <c r="AW1292" s="13" t="s">
        <v>31</v>
      </c>
      <c r="AX1292" s="13" t="s">
        <v>74</v>
      </c>
      <c r="AY1292" s="265" t="s">
        <v>165</v>
      </c>
    </row>
    <row r="1293" s="13" customFormat="1">
      <c r="B1293" s="255"/>
      <c r="C1293" s="256"/>
      <c r="D1293" s="246" t="s">
        <v>175</v>
      </c>
      <c r="E1293" s="257" t="s">
        <v>1</v>
      </c>
      <c r="F1293" s="258" t="s">
        <v>1866</v>
      </c>
      <c r="G1293" s="256"/>
      <c r="H1293" s="259">
        <v>18.038</v>
      </c>
      <c r="I1293" s="260"/>
      <c r="J1293" s="256"/>
      <c r="K1293" s="256"/>
      <c r="L1293" s="261"/>
      <c r="M1293" s="262"/>
      <c r="N1293" s="263"/>
      <c r="O1293" s="263"/>
      <c r="P1293" s="263"/>
      <c r="Q1293" s="263"/>
      <c r="R1293" s="263"/>
      <c r="S1293" s="263"/>
      <c r="T1293" s="264"/>
      <c r="AT1293" s="265" t="s">
        <v>175</v>
      </c>
      <c r="AU1293" s="265" t="s">
        <v>107</v>
      </c>
      <c r="AV1293" s="13" t="s">
        <v>107</v>
      </c>
      <c r="AW1293" s="13" t="s">
        <v>31</v>
      </c>
      <c r="AX1293" s="13" t="s">
        <v>74</v>
      </c>
      <c r="AY1293" s="265" t="s">
        <v>165</v>
      </c>
    </row>
    <row r="1294" s="13" customFormat="1">
      <c r="B1294" s="255"/>
      <c r="C1294" s="256"/>
      <c r="D1294" s="246" t="s">
        <v>175</v>
      </c>
      <c r="E1294" s="257" t="s">
        <v>1</v>
      </c>
      <c r="F1294" s="258" t="s">
        <v>1867</v>
      </c>
      <c r="G1294" s="256"/>
      <c r="H1294" s="259">
        <v>59.450000000000003</v>
      </c>
      <c r="I1294" s="260"/>
      <c r="J1294" s="256"/>
      <c r="K1294" s="256"/>
      <c r="L1294" s="261"/>
      <c r="M1294" s="262"/>
      <c r="N1294" s="263"/>
      <c r="O1294" s="263"/>
      <c r="P1294" s="263"/>
      <c r="Q1294" s="263"/>
      <c r="R1294" s="263"/>
      <c r="S1294" s="263"/>
      <c r="T1294" s="264"/>
      <c r="AT1294" s="265" t="s">
        <v>175</v>
      </c>
      <c r="AU1294" s="265" t="s">
        <v>107</v>
      </c>
      <c r="AV1294" s="13" t="s">
        <v>107</v>
      </c>
      <c r="AW1294" s="13" t="s">
        <v>31</v>
      </c>
      <c r="AX1294" s="13" t="s">
        <v>74</v>
      </c>
      <c r="AY1294" s="265" t="s">
        <v>165</v>
      </c>
    </row>
    <row r="1295" s="13" customFormat="1">
      <c r="B1295" s="255"/>
      <c r="C1295" s="256"/>
      <c r="D1295" s="246" t="s">
        <v>175</v>
      </c>
      <c r="E1295" s="257" t="s">
        <v>1</v>
      </c>
      <c r="F1295" s="258" t="s">
        <v>463</v>
      </c>
      <c r="G1295" s="256"/>
      <c r="H1295" s="259">
        <v>-1.7689999999999999</v>
      </c>
      <c r="I1295" s="260"/>
      <c r="J1295" s="256"/>
      <c r="K1295" s="256"/>
      <c r="L1295" s="261"/>
      <c r="M1295" s="262"/>
      <c r="N1295" s="263"/>
      <c r="O1295" s="263"/>
      <c r="P1295" s="263"/>
      <c r="Q1295" s="263"/>
      <c r="R1295" s="263"/>
      <c r="S1295" s="263"/>
      <c r="T1295" s="264"/>
      <c r="AT1295" s="265" t="s">
        <v>175</v>
      </c>
      <c r="AU1295" s="265" t="s">
        <v>107</v>
      </c>
      <c r="AV1295" s="13" t="s">
        <v>107</v>
      </c>
      <c r="AW1295" s="13" t="s">
        <v>31</v>
      </c>
      <c r="AX1295" s="13" t="s">
        <v>74</v>
      </c>
      <c r="AY1295" s="265" t="s">
        <v>165</v>
      </c>
    </row>
    <row r="1296" s="13" customFormat="1">
      <c r="B1296" s="255"/>
      <c r="C1296" s="256"/>
      <c r="D1296" s="246" t="s">
        <v>175</v>
      </c>
      <c r="E1296" s="257" t="s">
        <v>1</v>
      </c>
      <c r="F1296" s="258" t="s">
        <v>1868</v>
      </c>
      <c r="G1296" s="256"/>
      <c r="H1296" s="259">
        <v>0.60199999999999998</v>
      </c>
      <c r="I1296" s="260"/>
      <c r="J1296" s="256"/>
      <c r="K1296" s="256"/>
      <c r="L1296" s="261"/>
      <c r="M1296" s="262"/>
      <c r="N1296" s="263"/>
      <c r="O1296" s="263"/>
      <c r="P1296" s="263"/>
      <c r="Q1296" s="263"/>
      <c r="R1296" s="263"/>
      <c r="S1296" s="263"/>
      <c r="T1296" s="264"/>
      <c r="AT1296" s="265" t="s">
        <v>175</v>
      </c>
      <c r="AU1296" s="265" t="s">
        <v>107</v>
      </c>
      <c r="AV1296" s="13" t="s">
        <v>107</v>
      </c>
      <c r="AW1296" s="13" t="s">
        <v>31</v>
      </c>
      <c r="AX1296" s="13" t="s">
        <v>74</v>
      </c>
      <c r="AY1296" s="265" t="s">
        <v>165</v>
      </c>
    </row>
    <row r="1297" s="12" customFormat="1">
      <c r="B1297" s="244"/>
      <c r="C1297" s="245"/>
      <c r="D1297" s="246" t="s">
        <v>175</v>
      </c>
      <c r="E1297" s="247" t="s">
        <v>1</v>
      </c>
      <c r="F1297" s="248" t="s">
        <v>1452</v>
      </c>
      <c r="G1297" s="245"/>
      <c r="H1297" s="247" t="s">
        <v>1</v>
      </c>
      <c r="I1297" s="249"/>
      <c r="J1297" s="245"/>
      <c r="K1297" s="245"/>
      <c r="L1297" s="250"/>
      <c r="M1297" s="251"/>
      <c r="N1297" s="252"/>
      <c r="O1297" s="252"/>
      <c r="P1297" s="252"/>
      <c r="Q1297" s="252"/>
      <c r="R1297" s="252"/>
      <c r="S1297" s="252"/>
      <c r="T1297" s="253"/>
      <c r="AT1297" s="254" t="s">
        <v>175</v>
      </c>
      <c r="AU1297" s="254" t="s">
        <v>107</v>
      </c>
      <c r="AV1297" s="12" t="s">
        <v>82</v>
      </c>
      <c r="AW1297" s="12" t="s">
        <v>31</v>
      </c>
      <c r="AX1297" s="12" t="s">
        <v>74</v>
      </c>
      <c r="AY1297" s="254" t="s">
        <v>165</v>
      </c>
    </row>
    <row r="1298" s="13" customFormat="1">
      <c r="B1298" s="255"/>
      <c r="C1298" s="256"/>
      <c r="D1298" s="246" t="s">
        <v>175</v>
      </c>
      <c r="E1298" s="257" t="s">
        <v>1</v>
      </c>
      <c r="F1298" s="258" t="s">
        <v>1869</v>
      </c>
      <c r="G1298" s="256"/>
      <c r="H1298" s="259">
        <v>11.916</v>
      </c>
      <c r="I1298" s="260"/>
      <c r="J1298" s="256"/>
      <c r="K1298" s="256"/>
      <c r="L1298" s="261"/>
      <c r="M1298" s="262"/>
      <c r="N1298" s="263"/>
      <c r="O1298" s="263"/>
      <c r="P1298" s="263"/>
      <c r="Q1298" s="263"/>
      <c r="R1298" s="263"/>
      <c r="S1298" s="263"/>
      <c r="T1298" s="264"/>
      <c r="AT1298" s="265" t="s">
        <v>175</v>
      </c>
      <c r="AU1298" s="265" t="s">
        <v>107</v>
      </c>
      <c r="AV1298" s="13" t="s">
        <v>107</v>
      </c>
      <c r="AW1298" s="13" t="s">
        <v>31</v>
      </c>
      <c r="AX1298" s="13" t="s">
        <v>74</v>
      </c>
      <c r="AY1298" s="265" t="s">
        <v>165</v>
      </c>
    </row>
    <row r="1299" s="14" customFormat="1">
      <c r="B1299" s="266"/>
      <c r="C1299" s="267"/>
      <c r="D1299" s="246" t="s">
        <v>175</v>
      </c>
      <c r="E1299" s="268" t="s">
        <v>1</v>
      </c>
      <c r="F1299" s="269" t="s">
        <v>179</v>
      </c>
      <c r="G1299" s="267"/>
      <c r="H1299" s="270">
        <v>213.18100000000001</v>
      </c>
      <c r="I1299" s="271"/>
      <c r="J1299" s="267"/>
      <c r="K1299" s="267"/>
      <c r="L1299" s="272"/>
      <c r="M1299" s="273"/>
      <c r="N1299" s="274"/>
      <c r="O1299" s="274"/>
      <c r="P1299" s="274"/>
      <c r="Q1299" s="274"/>
      <c r="R1299" s="274"/>
      <c r="S1299" s="274"/>
      <c r="T1299" s="275"/>
      <c r="AT1299" s="276" t="s">
        <v>175</v>
      </c>
      <c r="AU1299" s="276" t="s">
        <v>107</v>
      </c>
      <c r="AV1299" s="14" t="s">
        <v>166</v>
      </c>
      <c r="AW1299" s="14" t="s">
        <v>31</v>
      </c>
      <c r="AX1299" s="14" t="s">
        <v>74</v>
      </c>
      <c r="AY1299" s="276" t="s">
        <v>165</v>
      </c>
    </row>
    <row r="1300" s="12" customFormat="1">
      <c r="B1300" s="244"/>
      <c r="C1300" s="245"/>
      <c r="D1300" s="246" t="s">
        <v>175</v>
      </c>
      <c r="E1300" s="247" t="s">
        <v>1</v>
      </c>
      <c r="F1300" s="248" t="s">
        <v>1752</v>
      </c>
      <c r="G1300" s="245"/>
      <c r="H1300" s="247" t="s">
        <v>1</v>
      </c>
      <c r="I1300" s="249"/>
      <c r="J1300" s="245"/>
      <c r="K1300" s="245"/>
      <c r="L1300" s="250"/>
      <c r="M1300" s="251"/>
      <c r="N1300" s="252"/>
      <c r="O1300" s="252"/>
      <c r="P1300" s="252"/>
      <c r="Q1300" s="252"/>
      <c r="R1300" s="252"/>
      <c r="S1300" s="252"/>
      <c r="T1300" s="253"/>
      <c r="AT1300" s="254" t="s">
        <v>175</v>
      </c>
      <c r="AU1300" s="254" t="s">
        <v>107</v>
      </c>
      <c r="AV1300" s="12" t="s">
        <v>82</v>
      </c>
      <c r="AW1300" s="12" t="s">
        <v>31</v>
      </c>
      <c r="AX1300" s="12" t="s">
        <v>74</v>
      </c>
      <c r="AY1300" s="254" t="s">
        <v>165</v>
      </c>
    </row>
    <row r="1301" s="12" customFormat="1">
      <c r="B1301" s="244"/>
      <c r="C1301" s="245"/>
      <c r="D1301" s="246" t="s">
        <v>175</v>
      </c>
      <c r="E1301" s="247" t="s">
        <v>1</v>
      </c>
      <c r="F1301" s="248" t="s">
        <v>1819</v>
      </c>
      <c r="G1301" s="245"/>
      <c r="H1301" s="247" t="s">
        <v>1</v>
      </c>
      <c r="I1301" s="249"/>
      <c r="J1301" s="245"/>
      <c r="K1301" s="245"/>
      <c r="L1301" s="250"/>
      <c r="M1301" s="251"/>
      <c r="N1301" s="252"/>
      <c r="O1301" s="252"/>
      <c r="P1301" s="252"/>
      <c r="Q1301" s="252"/>
      <c r="R1301" s="252"/>
      <c r="S1301" s="252"/>
      <c r="T1301" s="253"/>
      <c r="AT1301" s="254" t="s">
        <v>175</v>
      </c>
      <c r="AU1301" s="254" t="s">
        <v>107</v>
      </c>
      <c r="AV1301" s="12" t="s">
        <v>82</v>
      </c>
      <c r="AW1301" s="12" t="s">
        <v>31</v>
      </c>
      <c r="AX1301" s="12" t="s">
        <v>74</v>
      </c>
      <c r="AY1301" s="254" t="s">
        <v>165</v>
      </c>
    </row>
    <row r="1302" s="13" customFormat="1">
      <c r="B1302" s="255"/>
      <c r="C1302" s="256"/>
      <c r="D1302" s="246" t="s">
        <v>175</v>
      </c>
      <c r="E1302" s="257" t="s">
        <v>1</v>
      </c>
      <c r="F1302" s="258" t="s">
        <v>1870</v>
      </c>
      <c r="G1302" s="256"/>
      <c r="H1302" s="259">
        <v>98.784000000000006</v>
      </c>
      <c r="I1302" s="260"/>
      <c r="J1302" s="256"/>
      <c r="K1302" s="256"/>
      <c r="L1302" s="261"/>
      <c r="M1302" s="262"/>
      <c r="N1302" s="263"/>
      <c r="O1302" s="263"/>
      <c r="P1302" s="263"/>
      <c r="Q1302" s="263"/>
      <c r="R1302" s="263"/>
      <c r="S1302" s="263"/>
      <c r="T1302" s="264"/>
      <c r="AT1302" s="265" t="s">
        <v>175</v>
      </c>
      <c r="AU1302" s="265" t="s">
        <v>107</v>
      </c>
      <c r="AV1302" s="13" t="s">
        <v>107</v>
      </c>
      <c r="AW1302" s="13" t="s">
        <v>31</v>
      </c>
      <c r="AX1302" s="13" t="s">
        <v>74</v>
      </c>
      <c r="AY1302" s="265" t="s">
        <v>165</v>
      </c>
    </row>
    <row r="1303" s="13" customFormat="1">
      <c r="B1303" s="255"/>
      <c r="C1303" s="256"/>
      <c r="D1303" s="246" t="s">
        <v>175</v>
      </c>
      <c r="E1303" s="257" t="s">
        <v>1</v>
      </c>
      <c r="F1303" s="258" t="s">
        <v>1871</v>
      </c>
      <c r="G1303" s="256"/>
      <c r="H1303" s="259">
        <v>-7.7359999999999998</v>
      </c>
      <c r="I1303" s="260"/>
      <c r="J1303" s="256"/>
      <c r="K1303" s="256"/>
      <c r="L1303" s="261"/>
      <c r="M1303" s="262"/>
      <c r="N1303" s="263"/>
      <c r="O1303" s="263"/>
      <c r="P1303" s="263"/>
      <c r="Q1303" s="263"/>
      <c r="R1303" s="263"/>
      <c r="S1303" s="263"/>
      <c r="T1303" s="264"/>
      <c r="AT1303" s="265" t="s">
        <v>175</v>
      </c>
      <c r="AU1303" s="265" t="s">
        <v>107</v>
      </c>
      <c r="AV1303" s="13" t="s">
        <v>107</v>
      </c>
      <c r="AW1303" s="13" t="s">
        <v>31</v>
      </c>
      <c r="AX1303" s="13" t="s">
        <v>74</v>
      </c>
      <c r="AY1303" s="265" t="s">
        <v>165</v>
      </c>
    </row>
    <row r="1304" s="13" customFormat="1">
      <c r="B1304" s="255"/>
      <c r="C1304" s="256"/>
      <c r="D1304" s="246" t="s">
        <v>175</v>
      </c>
      <c r="E1304" s="257" t="s">
        <v>1</v>
      </c>
      <c r="F1304" s="258" t="s">
        <v>1872</v>
      </c>
      <c r="G1304" s="256"/>
      <c r="H1304" s="259">
        <v>2.0750000000000002</v>
      </c>
      <c r="I1304" s="260"/>
      <c r="J1304" s="256"/>
      <c r="K1304" s="256"/>
      <c r="L1304" s="261"/>
      <c r="M1304" s="262"/>
      <c r="N1304" s="263"/>
      <c r="O1304" s="263"/>
      <c r="P1304" s="263"/>
      <c r="Q1304" s="263"/>
      <c r="R1304" s="263"/>
      <c r="S1304" s="263"/>
      <c r="T1304" s="264"/>
      <c r="AT1304" s="265" t="s">
        <v>175</v>
      </c>
      <c r="AU1304" s="265" t="s">
        <v>107</v>
      </c>
      <c r="AV1304" s="13" t="s">
        <v>107</v>
      </c>
      <c r="AW1304" s="13" t="s">
        <v>31</v>
      </c>
      <c r="AX1304" s="13" t="s">
        <v>74</v>
      </c>
      <c r="AY1304" s="265" t="s">
        <v>165</v>
      </c>
    </row>
    <row r="1305" s="13" customFormat="1">
      <c r="B1305" s="255"/>
      <c r="C1305" s="256"/>
      <c r="D1305" s="246" t="s">
        <v>175</v>
      </c>
      <c r="E1305" s="257" t="s">
        <v>1</v>
      </c>
      <c r="F1305" s="258" t="s">
        <v>1873</v>
      </c>
      <c r="G1305" s="256"/>
      <c r="H1305" s="259">
        <v>50.456000000000003</v>
      </c>
      <c r="I1305" s="260"/>
      <c r="J1305" s="256"/>
      <c r="K1305" s="256"/>
      <c r="L1305" s="261"/>
      <c r="M1305" s="262"/>
      <c r="N1305" s="263"/>
      <c r="O1305" s="263"/>
      <c r="P1305" s="263"/>
      <c r="Q1305" s="263"/>
      <c r="R1305" s="263"/>
      <c r="S1305" s="263"/>
      <c r="T1305" s="264"/>
      <c r="AT1305" s="265" t="s">
        <v>175</v>
      </c>
      <c r="AU1305" s="265" t="s">
        <v>107</v>
      </c>
      <c r="AV1305" s="13" t="s">
        <v>107</v>
      </c>
      <c r="AW1305" s="13" t="s">
        <v>31</v>
      </c>
      <c r="AX1305" s="13" t="s">
        <v>74</v>
      </c>
      <c r="AY1305" s="265" t="s">
        <v>165</v>
      </c>
    </row>
    <row r="1306" s="13" customFormat="1">
      <c r="B1306" s="255"/>
      <c r="C1306" s="256"/>
      <c r="D1306" s="246" t="s">
        <v>175</v>
      </c>
      <c r="E1306" s="257" t="s">
        <v>1</v>
      </c>
      <c r="F1306" s="258" t="s">
        <v>458</v>
      </c>
      <c r="G1306" s="256"/>
      <c r="H1306" s="259">
        <v>-0.874</v>
      </c>
      <c r="I1306" s="260"/>
      <c r="J1306" s="256"/>
      <c r="K1306" s="256"/>
      <c r="L1306" s="261"/>
      <c r="M1306" s="262"/>
      <c r="N1306" s="263"/>
      <c r="O1306" s="263"/>
      <c r="P1306" s="263"/>
      <c r="Q1306" s="263"/>
      <c r="R1306" s="263"/>
      <c r="S1306" s="263"/>
      <c r="T1306" s="264"/>
      <c r="AT1306" s="265" t="s">
        <v>175</v>
      </c>
      <c r="AU1306" s="265" t="s">
        <v>107</v>
      </c>
      <c r="AV1306" s="13" t="s">
        <v>107</v>
      </c>
      <c r="AW1306" s="13" t="s">
        <v>31</v>
      </c>
      <c r="AX1306" s="13" t="s">
        <v>74</v>
      </c>
      <c r="AY1306" s="265" t="s">
        <v>165</v>
      </c>
    </row>
    <row r="1307" s="13" customFormat="1">
      <c r="B1307" s="255"/>
      <c r="C1307" s="256"/>
      <c r="D1307" s="246" t="s">
        <v>175</v>
      </c>
      <c r="E1307" s="257" t="s">
        <v>1</v>
      </c>
      <c r="F1307" s="258" t="s">
        <v>914</v>
      </c>
      <c r="G1307" s="256"/>
      <c r="H1307" s="259">
        <v>0.41699999999999998</v>
      </c>
      <c r="I1307" s="260"/>
      <c r="J1307" s="256"/>
      <c r="K1307" s="256"/>
      <c r="L1307" s="261"/>
      <c r="M1307" s="262"/>
      <c r="N1307" s="263"/>
      <c r="O1307" s="263"/>
      <c r="P1307" s="263"/>
      <c r="Q1307" s="263"/>
      <c r="R1307" s="263"/>
      <c r="S1307" s="263"/>
      <c r="T1307" s="264"/>
      <c r="AT1307" s="265" t="s">
        <v>175</v>
      </c>
      <c r="AU1307" s="265" t="s">
        <v>107</v>
      </c>
      <c r="AV1307" s="13" t="s">
        <v>107</v>
      </c>
      <c r="AW1307" s="13" t="s">
        <v>31</v>
      </c>
      <c r="AX1307" s="13" t="s">
        <v>74</v>
      </c>
      <c r="AY1307" s="265" t="s">
        <v>165</v>
      </c>
    </row>
    <row r="1308" s="13" customFormat="1">
      <c r="B1308" s="255"/>
      <c r="C1308" s="256"/>
      <c r="D1308" s="246" t="s">
        <v>175</v>
      </c>
      <c r="E1308" s="257" t="s">
        <v>1</v>
      </c>
      <c r="F1308" s="258" t="s">
        <v>1874</v>
      </c>
      <c r="G1308" s="256"/>
      <c r="H1308" s="259">
        <v>29.170000000000002</v>
      </c>
      <c r="I1308" s="260"/>
      <c r="J1308" s="256"/>
      <c r="K1308" s="256"/>
      <c r="L1308" s="261"/>
      <c r="M1308" s="262"/>
      <c r="N1308" s="263"/>
      <c r="O1308" s="263"/>
      <c r="P1308" s="263"/>
      <c r="Q1308" s="263"/>
      <c r="R1308" s="263"/>
      <c r="S1308" s="263"/>
      <c r="T1308" s="264"/>
      <c r="AT1308" s="265" t="s">
        <v>175</v>
      </c>
      <c r="AU1308" s="265" t="s">
        <v>107</v>
      </c>
      <c r="AV1308" s="13" t="s">
        <v>107</v>
      </c>
      <c r="AW1308" s="13" t="s">
        <v>31</v>
      </c>
      <c r="AX1308" s="13" t="s">
        <v>74</v>
      </c>
      <c r="AY1308" s="265" t="s">
        <v>165</v>
      </c>
    </row>
    <row r="1309" s="12" customFormat="1">
      <c r="B1309" s="244"/>
      <c r="C1309" s="245"/>
      <c r="D1309" s="246" t="s">
        <v>175</v>
      </c>
      <c r="E1309" s="247" t="s">
        <v>1</v>
      </c>
      <c r="F1309" s="248" t="s">
        <v>1452</v>
      </c>
      <c r="G1309" s="245"/>
      <c r="H1309" s="247" t="s">
        <v>1</v>
      </c>
      <c r="I1309" s="249"/>
      <c r="J1309" s="245"/>
      <c r="K1309" s="245"/>
      <c r="L1309" s="250"/>
      <c r="M1309" s="251"/>
      <c r="N1309" s="252"/>
      <c r="O1309" s="252"/>
      <c r="P1309" s="252"/>
      <c r="Q1309" s="252"/>
      <c r="R1309" s="252"/>
      <c r="S1309" s="252"/>
      <c r="T1309" s="253"/>
      <c r="AT1309" s="254" t="s">
        <v>175</v>
      </c>
      <c r="AU1309" s="254" t="s">
        <v>107</v>
      </c>
      <c r="AV1309" s="12" t="s">
        <v>82</v>
      </c>
      <c r="AW1309" s="12" t="s">
        <v>31</v>
      </c>
      <c r="AX1309" s="12" t="s">
        <v>74</v>
      </c>
      <c r="AY1309" s="254" t="s">
        <v>165</v>
      </c>
    </row>
    <row r="1310" s="13" customFormat="1">
      <c r="B1310" s="255"/>
      <c r="C1310" s="256"/>
      <c r="D1310" s="246" t="s">
        <v>175</v>
      </c>
      <c r="E1310" s="257" t="s">
        <v>1</v>
      </c>
      <c r="F1310" s="258" t="s">
        <v>1875</v>
      </c>
      <c r="G1310" s="256"/>
      <c r="H1310" s="259">
        <v>11.217000000000001</v>
      </c>
      <c r="I1310" s="260"/>
      <c r="J1310" s="256"/>
      <c r="K1310" s="256"/>
      <c r="L1310" s="261"/>
      <c r="M1310" s="262"/>
      <c r="N1310" s="263"/>
      <c r="O1310" s="263"/>
      <c r="P1310" s="263"/>
      <c r="Q1310" s="263"/>
      <c r="R1310" s="263"/>
      <c r="S1310" s="263"/>
      <c r="T1310" s="264"/>
      <c r="AT1310" s="265" t="s">
        <v>175</v>
      </c>
      <c r="AU1310" s="265" t="s">
        <v>107</v>
      </c>
      <c r="AV1310" s="13" t="s">
        <v>107</v>
      </c>
      <c r="AW1310" s="13" t="s">
        <v>31</v>
      </c>
      <c r="AX1310" s="13" t="s">
        <v>74</v>
      </c>
      <c r="AY1310" s="265" t="s">
        <v>165</v>
      </c>
    </row>
    <row r="1311" s="14" customFormat="1">
      <c r="B1311" s="266"/>
      <c r="C1311" s="267"/>
      <c r="D1311" s="246" t="s">
        <v>175</v>
      </c>
      <c r="E1311" s="268" t="s">
        <v>1</v>
      </c>
      <c r="F1311" s="269" t="s">
        <v>179</v>
      </c>
      <c r="G1311" s="267"/>
      <c r="H1311" s="270">
        <v>183.50900000000004</v>
      </c>
      <c r="I1311" s="271"/>
      <c r="J1311" s="267"/>
      <c r="K1311" s="267"/>
      <c r="L1311" s="272"/>
      <c r="M1311" s="273"/>
      <c r="N1311" s="274"/>
      <c r="O1311" s="274"/>
      <c r="P1311" s="274"/>
      <c r="Q1311" s="274"/>
      <c r="R1311" s="274"/>
      <c r="S1311" s="274"/>
      <c r="T1311" s="275"/>
      <c r="AT1311" s="276" t="s">
        <v>175</v>
      </c>
      <c r="AU1311" s="276" t="s">
        <v>107</v>
      </c>
      <c r="AV1311" s="14" t="s">
        <v>166</v>
      </c>
      <c r="AW1311" s="14" t="s">
        <v>31</v>
      </c>
      <c r="AX1311" s="14" t="s">
        <v>74</v>
      </c>
      <c r="AY1311" s="276" t="s">
        <v>165</v>
      </c>
    </row>
    <row r="1312" s="15" customFormat="1">
      <c r="B1312" s="277"/>
      <c r="C1312" s="278"/>
      <c r="D1312" s="246" t="s">
        <v>175</v>
      </c>
      <c r="E1312" s="279" t="s">
        <v>1</v>
      </c>
      <c r="F1312" s="280" t="s">
        <v>186</v>
      </c>
      <c r="G1312" s="278"/>
      <c r="H1312" s="281">
        <v>811.39200000000017</v>
      </c>
      <c r="I1312" s="282"/>
      <c r="J1312" s="278"/>
      <c r="K1312" s="278"/>
      <c r="L1312" s="283"/>
      <c r="M1312" s="284"/>
      <c r="N1312" s="285"/>
      <c r="O1312" s="285"/>
      <c r="P1312" s="285"/>
      <c r="Q1312" s="285"/>
      <c r="R1312" s="285"/>
      <c r="S1312" s="285"/>
      <c r="T1312" s="286"/>
      <c r="AT1312" s="287" t="s">
        <v>175</v>
      </c>
      <c r="AU1312" s="287" t="s">
        <v>107</v>
      </c>
      <c r="AV1312" s="15" t="s">
        <v>173</v>
      </c>
      <c r="AW1312" s="15" t="s">
        <v>31</v>
      </c>
      <c r="AX1312" s="15" t="s">
        <v>82</v>
      </c>
      <c r="AY1312" s="287" t="s">
        <v>165</v>
      </c>
    </row>
    <row r="1313" s="1" customFormat="1" ht="24" customHeight="1">
      <c r="B1313" s="38"/>
      <c r="C1313" s="231" t="s">
        <v>642</v>
      </c>
      <c r="D1313" s="231" t="s">
        <v>168</v>
      </c>
      <c r="E1313" s="232" t="s">
        <v>2138</v>
      </c>
      <c r="F1313" s="233" t="s">
        <v>2139</v>
      </c>
      <c r="G1313" s="234" t="s">
        <v>296</v>
      </c>
      <c r="H1313" s="235">
        <v>745.26599999999996</v>
      </c>
      <c r="I1313" s="236"/>
      <c r="J1313" s="237">
        <f>ROUND(I1313*H1313,2)</f>
        <v>0</v>
      </c>
      <c r="K1313" s="233" t="s">
        <v>1</v>
      </c>
      <c r="L1313" s="43"/>
      <c r="M1313" s="238" t="s">
        <v>1</v>
      </c>
      <c r="N1313" s="239" t="s">
        <v>40</v>
      </c>
      <c r="O1313" s="86"/>
      <c r="P1313" s="240">
        <f>O1313*H1313</f>
        <v>0</v>
      </c>
      <c r="Q1313" s="240">
        <v>0</v>
      </c>
      <c r="R1313" s="240">
        <f>Q1313*H1313</f>
        <v>0</v>
      </c>
      <c r="S1313" s="240">
        <v>0</v>
      </c>
      <c r="T1313" s="241">
        <f>S1313*H1313</f>
        <v>0</v>
      </c>
      <c r="AR1313" s="242" t="s">
        <v>173</v>
      </c>
      <c r="AT1313" s="242" t="s">
        <v>168</v>
      </c>
      <c r="AU1313" s="242" t="s">
        <v>107</v>
      </c>
      <c r="AY1313" s="17" t="s">
        <v>165</v>
      </c>
      <c r="BE1313" s="243">
        <f>IF(N1313="základní",J1313,0)</f>
        <v>0</v>
      </c>
      <c r="BF1313" s="243">
        <f>IF(N1313="snížená",J1313,0)</f>
        <v>0</v>
      </c>
      <c r="BG1313" s="243">
        <f>IF(N1313="zákl. přenesená",J1313,0)</f>
        <v>0</v>
      </c>
      <c r="BH1313" s="243">
        <f>IF(N1313="sníž. přenesená",J1313,0)</f>
        <v>0</v>
      </c>
      <c r="BI1313" s="243">
        <f>IF(N1313="nulová",J1313,0)</f>
        <v>0</v>
      </c>
      <c r="BJ1313" s="17" t="s">
        <v>107</v>
      </c>
      <c r="BK1313" s="243">
        <f>ROUND(I1313*H1313,2)</f>
        <v>0</v>
      </c>
      <c r="BL1313" s="17" t="s">
        <v>173</v>
      </c>
      <c r="BM1313" s="242" t="s">
        <v>2140</v>
      </c>
    </row>
    <row r="1314" s="12" customFormat="1">
      <c r="B1314" s="244"/>
      <c r="C1314" s="245"/>
      <c r="D1314" s="246" t="s">
        <v>175</v>
      </c>
      <c r="E1314" s="247" t="s">
        <v>1</v>
      </c>
      <c r="F1314" s="248" t="s">
        <v>1175</v>
      </c>
      <c r="G1314" s="245"/>
      <c r="H1314" s="247" t="s">
        <v>1</v>
      </c>
      <c r="I1314" s="249"/>
      <c r="J1314" s="245"/>
      <c r="K1314" s="245"/>
      <c r="L1314" s="250"/>
      <c r="M1314" s="251"/>
      <c r="N1314" s="252"/>
      <c r="O1314" s="252"/>
      <c r="P1314" s="252"/>
      <c r="Q1314" s="252"/>
      <c r="R1314" s="252"/>
      <c r="S1314" s="252"/>
      <c r="T1314" s="253"/>
      <c r="AT1314" s="254" t="s">
        <v>175</v>
      </c>
      <c r="AU1314" s="254" t="s">
        <v>107</v>
      </c>
      <c r="AV1314" s="12" t="s">
        <v>82</v>
      </c>
      <c r="AW1314" s="12" t="s">
        <v>31</v>
      </c>
      <c r="AX1314" s="12" t="s">
        <v>74</v>
      </c>
      <c r="AY1314" s="254" t="s">
        <v>165</v>
      </c>
    </row>
    <row r="1315" s="12" customFormat="1">
      <c r="B1315" s="244"/>
      <c r="C1315" s="245"/>
      <c r="D1315" s="246" t="s">
        <v>175</v>
      </c>
      <c r="E1315" s="247" t="s">
        <v>1</v>
      </c>
      <c r="F1315" s="248" t="s">
        <v>1819</v>
      </c>
      <c r="G1315" s="245"/>
      <c r="H1315" s="247" t="s">
        <v>1</v>
      </c>
      <c r="I1315" s="249"/>
      <c r="J1315" s="245"/>
      <c r="K1315" s="245"/>
      <c r="L1315" s="250"/>
      <c r="M1315" s="251"/>
      <c r="N1315" s="252"/>
      <c r="O1315" s="252"/>
      <c r="P1315" s="252"/>
      <c r="Q1315" s="252"/>
      <c r="R1315" s="252"/>
      <c r="S1315" s="252"/>
      <c r="T1315" s="253"/>
      <c r="AT1315" s="254" t="s">
        <v>175</v>
      </c>
      <c r="AU1315" s="254" t="s">
        <v>107</v>
      </c>
      <c r="AV1315" s="12" t="s">
        <v>82</v>
      </c>
      <c r="AW1315" s="12" t="s">
        <v>31</v>
      </c>
      <c r="AX1315" s="12" t="s">
        <v>74</v>
      </c>
      <c r="AY1315" s="254" t="s">
        <v>165</v>
      </c>
    </row>
    <row r="1316" s="13" customFormat="1">
      <c r="B1316" s="255"/>
      <c r="C1316" s="256"/>
      <c r="D1316" s="246" t="s">
        <v>175</v>
      </c>
      <c r="E1316" s="257" t="s">
        <v>1</v>
      </c>
      <c r="F1316" s="258" t="s">
        <v>2141</v>
      </c>
      <c r="G1316" s="256"/>
      <c r="H1316" s="259">
        <v>213.12700000000001</v>
      </c>
      <c r="I1316" s="260"/>
      <c r="J1316" s="256"/>
      <c r="K1316" s="256"/>
      <c r="L1316" s="261"/>
      <c r="M1316" s="262"/>
      <c r="N1316" s="263"/>
      <c r="O1316" s="263"/>
      <c r="P1316" s="263"/>
      <c r="Q1316" s="263"/>
      <c r="R1316" s="263"/>
      <c r="S1316" s="263"/>
      <c r="T1316" s="264"/>
      <c r="AT1316" s="265" t="s">
        <v>175</v>
      </c>
      <c r="AU1316" s="265" t="s">
        <v>107</v>
      </c>
      <c r="AV1316" s="13" t="s">
        <v>107</v>
      </c>
      <c r="AW1316" s="13" t="s">
        <v>31</v>
      </c>
      <c r="AX1316" s="13" t="s">
        <v>74</v>
      </c>
      <c r="AY1316" s="265" t="s">
        <v>165</v>
      </c>
    </row>
    <row r="1317" s="13" customFormat="1">
      <c r="B1317" s="255"/>
      <c r="C1317" s="256"/>
      <c r="D1317" s="246" t="s">
        <v>175</v>
      </c>
      <c r="E1317" s="257" t="s">
        <v>1</v>
      </c>
      <c r="F1317" s="258" t="s">
        <v>1821</v>
      </c>
      <c r="G1317" s="256"/>
      <c r="H1317" s="259">
        <v>20.02</v>
      </c>
      <c r="I1317" s="260"/>
      <c r="J1317" s="256"/>
      <c r="K1317" s="256"/>
      <c r="L1317" s="261"/>
      <c r="M1317" s="262"/>
      <c r="N1317" s="263"/>
      <c r="O1317" s="263"/>
      <c r="P1317" s="263"/>
      <c r="Q1317" s="263"/>
      <c r="R1317" s="263"/>
      <c r="S1317" s="263"/>
      <c r="T1317" s="264"/>
      <c r="AT1317" s="265" t="s">
        <v>175</v>
      </c>
      <c r="AU1317" s="265" t="s">
        <v>107</v>
      </c>
      <c r="AV1317" s="13" t="s">
        <v>107</v>
      </c>
      <c r="AW1317" s="13" t="s">
        <v>31</v>
      </c>
      <c r="AX1317" s="13" t="s">
        <v>74</v>
      </c>
      <c r="AY1317" s="265" t="s">
        <v>165</v>
      </c>
    </row>
    <row r="1318" s="13" customFormat="1">
      <c r="B1318" s="255"/>
      <c r="C1318" s="256"/>
      <c r="D1318" s="246" t="s">
        <v>175</v>
      </c>
      <c r="E1318" s="257" t="s">
        <v>1</v>
      </c>
      <c r="F1318" s="258" t="s">
        <v>2142</v>
      </c>
      <c r="G1318" s="256"/>
      <c r="H1318" s="259">
        <v>36.850000000000001</v>
      </c>
      <c r="I1318" s="260"/>
      <c r="J1318" s="256"/>
      <c r="K1318" s="256"/>
      <c r="L1318" s="261"/>
      <c r="M1318" s="262"/>
      <c r="N1318" s="263"/>
      <c r="O1318" s="263"/>
      <c r="P1318" s="263"/>
      <c r="Q1318" s="263"/>
      <c r="R1318" s="263"/>
      <c r="S1318" s="263"/>
      <c r="T1318" s="264"/>
      <c r="AT1318" s="265" t="s">
        <v>175</v>
      </c>
      <c r="AU1318" s="265" t="s">
        <v>107</v>
      </c>
      <c r="AV1318" s="13" t="s">
        <v>107</v>
      </c>
      <c r="AW1318" s="13" t="s">
        <v>31</v>
      </c>
      <c r="AX1318" s="13" t="s">
        <v>74</v>
      </c>
      <c r="AY1318" s="265" t="s">
        <v>165</v>
      </c>
    </row>
    <row r="1319" s="14" customFormat="1">
      <c r="B1319" s="266"/>
      <c r="C1319" s="267"/>
      <c r="D1319" s="246" t="s">
        <v>175</v>
      </c>
      <c r="E1319" s="268" t="s">
        <v>1</v>
      </c>
      <c r="F1319" s="269" t="s">
        <v>179</v>
      </c>
      <c r="G1319" s="267"/>
      <c r="H1319" s="270">
        <v>269.99700000000001</v>
      </c>
      <c r="I1319" s="271"/>
      <c r="J1319" s="267"/>
      <c r="K1319" s="267"/>
      <c r="L1319" s="272"/>
      <c r="M1319" s="273"/>
      <c r="N1319" s="274"/>
      <c r="O1319" s="274"/>
      <c r="P1319" s="274"/>
      <c r="Q1319" s="274"/>
      <c r="R1319" s="274"/>
      <c r="S1319" s="274"/>
      <c r="T1319" s="275"/>
      <c r="AT1319" s="276" t="s">
        <v>175</v>
      </c>
      <c r="AU1319" s="276" t="s">
        <v>107</v>
      </c>
      <c r="AV1319" s="14" t="s">
        <v>166</v>
      </c>
      <c r="AW1319" s="14" t="s">
        <v>31</v>
      </c>
      <c r="AX1319" s="14" t="s">
        <v>74</v>
      </c>
      <c r="AY1319" s="276" t="s">
        <v>165</v>
      </c>
    </row>
    <row r="1320" s="12" customFormat="1">
      <c r="B1320" s="244"/>
      <c r="C1320" s="245"/>
      <c r="D1320" s="246" t="s">
        <v>175</v>
      </c>
      <c r="E1320" s="247" t="s">
        <v>1</v>
      </c>
      <c r="F1320" s="248" t="s">
        <v>794</v>
      </c>
      <c r="G1320" s="245"/>
      <c r="H1320" s="247" t="s">
        <v>1</v>
      </c>
      <c r="I1320" s="249"/>
      <c r="J1320" s="245"/>
      <c r="K1320" s="245"/>
      <c r="L1320" s="250"/>
      <c r="M1320" s="251"/>
      <c r="N1320" s="252"/>
      <c r="O1320" s="252"/>
      <c r="P1320" s="252"/>
      <c r="Q1320" s="252"/>
      <c r="R1320" s="252"/>
      <c r="S1320" s="252"/>
      <c r="T1320" s="253"/>
      <c r="AT1320" s="254" t="s">
        <v>175</v>
      </c>
      <c r="AU1320" s="254" t="s">
        <v>107</v>
      </c>
      <c r="AV1320" s="12" t="s">
        <v>82</v>
      </c>
      <c r="AW1320" s="12" t="s">
        <v>31</v>
      </c>
      <c r="AX1320" s="12" t="s">
        <v>74</v>
      </c>
      <c r="AY1320" s="254" t="s">
        <v>165</v>
      </c>
    </row>
    <row r="1321" s="12" customFormat="1">
      <c r="B1321" s="244"/>
      <c r="C1321" s="245"/>
      <c r="D1321" s="246" t="s">
        <v>175</v>
      </c>
      <c r="E1321" s="247" t="s">
        <v>1</v>
      </c>
      <c r="F1321" s="248" t="s">
        <v>1819</v>
      </c>
      <c r="G1321" s="245"/>
      <c r="H1321" s="247" t="s">
        <v>1</v>
      </c>
      <c r="I1321" s="249"/>
      <c r="J1321" s="245"/>
      <c r="K1321" s="245"/>
      <c r="L1321" s="250"/>
      <c r="M1321" s="251"/>
      <c r="N1321" s="252"/>
      <c r="O1321" s="252"/>
      <c r="P1321" s="252"/>
      <c r="Q1321" s="252"/>
      <c r="R1321" s="252"/>
      <c r="S1321" s="252"/>
      <c r="T1321" s="253"/>
      <c r="AT1321" s="254" t="s">
        <v>175</v>
      </c>
      <c r="AU1321" s="254" t="s">
        <v>107</v>
      </c>
      <c r="AV1321" s="12" t="s">
        <v>82</v>
      </c>
      <c r="AW1321" s="12" t="s">
        <v>31</v>
      </c>
      <c r="AX1321" s="12" t="s">
        <v>74</v>
      </c>
      <c r="AY1321" s="254" t="s">
        <v>165</v>
      </c>
    </row>
    <row r="1322" s="13" customFormat="1">
      <c r="B1322" s="255"/>
      <c r="C1322" s="256"/>
      <c r="D1322" s="246" t="s">
        <v>175</v>
      </c>
      <c r="E1322" s="257" t="s">
        <v>1</v>
      </c>
      <c r="F1322" s="258" t="s">
        <v>2143</v>
      </c>
      <c r="G1322" s="256"/>
      <c r="H1322" s="259">
        <v>78.391999999999996</v>
      </c>
      <c r="I1322" s="260"/>
      <c r="J1322" s="256"/>
      <c r="K1322" s="256"/>
      <c r="L1322" s="261"/>
      <c r="M1322" s="262"/>
      <c r="N1322" s="263"/>
      <c r="O1322" s="263"/>
      <c r="P1322" s="263"/>
      <c r="Q1322" s="263"/>
      <c r="R1322" s="263"/>
      <c r="S1322" s="263"/>
      <c r="T1322" s="264"/>
      <c r="AT1322" s="265" t="s">
        <v>175</v>
      </c>
      <c r="AU1322" s="265" t="s">
        <v>107</v>
      </c>
      <c r="AV1322" s="13" t="s">
        <v>107</v>
      </c>
      <c r="AW1322" s="13" t="s">
        <v>31</v>
      </c>
      <c r="AX1322" s="13" t="s">
        <v>74</v>
      </c>
      <c r="AY1322" s="265" t="s">
        <v>165</v>
      </c>
    </row>
    <row r="1323" s="13" customFormat="1">
      <c r="B1323" s="255"/>
      <c r="C1323" s="256"/>
      <c r="D1323" s="246" t="s">
        <v>175</v>
      </c>
      <c r="E1323" s="257" t="s">
        <v>1</v>
      </c>
      <c r="F1323" s="258" t="s">
        <v>2144</v>
      </c>
      <c r="G1323" s="256"/>
      <c r="H1323" s="259">
        <v>28.643999999999998</v>
      </c>
      <c r="I1323" s="260"/>
      <c r="J1323" s="256"/>
      <c r="K1323" s="256"/>
      <c r="L1323" s="261"/>
      <c r="M1323" s="262"/>
      <c r="N1323" s="263"/>
      <c r="O1323" s="263"/>
      <c r="P1323" s="263"/>
      <c r="Q1323" s="263"/>
      <c r="R1323" s="263"/>
      <c r="S1323" s="263"/>
      <c r="T1323" s="264"/>
      <c r="AT1323" s="265" t="s">
        <v>175</v>
      </c>
      <c r="AU1323" s="265" t="s">
        <v>107</v>
      </c>
      <c r="AV1323" s="13" t="s">
        <v>107</v>
      </c>
      <c r="AW1323" s="13" t="s">
        <v>31</v>
      </c>
      <c r="AX1323" s="13" t="s">
        <v>74</v>
      </c>
      <c r="AY1323" s="265" t="s">
        <v>165</v>
      </c>
    </row>
    <row r="1324" s="13" customFormat="1">
      <c r="B1324" s="255"/>
      <c r="C1324" s="256"/>
      <c r="D1324" s="246" t="s">
        <v>175</v>
      </c>
      <c r="E1324" s="257" t="s">
        <v>1</v>
      </c>
      <c r="F1324" s="258" t="s">
        <v>2145</v>
      </c>
      <c r="G1324" s="256"/>
      <c r="H1324" s="259">
        <v>3.6000000000000001</v>
      </c>
      <c r="I1324" s="260"/>
      <c r="J1324" s="256"/>
      <c r="K1324" s="256"/>
      <c r="L1324" s="261"/>
      <c r="M1324" s="262"/>
      <c r="N1324" s="263"/>
      <c r="O1324" s="263"/>
      <c r="P1324" s="263"/>
      <c r="Q1324" s="263"/>
      <c r="R1324" s="263"/>
      <c r="S1324" s="263"/>
      <c r="T1324" s="264"/>
      <c r="AT1324" s="265" t="s">
        <v>175</v>
      </c>
      <c r="AU1324" s="265" t="s">
        <v>107</v>
      </c>
      <c r="AV1324" s="13" t="s">
        <v>107</v>
      </c>
      <c r="AW1324" s="13" t="s">
        <v>31</v>
      </c>
      <c r="AX1324" s="13" t="s">
        <v>74</v>
      </c>
      <c r="AY1324" s="265" t="s">
        <v>165</v>
      </c>
    </row>
    <row r="1325" s="14" customFormat="1">
      <c r="B1325" s="266"/>
      <c r="C1325" s="267"/>
      <c r="D1325" s="246" t="s">
        <v>175</v>
      </c>
      <c r="E1325" s="268" t="s">
        <v>1</v>
      </c>
      <c r="F1325" s="269" t="s">
        <v>179</v>
      </c>
      <c r="G1325" s="267"/>
      <c r="H1325" s="270">
        <v>110.636</v>
      </c>
      <c r="I1325" s="271"/>
      <c r="J1325" s="267"/>
      <c r="K1325" s="267"/>
      <c r="L1325" s="272"/>
      <c r="M1325" s="273"/>
      <c r="N1325" s="274"/>
      <c r="O1325" s="274"/>
      <c r="P1325" s="274"/>
      <c r="Q1325" s="274"/>
      <c r="R1325" s="274"/>
      <c r="S1325" s="274"/>
      <c r="T1325" s="275"/>
      <c r="AT1325" s="276" t="s">
        <v>175</v>
      </c>
      <c r="AU1325" s="276" t="s">
        <v>107</v>
      </c>
      <c r="AV1325" s="14" t="s">
        <v>166</v>
      </c>
      <c r="AW1325" s="14" t="s">
        <v>31</v>
      </c>
      <c r="AX1325" s="14" t="s">
        <v>74</v>
      </c>
      <c r="AY1325" s="276" t="s">
        <v>165</v>
      </c>
    </row>
    <row r="1326" s="12" customFormat="1">
      <c r="B1326" s="244"/>
      <c r="C1326" s="245"/>
      <c r="D1326" s="246" t="s">
        <v>175</v>
      </c>
      <c r="E1326" s="247" t="s">
        <v>1</v>
      </c>
      <c r="F1326" s="248" t="s">
        <v>1750</v>
      </c>
      <c r="G1326" s="245"/>
      <c r="H1326" s="247" t="s">
        <v>1</v>
      </c>
      <c r="I1326" s="249"/>
      <c r="J1326" s="245"/>
      <c r="K1326" s="245"/>
      <c r="L1326" s="250"/>
      <c r="M1326" s="251"/>
      <c r="N1326" s="252"/>
      <c r="O1326" s="252"/>
      <c r="P1326" s="252"/>
      <c r="Q1326" s="252"/>
      <c r="R1326" s="252"/>
      <c r="S1326" s="252"/>
      <c r="T1326" s="253"/>
      <c r="AT1326" s="254" t="s">
        <v>175</v>
      </c>
      <c r="AU1326" s="254" t="s">
        <v>107</v>
      </c>
      <c r="AV1326" s="12" t="s">
        <v>82</v>
      </c>
      <c r="AW1326" s="12" t="s">
        <v>31</v>
      </c>
      <c r="AX1326" s="12" t="s">
        <v>74</v>
      </c>
      <c r="AY1326" s="254" t="s">
        <v>165</v>
      </c>
    </row>
    <row r="1327" s="12" customFormat="1">
      <c r="B1327" s="244"/>
      <c r="C1327" s="245"/>
      <c r="D1327" s="246" t="s">
        <v>175</v>
      </c>
      <c r="E1327" s="247" t="s">
        <v>1</v>
      </c>
      <c r="F1327" s="248" t="s">
        <v>1819</v>
      </c>
      <c r="G1327" s="245"/>
      <c r="H1327" s="247" t="s">
        <v>1</v>
      </c>
      <c r="I1327" s="249"/>
      <c r="J1327" s="245"/>
      <c r="K1327" s="245"/>
      <c r="L1327" s="250"/>
      <c r="M1327" s="251"/>
      <c r="N1327" s="252"/>
      <c r="O1327" s="252"/>
      <c r="P1327" s="252"/>
      <c r="Q1327" s="252"/>
      <c r="R1327" s="252"/>
      <c r="S1327" s="252"/>
      <c r="T1327" s="253"/>
      <c r="AT1327" s="254" t="s">
        <v>175</v>
      </c>
      <c r="AU1327" s="254" t="s">
        <v>107</v>
      </c>
      <c r="AV1327" s="12" t="s">
        <v>82</v>
      </c>
      <c r="AW1327" s="12" t="s">
        <v>31</v>
      </c>
      <c r="AX1327" s="12" t="s">
        <v>74</v>
      </c>
      <c r="AY1327" s="254" t="s">
        <v>165</v>
      </c>
    </row>
    <row r="1328" s="13" customFormat="1">
      <c r="B1328" s="255"/>
      <c r="C1328" s="256"/>
      <c r="D1328" s="246" t="s">
        <v>175</v>
      </c>
      <c r="E1328" s="257" t="s">
        <v>1</v>
      </c>
      <c r="F1328" s="258" t="s">
        <v>2146</v>
      </c>
      <c r="G1328" s="256"/>
      <c r="H1328" s="259">
        <v>23.285</v>
      </c>
      <c r="I1328" s="260"/>
      <c r="J1328" s="256"/>
      <c r="K1328" s="256"/>
      <c r="L1328" s="261"/>
      <c r="M1328" s="262"/>
      <c r="N1328" s="263"/>
      <c r="O1328" s="263"/>
      <c r="P1328" s="263"/>
      <c r="Q1328" s="263"/>
      <c r="R1328" s="263"/>
      <c r="S1328" s="263"/>
      <c r="T1328" s="264"/>
      <c r="AT1328" s="265" t="s">
        <v>175</v>
      </c>
      <c r="AU1328" s="265" t="s">
        <v>107</v>
      </c>
      <c r="AV1328" s="13" t="s">
        <v>107</v>
      </c>
      <c r="AW1328" s="13" t="s">
        <v>31</v>
      </c>
      <c r="AX1328" s="13" t="s">
        <v>74</v>
      </c>
      <c r="AY1328" s="265" t="s">
        <v>165</v>
      </c>
    </row>
    <row r="1329" s="13" customFormat="1">
      <c r="B1329" s="255"/>
      <c r="C1329" s="256"/>
      <c r="D1329" s="246" t="s">
        <v>175</v>
      </c>
      <c r="E1329" s="257" t="s">
        <v>1</v>
      </c>
      <c r="F1329" s="258" t="s">
        <v>2147</v>
      </c>
      <c r="G1329" s="256"/>
      <c r="H1329" s="259">
        <v>53.198</v>
      </c>
      <c r="I1329" s="260"/>
      <c r="J1329" s="256"/>
      <c r="K1329" s="256"/>
      <c r="L1329" s="261"/>
      <c r="M1329" s="262"/>
      <c r="N1329" s="263"/>
      <c r="O1329" s="263"/>
      <c r="P1329" s="263"/>
      <c r="Q1329" s="263"/>
      <c r="R1329" s="263"/>
      <c r="S1329" s="263"/>
      <c r="T1329" s="264"/>
      <c r="AT1329" s="265" t="s">
        <v>175</v>
      </c>
      <c r="AU1329" s="265" t="s">
        <v>107</v>
      </c>
      <c r="AV1329" s="13" t="s">
        <v>107</v>
      </c>
      <c r="AW1329" s="13" t="s">
        <v>31</v>
      </c>
      <c r="AX1329" s="13" t="s">
        <v>74</v>
      </c>
      <c r="AY1329" s="265" t="s">
        <v>165</v>
      </c>
    </row>
    <row r="1330" s="13" customFormat="1">
      <c r="B1330" s="255"/>
      <c r="C1330" s="256"/>
      <c r="D1330" s="246" t="s">
        <v>175</v>
      </c>
      <c r="E1330" s="257" t="s">
        <v>1</v>
      </c>
      <c r="F1330" s="258" t="s">
        <v>2148</v>
      </c>
      <c r="G1330" s="256"/>
      <c r="H1330" s="259">
        <v>84.754999999999995</v>
      </c>
      <c r="I1330" s="260"/>
      <c r="J1330" s="256"/>
      <c r="K1330" s="256"/>
      <c r="L1330" s="261"/>
      <c r="M1330" s="262"/>
      <c r="N1330" s="263"/>
      <c r="O1330" s="263"/>
      <c r="P1330" s="263"/>
      <c r="Q1330" s="263"/>
      <c r="R1330" s="263"/>
      <c r="S1330" s="263"/>
      <c r="T1330" s="264"/>
      <c r="AT1330" s="265" t="s">
        <v>175</v>
      </c>
      <c r="AU1330" s="265" t="s">
        <v>107</v>
      </c>
      <c r="AV1330" s="13" t="s">
        <v>107</v>
      </c>
      <c r="AW1330" s="13" t="s">
        <v>31</v>
      </c>
      <c r="AX1330" s="13" t="s">
        <v>74</v>
      </c>
      <c r="AY1330" s="265" t="s">
        <v>165</v>
      </c>
    </row>
    <row r="1331" s="13" customFormat="1">
      <c r="B1331" s="255"/>
      <c r="C1331" s="256"/>
      <c r="D1331" s="246" t="s">
        <v>175</v>
      </c>
      <c r="E1331" s="257" t="s">
        <v>1</v>
      </c>
      <c r="F1331" s="258" t="s">
        <v>2149</v>
      </c>
      <c r="G1331" s="256"/>
      <c r="H1331" s="259">
        <v>50.585000000000001</v>
      </c>
      <c r="I1331" s="260"/>
      <c r="J1331" s="256"/>
      <c r="K1331" s="256"/>
      <c r="L1331" s="261"/>
      <c r="M1331" s="262"/>
      <c r="N1331" s="263"/>
      <c r="O1331" s="263"/>
      <c r="P1331" s="263"/>
      <c r="Q1331" s="263"/>
      <c r="R1331" s="263"/>
      <c r="S1331" s="263"/>
      <c r="T1331" s="264"/>
      <c r="AT1331" s="265" t="s">
        <v>175</v>
      </c>
      <c r="AU1331" s="265" t="s">
        <v>107</v>
      </c>
      <c r="AV1331" s="13" t="s">
        <v>107</v>
      </c>
      <c r="AW1331" s="13" t="s">
        <v>31</v>
      </c>
      <c r="AX1331" s="13" t="s">
        <v>74</v>
      </c>
      <c r="AY1331" s="265" t="s">
        <v>165</v>
      </c>
    </row>
    <row r="1332" s="14" customFormat="1">
      <c r="B1332" s="266"/>
      <c r="C1332" s="267"/>
      <c r="D1332" s="246" t="s">
        <v>175</v>
      </c>
      <c r="E1332" s="268" t="s">
        <v>1</v>
      </c>
      <c r="F1332" s="269" t="s">
        <v>179</v>
      </c>
      <c r="G1332" s="267"/>
      <c r="H1332" s="270">
        <v>211.82300000000001</v>
      </c>
      <c r="I1332" s="271"/>
      <c r="J1332" s="267"/>
      <c r="K1332" s="267"/>
      <c r="L1332" s="272"/>
      <c r="M1332" s="273"/>
      <c r="N1332" s="274"/>
      <c r="O1332" s="274"/>
      <c r="P1332" s="274"/>
      <c r="Q1332" s="274"/>
      <c r="R1332" s="274"/>
      <c r="S1332" s="274"/>
      <c r="T1332" s="275"/>
      <c r="AT1332" s="276" t="s">
        <v>175</v>
      </c>
      <c r="AU1332" s="276" t="s">
        <v>107</v>
      </c>
      <c r="AV1332" s="14" t="s">
        <v>166</v>
      </c>
      <c r="AW1332" s="14" t="s">
        <v>31</v>
      </c>
      <c r="AX1332" s="14" t="s">
        <v>74</v>
      </c>
      <c r="AY1332" s="276" t="s">
        <v>165</v>
      </c>
    </row>
    <row r="1333" s="12" customFormat="1">
      <c r="B1333" s="244"/>
      <c r="C1333" s="245"/>
      <c r="D1333" s="246" t="s">
        <v>175</v>
      </c>
      <c r="E1333" s="247" t="s">
        <v>1</v>
      </c>
      <c r="F1333" s="248" t="s">
        <v>1752</v>
      </c>
      <c r="G1333" s="245"/>
      <c r="H1333" s="247" t="s">
        <v>1</v>
      </c>
      <c r="I1333" s="249"/>
      <c r="J1333" s="245"/>
      <c r="K1333" s="245"/>
      <c r="L1333" s="250"/>
      <c r="M1333" s="251"/>
      <c r="N1333" s="252"/>
      <c r="O1333" s="252"/>
      <c r="P1333" s="252"/>
      <c r="Q1333" s="252"/>
      <c r="R1333" s="252"/>
      <c r="S1333" s="252"/>
      <c r="T1333" s="253"/>
      <c r="AT1333" s="254" t="s">
        <v>175</v>
      </c>
      <c r="AU1333" s="254" t="s">
        <v>107</v>
      </c>
      <c r="AV1333" s="12" t="s">
        <v>82</v>
      </c>
      <c r="AW1333" s="12" t="s">
        <v>31</v>
      </c>
      <c r="AX1333" s="12" t="s">
        <v>74</v>
      </c>
      <c r="AY1333" s="254" t="s">
        <v>165</v>
      </c>
    </row>
    <row r="1334" s="12" customFormat="1">
      <c r="B1334" s="244"/>
      <c r="C1334" s="245"/>
      <c r="D1334" s="246" t="s">
        <v>175</v>
      </c>
      <c r="E1334" s="247" t="s">
        <v>1</v>
      </c>
      <c r="F1334" s="248" t="s">
        <v>1819</v>
      </c>
      <c r="G1334" s="245"/>
      <c r="H1334" s="247" t="s">
        <v>1</v>
      </c>
      <c r="I1334" s="249"/>
      <c r="J1334" s="245"/>
      <c r="K1334" s="245"/>
      <c r="L1334" s="250"/>
      <c r="M1334" s="251"/>
      <c r="N1334" s="252"/>
      <c r="O1334" s="252"/>
      <c r="P1334" s="252"/>
      <c r="Q1334" s="252"/>
      <c r="R1334" s="252"/>
      <c r="S1334" s="252"/>
      <c r="T1334" s="253"/>
      <c r="AT1334" s="254" t="s">
        <v>175</v>
      </c>
      <c r="AU1334" s="254" t="s">
        <v>107</v>
      </c>
      <c r="AV1334" s="12" t="s">
        <v>82</v>
      </c>
      <c r="AW1334" s="12" t="s">
        <v>31</v>
      </c>
      <c r="AX1334" s="12" t="s">
        <v>74</v>
      </c>
      <c r="AY1334" s="254" t="s">
        <v>165</v>
      </c>
    </row>
    <row r="1335" s="13" customFormat="1">
      <c r="B1335" s="255"/>
      <c r="C1335" s="256"/>
      <c r="D1335" s="246" t="s">
        <v>175</v>
      </c>
      <c r="E1335" s="257" t="s">
        <v>1</v>
      </c>
      <c r="F1335" s="258" t="s">
        <v>2150</v>
      </c>
      <c r="G1335" s="256"/>
      <c r="H1335" s="259">
        <v>83.664000000000001</v>
      </c>
      <c r="I1335" s="260"/>
      <c r="J1335" s="256"/>
      <c r="K1335" s="256"/>
      <c r="L1335" s="261"/>
      <c r="M1335" s="262"/>
      <c r="N1335" s="263"/>
      <c r="O1335" s="263"/>
      <c r="P1335" s="263"/>
      <c r="Q1335" s="263"/>
      <c r="R1335" s="263"/>
      <c r="S1335" s="263"/>
      <c r="T1335" s="264"/>
      <c r="AT1335" s="265" t="s">
        <v>175</v>
      </c>
      <c r="AU1335" s="265" t="s">
        <v>107</v>
      </c>
      <c r="AV1335" s="13" t="s">
        <v>107</v>
      </c>
      <c r="AW1335" s="13" t="s">
        <v>31</v>
      </c>
      <c r="AX1335" s="13" t="s">
        <v>74</v>
      </c>
      <c r="AY1335" s="265" t="s">
        <v>165</v>
      </c>
    </row>
    <row r="1336" s="13" customFormat="1">
      <c r="B1336" s="255"/>
      <c r="C1336" s="256"/>
      <c r="D1336" s="246" t="s">
        <v>175</v>
      </c>
      <c r="E1336" s="257" t="s">
        <v>1</v>
      </c>
      <c r="F1336" s="258" t="s">
        <v>2151</v>
      </c>
      <c r="G1336" s="256"/>
      <c r="H1336" s="259">
        <v>39.326000000000001</v>
      </c>
      <c r="I1336" s="260"/>
      <c r="J1336" s="256"/>
      <c r="K1336" s="256"/>
      <c r="L1336" s="261"/>
      <c r="M1336" s="262"/>
      <c r="N1336" s="263"/>
      <c r="O1336" s="263"/>
      <c r="P1336" s="263"/>
      <c r="Q1336" s="263"/>
      <c r="R1336" s="263"/>
      <c r="S1336" s="263"/>
      <c r="T1336" s="264"/>
      <c r="AT1336" s="265" t="s">
        <v>175</v>
      </c>
      <c r="AU1336" s="265" t="s">
        <v>107</v>
      </c>
      <c r="AV1336" s="13" t="s">
        <v>107</v>
      </c>
      <c r="AW1336" s="13" t="s">
        <v>31</v>
      </c>
      <c r="AX1336" s="13" t="s">
        <v>74</v>
      </c>
      <c r="AY1336" s="265" t="s">
        <v>165</v>
      </c>
    </row>
    <row r="1337" s="13" customFormat="1">
      <c r="B1337" s="255"/>
      <c r="C1337" s="256"/>
      <c r="D1337" s="246" t="s">
        <v>175</v>
      </c>
      <c r="E1337" s="257" t="s">
        <v>1</v>
      </c>
      <c r="F1337" s="258" t="s">
        <v>2152</v>
      </c>
      <c r="G1337" s="256"/>
      <c r="H1337" s="259">
        <v>29.82</v>
      </c>
      <c r="I1337" s="260"/>
      <c r="J1337" s="256"/>
      <c r="K1337" s="256"/>
      <c r="L1337" s="261"/>
      <c r="M1337" s="262"/>
      <c r="N1337" s="263"/>
      <c r="O1337" s="263"/>
      <c r="P1337" s="263"/>
      <c r="Q1337" s="263"/>
      <c r="R1337" s="263"/>
      <c r="S1337" s="263"/>
      <c r="T1337" s="264"/>
      <c r="AT1337" s="265" t="s">
        <v>175</v>
      </c>
      <c r="AU1337" s="265" t="s">
        <v>107</v>
      </c>
      <c r="AV1337" s="13" t="s">
        <v>107</v>
      </c>
      <c r="AW1337" s="13" t="s">
        <v>31</v>
      </c>
      <c r="AX1337" s="13" t="s">
        <v>74</v>
      </c>
      <c r="AY1337" s="265" t="s">
        <v>165</v>
      </c>
    </row>
    <row r="1338" s="14" customFormat="1">
      <c r="B1338" s="266"/>
      <c r="C1338" s="267"/>
      <c r="D1338" s="246" t="s">
        <v>175</v>
      </c>
      <c r="E1338" s="268" t="s">
        <v>1</v>
      </c>
      <c r="F1338" s="269" t="s">
        <v>179</v>
      </c>
      <c r="G1338" s="267"/>
      <c r="H1338" s="270">
        <v>152.81</v>
      </c>
      <c r="I1338" s="271"/>
      <c r="J1338" s="267"/>
      <c r="K1338" s="267"/>
      <c r="L1338" s="272"/>
      <c r="M1338" s="273"/>
      <c r="N1338" s="274"/>
      <c r="O1338" s="274"/>
      <c r="P1338" s="274"/>
      <c r="Q1338" s="274"/>
      <c r="R1338" s="274"/>
      <c r="S1338" s="274"/>
      <c r="T1338" s="275"/>
      <c r="AT1338" s="276" t="s">
        <v>175</v>
      </c>
      <c r="AU1338" s="276" t="s">
        <v>107</v>
      </c>
      <c r="AV1338" s="14" t="s">
        <v>166</v>
      </c>
      <c r="AW1338" s="14" t="s">
        <v>31</v>
      </c>
      <c r="AX1338" s="14" t="s">
        <v>74</v>
      </c>
      <c r="AY1338" s="276" t="s">
        <v>165</v>
      </c>
    </row>
    <row r="1339" s="15" customFormat="1">
      <c r="B1339" s="277"/>
      <c r="C1339" s="278"/>
      <c r="D1339" s="246" t="s">
        <v>175</v>
      </c>
      <c r="E1339" s="279" t="s">
        <v>1</v>
      </c>
      <c r="F1339" s="280" t="s">
        <v>186</v>
      </c>
      <c r="G1339" s="278"/>
      <c r="H1339" s="281">
        <v>745.26600000000019</v>
      </c>
      <c r="I1339" s="282"/>
      <c r="J1339" s="278"/>
      <c r="K1339" s="278"/>
      <c r="L1339" s="283"/>
      <c r="M1339" s="284"/>
      <c r="N1339" s="285"/>
      <c r="O1339" s="285"/>
      <c r="P1339" s="285"/>
      <c r="Q1339" s="285"/>
      <c r="R1339" s="285"/>
      <c r="S1339" s="285"/>
      <c r="T1339" s="286"/>
      <c r="AT1339" s="287" t="s">
        <v>175</v>
      </c>
      <c r="AU1339" s="287" t="s">
        <v>107</v>
      </c>
      <c r="AV1339" s="15" t="s">
        <v>173</v>
      </c>
      <c r="AW1339" s="15" t="s">
        <v>31</v>
      </c>
      <c r="AX1339" s="15" t="s">
        <v>82</v>
      </c>
      <c r="AY1339" s="287" t="s">
        <v>165</v>
      </c>
    </row>
    <row r="1340" s="1" customFormat="1" ht="24" customHeight="1">
      <c r="B1340" s="38"/>
      <c r="C1340" s="231" t="s">
        <v>646</v>
      </c>
      <c r="D1340" s="231" t="s">
        <v>168</v>
      </c>
      <c r="E1340" s="232" t="s">
        <v>2153</v>
      </c>
      <c r="F1340" s="233" t="s">
        <v>2154</v>
      </c>
      <c r="G1340" s="234" t="s">
        <v>296</v>
      </c>
      <c r="H1340" s="235">
        <v>44715.959999999999</v>
      </c>
      <c r="I1340" s="236"/>
      <c r="J1340" s="237">
        <f>ROUND(I1340*H1340,2)</f>
        <v>0</v>
      </c>
      <c r="K1340" s="233" t="s">
        <v>1</v>
      </c>
      <c r="L1340" s="43"/>
      <c r="M1340" s="238" t="s">
        <v>1</v>
      </c>
      <c r="N1340" s="239" t="s">
        <v>40</v>
      </c>
      <c r="O1340" s="86"/>
      <c r="P1340" s="240">
        <f>O1340*H1340</f>
        <v>0</v>
      </c>
      <c r="Q1340" s="240">
        <v>0</v>
      </c>
      <c r="R1340" s="240">
        <f>Q1340*H1340</f>
        <v>0</v>
      </c>
      <c r="S1340" s="240">
        <v>0</v>
      </c>
      <c r="T1340" s="241">
        <f>S1340*H1340</f>
        <v>0</v>
      </c>
      <c r="AR1340" s="242" t="s">
        <v>173</v>
      </c>
      <c r="AT1340" s="242" t="s">
        <v>168</v>
      </c>
      <c r="AU1340" s="242" t="s">
        <v>107</v>
      </c>
      <c r="AY1340" s="17" t="s">
        <v>165</v>
      </c>
      <c r="BE1340" s="243">
        <f>IF(N1340="základní",J1340,0)</f>
        <v>0</v>
      </c>
      <c r="BF1340" s="243">
        <f>IF(N1340="snížená",J1340,0)</f>
        <v>0</v>
      </c>
      <c r="BG1340" s="243">
        <f>IF(N1340="zákl. přenesená",J1340,0)</f>
        <v>0</v>
      </c>
      <c r="BH1340" s="243">
        <f>IF(N1340="sníž. přenesená",J1340,0)</f>
        <v>0</v>
      </c>
      <c r="BI1340" s="243">
        <f>IF(N1340="nulová",J1340,0)</f>
        <v>0</v>
      </c>
      <c r="BJ1340" s="17" t="s">
        <v>107</v>
      </c>
      <c r="BK1340" s="243">
        <f>ROUND(I1340*H1340,2)</f>
        <v>0</v>
      </c>
      <c r="BL1340" s="17" t="s">
        <v>173</v>
      </c>
      <c r="BM1340" s="242" t="s">
        <v>2155</v>
      </c>
    </row>
    <row r="1341" s="13" customFormat="1">
      <c r="B1341" s="255"/>
      <c r="C1341" s="256"/>
      <c r="D1341" s="246" t="s">
        <v>175</v>
      </c>
      <c r="E1341" s="257" t="s">
        <v>1</v>
      </c>
      <c r="F1341" s="258" t="s">
        <v>2156</v>
      </c>
      <c r="G1341" s="256"/>
      <c r="H1341" s="259">
        <v>44715.959999999999</v>
      </c>
      <c r="I1341" s="260"/>
      <c r="J1341" s="256"/>
      <c r="K1341" s="256"/>
      <c r="L1341" s="261"/>
      <c r="M1341" s="262"/>
      <c r="N1341" s="263"/>
      <c r="O1341" s="263"/>
      <c r="P1341" s="263"/>
      <c r="Q1341" s="263"/>
      <c r="R1341" s="263"/>
      <c r="S1341" s="263"/>
      <c r="T1341" s="264"/>
      <c r="AT1341" s="265" t="s">
        <v>175</v>
      </c>
      <c r="AU1341" s="265" t="s">
        <v>107</v>
      </c>
      <c r="AV1341" s="13" t="s">
        <v>107</v>
      </c>
      <c r="AW1341" s="13" t="s">
        <v>31</v>
      </c>
      <c r="AX1341" s="13" t="s">
        <v>74</v>
      </c>
      <c r="AY1341" s="265" t="s">
        <v>165</v>
      </c>
    </row>
    <row r="1342" s="15" customFormat="1">
      <c r="B1342" s="277"/>
      <c r="C1342" s="278"/>
      <c r="D1342" s="246" t="s">
        <v>175</v>
      </c>
      <c r="E1342" s="279" t="s">
        <v>1</v>
      </c>
      <c r="F1342" s="280" t="s">
        <v>186</v>
      </c>
      <c r="G1342" s="278"/>
      <c r="H1342" s="281">
        <v>44715.959999999999</v>
      </c>
      <c r="I1342" s="282"/>
      <c r="J1342" s="278"/>
      <c r="K1342" s="278"/>
      <c r="L1342" s="283"/>
      <c r="M1342" s="284"/>
      <c r="N1342" s="285"/>
      <c r="O1342" s="285"/>
      <c r="P1342" s="285"/>
      <c r="Q1342" s="285"/>
      <c r="R1342" s="285"/>
      <c r="S1342" s="285"/>
      <c r="T1342" s="286"/>
      <c r="AT1342" s="287" t="s">
        <v>175</v>
      </c>
      <c r="AU1342" s="287" t="s">
        <v>107</v>
      </c>
      <c r="AV1342" s="15" t="s">
        <v>173</v>
      </c>
      <c r="AW1342" s="15" t="s">
        <v>31</v>
      </c>
      <c r="AX1342" s="15" t="s">
        <v>82</v>
      </c>
      <c r="AY1342" s="287" t="s">
        <v>165</v>
      </c>
    </row>
    <row r="1343" s="1" customFormat="1" ht="24" customHeight="1">
      <c r="B1343" s="38"/>
      <c r="C1343" s="231" t="s">
        <v>650</v>
      </c>
      <c r="D1343" s="231" t="s">
        <v>168</v>
      </c>
      <c r="E1343" s="232" t="s">
        <v>2157</v>
      </c>
      <c r="F1343" s="233" t="s">
        <v>2158</v>
      </c>
      <c r="G1343" s="234" t="s">
        <v>296</v>
      </c>
      <c r="H1343" s="235">
        <v>745.26599999999996</v>
      </c>
      <c r="I1343" s="236"/>
      <c r="J1343" s="237">
        <f>ROUND(I1343*H1343,2)</f>
        <v>0</v>
      </c>
      <c r="K1343" s="233" t="s">
        <v>1</v>
      </c>
      <c r="L1343" s="43"/>
      <c r="M1343" s="238" t="s">
        <v>1</v>
      </c>
      <c r="N1343" s="239" t="s">
        <v>40</v>
      </c>
      <c r="O1343" s="86"/>
      <c r="P1343" s="240">
        <f>O1343*H1343</f>
        <v>0</v>
      </c>
      <c r="Q1343" s="240">
        <v>0</v>
      </c>
      <c r="R1343" s="240">
        <f>Q1343*H1343</f>
        <v>0</v>
      </c>
      <c r="S1343" s="240">
        <v>0</v>
      </c>
      <c r="T1343" s="241">
        <f>S1343*H1343</f>
        <v>0</v>
      </c>
      <c r="AR1343" s="242" t="s">
        <v>173</v>
      </c>
      <c r="AT1343" s="242" t="s">
        <v>168</v>
      </c>
      <c r="AU1343" s="242" t="s">
        <v>107</v>
      </c>
      <c r="AY1343" s="17" t="s">
        <v>165</v>
      </c>
      <c r="BE1343" s="243">
        <f>IF(N1343="základní",J1343,0)</f>
        <v>0</v>
      </c>
      <c r="BF1343" s="243">
        <f>IF(N1343="snížená",J1343,0)</f>
        <v>0</v>
      </c>
      <c r="BG1343" s="243">
        <f>IF(N1343="zákl. přenesená",J1343,0)</f>
        <v>0</v>
      </c>
      <c r="BH1343" s="243">
        <f>IF(N1343="sníž. přenesená",J1343,0)</f>
        <v>0</v>
      </c>
      <c r="BI1343" s="243">
        <f>IF(N1343="nulová",J1343,0)</f>
        <v>0</v>
      </c>
      <c r="BJ1343" s="17" t="s">
        <v>107</v>
      </c>
      <c r="BK1343" s="243">
        <f>ROUND(I1343*H1343,2)</f>
        <v>0</v>
      </c>
      <c r="BL1343" s="17" t="s">
        <v>173</v>
      </c>
      <c r="BM1343" s="242" t="s">
        <v>2159</v>
      </c>
    </row>
    <row r="1344" s="1" customFormat="1" ht="16.5" customHeight="1">
      <c r="B1344" s="38"/>
      <c r="C1344" s="231" t="s">
        <v>654</v>
      </c>
      <c r="D1344" s="231" t="s">
        <v>168</v>
      </c>
      <c r="E1344" s="232" t="s">
        <v>2160</v>
      </c>
      <c r="F1344" s="233" t="s">
        <v>2161</v>
      </c>
      <c r="G1344" s="234" t="s">
        <v>296</v>
      </c>
      <c r="H1344" s="235">
        <v>1008.1230000000001</v>
      </c>
      <c r="I1344" s="236"/>
      <c r="J1344" s="237">
        <f>ROUND(I1344*H1344,2)</f>
        <v>0</v>
      </c>
      <c r="K1344" s="233" t="s">
        <v>1</v>
      </c>
      <c r="L1344" s="43"/>
      <c r="M1344" s="238" t="s">
        <v>1</v>
      </c>
      <c r="N1344" s="239" t="s">
        <v>40</v>
      </c>
      <c r="O1344" s="86"/>
      <c r="P1344" s="240">
        <f>O1344*H1344</f>
        <v>0</v>
      </c>
      <c r="Q1344" s="240">
        <v>0</v>
      </c>
      <c r="R1344" s="240">
        <f>Q1344*H1344</f>
        <v>0</v>
      </c>
      <c r="S1344" s="240">
        <v>0</v>
      </c>
      <c r="T1344" s="241">
        <f>S1344*H1344</f>
        <v>0</v>
      </c>
      <c r="AR1344" s="242" t="s">
        <v>173</v>
      </c>
      <c r="AT1344" s="242" t="s">
        <v>168</v>
      </c>
      <c r="AU1344" s="242" t="s">
        <v>107</v>
      </c>
      <c r="AY1344" s="17" t="s">
        <v>165</v>
      </c>
      <c r="BE1344" s="243">
        <f>IF(N1344="základní",J1344,0)</f>
        <v>0</v>
      </c>
      <c r="BF1344" s="243">
        <f>IF(N1344="snížená",J1344,0)</f>
        <v>0</v>
      </c>
      <c r="BG1344" s="243">
        <f>IF(N1344="zákl. přenesená",J1344,0)</f>
        <v>0</v>
      </c>
      <c r="BH1344" s="243">
        <f>IF(N1344="sníž. přenesená",J1344,0)</f>
        <v>0</v>
      </c>
      <c r="BI1344" s="243">
        <f>IF(N1344="nulová",J1344,0)</f>
        <v>0</v>
      </c>
      <c r="BJ1344" s="17" t="s">
        <v>107</v>
      </c>
      <c r="BK1344" s="243">
        <f>ROUND(I1344*H1344,2)</f>
        <v>0</v>
      </c>
      <c r="BL1344" s="17" t="s">
        <v>173</v>
      </c>
      <c r="BM1344" s="242" t="s">
        <v>2162</v>
      </c>
    </row>
    <row r="1345" s="12" customFormat="1">
      <c r="B1345" s="244"/>
      <c r="C1345" s="245"/>
      <c r="D1345" s="246" t="s">
        <v>175</v>
      </c>
      <c r="E1345" s="247" t="s">
        <v>1</v>
      </c>
      <c r="F1345" s="248" t="s">
        <v>1175</v>
      </c>
      <c r="G1345" s="245"/>
      <c r="H1345" s="247" t="s">
        <v>1</v>
      </c>
      <c r="I1345" s="249"/>
      <c r="J1345" s="245"/>
      <c r="K1345" s="245"/>
      <c r="L1345" s="250"/>
      <c r="M1345" s="251"/>
      <c r="N1345" s="252"/>
      <c r="O1345" s="252"/>
      <c r="P1345" s="252"/>
      <c r="Q1345" s="252"/>
      <c r="R1345" s="252"/>
      <c r="S1345" s="252"/>
      <c r="T1345" s="253"/>
      <c r="AT1345" s="254" t="s">
        <v>175</v>
      </c>
      <c r="AU1345" s="254" t="s">
        <v>107</v>
      </c>
      <c r="AV1345" s="12" t="s">
        <v>82</v>
      </c>
      <c r="AW1345" s="12" t="s">
        <v>31</v>
      </c>
      <c r="AX1345" s="12" t="s">
        <v>74</v>
      </c>
      <c r="AY1345" s="254" t="s">
        <v>165</v>
      </c>
    </row>
    <row r="1346" s="12" customFormat="1">
      <c r="B1346" s="244"/>
      <c r="C1346" s="245"/>
      <c r="D1346" s="246" t="s">
        <v>175</v>
      </c>
      <c r="E1346" s="247" t="s">
        <v>1</v>
      </c>
      <c r="F1346" s="248" t="s">
        <v>1819</v>
      </c>
      <c r="G1346" s="245"/>
      <c r="H1346" s="247" t="s">
        <v>1</v>
      </c>
      <c r="I1346" s="249"/>
      <c r="J1346" s="245"/>
      <c r="K1346" s="245"/>
      <c r="L1346" s="250"/>
      <c r="M1346" s="251"/>
      <c r="N1346" s="252"/>
      <c r="O1346" s="252"/>
      <c r="P1346" s="252"/>
      <c r="Q1346" s="252"/>
      <c r="R1346" s="252"/>
      <c r="S1346" s="252"/>
      <c r="T1346" s="253"/>
      <c r="AT1346" s="254" t="s">
        <v>175</v>
      </c>
      <c r="AU1346" s="254" t="s">
        <v>107</v>
      </c>
      <c r="AV1346" s="12" t="s">
        <v>82</v>
      </c>
      <c r="AW1346" s="12" t="s">
        <v>31</v>
      </c>
      <c r="AX1346" s="12" t="s">
        <v>74</v>
      </c>
      <c r="AY1346" s="254" t="s">
        <v>165</v>
      </c>
    </row>
    <row r="1347" s="13" customFormat="1">
      <c r="B1347" s="255"/>
      <c r="C1347" s="256"/>
      <c r="D1347" s="246" t="s">
        <v>175</v>
      </c>
      <c r="E1347" s="257" t="s">
        <v>1</v>
      </c>
      <c r="F1347" s="258" t="s">
        <v>2163</v>
      </c>
      <c r="G1347" s="256"/>
      <c r="H1347" s="259">
        <v>277.24200000000002</v>
      </c>
      <c r="I1347" s="260"/>
      <c r="J1347" s="256"/>
      <c r="K1347" s="256"/>
      <c r="L1347" s="261"/>
      <c r="M1347" s="262"/>
      <c r="N1347" s="263"/>
      <c r="O1347" s="263"/>
      <c r="P1347" s="263"/>
      <c r="Q1347" s="263"/>
      <c r="R1347" s="263"/>
      <c r="S1347" s="263"/>
      <c r="T1347" s="264"/>
      <c r="AT1347" s="265" t="s">
        <v>175</v>
      </c>
      <c r="AU1347" s="265" t="s">
        <v>107</v>
      </c>
      <c r="AV1347" s="13" t="s">
        <v>107</v>
      </c>
      <c r="AW1347" s="13" t="s">
        <v>31</v>
      </c>
      <c r="AX1347" s="13" t="s">
        <v>74</v>
      </c>
      <c r="AY1347" s="265" t="s">
        <v>165</v>
      </c>
    </row>
    <row r="1348" s="13" customFormat="1">
      <c r="B1348" s="255"/>
      <c r="C1348" s="256"/>
      <c r="D1348" s="246" t="s">
        <v>175</v>
      </c>
      <c r="E1348" s="257" t="s">
        <v>1</v>
      </c>
      <c r="F1348" s="258" t="s">
        <v>2164</v>
      </c>
      <c r="G1348" s="256"/>
      <c r="H1348" s="259">
        <v>30.82</v>
      </c>
      <c r="I1348" s="260"/>
      <c r="J1348" s="256"/>
      <c r="K1348" s="256"/>
      <c r="L1348" s="261"/>
      <c r="M1348" s="262"/>
      <c r="N1348" s="263"/>
      <c r="O1348" s="263"/>
      <c r="P1348" s="263"/>
      <c r="Q1348" s="263"/>
      <c r="R1348" s="263"/>
      <c r="S1348" s="263"/>
      <c r="T1348" s="264"/>
      <c r="AT1348" s="265" t="s">
        <v>175</v>
      </c>
      <c r="AU1348" s="265" t="s">
        <v>107</v>
      </c>
      <c r="AV1348" s="13" t="s">
        <v>107</v>
      </c>
      <c r="AW1348" s="13" t="s">
        <v>31</v>
      </c>
      <c r="AX1348" s="13" t="s">
        <v>74</v>
      </c>
      <c r="AY1348" s="265" t="s">
        <v>165</v>
      </c>
    </row>
    <row r="1349" s="13" customFormat="1">
      <c r="B1349" s="255"/>
      <c r="C1349" s="256"/>
      <c r="D1349" s="246" t="s">
        <v>175</v>
      </c>
      <c r="E1349" s="257" t="s">
        <v>1</v>
      </c>
      <c r="F1349" s="258" t="s">
        <v>2165</v>
      </c>
      <c r="G1349" s="256"/>
      <c r="H1349" s="259">
        <v>61.5</v>
      </c>
      <c r="I1349" s="260"/>
      <c r="J1349" s="256"/>
      <c r="K1349" s="256"/>
      <c r="L1349" s="261"/>
      <c r="M1349" s="262"/>
      <c r="N1349" s="263"/>
      <c r="O1349" s="263"/>
      <c r="P1349" s="263"/>
      <c r="Q1349" s="263"/>
      <c r="R1349" s="263"/>
      <c r="S1349" s="263"/>
      <c r="T1349" s="264"/>
      <c r="AT1349" s="265" t="s">
        <v>175</v>
      </c>
      <c r="AU1349" s="265" t="s">
        <v>107</v>
      </c>
      <c r="AV1349" s="13" t="s">
        <v>107</v>
      </c>
      <c r="AW1349" s="13" t="s">
        <v>31</v>
      </c>
      <c r="AX1349" s="13" t="s">
        <v>74</v>
      </c>
      <c r="AY1349" s="265" t="s">
        <v>165</v>
      </c>
    </row>
    <row r="1350" s="14" customFormat="1">
      <c r="B1350" s="266"/>
      <c r="C1350" s="267"/>
      <c r="D1350" s="246" t="s">
        <v>175</v>
      </c>
      <c r="E1350" s="268" t="s">
        <v>1</v>
      </c>
      <c r="F1350" s="269" t="s">
        <v>179</v>
      </c>
      <c r="G1350" s="267"/>
      <c r="H1350" s="270">
        <v>369.56200000000001</v>
      </c>
      <c r="I1350" s="271"/>
      <c r="J1350" s="267"/>
      <c r="K1350" s="267"/>
      <c r="L1350" s="272"/>
      <c r="M1350" s="273"/>
      <c r="N1350" s="274"/>
      <c r="O1350" s="274"/>
      <c r="P1350" s="274"/>
      <c r="Q1350" s="274"/>
      <c r="R1350" s="274"/>
      <c r="S1350" s="274"/>
      <c r="T1350" s="275"/>
      <c r="AT1350" s="276" t="s">
        <v>175</v>
      </c>
      <c r="AU1350" s="276" t="s">
        <v>107</v>
      </c>
      <c r="AV1350" s="14" t="s">
        <v>166</v>
      </c>
      <c r="AW1350" s="14" t="s">
        <v>31</v>
      </c>
      <c r="AX1350" s="14" t="s">
        <v>74</v>
      </c>
      <c r="AY1350" s="276" t="s">
        <v>165</v>
      </c>
    </row>
    <row r="1351" s="12" customFormat="1">
      <c r="B1351" s="244"/>
      <c r="C1351" s="245"/>
      <c r="D1351" s="246" t="s">
        <v>175</v>
      </c>
      <c r="E1351" s="247" t="s">
        <v>1</v>
      </c>
      <c r="F1351" s="248" t="s">
        <v>794</v>
      </c>
      <c r="G1351" s="245"/>
      <c r="H1351" s="247" t="s">
        <v>1</v>
      </c>
      <c r="I1351" s="249"/>
      <c r="J1351" s="245"/>
      <c r="K1351" s="245"/>
      <c r="L1351" s="250"/>
      <c r="M1351" s="251"/>
      <c r="N1351" s="252"/>
      <c r="O1351" s="252"/>
      <c r="P1351" s="252"/>
      <c r="Q1351" s="252"/>
      <c r="R1351" s="252"/>
      <c r="S1351" s="252"/>
      <c r="T1351" s="253"/>
      <c r="AT1351" s="254" t="s">
        <v>175</v>
      </c>
      <c r="AU1351" s="254" t="s">
        <v>107</v>
      </c>
      <c r="AV1351" s="12" t="s">
        <v>82</v>
      </c>
      <c r="AW1351" s="12" t="s">
        <v>31</v>
      </c>
      <c r="AX1351" s="12" t="s">
        <v>74</v>
      </c>
      <c r="AY1351" s="254" t="s">
        <v>165</v>
      </c>
    </row>
    <row r="1352" s="12" customFormat="1">
      <c r="B1352" s="244"/>
      <c r="C1352" s="245"/>
      <c r="D1352" s="246" t="s">
        <v>175</v>
      </c>
      <c r="E1352" s="247" t="s">
        <v>1</v>
      </c>
      <c r="F1352" s="248" t="s">
        <v>1819</v>
      </c>
      <c r="G1352" s="245"/>
      <c r="H1352" s="247" t="s">
        <v>1</v>
      </c>
      <c r="I1352" s="249"/>
      <c r="J1352" s="245"/>
      <c r="K1352" s="245"/>
      <c r="L1352" s="250"/>
      <c r="M1352" s="251"/>
      <c r="N1352" s="252"/>
      <c r="O1352" s="252"/>
      <c r="P1352" s="252"/>
      <c r="Q1352" s="252"/>
      <c r="R1352" s="252"/>
      <c r="S1352" s="252"/>
      <c r="T1352" s="253"/>
      <c r="AT1352" s="254" t="s">
        <v>175</v>
      </c>
      <c r="AU1352" s="254" t="s">
        <v>107</v>
      </c>
      <c r="AV1352" s="12" t="s">
        <v>82</v>
      </c>
      <c r="AW1352" s="12" t="s">
        <v>31</v>
      </c>
      <c r="AX1352" s="12" t="s">
        <v>74</v>
      </c>
      <c r="AY1352" s="254" t="s">
        <v>165</v>
      </c>
    </row>
    <row r="1353" s="13" customFormat="1">
      <c r="B1353" s="255"/>
      <c r="C1353" s="256"/>
      <c r="D1353" s="246" t="s">
        <v>175</v>
      </c>
      <c r="E1353" s="257" t="s">
        <v>1</v>
      </c>
      <c r="F1353" s="258" t="s">
        <v>2166</v>
      </c>
      <c r="G1353" s="256"/>
      <c r="H1353" s="259">
        <v>103.932</v>
      </c>
      <c r="I1353" s="260"/>
      <c r="J1353" s="256"/>
      <c r="K1353" s="256"/>
      <c r="L1353" s="261"/>
      <c r="M1353" s="262"/>
      <c r="N1353" s="263"/>
      <c r="O1353" s="263"/>
      <c r="P1353" s="263"/>
      <c r="Q1353" s="263"/>
      <c r="R1353" s="263"/>
      <c r="S1353" s="263"/>
      <c r="T1353" s="264"/>
      <c r="AT1353" s="265" t="s">
        <v>175</v>
      </c>
      <c r="AU1353" s="265" t="s">
        <v>107</v>
      </c>
      <c r="AV1353" s="13" t="s">
        <v>107</v>
      </c>
      <c r="AW1353" s="13" t="s">
        <v>31</v>
      </c>
      <c r="AX1353" s="13" t="s">
        <v>74</v>
      </c>
      <c r="AY1353" s="265" t="s">
        <v>165</v>
      </c>
    </row>
    <row r="1354" s="13" customFormat="1">
      <c r="B1354" s="255"/>
      <c r="C1354" s="256"/>
      <c r="D1354" s="246" t="s">
        <v>175</v>
      </c>
      <c r="E1354" s="257" t="s">
        <v>1</v>
      </c>
      <c r="F1354" s="258" t="s">
        <v>2167</v>
      </c>
      <c r="G1354" s="256"/>
      <c r="H1354" s="259">
        <v>37.944000000000003</v>
      </c>
      <c r="I1354" s="260"/>
      <c r="J1354" s="256"/>
      <c r="K1354" s="256"/>
      <c r="L1354" s="261"/>
      <c r="M1354" s="262"/>
      <c r="N1354" s="263"/>
      <c r="O1354" s="263"/>
      <c r="P1354" s="263"/>
      <c r="Q1354" s="263"/>
      <c r="R1354" s="263"/>
      <c r="S1354" s="263"/>
      <c r="T1354" s="264"/>
      <c r="AT1354" s="265" t="s">
        <v>175</v>
      </c>
      <c r="AU1354" s="265" t="s">
        <v>107</v>
      </c>
      <c r="AV1354" s="13" t="s">
        <v>107</v>
      </c>
      <c r="AW1354" s="13" t="s">
        <v>31</v>
      </c>
      <c r="AX1354" s="13" t="s">
        <v>74</v>
      </c>
      <c r="AY1354" s="265" t="s">
        <v>165</v>
      </c>
    </row>
    <row r="1355" s="13" customFormat="1">
      <c r="B1355" s="255"/>
      <c r="C1355" s="256"/>
      <c r="D1355" s="246" t="s">
        <v>175</v>
      </c>
      <c r="E1355" s="257" t="s">
        <v>1</v>
      </c>
      <c r="F1355" s="258" t="s">
        <v>2145</v>
      </c>
      <c r="G1355" s="256"/>
      <c r="H1355" s="259">
        <v>3.6000000000000001</v>
      </c>
      <c r="I1355" s="260"/>
      <c r="J1355" s="256"/>
      <c r="K1355" s="256"/>
      <c r="L1355" s="261"/>
      <c r="M1355" s="262"/>
      <c r="N1355" s="263"/>
      <c r="O1355" s="263"/>
      <c r="P1355" s="263"/>
      <c r="Q1355" s="263"/>
      <c r="R1355" s="263"/>
      <c r="S1355" s="263"/>
      <c r="T1355" s="264"/>
      <c r="AT1355" s="265" t="s">
        <v>175</v>
      </c>
      <c r="AU1355" s="265" t="s">
        <v>107</v>
      </c>
      <c r="AV1355" s="13" t="s">
        <v>107</v>
      </c>
      <c r="AW1355" s="13" t="s">
        <v>31</v>
      </c>
      <c r="AX1355" s="13" t="s">
        <v>74</v>
      </c>
      <c r="AY1355" s="265" t="s">
        <v>165</v>
      </c>
    </row>
    <row r="1356" s="14" customFormat="1">
      <c r="B1356" s="266"/>
      <c r="C1356" s="267"/>
      <c r="D1356" s="246" t="s">
        <v>175</v>
      </c>
      <c r="E1356" s="268" t="s">
        <v>1</v>
      </c>
      <c r="F1356" s="269" t="s">
        <v>179</v>
      </c>
      <c r="G1356" s="267"/>
      <c r="H1356" s="270">
        <v>145.476</v>
      </c>
      <c r="I1356" s="271"/>
      <c r="J1356" s="267"/>
      <c r="K1356" s="267"/>
      <c r="L1356" s="272"/>
      <c r="M1356" s="273"/>
      <c r="N1356" s="274"/>
      <c r="O1356" s="274"/>
      <c r="P1356" s="274"/>
      <c r="Q1356" s="274"/>
      <c r="R1356" s="274"/>
      <c r="S1356" s="274"/>
      <c r="T1356" s="275"/>
      <c r="AT1356" s="276" t="s">
        <v>175</v>
      </c>
      <c r="AU1356" s="276" t="s">
        <v>107</v>
      </c>
      <c r="AV1356" s="14" t="s">
        <v>166</v>
      </c>
      <c r="AW1356" s="14" t="s">
        <v>31</v>
      </c>
      <c r="AX1356" s="14" t="s">
        <v>74</v>
      </c>
      <c r="AY1356" s="276" t="s">
        <v>165</v>
      </c>
    </row>
    <row r="1357" s="12" customFormat="1">
      <c r="B1357" s="244"/>
      <c r="C1357" s="245"/>
      <c r="D1357" s="246" t="s">
        <v>175</v>
      </c>
      <c r="E1357" s="247" t="s">
        <v>1</v>
      </c>
      <c r="F1357" s="248" t="s">
        <v>1750</v>
      </c>
      <c r="G1357" s="245"/>
      <c r="H1357" s="247" t="s">
        <v>1</v>
      </c>
      <c r="I1357" s="249"/>
      <c r="J1357" s="245"/>
      <c r="K1357" s="245"/>
      <c r="L1357" s="250"/>
      <c r="M1357" s="251"/>
      <c r="N1357" s="252"/>
      <c r="O1357" s="252"/>
      <c r="P1357" s="252"/>
      <c r="Q1357" s="252"/>
      <c r="R1357" s="252"/>
      <c r="S1357" s="252"/>
      <c r="T1357" s="253"/>
      <c r="AT1357" s="254" t="s">
        <v>175</v>
      </c>
      <c r="AU1357" s="254" t="s">
        <v>107</v>
      </c>
      <c r="AV1357" s="12" t="s">
        <v>82</v>
      </c>
      <c r="AW1357" s="12" t="s">
        <v>31</v>
      </c>
      <c r="AX1357" s="12" t="s">
        <v>74</v>
      </c>
      <c r="AY1357" s="254" t="s">
        <v>165</v>
      </c>
    </row>
    <row r="1358" s="12" customFormat="1">
      <c r="B1358" s="244"/>
      <c r="C1358" s="245"/>
      <c r="D1358" s="246" t="s">
        <v>175</v>
      </c>
      <c r="E1358" s="247" t="s">
        <v>1</v>
      </c>
      <c r="F1358" s="248" t="s">
        <v>1819</v>
      </c>
      <c r="G1358" s="245"/>
      <c r="H1358" s="247" t="s">
        <v>1</v>
      </c>
      <c r="I1358" s="249"/>
      <c r="J1358" s="245"/>
      <c r="K1358" s="245"/>
      <c r="L1358" s="250"/>
      <c r="M1358" s="251"/>
      <c r="N1358" s="252"/>
      <c r="O1358" s="252"/>
      <c r="P1358" s="252"/>
      <c r="Q1358" s="252"/>
      <c r="R1358" s="252"/>
      <c r="S1358" s="252"/>
      <c r="T1358" s="253"/>
      <c r="AT1358" s="254" t="s">
        <v>175</v>
      </c>
      <c r="AU1358" s="254" t="s">
        <v>107</v>
      </c>
      <c r="AV1358" s="12" t="s">
        <v>82</v>
      </c>
      <c r="AW1358" s="12" t="s">
        <v>31</v>
      </c>
      <c r="AX1358" s="12" t="s">
        <v>74</v>
      </c>
      <c r="AY1358" s="254" t="s">
        <v>165</v>
      </c>
    </row>
    <row r="1359" s="13" customFormat="1">
      <c r="B1359" s="255"/>
      <c r="C1359" s="256"/>
      <c r="D1359" s="246" t="s">
        <v>175</v>
      </c>
      <c r="E1359" s="257" t="s">
        <v>1</v>
      </c>
      <c r="F1359" s="258" t="s">
        <v>2168</v>
      </c>
      <c r="G1359" s="256"/>
      <c r="H1359" s="259">
        <v>31.407</v>
      </c>
      <c r="I1359" s="260"/>
      <c r="J1359" s="256"/>
      <c r="K1359" s="256"/>
      <c r="L1359" s="261"/>
      <c r="M1359" s="262"/>
      <c r="N1359" s="263"/>
      <c r="O1359" s="263"/>
      <c r="P1359" s="263"/>
      <c r="Q1359" s="263"/>
      <c r="R1359" s="263"/>
      <c r="S1359" s="263"/>
      <c r="T1359" s="264"/>
      <c r="AT1359" s="265" t="s">
        <v>175</v>
      </c>
      <c r="AU1359" s="265" t="s">
        <v>107</v>
      </c>
      <c r="AV1359" s="13" t="s">
        <v>107</v>
      </c>
      <c r="AW1359" s="13" t="s">
        <v>31</v>
      </c>
      <c r="AX1359" s="13" t="s">
        <v>74</v>
      </c>
      <c r="AY1359" s="265" t="s">
        <v>165</v>
      </c>
    </row>
    <row r="1360" s="13" customFormat="1">
      <c r="B1360" s="255"/>
      <c r="C1360" s="256"/>
      <c r="D1360" s="246" t="s">
        <v>175</v>
      </c>
      <c r="E1360" s="257" t="s">
        <v>1</v>
      </c>
      <c r="F1360" s="258" t="s">
        <v>2169</v>
      </c>
      <c r="G1360" s="256"/>
      <c r="H1360" s="259">
        <v>65.108000000000004</v>
      </c>
      <c r="I1360" s="260"/>
      <c r="J1360" s="256"/>
      <c r="K1360" s="256"/>
      <c r="L1360" s="261"/>
      <c r="M1360" s="262"/>
      <c r="N1360" s="263"/>
      <c r="O1360" s="263"/>
      <c r="P1360" s="263"/>
      <c r="Q1360" s="263"/>
      <c r="R1360" s="263"/>
      <c r="S1360" s="263"/>
      <c r="T1360" s="264"/>
      <c r="AT1360" s="265" t="s">
        <v>175</v>
      </c>
      <c r="AU1360" s="265" t="s">
        <v>107</v>
      </c>
      <c r="AV1360" s="13" t="s">
        <v>107</v>
      </c>
      <c r="AW1360" s="13" t="s">
        <v>31</v>
      </c>
      <c r="AX1360" s="13" t="s">
        <v>74</v>
      </c>
      <c r="AY1360" s="265" t="s">
        <v>165</v>
      </c>
    </row>
    <row r="1361" s="13" customFormat="1">
      <c r="B1361" s="255"/>
      <c r="C1361" s="256"/>
      <c r="D1361" s="246" t="s">
        <v>175</v>
      </c>
      <c r="E1361" s="257" t="s">
        <v>1</v>
      </c>
      <c r="F1361" s="258" t="s">
        <v>1859</v>
      </c>
      <c r="G1361" s="256"/>
      <c r="H1361" s="259">
        <v>103.73</v>
      </c>
      <c r="I1361" s="260"/>
      <c r="J1361" s="256"/>
      <c r="K1361" s="256"/>
      <c r="L1361" s="261"/>
      <c r="M1361" s="262"/>
      <c r="N1361" s="263"/>
      <c r="O1361" s="263"/>
      <c r="P1361" s="263"/>
      <c r="Q1361" s="263"/>
      <c r="R1361" s="263"/>
      <c r="S1361" s="263"/>
      <c r="T1361" s="264"/>
      <c r="AT1361" s="265" t="s">
        <v>175</v>
      </c>
      <c r="AU1361" s="265" t="s">
        <v>107</v>
      </c>
      <c r="AV1361" s="13" t="s">
        <v>107</v>
      </c>
      <c r="AW1361" s="13" t="s">
        <v>31</v>
      </c>
      <c r="AX1361" s="13" t="s">
        <v>74</v>
      </c>
      <c r="AY1361" s="265" t="s">
        <v>165</v>
      </c>
    </row>
    <row r="1362" s="13" customFormat="1">
      <c r="B1362" s="255"/>
      <c r="C1362" s="256"/>
      <c r="D1362" s="246" t="s">
        <v>175</v>
      </c>
      <c r="E1362" s="257" t="s">
        <v>1</v>
      </c>
      <c r="F1362" s="258" t="s">
        <v>2170</v>
      </c>
      <c r="G1362" s="256"/>
      <c r="H1362" s="259">
        <v>61.909999999999997</v>
      </c>
      <c r="I1362" s="260"/>
      <c r="J1362" s="256"/>
      <c r="K1362" s="256"/>
      <c r="L1362" s="261"/>
      <c r="M1362" s="262"/>
      <c r="N1362" s="263"/>
      <c r="O1362" s="263"/>
      <c r="P1362" s="263"/>
      <c r="Q1362" s="263"/>
      <c r="R1362" s="263"/>
      <c r="S1362" s="263"/>
      <c r="T1362" s="264"/>
      <c r="AT1362" s="265" t="s">
        <v>175</v>
      </c>
      <c r="AU1362" s="265" t="s">
        <v>107</v>
      </c>
      <c r="AV1362" s="13" t="s">
        <v>107</v>
      </c>
      <c r="AW1362" s="13" t="s">
        <v>31</v>
      </c>
      <c r="AX1362" s="13" t="s">
        <v>74</v>
      </c>
      <c r="AY1362" s="265" t="s">
        <v>165</v>
      </c>
    </row>
    <row r="1363" s="14" customFormat="1">
      <c r="B1363" s="266"/>
      <c r="C1363" s="267"/>
      <c r="D1363" s="246" t="s">
        <v>175</v>
      </c>
      <c r="E1363" s="268" t="s">
        <v>1</v>
      </c>
      <c r="F1363" s="269" t="s">
        <v>179</v>
      </c>
      <c r="G1363" s="267"/>
      <c r="H1363" s="270">
        <v>262.15499999999997</v>
      </c>
      <c r="I1363" s="271"/>
      <c r="J1363" s="267"/>
      <c r="K1363" s="267"/>
      <c r="L1363" s="272"/>
      <c r="M1363" s="273"/>
      <c r="N1363" s="274"/>
      <c r="O1363" s="274"/>
      <c r="P1363" s="274"/>
      <c r="Q1363" s="274"/>
      <c r="R1363" s="274"/>
      <c r="S1363" s="274"/>
      <c r="T1363" s="275"/>
      <c r="AT1363" s="276" t="s">
        <v>175</v>
      </c>
      <c r="AU1363" s="276" t="s">
        <v>107</v>
      </c>
      <c r="AV1363" s="14" t="s">
        <v>166</v>
      </c>
      <c r="AW1363" s="14" t="s">
        <v>31</v>
      </c>
      <c r="AX1363" s="14" t="s">
        <v>74</v>
      </c>
      <c r="AY1363" s="276" t="s">
        <v>165</v>
      </c>
    </row>
    <row r="1364" s="12" customFormat="1">
      <c r="B1364" s="244"/>
      <c r="C1364" s="245"/>
      <c r="D1364" s="246" t="s">
        <v>175</v>
      </c>
      <c r="E1364" s="247" t="s">
        <v>1</v>
      </c>
      <c r="F1364" s="248" t="s">
        <v>1752</v>
      </c>
      <c r="G1364" s="245"/>
      <c r="H1364" s="247" t="s">
        <v>1</v>
      </c>
      <c r="I1364" s="249"/>
      <c r="J1364" s="245"/>
      <c r="K1364" s="245"/>
      <c r="L1364" s="250"/>
      <c r="M1364" s="251"/>
      <c r="N1364" s="252"/>
      <c r="O1364" s="252"/>
      <c r="P1364" s="252"/>
      <c r="Q1364" s="252"/>
      <c r="R1364" s="252"/>
      <c r="S1364" s="252"/>
      <c r="T1364" s="253"/>
      <c r="AT1364" s="254" t="s">
        <v>175</v>
      </c>
      <c r="AU1364" s="254" t="s">
        <v>107</v>
      </c>
      <c r="AV1364" s="12" t="s">
        <v>82</v>
      </c>
      <c r="AW1364" s="12" t="s">
        <v>31</v>
      </c>
      <c r="AX1364" s="12" t="s">
        <v>74</v>
      </c>
      <c r="AY1364" s="254" t="s">
        <v>165</v>
      </c>
    </row>
    <row r="1365" s="12" customFormat="1">
      <c r="B1365" s="244"/>
      <c r="C1365" s="245"/>
      <c r="D1365" s="246" t="s">
        <v>175</v>
      </c>
      <c r="E1365" s="247" t="s">
        <v>1</v>
      </c>
      <c r="F1365" s="248" t="s">
        <v>1819</v>
      </c>
      <c r="G1365" s="245"/>
      <c r="H1365" s="247" t="s">
        <v>1</v>
      </c>
      <c r="I1365" s="249"/>
      <c r="J1365" s="245"/>
      <c r="K1365" s="245"/>
      <c r="L1365" s="250"/>
      <c r="M1365" s="251"/>
      <c r="N1365" s="252"/>
      <c r="O1365" s="252"/>
      <c r="P1365" s="252"/>
      <c r="Q1365" s="252"/>
      <c r="R1365" s="252"/>
      <c r="S1365" s="252"/>
      <c r="T1365" s="253"/>
      <c r="AT1365" s="254" t="s">
        <v>175</v>
      </c>
      <c r="AU1365" s="254" t="s">
        <v>107</v>
      </c>
      <c r="AV1365" s="12" t="s">
        <v>82</v>
      </c>
      <c r="AW1365" s="12" t="s">
        <v>31</v>
      </c>
      <c r="AX1365" s="12" t="s">
        <v>74</v>
      </c>
      <c r="AY1365" s="254" t="s">
        <v>165</v>
      </c>
    </row>
    <row r="1366" s="13" customFormat="1">
      <c r="B1366" s="255"/>
      <c r="C1366" s="256"/>
      <c r="D1366" s="246" t="s">
        <v>175</v>
      </c>
      <c r="E1366" s="257" t="s">
        <v>1</v>
      </c>
      <c r="F1366" s="258" t="s">
        <v>2171</v>
      </c>
      <c r="G1366" s="256"/>
      <c r="H1366" s="259">
        <v>121.584</v>
      </c>
      <c r="I1366" s="260"/>
      <c r="J1366" s="256"/>
      <c r="K1366" s="256"/>
      <c r="L1366" s="261"/>
      <c r="M1366" s="262"/>
      <c r="N1366" s="263"/>
      <c r="O1366" s="263"/>
      <c r="P1366" s="263"/>
      <c r="Q1366" s="263"/>
      <c r="R1366" s="263"/>
      <c r="S1366" s="263"/>
      <c r="T1366" s="264"/>
      <c r="AT1366" s="265" t="s">
        <v>175</v>
      </c>
      <c r="AU1366" s="265" t="s">
        <v>107</v>
      </c>
      <c r="AV1366" s="13" t="s">
        <v>107</v>
      </c>
      <c r="AW1366" s="13" t="s">
        <v>31</v>
      </c>
      <c r="AX1366" s="13" t="s">
        <v>74</v>
      </c>
      <c r="AY1366" s="265" t="s">
        <v>165</v>
      </c>
    </row>
    <row r="1367" s="13" customFormat="1">
      <c r="B1367" s="255"/>
      <c r="C1367" s="256"/>
      <c r="D1367" s="246" t="s">
        <v>175</v>
      </c>
      <c r="E1367" s="257" t="s">
        <v>1</v>
      </c>
      <c r="F1367" s="258" t="s">
        <v>2172</v>
      </c>
      <c r="G1367" s="256"/>
      <c r="H1367" s="259">
        <v>66.055999999999997</v>
      </c>
      <c r="I1367" s="260"/>
      <c r="J1367" s="256"/>
      <c r="K1367" s="256"/>
      <c r="L1367" s="261"/>
      <c r="M1367" s="262"/>
      <c r="N1367" s="263"/>
      <c r="O1367" s="263"/>
      <c r="P1367" s="263"/>
      <c r="Q1367" s="263"/>
      <c r="R1367" s="263"/>
      <c r="S1367" s="263"/>
      <c r="T1367" s="264"/>
      <c r="AT1367" s="265" t="s">
        <v>175</v>
      </c>
      <c r="AU1367" s="265" t="s">
        <v>107</v>
      </c>
      <c r="AV1367" s="13" t="s">
        <v>107</v>
      </c>
      <c r="AW1367" s="13" t="s">
        <v>31</v>
      </c>
      <c r="AX1367" s="13" t="s">
        <v>74</v>
      </c>
      <c r="AY1367" s="265" t="s">
        <v>165</v>
      </c>
    </row>
    <row r="1368" s="13" customFormat="1">
      <c r="B1368" s="255"/>
      <c r="C1368" s="256"/>
      <c r="D1368" s="246" t="s">
        <v>175</v>
      </c>
      <c r="E1368" s="257" t="s">
        <v>1</v>
      </c>
      <c r="F1368" s="258" t="s">
        <v>2173</v>
      </c>
      <c r="G1368" s="256"/>
      <c r="H1368" s="259">
        <v>43.289999999999999</v>
      </c>
      <c r="I1368" s="260"/>
      <c r="J1368" s="256"/>
      <c r="K1368" s="256"/>
      <c r="L1368" s="261"/>
      <c r="M1368" s="262"/>
      <c r="N1368" s="263"/>
      <c r="O1368" s="263"/>
      <c r="P1368" s="263"/>
      <c r="Q1368" s="263"/>
      <c r="R1368" s="263"/>
      <c r="S1368" s="263"/>
      <c r="T1368" s="264"/>
      <c r="AT1368" s="265" t="s">
        <v>175</v>
      </c>
      <c r="AU1368" s="265" t="s">
        <v>107</v>
      </c>
      <c r="AV1368" s="13" t="s">
        <v>107</v>
      </c>
      <c r="AW1368" s="13" t="s">
        <v>31</v>
      </c>
      <c r="AX1368" s="13" t="s">
        <v>74</v>
      </c>
      <c r="AY1368" s="265" t="s">
        <v>165</v>
      </c>
    </row>
    <row r="1369" s="14" customFormat="1">
      <c r="B1369" s="266"/>
      <c r="C1369" s="267"/>
      <c r="D1369" s="246" t="s">
        <v>175</v>
      </c>
      <c r="E1369" s="268" t="s">
        <v>1</v>
      </c>
      <c r="F1369" s="269" t="s">
        <v>179</v>
      </c>
      <c r="G1369" s="267"/>
      <c r="H1369" s="270">
        <v>230.92999999999998</v>
      </c>
      <c r="I1369" s="271"/>
      <c r="J1369" s="267"/>
      <c r="K1369" s="267"/>
      <c r="L1369" s="272"/>
      <c r="M1369" s="273"/>
      <c r="N1369" s="274"/>
      <c r="O1369" s="274"/>
      <c r="P1369" s="274"/>
      <c r="Q1369" s="274"/>
      <c r="R1369" s="274"/>
      <c r="S1369" s="274"/>
      <c r="T1369" s="275"/>
      <c r="AT1369" s="276" t="s">
        <v>175</v>
      </c>
      <c r="AU1369" s="276" t="s">
        <v>107</v>
      </c>
      <c r="AV1369" s="14" t="s">
        <v>166</v>
      </c>
      <c r="AW1369" s="14" t="s">
        <v>31</v>
      </c>
      <c r="AX1369" s="14" t="s">
        <v>74</v>
      </c>
      <c r="AY1369" s="276" t="s">
        <v>165</v>
      </c>
    </row>
    <row r="1370" s="15" customFormat="1">
      <c r="B1370" s="277"/>
      <c r="C1370" s="278"/>
      <c r="D1370" s="246" t="s">
        <v>175</v>
      </c>
      <c r="E1370" s="279" t="s">
        <v>1</v>
      </c>
      <c r="F1370" s="280" t="s">
        <v>186</v>
      </c>
      <c r="G1370" s="278"/>
      <c r="H1370" s="281">
        <v>1008.1230000000001</v>
      </c>
      <c r="I1370" s="282"/>
      <c r="J1370" s="278"/>
      <c r="K1370" s="278"/>
      <c r="L1370" s="283"/>
      <c r="M1370" s="284"/>
      <c r="N1370" s="285"/>
      <c r="O1370" s="285"/>
      <c r="P1370" s="285"/>
      <c r="Q1370" s="285"/>
      <c r="R1370" s="285"/>
      <c r="S1370" s="285"/>
      <c r="T1370" s="286"/>
      <c r="AT1370" s="287" t="s">
        <v>175</v>
      </c>
      <c r="AU1370" s="287" t="s">
        <v>107</v>
      </c>
      <c r="AV1370" s="15" t="s">
        <v>173</v>
      </c>
      <c r="AW1370" s="15" t="s">
        <v>31</v>
      </c>
      <c r="AX1370" s="15" t="s">
        <v>82</v>
      </c>
      <c r="AY1370" s="287" t="s">
        <v>165</v>
      </c>
    </row>
    <row r="1371" s="1" customFormat="1" ht="16.5" customHeight="1">
      <c r="B1371" s="38"/>
      <c r="C1371" s="231" t="s">
        <v>659</v>
      </c>
      <c r="D1371" s="231" t="s">
        <v>168</v>
      </c>
      <c r="E1371" s="232" t="s">
        <v>2174</v>
      </c>
      <c r="F1371" s="233" t="s">
        <v>2175</v>
      </c>
      <c r="G1371" s="234" t="s">
        <v>296</v>
      </c>
      <c r="H1371" s="235">
        <v>60487.379999999997</v>
      </c>
      <c r="I1371" s="236"/>
      <c r="J1371" s="237">
        <f>ROUND(I1371*H1371,2)</f>
        <v>0</v>
      </c>
      <c r="K1371" s="233" t="s">
        <v>1</v>
      </c>
      <c r="L1371" s="43"/>
      <c r="M1371" s="238" t="s">
        <v>1</v>
      </c>
      <c r="N1371" s="239" t="s">
        <v>40</v>
      </c>
      <c r="O1371" s="86"/>
      <c r="P1371" s="240">
        <f>O1371*H1371</f>
        <v>0</v>
      </c>
      <c r="Q1371" s="240">
        <v>0</v>
      </c>
      <c r="R1371" s="240">
        <f>Q1371*H1371</f>
        <v>0</v>
      </c>
      <c r="S1371" s="240">
        <v>0</v>
      </c>
      <c r="T1371" s="241">
        <f>S1371*H1371</f>
        <v>0</v>
      </c>
      <c r="AR1371" s="242" t="s">
        <v>173</v>
      </c>
      <c r="AT1371" s="242" t="s">
        <v>168</v>
      </c>
      <c r="AU1371" s="242" t="s">
        <v>107</v>
      </c>
      <c r="AY1371" s="17" t="s">
        <v>165</v>
      </c>
      <c r="BE1371" s="243">
        <f>IF(N1371="základní",J1371,0)</f>
        <v>0</v>
      </c>
      <c r="BF1371" s="243">
        <f>IF(N1371="snížená",J1371,0)</f>
        <v>0</v>
      </c>
      <c r="BG1371" s="243">
        <f>IF(N1371="zákl. přenesená",J1371,0)</f>
        <v>0</v>
      </c>
      <c r="BH1371" s="243">
        <f>IF(N1371="sníž. přenesená",J1371,0)</f>
        <v>0</v>
      </c>
      <c r="BI1371" s="243">
        <f>IF(N1371="nulová",J1371,0)</f>
        <v>0</v>
      </c>
      <c r="BJ1371" s="17" t="s">
        <v>107</v>
      </c>
      <c r="BK1371" s="243">
        <f>ROUND(I1371*H1371,2)</f>
        <v>0</v>
      </c>
      <c r="BL1371" s="17" t="s">
        <v>173</v>
      </c>
      <c r="BM1371" s="242" t="s">
        <v>2176</v>
      </c>
    </row>
    <row r="1372" s="13" customFormat="1">
      <c r="B1372" s="255"/>
      <c r="C1372" s="256"/>
      <c r="D1372" s="246" t="s">
        <v>175</v>
      </c>
      <c r="E1372" s="257" t="s">
        <v>1</v>
      </c>
      <c r="F1372" s="258" t="s">
        <v>2177</v>
      </c>
      <c r="G1372" s="256"/>
      <c r="H1372" s="259">
        <v>60487.379999999997</v>
      </c>
      <c r="I1372" s="260"/>
      <c r="J1372" s="256"/>
      <c r="K1372" s="256"/>
      <c r="L1372" s="261"/>
      <c r="M1372" s="262"/>
      <c r="N1372" s="263"/>
      <c r="O1372" s="263"/>
      <c r="P1372" s="263"/>
      <c r="Q1372" s="263"/>
      <c r="R1372" s="263"/>
      <c r="S1372" s="263"/>
      <c r="T1372" s="264"/>
      <c r="AT1372" s="265" t="s">
        <v>175</v>
      </c>
      <c r="AU1372" s="265" t="s">
        <v>107</v>
      </c>
      <c r="AV1372" s="13" t="s">
        <v>107</v>
      </c>
      <c r="AW1372" s="13" t="s">
        <v>31</v>
      </c>
      <c r="AX1372" s="13" t="s">
        <v>74</v>
      </c>
      <c r="AY1372" s="265" t="s">
        <v>165</v>
      </c>
    </row>
    <row r="1373" s="15" customFormat="1">
      <c r="B1373" s="277"/>
      <c r="C1373" s="278"/>
      <c r="D1373" s="246" t="s">
        <v>175</v>
      </c>
      <c r="E1373" s="279" t="s">
        <v>1</v>
      </c>
      <c r="F1373" s="280" t="s">
        <v>186</v>
      </c>
      <c r="G1373" s="278"/>
      <c r="H1373" s="281">
        <v>60487.379999999997</v>
      </c>
      <c r="I1373" s="282"/>
      <c r="J1373" s="278"/>
      <c r="K1373" s="278"/>
      <c r="L1373" s="283"/>
      <c r="M1373" s="284"/>
      <c r="N1373" s="285"/>
      <c r="O1373" s="285"/>
      <c r="P1373" s="285"/>
      <c r="Q1373" s="285"/>
      <c r="R1373" s="285"/>
      <c r="S1373" s="285"/>
      <c r="T1373" s="286"/>
      <c r="AT1373" s="287" t="s">
        <v>175</v>
      </c>
      <c r="AU1373" s="287" t="s">
        <v>107</v>
      </c>
      <c r="AV1373" s="15" t="s">
        <v>173</v>
      </c>
      <c r="AW1373" s="15" t="s">
        <v>31</v>
      </c>
      <c r="AX1373" s="15" t="s">
        <v>82</v>
      </c>
      <c r="AY1373" s="287" t="s">
        <v>165</v>
      </c>
    </row>
    <row r="1374" s="1" customFormat="1" ht="16.5" customHeight="1">
      <c r="B1374" s="38"/>
      <c r="C1374" s="231" t="s">
        <v>721</v>
      </c>
      <c r="D1374" s="231" t="s">
        <v>168</v>
      </c>
      <c r="E1374" s="232" t="s">
        <v>2178</v>
      </c>
      <c r="F1374" s="233" t="s">
        <v>2179</v>
      </c>
      <c r="G1374" s="234" t="s">
        <v>296</v>
      </c>
      <c r="H1374" s="235">
        <v>1008.1230000000001</v>
      </c>
      <c r="I1374" s="236"/>
      <c r="J1374" s="237">
        <f>ROUND(I1374*H1374,2)</f>
        <v>0</v>
      </c>
      <c r="K1374" s="233" t="s">
        <v>1</v>
      </c>
      <c r="L1374" s="43"/>
      <c r="M1374" s="238" t="s">
        <v>1</v>
      </c>
      <c r="N1374" s="239" t="s">
        <v>40</v>
      </c>
      <c r="O1374" s="86"/>
      <c r="P1374" s="240">
        <f>O1374*H1374</f>
        <v>0</v>
      </c>
      <c r="Q1374" s="240">
        <v>0</v>
      </c>
      <c r="R1374" s="240">
        <f>Q1374*H1374</f>
        <v>0</v>
      </c>
      <c r="S1374" s="240">
        <v>0</v>
      </c>
      <c r="T1374" s="241">
        <f>S1374*H1374</f>
        <v>0</v>
      </c>
      <c r="AR1374" s="242" t="s">
        <v>173</v>
      </c>
      <c r="AT1374" s="242" t="s">
        <v>168</v>
      </c>
      <c r="AU1374" s="242" t="s">
        <v>107</v>
      </c>
      <c r="AY1374" s="17" t="s">
        <v>165</v>
      </c>
      <c r="BE1374" s="243">
        <f>IF(N1374="základní",J1374,0)</f>
        <v>0</v>
      </c>
      <c r="BF1374" s="243">
        <f>IF(N1374="snížená",J1374,0)</f>
        <v>0</v>
      </c>
      <c r="BG1374" s="243">
        <f>IF(N1374="zákl. přenesená",J1374,0)</f>
        <v>0</v>
      </c>
      <c r="BH1374" s="243">
        <f>IF(N1374="sníž. přenesená",J1374,0)</f>
        <v>0</v>
      </c>
      <c r="BI1374" s="243">
        <f>IF(N1374="nulová",J1374,0)</f>
        <v>0</v>
      </c>
      <c r="BJ1374" s="17" t="s">
        <v>107</v>
      </c>
      <c r="BK1374" s="243">
        <f>ROUND(I1374*H1374,2)</f>
        <v>0</v>
      </c>
      <c r="BL1374" s="17" t="s">
        <v>173</v>
      </c>
      <c r="BM1374" s="242" t="s">
        <v>2180</v>
      </c>
    </row>
    <row r="1375" s="1" customFormat="1" ht="16.5" customHeight="1">
      <c r="B1375" s="38"/>
      <c r="C1375" s="231" t="s">
        <v>725</v>
      </c>
      <c r="D1375" s="231" t="s">
        <v>168</v>
      </c>
      <c r="E1375" s="232" t="s">
        <v>2181</v>
      </c>
      <c r="F1375" s="233" t="s">
        <v>2182</v>
      </c>
      <c r="G1375" s="234" t="s">
        <v>339</v>
      </c>
      <c r="H1375" s="235">
        <v>4</v>
      </c>
      <c r="I1375" s="236"/>
      <c r="J1375" s="237">
        <f>ROUND(I1375*H1375,2)</f>
        <v>0</v>
      </c>
      <c r="K1375" s="233" t="s">
        <v>1</v>
      </c>
      <c r="L1375" s="43"/>
      <c r="M1375" s="238" t="s">
        <v>1</v>
      </c>
      <c r="N1375" s="239" t="s">
        <v>40</v>
      </c>
      <c r="O1375" s="86"/>
      <c r="P1375" s="240">
        <f>O1375*H1375</f>
        <v>0</v>
      </c>
      <c r="Q1375" s="240">
        <v>0</v>
      </c>
      <c r="R1375" s="240">
        <f>Q1375*H1375</f>
        <v>0</v>
      </c>
      <c r="S1375" s="240">
        <v>0</v>
      </c>
      <c r="T1375" s="241">
        <f>S1375*H1375</f>
        <v>0</v>
      </c>
      <c r="AR1375" s="242" t="s">
        <v>173</v>
      </c>
      <c r="AT1375" s="242" t="s">
        <v>168</v>
      </c>
      <c r="AU1375" s="242" t="s">
        <v>107</v>
      </c>
      <c r="AY1375" s="17" t="s">
        <v>165</v>
      </c>
      <c r="BE1375" s="243">
        <f>IF(N1375="základní",J1375,0)</f>
        <v>0</v>
      </c>
      <c r="BF1375" s="243">
        <f>IF(N1375="snížená",J1375,0)</f>
        <v>0</v>
      </c>
      <c r="BG1375" s="243">
        <f>IF(N1375="zákl. přenesená",J1375,0)</f>
        <v>0</v>
      </c>
      <c r="BH1375" s="243">
        <f>IF(N1375="sníž. přenesená",J1375,0)</f>
        <v>0</v>
      </c>
      <c r="BI1375" s="243">
        <f>IF(N1375="nulová",J1375,0)</f>
        <v>0</v>
      </c>
      <c r="BJ1375" s="17" t="s">
        <v>107</v>
      </c>
      <c r="BK1375" s="243">
        <f>ROUND(I1375*H1375,2)</f>
        <v>0</v>
      </c>
      <c r="BL1375" s="17" t="s">
        <v>173</v>
      </c>
      <c r="BM1375" s="242" t="s">
        <v>2183</v>
      </c>
    </row>
    <row r="1376" s="12" customFormat="1">
      <c r="B1376" s="244"/>
      <c r="C1376" s="245"/>
      <c r="D1376" s="246" t="s">
        <v>175</v>
      </c>
      <c r="E1376" s="247" t="s">
        <v>1</v>
      </c>
      <c r="F1376" s="248" t="s">
        <v>1750</v>
      </c>
      <c r="G1376" s="245"/>
      <c r="H1376" s="247" t="s">
        <v>1</v>
      </c>
      <c r="I1376" s="249"/>
      <c r="J1376" s="245"/>
      <c r="K1376" s="245"/>
      <c r="L1376" s="250"/>
      <c r="M1376" s="251"/>
      <c r="N1376" s="252"/>
      <c r="O1376" s="252"/>
      <c r="P1376" s="252"/>
      <c r="Q1376" s="252"/>
      <c r="R1376" s="252"/>
      <c r="S1376" s="252"/>
      <c r="T1376" s="253"/>
      <c r="AT1376" s="254" t="s">
        <v>175</v>
      </c>
      <c r="AU1376" s="254" t="s">
        <v>107</v>
      </c>
      <c r="AV1376" s="12" t="s">
        <v>82</v>
      </c>
      <c r="AW1376" s="12" t="s">
        <v>31</v>
      </c>
      <c r="AX1376" s="12" t="s">
        <v>74</v>
      </c>
      <c r="AY1376" s="254" t="s">
        <v>165</v>
      </c>
    </row>
    <row r="1377" s="13" customFormat="1">
      <c r="B1377" s="255"/>
      <c r="C1377" s="256"/>
      <c r="D1377" s="246" t="s">
        <v>175</v>
      </c>
      <c r="E1377" s="257" t="s">
        <v>1</v>
      </c>
      <c r="F1377" s="258" t="s">
        <v>107</v>
      </c>
      <c r="G1377" s="256"/>
      <c r="H1377" s="259">
        <v>2</v>
      </c>
      <c r="I1377" s="260"/>
      <c r="J1377" s="256"/>
      <c r="K1377" s="256"/>
      <c r="L1377" s="261"/>
      <c r="M1377" s="262"/>
      <c r="N1377" s="263"/>
      <c r="O1377" s="263"/>
      <c r="P1377" s="263"/>
      <c r="Q1377" s="263"/>
      <c r="R1377" s="263"/>
      <c r="S1377" s="263"/>
      <c r="T1377" s="264"/>
      <c r="AT1377" s="265" t="s">
        <v>175</v>
      </c>
      <c r="AU1377" s="265" t="s">
        <v>107</v>
      </c>
      <c r="AV1377" s="13" t="s">
        <v>107</v>
      </c>
      <c r="AW1377" s="13" t="s">
        <v>31</v>
      </c>
      <c r="AX1377" s="13" t="s">
        <v>74</v>
      </c>
      <c r="AY1377" s="265" t="s">
        <v>165</v>
      </c>
    </row>
    <row r="1378" s="12" customFormat="1">
      <c r="B1378" s="244"/>
      <c r="C1378" s="245"/>
      <c r="D1378" s="246" t="s">
        <v>175</v>
      </c>
      <c r="E1378" s="247" t="s">
        <v>1</v>
      </c>
      <c r="F1378" s="248" t="s">
        <v>1175</v>
      </c>
      <c r="G1378" s="245"/>
      <c r="H1378" s="247" t="s">
        <v>1</v>
      </c>
      <c r="I1378" s="249"/>
      <c r="J1378" s="245"/>
      <c r="K1378" s="245"/>
      <c r="L1378" s="250"/>
      <c r="M1378" s="251"/>
      <c r="N1378" s="252"/>
      <c r="O1378" s="252"/>
      <c r="P1378" s="252"/>
      <c r="Q1378" s="252"/>
      <c r="R1378" s="252"/>
      <c r="S1378" s="252"/>
      <c r="T1378" s="253"/>
      <c r="AT1378" s="254" t="s">
        <v>175</v>
      </c>
      <c r="AU1378" s="254" t="s">
        <v>107</v>
      </c>
      <c r="AV1378" s="12" t="s">
        <v>82</v>
      </c>
      <c r="AW1378" s="12" t="s">
        <v>31</v>
      </c>
      <c r="AX1378" s="12" t="s">
        <v>74</v>
      </c>
      <c r="AY1378" s="254" t="s">
        <v>165</v>
      </c>
    </row>
    <row r="1379" s="13" customFormat="1">
      <c r="B1379" s="255"/>
      <c r="C1379" s="256"/>
      <c r="D1379" s="246" t="s">
        <v>175</v>
      </c>
      <c r="E1379" s="257" t="s">
        <v>1</v>
      </c>
      <c r="F1379" s="258" t="s">
        <v>107</v>
      </c>
      <c r="G1379" s="256"/>
      <c r="H1379" s="259">
        <v>2</v>
      </c>
      <c r="I1379" s="260"/>
      <c r="J1379" s="256"/>
      <c r="K1379" s="256"/>
      <c r="L1379" s="261"/>
      <c r="M1379" s="262"/>
      <c r="N1379" s="263"/>
      <c r="O1379" s="263"/>
      <c r="P1379" s="263"/>
      <c r="Q1379" s="263"/>
      <c r="R1379" s="263"/>
      <c r="S1379" s="263"/>
      <c r="T1379" s="264"/>
      <c r="AT1379" s="265" t="s">
        <v>175</v>
      </c>
      <c r="AU1379" s="265" t="s">
        <v>107</v>
      </c>
      <c r="AV1379" s="13" t="s">
        <v>107</v>
      </c>
      <c r="AW1379" s="13" t="s">
        <v>31</v>
      </c>
      <c r="AX1379" s="13" t="s">
        <v>74</v>
      </c>
      <c r="AY1379" s="265" t="s">
        <v>165</v>
      </c>
    </row>
    <row r="1380" s="15" customFormat="1">
      <c r="B1380" s="277"/>
      <c r="C1380" s="278"/>
      <c r="D1380" s="246" t="s">
        <v>175</v>
      </c>
      <c r="E1380" s="279" t="s">
        <v>1</v>
      </c>
      <c r="F1380" s="280" t="s">
        <v>186</v>
      </c>
      <c r="G1380" s="278"/>
      <c r="H1380" s="281">
        <v>4</v>
      </c>
      <c r="I1380" s="282"/>
      <c r="J1380" s="278"/>
      <c r="K1380" s="278"/>
      <c r="L1380" s="283"/>
      <c r="M1380" s="284"/>
      <c r="N1380" s="285"/>
      <c r="O1380" s="285"/>
      <c r="P1380" s="285"/>
      <c r="Q1380" s="285"/>
      <c r="R1380" s="285"/>
      <c r="S1380" s="285"/>
      <c r="T1380" s="286"/>
      <c r="AT1380" s="287" t="s">
        <v>175</v>
      </c>
      <c r="AU1380" s="287" t="s">
        <v>107</v>
      </c>
      <c r="AV1380" s="15" t="s">
        <v>173</v>
      </c>
      <c r="AW1380" s="15" t="s">
        <v>31</v>
      </c>
      <c r="AX1380" s="15" t="s">
        <v>82</v>
      </c>
      <c r="AY1380" s="287" t="s">
        <v>165</v>
      </c>
    </row>
    <row r="1381" s="1" customFormat="1" ht="24" customHeight="1">
      <c r="B1381" s="38"/>
      <c r="C1381" s="231" t="s">
        <v>729</v>
      </c>
      <c r="D1381" s="231" t="s">
        <v>168</v>
      </c>
      <c r="E1381" s="232" t="s">
        <v>2184</v>
      </c>
      <c r="F1381" s="233" t="s">
        <v>2185</v>
      </c>
      <c r="G1381" s="234" t="s">
        <v>339</v>
      </c>
      <c r="H1381" s="235">
        <v>240</v>
      </c>
      <c r="I1381" s="236"/>
      <c r="J1381" s="237">
        <f>ROUND(I1381*H1381,2)</f>
        <v>0</v>
      </c>
      <c r="K1381" s="233" t="s">
        <v>1</v>
      </c>
      <c r="L1381" s="43"/>
      <c r="M1381" s="238" t="s">
        <v>1</v>
      </c>
      <c r="N1381" s="239" t="s">
        <v>40</v>
      </c>
      <c r="O1381" s="86"/>
      <c r="P1381" s="240">
        <f>O1381*H1381</f>
        <v>0</v>
      </c>
      <c r="Q1381" s="240">
        <v>0</v>
      </c>
      <c r="R1381" s="240">
        <f>Q1381*H1381</f>
        <v>0</v>
      </c>
      <c r="S1381" s="240">
        <v>0</v>
      </c>
      <c r="T1381" s="241">
        <f>S1381*H1381</f>
        <v>0</v>
      </c>
      <c r="AR1381" s="242" t="s">
        <v>173</v>
      </c>
      <c r="AT1381" s="242" t="s">
        <v>168</v>
      </c>
      <c r="AU1381" s="242" t="s">
        <v>107</v>
      </c>
      <c r="AY1381" s="17" t="s">
        <v>165</v>
      </c>
      <c r="BE1381" s="243">
        <f>IF(N1381="základní",J1381,0)</f>
        <v>0</v>
      </c>
      <c r="BF1381" s="243">
        <f>IF(N1381="snížená",J1381,0)</f>
        <v>0</v>
      </c>
      <c r="BG1381" s="243">
        <f>IF(N1381="zákl. přenesená",J1381,0)</f>
        <v>0</v>
      </c>
      <c r="BH1381" s="243">
        <f>IF(N1381="sníž. přenesená",J1381,0)</f>
        <v>0</v>
      </c>
      <c r="BI1381" s="243">
        <f>IF(N1381="nulová",J1381,0)</f>
        <v>0</v>
      </c>
      <c r="BJ1381" s="17" t="s">
        <v>107</v>
      </c>
      <c r="BK1381" s="243">
        <f>ROUND(I1381*H1381,2)</f>
        <v>0</v>
      </c>
      <c r="BL1381" s="17" t="s">
        <v>173</v>
      </c>
      <c r="BM1381" s="242" t="s">
        <v>2186</v>
      </c>
    </row>
    <row r="1382" s="13" customFormat="1">
      <c r="B1382" s="255"/>
      <c r="C1382" s="256"/>
      <c r="D1382" s="246" t="s">
        <v>175</v>
      </c>
      <c r="E1382" s="257" t="s">
        <v>1</v>
      </c>
      <c r="F1382" s="258" t="s">
        <v>2187</v>
      </c>
      <c r="G1382" s="256"/>
      <c r="H1382" s="259">
        <v>240</v>
      </c>
      <c r="I1382" s="260"/>
      <c r="J1382" s="256"/>
      <c r="K1382" s="256"/>
      <c r="L1382" s="261"/>
      <c r="M1382" s="262"/>
      <c r="N1382" s="263"/>
      <c r="O1382" s="263"/>
      <c r="P1382" s="263"/>
      <c r="Q1382" s="263"/>
      <c r="R1382" s="263"/>
      <c r="S1382" s="263"/>
      <c r="T1382" s="264"/>
      <c r="AT1382" s="265" t="s">
        <v>175</v>
      </c>
      <c r="AU1382" s="265" t="s">
        <v>107</v>
      </c>
      <c r="AV1382" s="13" t="s">
        <v>107</v>
      </c>
      <c r="AW1382" s="13" t="s">
        <v>31</v>
      </c>
      <c r="AX1382" s="13" t="s">
        <v>74</v>
      </c>
      <c r="AY1382" s="265" t="s">
        <v>165</v>
      </c>
    </row>
    <row r="1383" s="15" customFormat="1">
      <c r="B1383" s="277"/>
      <c r="C1383" s="278"/>
      <c r="D1383" s="246" t="s">
        <v>175</v>
      </c>
      <c r="E1383" s="279" t="s">
        <v>1</v>
      </c>
      <c r="F1383" s="280" t="s">
        <v>186</v>
      </c>
      <c r="G1383" s="278"/>
      <c r="H1383" s="281">
        <v>240</v>
      </c>
      <c r="I1383" s="282"/>
      <c r="J1383" s="278"/>
      <c r="K1383" s="278"/>
      <c r="L1383" s="283"/>
      <c r="M1383" s="284"/>
      <c r="N1383" s="285"/>
      <c r="O1383" s="285"/>
      <c r="P1383" s="285"/>
      <c r="Q1383" s="285"/>
      <c r="R1383" s="285"/>
      <c r="S1383" s="285"/>
      <c r="T1383" s="286"/>
      <c r="AT1383" s="287" t="s">
        <v>175</v>
      </c>
      <c r="AU1383" s="287" t="s">
        <v>107</v>
      </c>
      <c r="AV1383" s="15" t="s">
        <v>173</v>
      </c>
      <c r="AW1383" s="15" t="s">
        <v>31</v>
      </c>
      <c r="AX1383" s="15" t="s">
        <v>82</v>
      </c>
      <c r="AY1383" s="287" t="s">
        <v>165</v>
      </c>
    </row>
    <row r="1384" s="1" customFormat="1" ht="16.5" customHeight="1">
      <c r="B1384" s="38"/>
      <c r="C1384" s="231" t="s">
        <v>733</v>
      </c>
      <c r="D1384" s="231" t="s">
        <v>168</v>
      </c>
      <c r="E1384" s="232" t="s">
        <v>2188</v>
      </c>
      <c r="F1384" s="233" t="s">
        <v>2189</v>
      </c>
      <c r="G1384" s="234" t="s">
        <v>339</v>
      </c>
      <c r="H1384" s="235">
        <v>4</v>
      </c>
      <c r="I1384" s="236"/>
      <c r="J1384" s="237">
        <f>ROUND(I1384*H1384,2)</f>
        <v>0</v>
      </c>
      <c r="K1384" s="233" t="s">
        <v>1</v>
      </c>
      <c r="L1384" s="43"/>
      <c r="M1384" s="238" t="s">
        <v>1</v>
      </c>
      <c r="N1384" s="239" t="s">
        <v>40</v>
      </c>
      <c r="O1384" s="86"/>
      <c r="P1384" s="240">
        <f>O1384*H1384</f>
        <v>0</v>
      </c>
      <c r="Q1384" s="240">
        <v>0</v>
      </c>
      <c r="R1384" s="240">
        <f>Q1384*H1384</f>
        <v>0</v>
      </c>
      <c r="S1384" s="240">
        <v>0</v>
      </c>
      <c r="T1384" s="241">
        <f>S1384*H1384</f>
        <v>0</v>
      </c>
      <c r="AR1384" s="242" t="s">
        <v>173</v>
      </c>
      <c r="AT1384" s="242" t="s">
        <v>168</v>
      </c>
      <c r="AU1384" s="242" t="s">
        <v>107</v>
      </c>
      <c r="AY1384" s="17" t="s">
        <v>165</v>
      </c>
      <c r="BE1384" s="243">
        <f>IF(N1384="základní",J1384,0)</f>
        <v>0</v>
      </c>
      <c r="BF1384" s="243">
        <f>IF(N1384="snížená",J1384,0)</f>
        <v>0</v>
      </c>
      <c r="BG1384" s="243">
        <f>IF(N1384="zákl. přenesená",J1384,0)</f>
        <v>0</v>
      </c>
      <c r="BH1384" s="243">
        <f>IF(N1384="sníž. přenesená",J1384,0)</f>
        <v>0</v>
      </c>
      <c r="BI1384" s="243">
        <f>IF(N1384="nulová",J1384,0)</f>
        <v>0</v>
      </c>
      <c r="BJ1384" s="17" t="s">
        <v>107</v>
      </c>
      <c r="BK1384" s="243">
        <f>ROUND(I1384*H1384,2)</f>
        <v>0</v>
      </c>
      <c r="BL1384" s="17" t="s">
        <v>173</v>
      </c>
      <c r="BM1384" s="242" t="s">
        <v>2190</v>
      </c>
    </row>
    <row r="1385" s="11" customFormat="1" ht="22.8" customHeight="1">
      <c r="B1385" s="215"/>
      <c r="C1385" s="216"/>
      <c r="D1385" s="217" t="s">
        <v>73</v>
      </c>
      <c r="E1385" s="229" t="s">
        <v>923</v>
      </c>
      <c r="F1385" s="229" t="s">
        <v>2191</v>
      </c>
      <c r="G1385" s="216"/>
      <c r="H1385" s="216"/>
      <c r="I1385" s="219"/>
      <c r="J1385" s="230">
        <f>BK1385</f>
        <v>0</v>
      </c>
      <c r="K1385" s="216"/>
      <c r="L1385" s="221"/>
      <c r="M1385" s="222"/>
      <c r="N1385" s="223"/>
      <c r="O1385" s="223"/>
      <c r="P1385" s="224">
        <f>SUM(P1386:P1390)</f>
        <v>0</v>
      </c>
      <c r="Q1385" s="223"/>
      <c r="R1385" s="224">
        <f>SUM(R1386:R1390)</f>
        <v>0</v>
      </c>
      <c r="S1385" s="223"/>
      <c r="T1385" s="225">
        <f>SUM(T1386:T1390)</f>
        <v>0</v>
      </c>
      <c r="AR1385" s="226" t="s">
        <v>82</v>
      </c>
      <c r="AT1385" s="227" t="s">
        <v>73</v>
      </c>
      <c r="AU1385" s="227" t="s">
        <v>82</v>
      </c>
      <c r="AY1385" s="226" t="s">
        <v>165</v>
      </c>
      <c r="BK1385" s="228">
        <f>SUM(BK1386:BK1390)</f>
        <v>0</v>
      </c>
    </row>
    <row r="1386" s="1" customFormat="1" ht="24" customHeight="1">
      <c r="B1386" s="38"/>
      <c r="C1386" s="231" t="s">
        <v>737</v>
      </c>
      <c r="D1386" s="231" t="s">
        <v>168</v>
      </c>
      <c r="E1386" s="232" t="s">
        <v>2192</v>
      </c>
      <c r="F1386" s="233" t="s">
        <v>2193</v>
      </c>
      <c r="G1386" s="234" t="s">
        <v>285</v>
      </c>
      <c r="H1386" s="235">
        <v>15.674</v>
      </c>
      <c r="I1386" s="236"/>
      <c r="J1386" s="237">
        <f>ROUND(I1386*H1386,2)</f>
        <v>0</v>
      </c>
      <c r="K1386" s="233" t="s">
        <v>172</v>
      </c>
      <c r="L1386" s="43"/>
      <c r="M1386" s="238" t="s">
        <v>1</v>
      </c>
      <c r="N1386" s="239" t="s">
        <v>40</v>
      </c>
      <c r="O1386" s="86"/>
      <c r="P1386" s="240">
        <f>O1386*H1386</f>
        <v>0</v>
      </c>
      <c r="Q1386" s="240">
        <v>0</v>
      </c>
      <c r="R1386" s="240">
        <f>Q1386*H1386</f>
        <v>0</v>
      </c>
      <c r="S1386" s="240">
        <v>0</v>
      </c>
      <c r="T1386" s="241">
        <f>S1386*H1386</f>
        <v>0</v>
      </c>
      <c r="AR1386" s="242" t="s">
        <v>173</v>
      </c>
      <c r="AT1386" s="242" t="s">
        <v>168</v>
      </c>
      <c r="AU1386" s="242" t="s">
        <v>107</v>
      </c>
      <c r="AY1386" s="17" t="s">
        <v>165</v>
      </c>
      <c r="BE1386" s="243">
        <f>IF(N1386="základní",J1386,0)</f>
        <v>0</v>
      </c>
      <c r="BF1386" s="243">
        <f>IF(N1386="snížená",J1386,0)</f>
        <v>0</v>
      </c>
      <c r="BG1386" s="243">
        <f>IF(N1386="zákl. přenesená",J1386,0)</f>
        <v>0</v>
      </c>
      <c r="BH1386" s="243">
        <f>IF(N1386="sníž. přenesená",J1386,0)</f>
        <v>0</v>
      </c>
      <c r="BI1386" s="243">
        <f>IF(N1386="nulová",J1386,0)</f>
        <v>0</v>
      </c>
      <c r="BJ1386" s="17" t="s">
        <v>107</v>
      </c>
      <c r="BK1386" s="243">
        <f>ROUND(I1386*H1386,2)</f>
        <v>0</v>
      </c>
      <c r="BL1386" s="17" t="s">
        <v>173</v>
      </c>
      <c r="BM1386" s="242" t="s">
        <v>2194</v>
      </c>
    </row>
    <row r="1387" s="1" customFormat="1" ht="24" customHeight="1">
      <c r="B1387" s="38"/>
      <c r="C1387" s="231" t="s">
        <v>764</v>
      </c>
      <c r="D1387" s="231" t="s">
        <v>168</v>
      </c>
      <c r="E1387" s="232" t="s">
        <v>2195</v>
      </c>
      <c r="F1387" s="233" t="s">
        <v>2196</v>
      </c>
      <c r="G1387" s="234" t="s">
        <v>285</v>
      </c>
      <c r="H1387" s="235">
        <v>15.674</v>
      </c>
      <c r="I1387" s="236"/>
      <c r="J1387" s="237">
        <f>ROUND(I1387*H1387,2)</f>
        <v>0</v>
      </c>
      <c r="K1387" s="233" t="s">
        <v>286</v>
      </c>
      <c r="L1387" s="43"/>
      <c r="M1387" s="238" t="s">
        <v>1</v>
      </c>
      <c r="N1387" s="239" t="s">
        <v>40</v>
      </c>
      <c r="O1387" s="86"/>
      <c r="P1387" s="240">
        <f>O1387*H1387</f>
        <v>0</v>
      </c>
      <c r="Q1387" s="240">
        <v>0</v>
      </c>
      <c r="R1387" s="240">
        <f>Q1387*H1387</f>
        <v>0</v>
      </c>
      <c r="S1387" s="240">
        <v>0</v>
      </c>
      <c r="T1387" s="241">
        <f>S1387*H1387</f>
        <v>0</v>
      </c>
      <c r="AR1387" s="242" t="s">
        <v>173</v>
      </c>
      <c r="AT1387" s="242" t="s">
        <v>168</v>
      </c>
      <c r="AU1387" s="242" t="s">
        <v>107</v>
      </c>
      <c r="AY1387" s="17" t="s">
        <v>165</v>
      </c>
      <c r="BE1387" s="243">
        <f>IF(N1387="základní",J1387,0)</f>
        <v>0</v>
      </c>
      <c r="BF1387" s="243">
        <f>IF(N1387="snížená",J1387,0)</f>
        <v>0</v>
      </c>
      <c r="BG1387" s="243">
        <f>IF(N1387="zákl. přenesená",J1387,0)</f>
        <v>0</v>
      </c>
      <c r="BH1387" s="243">
        <f>IF(N1387="sníž. přenesená",J1387,0)</f>
        <v>0</v>
      </c>
      <c r="BI1387" s="243">
        <f>IF(N1387="nulová",J1387,0)</f>
        <v>0</v>
      </c>
      <c r="BJ1387" s="17" t="s">
        <v>107</v>
      </c>
      <c r="BK1387" s="243">
        <f>ROUND(I1387*H1387,2)</f>
        <v>0</v>
      </c>
      <c r="BL1387" s="17" t="s">
        <v>173</v>
      </c>
      <c r="BM1387" s="242" t="s">
        <v>2197</v>
      </c>
    </row>
    <row r="1388" s="1" customFormat="1" ht="24" customHeight="1">
      <c r="B1388" s="38"/>
      <c r="C1388" s="231" t="s">
        <v>771</v>
      </c>
      <c r="D1388" s="231" t="s">
        <v>168</v>
      </c>
      <c r="E1388" s="232" t="s">
        <v>2198</v>
      </c>
      <c r="F1388" s="233" t="s">
        <v>2199</v>
      </c>
      <c r="G1388" s="234" t="s">
        <v>285</v>
      </c>
      <c r="H1388" s="235">
        <v>266.45800000000003</v>
      </c>
      <c r="I1388" s="236"/>
      <c r="J1388" s="237">
        <f>ROUND(I1388*H1388,2)</f>
        <v>0</v>
      </c>
      <c r="K1388" s="233" t="s">
        <v>172</v>
      </c>
      <c r="L1388" s="43"/>
      <c r="M1388" s="238" t="s">
        <v>1</v>
      </c>
      <c r="N1388" s="239" t="s">
        <v>40</v>
      </c>
      <c r="O1388" s="86"/>
      <c r="P1388" s="240">
        <f>O1388*H1388</f>
        <v>0</v>
      </c>
      <c r="Q1388" s="240">
        <v>0</v>
      </c>
      <c r="R1388" s="240">
        <f>Q1388*H1388</f>
        <v>0</v>
      </c>
      <c r="S1388" s="240">
        <v>0</v>
      </c>
      <c r="T1388" s="241">
        <f>S1388*H1388</f>
        <v>0</v>
      </c>
      <c r="AR1388" s="242" t="s">
        <v>173</v>
      </c>
      <c r="AT1388" s="242" t="s">
        <v>168</v>
      </c>
      <c r="AU1388" s="242" t="s">
        <v>107</v>
      </c>
      <c r="AY1388" s="17" t="s">
        <v>165</v>
      </c>
      <c r="BE1388" s="243">
        <f>IF(N1388="základní",J1388,0)</f>
        <v>0</v>
      </c>
      <c r="BF1388" s="243">
        <f>IF(N1388="snížená",J1388,0)</f>
        <v>0</v>
      </c>
      <c r="BG1388" s="243">
        <f>IF(N1388="zákl. přenesená",J1388,0)</f>
        <v>0</v>
      </c>
      <c r="BH1388" s="243">
        <f>IF(N1388="sníž. přenesená",J1388,0)</f>
        <v>0</v>
      </c>
      <c r="BI1388" s="243">
        <f>IF(N1388="nulová",J1388,0)</f>
        <v>0</v>
      </c>
      <c r="BJ1388" s="17" t="s">
        <v>107</v>
      </c>
      <c r="BK1388" s="243">
        <f>ROUND(I1388*H1388,2)</f>
        <v>0</v>
      </c>
      <c r="BL1388" s="17" t="s">
        <v>173</v>
      </c>
      <c r="BM1388" s="242" t="s">
        <v>2200</v>
      </c>
    </row>
    <row r="1389" s="13" customFormat="1">
      <c r="B1389" s="255"/>
      <c r="C1389" s="256"/>
      <c r="D1389" s="246" t="s">
        <v>175</v>
      </c>
      <c r="E1389" s="256"/>
      <c r="F1389" s="258" t="s">
        <v>2201</v>
      </c>
      <c r="G1389" s="256"/>
      <c r="H1389" s="259">
        <v>266.45800000000003</v>
      </c>
      <c r="I1389" s="260"/>
      <c r="J1389" s="256"/>
      <c r="K1389" s="256"/>
      <c r="L1389" s="261"/>
      <c r="M1389" s="262"/>
      <c r="N1389" s="263"/>
      <c r="O1389" s="263"/>
      <c r="P1389" s="263"/>
      <c r="Q1389" s="263"/>
      <c r="R1389" s="263"/>
      <c r="S1389" s="263"/>
      <c r="T1389" s="264"/>
      <c r="AT1389" s="265" t="s">
        <v>175</v>
      </c>
      <c r="AU1389" s="265" t="s">
        <v>107</v>
      </c>
      <c r="AV1389" s="13" t="s">
        <v>107</v>
      </c>
      <c r="AW1389" s="13" t="s">
        <v>4</v>
      </c>
      <c r="AX1389" s="13" t="s">
        <v>82</v>
      </c>
      <c r="AY1389" s="265" t="s">
        <v>165</v>
      </c>
    </row>
    <row r="1390" s="1" customFormat="1" ht="24" customHeight="1">
      <c r="B1390" s="38"/>
      <c r="C1390" s="231" t="s">
        <v>777</v>
      </c>
      <c r="D1390" s="231" t="s">
        <v>168</v>
      </c>
      <c r="E1390" s="232" t="s">
        <v>935</v>
      </c>
      <c r="F1390" s="233" t="s">
        <v>936</v>
      </c>
      <c r="G1390" s="234" t="s">
        <v>285</v>
      </c>
      <c r="H1390" s="235">
        <v>15.674</v>
      </c>
      <c r="I1390" s="236"/>
      <c r="J1390" s="237">
        <f>ROUND(I1390*H1390,2)</f>
        <v>0</v>
      </c>
      <c r="K1390" s="233" t="s">
        <v>1</v>
      </c>
      <c r="L1390" s="43"/>
      <c r="M1390" s="238" t="s">
        <v>1</v>
      </c>
      <c r="N1390" s="239" t="s">
        <v>40</v>
      </c>
      <c r="O1390" s="86"/>
      <c r="P1390" s="240">
        <f>O1390*H1390</f>
        <v>0</v>
      </c>
      <c r="Q1390" s="240">
        <v>0</v>
      </c>
      <c r="R1390" s="240">
        <f>Q1390*H1390</f>
        <v>0</v>
      </c>
      <c r="S1390" s="240">
        <v>0</v>
      </c>
      <c r="T1390" s="241">
        <f>S1390*H1390</f>
        <v>0</v>
      </c>
      <c r="AR1390" s="242" t="s">
        <v>173</v>
      </c>
      <c r="AT1390" s="242" t="s">
        <v>168</v>
      </c>
      <c r="AU1390" s="242" t="s">
        <v>107</v>
      </c>
      <c r="AY1390" s="17" t="s">
        <v>165</v>
      </c>
      <c r="BE1390" s="243">
        <f>IF(N1390="základní",J1390,0)</f>
        <v>0</v>
      </c>
      <c r="BF1390" s="243">
        <f>IF(N1390="snížená",J1390,0)</f>
        <v>0</v>
      </c>
      <c r="BG1390" s="243">
        <f>IF(N1390="zákl. přenesená",J1390,0)</f>
        <v>0</v>
      </c>
      <c r="BH1390" s="243">
        <f>IF(N1390="sníž. přenesená",J1390,0)</f>
        <v>0</v>
      </c>
      <c r="BI1390" s="243">
        <f>IF(N1390="nulová",J1390,0)</f>
        <v>0</v>
      </c>
      <c r="BJ1390" s="17" t="s">
        <v>107</v>
      </c>
      <c r="BK1390" s="243">
        <f>ROUND(I1390*H1390,2)</f>
        <v>0</v>
      </c>
      <c r="BL1390" s="17" t="s">
        <v>173</v>
      </c>
      <c r="BM1390" s="242" t="s">
        <v>2202</v>
      </c>
    </row>
    <row r="1391" s="11" customFormat="1" ht="22.8" customHeight="1">
      <c r="B1391" s="215"/>
      <c r="C1391" s="216"/>
      <c r="D1391" s="217" t="s">
        <v>73</v>
      </c>
      <c r="E1391" s="229" t="s">
        <v>938</v>
      </c>
      <c r="F1391" s="229" t="s">
        <v>2203</v>
      </c>
      <c r="G1391" s="216"/>
      <c r="H1391" s="216"/>
      <c r="I1391" s="219"/>
      <c r="J1391" s="230">
        <f>BK1391</f>
        <v>0</v>
      </c>
      <c r="K1391" s="216"/>
      <c r="L1391" s="221"/>
      <c r="M1391" s="222"/>
      <c r="N1391" s="223"/>
      <c r="O1391" s="223"/>
      <c r="P1391" s="224">
        <f>P1392</f>
        <v>0</v>
      </c>
      <c r="Q1391" s="223"/>
      <c r="R1391" s="224">
        <f>R1392</f>
        <v>0</v>
      </c>
      <c r="S1391" s="223"/>
      <c r="T1391" s="225">
        <f>T1392</f>
        <v>0</v>
      </c>
      <c r="AR1391" s="226" t="s">
        <v>82</v>
      </c>
      <c r="AT1391" s="227" t="s">
        <v>73</v>
      </c>
      <c r="AU1391" s="227" t="s">
        <v>82</v>
      </c>
      <c r="AY1391" s="226" t="s">
        <v>165</v>
      </c>
      <c r="BK1391" s="228">
        <f>BK1392</f>
        <v>0</v>
      </c>
    </row>
    <row r="1392" s="1" customFormat="1" ht="16.5" customHeight="1">
      <c r="B1392" s="38"/>
      <c r="C1392" s="231" t="s">
        <v>782</v>
      </c>
      <c r="D1392" s="231" t="s">
        <v>168</v>
      </c>
      <c r="E1392" s="232" t="s">
        <v>2204</v>
      </c>
      <c r="F1392" s="233" t="s">
        <v>2205</v>
      </c>
      <c r="G1392" s="234" t="s">
        <v>285</v>
      </c>
      <c r="H1392" s="235">
        <v>50.359000000000002</v>
      </c>
      <c r="I1392" s="236"/>
      <c r="J1392" s="237">
        <f>ROUND(I1392*H1392,2)</f>
        <v>0</v>
      </c>
      <c r="K1392" s="233" t="s">
        <v>1</v>
      </c>
      <c r="L1392" s="43"/>
      <c r="M1392" s="238" t="s">
        <v>1</v>
      </c>
      <c r="N1392" s="239" t="s">
        <v>40</v>
      </c>
      <c r="O1392" s="86"/>
      <c r="P1392" s="240">
        <f>O1392*H1392</f>
        <v>0</v>
      </c>
      <c r="Q1392" s="240">
        <v>0</v>
      </c>
      <c r="R1392" s="240">
        <f>Q1392*H1392</f>
        <v>0</v>
      </c>
      <c r="S1392" s="240">
        <v>0</v>
      </c>
      <c r="T1392" s="241">
        <f>S1392*H1392</f>
        <v>0</v>
      </c>
      <c r="AR1392" s="242" t="s">
        <v>173</v>
      </c>
      <c r="AT1392" s="242" t="s">
        <v>168</v>
      </c>
      <c r="AU1392" s="242" t="s">
        <v>107</v>
      </c>
      <c r="AY1392" s="17" t="s">
        <v>165</v>
      </c>
      <c r="BE1392" s="243">
        <f>IF(N1392="základní",J1392,0)</f>
        <v>0</v>
      </c>
      <c r="BF1392" s="243">
        <f>IF(N1392="snížená",J1392,0)</f>
        <v>0</v>
      </c>
      <c r="BG1392" s="243">
        <f>IF(N1392="zákl. přenesená",J1392,0)</f>
        <v>0</v>
      </c>
      <c r="BH1392" s="243">
        <f>IF(N1392="sníž. přenesená",J1392,0)</f>
        <v>0</v>
      </c>
      <c r="BI1392" s="243">
        <f>IF(N1392="nulová",J1392,0)</f>
        <v>0</v>
      </c>
      <c r="BJ1392" s="17" t="s">
        <v>107</v>
      </c>
      <c r="BK1392" s="243">
        <f>ROUND(I1392*H1392,2)</f>
        <v>0</v>
      </c>
      <c r="BL1392" s="17" t="s">
        <v>173</v>
      </c>
      <c r="BM1392" s="242" t="s">
        <v>2206</v>
      </c>
    </row>
    <row r="1393" s="11" customFormat="1" ht="25.92" customHeight="1">
      <c r="B1393" s="215"/>
      <c r="C1393" s="216"/>
      <c r="D1393" s="217" t="s">
        <v>73</v>
      </c>
      <c r="E1393" s="218" t="s">
        <v>944</v>
      </c>
      <c r="F1393" s="218" t="s">
        <v>2207</v>
      </c>
      <c r="G1393" s="216"/>
      <c r="H1393" s="216"/>
      <c r="I1393" s="219"/>
      <c r="J1393" s="220">
        <f>BK1393</f>
        <v>0</v>
      </c>
      <c r="K1393" s="216"/>
      <c r="L1393" s="221"/>
      <c r="M1393" s="222"/>
      <c r="N1393" s="223"/>
      <c r="O1393" s="223"/>
      <c r="P1393" s="224">
        <f>P1394+P1442+P1472+P1516+P1518</f>
        <v>0</v>
      </c>
      <c r="Q1393" s="223"/>
      <c r="R1393" s="224">
        <f>R1394+R1442+R1472+R1516+R1518</f>
        <v>0.84033609000000009</v>
      </c>
      <c r="S1393" s="223"/>
      <c r="T1393" s="225">
        <f>T1394+T1442+T1472+T1516+T1518</f>
        <v>0.096806560000000014</v>
      </c>
      <c r="AR1393" s="226" t="s">
        <v>107</v>
      </c>
      <c r="AT1393" s="227" t="s">
        <v>73</v>
      </c>
      <c r="AU1393" s="227" t="s">
        <v>74</v>
      </c>
      <c r="AY1393" s="226" t="s">
        <v>165</v>
      </c>
      <c r="BK1393" s="228">
        <f>BK1394+BK1442+BK1472+BK1516+BK1518</f>
        <v>0</v>
      </c>
    </row>
    <row r="1394" s="11" customFormat="1" ht="22.8" customHeight="1">
      <c r="B1394" s="215"/>
      <c r="C1394" s="216"/>
      <c r="D1394" s="217" t="s">
        <v>73</v>
      </c>
      <c r="E1394" s="229" t="s">
        <v>946</v>
      </c>
      <c r="F1394" s="229" t="s">
        <v>947</v>
      </c>
      <c r="G1394" s="216"/>
      <c r="H1394" s="216"/>
      <c r="I1394" s="219"/>
      <c r="J1394" s="230">
        <f>BK1394</f>
        <v>0</v>
      </c>
      <c r="K1394" s="216"/>
      <c r="L1394" s="221"/>
      <c r="M1394" s="222"/>
      <c r="N1394" s="223"/>
      <c r="O1394" s="223"/>
      <c r="P1394" s="224">
        <f>SUM(P1395:P1441)</f>
        <v>0</v>
      </c>
      <c r="Q1394" s="223"/>
      <c r="R1394" s="224">
        <f>SUM(R1395:R1441)</f>
        <v>0.062034569999999997</v>
      </c>
      <c r="S1394" s="223"/>
      <c r="T1394" s="225">
        <f>SUM(T1395:T1441)</f>
        <v>0</v>
      </c>
      <c r="AR1394" s="226" t="s">
        <v>107</v>
      </c>
      <c r="AT1394" s="227" t="s">
        <v>73</v>
      </c>
      <c r="AU1394" s="227" t="s">
        <v>82</v>
      </c>
      <c r="AY1394" s="226" t="s">
        <v>165</v>
      </c>
      <c r="BK1394" s="228">
        <f>SUM(BK1395:BK1441)</f>
        <v>0</v>
      </c>
    </row>
    <row r="1395" s="1" customFormat="1" ht="24" customHeight="1">
      <c r="B1395" s="38"/>
      <c r="C1395" s="231" t="s">
        <v>790</v>
      </c>
      <c r="D1395" s="231" t="s">
        <v>168</v>
      </c>
      <c r="E1395" s="232" t="s">
        <v>2208</v>
      </c>
      <c r="F1395" s="233" t="s">
        <v>2209</v>
      </c>
      <c r="G1395" s="234" t="s">
        <v>296</v>
      </c>
      <c r="H1395" s="235">
        <v>52.273000000000003</v>
      </c>
      <c r="I1395" s="236"/>
      <c r="J1395" s="237">
        <f>ROUND(I1395*H1395,2)</f>
        <v>0</v>
      </c>
      <c r="K1395" s="233" t="s">
        <v>286</v>
      </c>
      <c r="L1395" s="43"/>
      <c r="M1395" s="238" t="s">
        <v>1</v>
      </c>
      <c r="N1395" s="239" t="s">
        <v>40</v>
      </c>
      <c r="O1395" s="86"/>
      <c r="P1395" s="240">
        <f>O1395*H1395</f>
        <v>0</v>
      </c>
      <c r="Q1395" s="240">
        <v>0.00068999999999999997</v>
      </c>
      <c r="R1395" s="240">
        <f>Q1395*H1395</f>
        <v>0.036068370000000002</v>
      </c>
      <c r="S1395" s="240">
        <v>0</v>
      </c>
      <c r="T1395" s="241">
        <f>S1395*H1395</f>
        <v>0</v>
      </c>
      <c r="AR1395" s="242" t="s">
        <v>315</v>
      </c>
      <c r="AT1395" s="242" t="s">
        <v>168</v>
      </c>
      <c r="AU1395" s="242" t="s">
        <v>107</v>
      </c>
      <c r="AY1395" s="17" t="s">
        <v>165</v>
      </c>
      <c r="BE1395" s="243">
        <f>IF(N1395="základní",J1395,0)</f>
        <v>0</v>
      </c>
      <c r="BF1395" s="243">
        <f>IF(N1395="snížená",J1395,0)</f>
        <v>0</v>
      </c>
      <c r="BG1395" s="243">
        <f>IF(N1395="zákl. přenesená",J1395,0)</f>
        <v>0</v>
      </c>
      <c r="BH1395" s="243">
        <f>IF(N1395="sníž. přenesená",J1395,0)</f>
        <v>0</v>
      </c>
      <c r="BI1395" s="243">
        <f>IF(N1395="nulová",J1395,0)</f>
        <v>0</v>
      </c>
      <c r="BJ1395" s="17" t="s">
        <v>107</v>
      </c>
      <c r="BK1395" s="243">
        <f>ROUND(I1395*H1395,2)</f>
        <v>0</v>
      </c>
      <c r="BL1395" s="17" t="s">
        <v>315</v>
      </c>
      <c r="BM1395" s="242" t="s">
        <v>2210</v>
      </c>
    </row>
    <row r="1396" s="12" customFormat="1">
      <c r="B1396" s="244"/>
      <c r="C1396" s="245"/>
      <c r="D1396" s="246" t="s">
        <v>175</v>
      </c>
      <c r="E1396" s="247" t="s">
        <v>1</v>
      </c>
      <c r="F1396" s="248" t="s">
        <v>2063</v>
      </c>
      <c r="G1396" s="245"/>
      <c r="H1396" s="247" t="s">
        <v>1</v>
      </c>
      <c r="I1396" s="249"/>
      <c r="J1396" s="245"/>
      <c r="K1396" s="245"/>
      <c r="L1396" s="250"/>
      <c r="M1396" s="251"/>
      <c r="N1396" s="252"/>
      <c r="O1396" s="252"/>
      <c r="P1396" s="252"/>
      <c r="Q1396" s="252"/>
      <c r="R1396" s="252"/>
      <c r="S1396" s="252"/>
      <c r="T1396" s="253"/>
      <c r="AT1396" s="254" t="s">
        <v>175</v>
      </c>
      <c r="AU1396" s="254" t="s">
        <v>107</v>
      </c>
      <c r="AV1396" s="12" t="s">
        <v>82</v>
      </c>
      <c r="AW1396" s="12" t="s">
        <v>31</v>
      </c>
      <c r="AX1396" s="12" t="s">
        <v>74</v>
      </c>
      <c r="AY1396" s="254" t="s">
        <v>165</v>
      </c>
    </row>
    <row r="1397" s="12" customFormat="1">
      <c r="B1397" s="244"/>
      <c r="C1397" s="245"/>
      <c r="D1397" s="246" t="s">
        <v>175</v>
      </c>
      <c r="E1397" s="247" t="s">
        <v>1</v>
      </c>
      <c r="F1397" s="248" t="s">
        <v>1744</v>
      </c>
      <c r="G1397" s="245"/>
      <c r="H1397" s="247" t="s">
        <v>1</v>
      </c>
      <c r="I1397" s="249"/>
      <c r="J1397" s="245"/>
      <c r="K1397" s="245"/>
      <c r="L1397" s="250"/>
      <c r="M1397" s="251"/>
      <c r="N1397" s="252"/>
      <c r="O1397" s="252"/>
      <c r="P1397" s="252"/>
      <c r="Q1397" s="252"/>
      <c r="R1397" s="252"/>
      <c r="S1397" s="252"/>
      <c r="T1397" s="253"/>
      <c r="AT1397" s="254" t="s">
        <v>175</v>
      </c>
      <c r="AU1397" s="254" t="s">
        <v>107</v>
      </c>
      <c r="AV1397" s="12" t="s">
        <v>82</v>
      </c>
      <c r="AW1397" s="12" t="s">
        <v>31</v>
      </c>
      <c r="AX1397" s="12" t="s">
        <v>74</v>
      </c>
      <c r="AY1397" s="254" t="s">
        <v>165</v>
      </c>
    </row>
    <row r="1398" s="12" customFormat="1">
      <c r="B1398" s="244"/>
      <c r="C1398" s="245"/>
      <c r="D1398" s="246" t="s">
        <v>175</v>
      </c>
      <c r="E1398" s="247" t="s">
        <v>1</v>
      </c>
      <c r="F1398" s="248" t="s">
        <v>1175</v>
      </c>
      <c r="G1398" s="245"/>
      <c r="H1398" s="247" t="s">
        <v>1</v>
      </c>
      <c r="I1398" s="249"/>
      <c r="J1398" s="245"/>
      <c r="K1398" s="245"/>
      <c r="L1398" s="250"/>
      <c r="M1398" s="251"/>
      <c r="N1398" s="252"/>
      <c r="O1398" s="252"/>
      <c r="P1398" s="252"/>
      <c r="Q1398" s="252"/>
      <c r="R1398" s="252"/>
      <c r="S1398" s="252"/>
      <c r="T1398" s="253"/>
      <c r="AT1398" s="254" t="s">
        <v>175</v>
      </c>
      <c r="AU1398" s="254" t="s">
        <v>107</v>
      </c>
      <c r="AV1398" s="12" t="s">
        <v>82</v>
      </c>
      <c r="AW1398" s="12" t="s">
        <v>31</v>
      </c>
      <c r="AX1398" s="12" t="s">
        <v>74</v>
      </c>
      <c r="AY1398" s="254" t="s">
        <v>165</v>
      </c>
    </row>
    <row r="1399" s="12" customFormat="1">
      <c r="B1399" s="244"/>
      <c r="C1399" s="245"/>
      <c r="D1399" s="246" t="s">
        <v>175</v>
      </c>
      <c r="E1399" s="247" t="s">
        <v>1</v>
      </c>
      <c r="F1399" s="248" t="s">
        <v>1452</v>
      </c>
      <c r="G1399" s="245"/>
      <c r="H1399" s="247" t="s">
        <v>1</v>
      </c>
      <c r="I1399" s="249"/>
      <c r="J1399" s="245"/>
      <c r="K1399" s="245"/>
      <c r="L1399" s="250"/>
      <c r="M1399" s="251"/>
      <c r="N1399" s="252"/>
      <c r="O1399" s="252"/>
      <c r="P1399" s="252"/>
      <c r="Q1399" s="252"/>
      <c r="R1399" s="252"/>
      <c r="S1399" s="252"/>
      <c r="T1399" s="253"/>
      <c r="AT1399" s="254" t="s">
        <v>175</v>
      </c>
      <c r="AU1399" s="254" t="s">
        <v>107</v>
      </c>
      <c r="AV1399" s="12" t="s">
        <v>82</v>
      </c>
      <c r="AW1399" s="12" t="s">
        <v>31</v>
      </c>
      <c r="AX1399" s="12" t="s">
        <v>74</v>
      </c>
      <c r="AY1399" s="254" t="s">
        <v>165</v>
      </c>
    </row>
    <row r="1400" s="13" customFormat="1">
      <c r="B1400" s="255"/>
      <c r="C1400" s="256"/>
      <c r="D1400" s="246" t="s">
        <v>175</v>
      </c>
      <c r="E1400" s="257" t="s">
        <v>1</v>
      </c>
      <c r="F1400" s="258" t="s">
        <v>2064</v>
      </c>
      <c r="G1400" s="256"/>
      <c r="H1400" s="259">
        <v>14.789</v>
      </c>
      <c r="I1400" s="260"/>
      <c r="J1400" s="256"/>
      <c r="K1400" s="256"/>
      <c r="L1400" s="261"/>
      <c r="M1400" s="262"/>
      <c r="N1400" s="263"/>
      <c r="O1400" s="263"/>
      <c r="P1400" s="263"/>
      <c r="Q1400" s="263"/>
      <c r="R1400" s="263"/>
      <c r="S1400" s="263"/>
      <c r="T1400" s="264"/>
      <c r="AT1400" s="265" t="s">
        <v>175</v>
      </c>
      <c r="AU1400" s="265" t="s">
        <v>107</v>
      </c>
      <c r="AV1400" s="13" t="s">
        <v>107</v>
      </c>
      <c r="AW1400" s="13" t="s">
        <v>31</v>
      </c>
      <c r="AX1400" s="13" t="s">
        <v>74</v>
      </c>
      <c r="AY1400" s="265" t="s">
        <v>165</v>
      </c>
    </row>
    <row r="1401" s="13" customFormat="1">
      <c r="B1401" s="255"/>
      <c r="C1401" s="256"/>
      <c r="D1401" s="246" t="s">
        <v>175</v>
      </c>
      <c r="E1401" s="257" t="s">
        <v>1</v>
      </c>
      <c r="F1401" s="258" t="s">
        <v>2065</v>
      </c>
      <c r="G1401" s="256"/>
      <c r="H1401" s="259">
        <v>-1.3200000000000001</v>
      </c>
      <c r="I1401" s="260"/>
      <c r="J1401" s="256"/>
      <c r="K1401" s="256"/>
      <c r="L1401" s="261"/>
      <c r="M1401" s="262"/>
      <c r="N1401" s="263"/>
      <c r="O1401" s="263"/>
      <c r="P1401" s="263"/>
      <c r="Q1401" s="263"/>
      <c r="R1401" s="263"/>
      <c r="S1401" s="263"/>
      <c r="T1401" s="264"/>
      <c r="AT1401" s="265" t="s">
        <v>175</v>
      </c>
      <c r="AU1401" s="265" t="s">
        <v>107</v>
      </c>
      <c r="AV1401" s="13" t="s">
        <v>107</v>
      </c>
      <c r="AW1401" s="13" t="s">
        <v>31</v>
      </c>
      <c r="AX1401" s="13" t="s">
        <v>74</v>
      </c>
      <c r="AY1401" s="265" t="s">
        <v>165</v>
      </c>
    </row>
    <row r="1402" s="13" customFormat="1">
      <c r="B1402" s="255"/>
      <c r="C1402" s="256"/>
      <c r="D1402" s="246" t="s">
        <v>175</v>
      </c>
      <c r="E1402" s="257" t="s">
        <v>1</v>
      </c>
      <c r="F1402" s="258" t="s">
        <v>2066</v>
      </c>
      <c r="G1402" s="256"/>
      <c r="H1402" s="259">
        <v>3.0299999999999998</v>
      </c>
      <c r="I1402" s="260"/>
      <c r="J1402" s="256"/>
      <c r="K1402" s="256"/>
      <c r="L1402" s="261"/>
      <c r="M1402" s="262"/>
      <c r="N1402" s="263"/>
      <c r="O1402" s="263"/>
      <c r="P1402" s="263"/>
      <c r="Q1402" s="263"/>
      <c r="R1402" s="263"/>
      <c r="S1402" s="263"/>
      <c r="T1402" s="264"/>
      <c r="AT1402" s="265" t="s">
        <v>175</v>
      </c>
      <c r="AU1402" s="265" t="s">
        <v>107</v>
      </c>
      <c r="AV1402" s="13" t="s">
        <v>107</v>
      </c>
      <c r="AW1402" s="13" t="s">
        <v>31</v>
      </c>
      <c r="AX1402" s="13" t="s">
        <v>74</v>
      </c>
      <c r="AY1402" s="265" t="s">
        <v>165</v>
      </c>
    </row>
    <row r="1403" s="14" customFormat="1">
      <c r="B1403" s="266"/>
      <c r="C1403" s="267"/>
      <c r="D1403" s="246" t="s">
        <v>175</v>
      </c>
      <c r="E1403" s="268" t="s">
        <v>1</v>
      </c>
      <c r="F1403" s="269" t="s">
        <v>179</v>
      </c>
      <c r="G1403" s="267"/>
      <c r="H1403" s="270">
        <v>16.498999999999999</v>
      </c>
      <c r="I1403" s="271"/>
      <c r="J1403" s="267"/>
      <c r="K1403" s="267"/>
      <c r="L1403" s="272"/>
      <c r="M1403" s="273"/>
      <c r="N1403" s="274"/>
      <c r="O1403" s="274"/>
      <c r="P1403" s="274"/>
      <c r="Q1403" s="274"/>
      <c r="R1403" s="274"/>
      <c r="S1403" s="274"/>
      <c r="T1403" s="275"/>
      <c r="AT1403" s="276" t="s">
        <v>175</v>
      </c>
      <c r="AU1403" s="276" t="s">
        <v>107</v>
      </c>
      <c r="AV1403" s="14" t="s">
        <v>166</v>
      </c>
      <c r="AW1403" s="14" t="s">
        <v>31</v>
      </c>
      <c r="AX1403" s="14" t="s">
        <v>74</v>
      </c>
      <c r="AY1403" s="276" t="s">
        <v>165</v>
      </c>
    </row>
    <row r="1404" s="12" customFormat="1">
      <c r="B1404" s="244"/>
      <c r="C1404" s="245"/>
      <c r="D1404" s="246" t="s">
        <v>175</v>
      </c>
      <c r="E1404" s="247" t="s">
        <v>1</v>
      </c>
      <c r="F1404" s="248" t="s">
        <v>794</v>
      </c>
      <c r="G1404" s="245"/>
      <c r="H1404" s="247" t="s">
        <v>1</v>
      </c>
      <c r="I1404" s="249"/>
      <c r="J1404" s="245"/>
      <c r="K1404" s="245"/>
      <c r="L1404" s="250"/>
      <c r="M1404" s="251"/>
      <c r="N1404" s="252"/>
      <c r="O1404" s="252"/>
      <c r="P1404" s="252"/>
      <c r="Q1404" s="252"/>
      <c r="R1404" s="252"/>
      <c r="S1404" s="252"/>
      <c r="T1404" s="253"/>
      <c r="AT1404" s="254" t="s">
        <v>175</v>
      </c>
      <c r="AU1404" s="254" t="s">
        <v>107</v>
      </c>
      <c r="AV1404" s="12" t="s">
        <v>82</v>
      </c>
      <c r="AW1404" s="12" t="s">
        <v>31</v>
      </c>
      <c r="AX1404" s="12" t="s">
        <v>74</v>
      </c>
      <c r="AY1404" s="254" t="s">
        <v>165</v>
      </c>
    </row>
    <row r="1405" s="12" customFormat="1">
      <c r="B1405" s="244"/>
      <c r="C1405" s="245"/>
      <c r="D1405" s="246" t="s">
        <v>175</v>
      </c>
      <c r="E1405" s="247" t="s">
        <v>1</v>
      </c>
      <c r="F1405" s="248" t="s">
        <v>1452</v>
      </c>
      <c r="G1405" s="245"/>
      <c r="H1405" s="247" t="s">
        <v>1</v>
      </c>
      <c r="I1405" s="249"/>
      <c r="J1405" s="245"/>
      <c r="K1405" s="245"/>
      <c r="L1405" s="250"/>
      <c r="M1405" s="251"/>
      <c r="N1405" s="252"/>
      <c r="O1405" s="252"/>
      <c r="P1405" s="252"/>
      <c r="Q1405" s="252"/>
      <c r="R1405" s="252"/>
      <c r="S1405" s="252"/>
      <c r="T1405" s="253"/>
      <c r="AT1405" s="254" t="s">
        <v>175</v>
      </c>
      <c r="AU1405" s="254" t="s">
        <v>107</v>
      </c>
      <c r="AV1405" s="12" t="s">
        <v>82</v>
      </c>
      <c r="AW1405" s="12" t="s">
        <v>31</v>
      </c>
      <c r="AX1405" s="12" t="s">
        <v>74</v>
      </c>
      <c r="AY1405" s="254" t="s">
        <v>165</v>
      </c>
    </row>
    <row r="1406" s="13" customFormat="1">
      <c r="B1406" s="255"/>
      <c r="C1406" s="256"/>
      <c r="D1406" s="246" t="s">
        <v>175</v>
      </c>
      <c r="E1406" s="257" t="s">
        <v>1</v>
      </c>
      <c r="F1406" s="258" t="s">
        <v>2067</v>
      </c>
      <c r="G1406" s="256"/>
      <c r="H1406" s="259">
        <v>5.7359999999999998</v>
      </c>
      <c r="I1406" s="260"/>
      <c r="J1406" s="256"/>
      <c r="K1406" s="256"/>
      <c r="L1406" s="261"/>
      <c r="M1406" s="262"/>
      <c r="N1406" s="263"/>
      <c r="O1406" s="263"/>
      <c r="P1406" s="263"/>
      <c r="Q1406" s="263"/>
      <c r="R1406" s="263"/>
      <c r="S1406" s="263"/>
      <c r="T1406" s="264"/>
      <c r="AT1406" s="265" t="s">
        <v>175</v>
      </c>
      <c r="AU1406" s="265" t="s">
        <v>107</v>
      </c>
      <c r="AV1406" s="13" t="s">
        <v>107</v>
      </c>
      <c r="AW1406" s="13" t="s">
        <v>31</v>
      </c>
      <c r="AX1406" s="13" t="s">
        <v>74</v>
      </c>
      <c r="AY1406" s="265" t="s">
        <v>165</v>
      </c>
    </row>
    <row r="1407" s="13" customFormat="1">
      <c r="B1407" s="255"/>
      <c r="C1407" s="256"/>
      <c r="D1407" s="246" t="s">
        <v>175</v>
      </c>
      <c r="E1407" s="257" t="s">
        <v>1</v>
      </c>
      <c r="F1407" s="258" t="s">
        <v>2068</v>
      </c>
      <c r="G1407" s="256"/>
      <c r="H1407" s="259">
        <v>3.7200000000000002</v>
      </c>
      <c r="I1407" s="260"/>
      <c r="J1407" s="256"/>
      <c r="K1407" s="256"/>
      <c r="L1407" s="261"/>
      <c r="M1407" s="262"/>
      <c r="N1407" s="263"/>
      <c r="O1407" s="263"/>
      <c r="P1407" s="263"/>
      <c r="Q1407" s="263"/>
      <c r="R1407" s="263"/>
      <c r="S1407" s="263"/>
      <c r="T1407" s="264"/>
      <c r="AT1407" s="265" t="s">
        <v>175</v>
      </c>
      <c r="AU1407" s="265" t="s">
        <v>107</v>
      </c>
      <c r="AV1407" s="13" t="s">
        <v>107</v>
      </c>
      <c r="AW1407" s="13" t="s">
        <v>31</v>
      </c>
      <c r="AX1407" s="13" t="s">
        <v>74</v>
      </c>
      <c r="AY1407" s="265" t="s">
        <v>165</v>
      </c>
    </row>
    <row r="1408" s="14" customFormat="1">
      <c r="B1408" s="266"/>
      <c r="C1408" s="267"/>
      <c r="D1408" s="246" t="s">
        <v>175</v>
      </c>
      <c r="E1408" s="268" t="s">
        <v>1</v>
      </c>
      <c r="F1408" s="269" t="s">
        <v>179</v>
      </c>
      <c r="G1408" s="267"/>
      <c r="H1408" s="270">
        <v>9.4559999999999995</v>
      </c>
      <c r="I1408" s="271"/>
      <c r="J1408" s="267"/>
      <c r="K1408" s="267"/>
      <c r="L1408" s="272"/>
      <c r="M1408" s="273"/>
      <c r="N1408" s="274"/>
      <c r="O1408" s="274"/>
      <c r="P1408" s="274"/>
      <c r="Q1408" s="274"/>
      <c r="R1408" s="274"/>
      <c r="S1408" s="274"/>
      <c r="T1408" s="275"/>
      <c r="AT1408" s="276" t="s">
        <v>175</v>
      </c>
      <c r="AU1408" s="276" t="s">
        <v>107</v>
      </c>
      <c r="AV1408" s="14" t="s">
        <v>166</v>
      </c>
      <c r="AW1408" s="14" t="s">
        <v>31</v>
      </c>
      <c r="AX1408" s="14" t="s">
        <v>74</v>
      </c>
      <c r="AY1408" s="276" t="s">
        <v>165</v>
      </c>
    </row>
    <row r="1409" s="12" customFormat="1">
      <c r="B1409" s="244"/>
      <c r="C1409" s="245"/>
      <c r="D1409" s="246" t="s">
        <v>175</v>
      </c>
      <c r="E1409" s="247" t="s">
        <v>1</v>
      </c>
      <c r="F1409" s="248" t="s">
        <v>1750</v>
      </c>
      <c r="G1409" s="245"/>
      <c r="H1409" s="247" t="s">
        <v>1</v>
      </c>
      <c r="I1409" s="249"/>
      <c r="J1409" s="245"/>
      <c r="K1409" s="245"/>
      <c r="L1409" s="250"/>
      <c r="M1409" s="251"/>
      <c r="N1409" s="252"/>
      <c r="O1409" s="252"/>
      <c r="P1409" s="252"/>
      <c r="Q1409" s="252"/>
      <c r="R1409" s="252"/>
      <c r="S1409" s="252"/>
      <c r="T1409" s="253"/>
      <c r="AT1409" s="254" t="s">
        <v>175</v>
      </c>
      <c r="AU1409" s="254" t="s">
        <v>107</v>
      </c>
      <c r="AV1409" s="12" t="s">
        <v>82</v>
      </c>
      <c r="AW1409" s="12" t="s">
        <v>31</v>
      </c>
      <c r="AX1409" s="12" t="s">
        <v>74</v>
      </c>
      <c r="AY1409" s="254" t="s">
        <v>165</v>
      </c>
    </row>
    <row r="1410" s="12" customFormat="1">
      <c r="B1410" s="244"/>
      <c r="C1410" s="245"/>
      <c r="D1410" s="246" t="s">
        <v>175</v>
      </c>
      <c r="E1410" s="247" t="s">
        <v>1</v>
      </c>
      <c r="F1410" s="248" t="s">
        <v>1452</v>
      </c>
      <c r="G1410" s="245"/>
      <c r="H1410" s="247" t="s">
        <v>1</v>
      </c>
      <c r="I1410" s="249"/>
      <c r="J1410" s="245"/>
      <c r="K1410" s="245"/>
      <c r="L1410" s="250"/>
      <c r="M1410" s="251"/>
      <c r="N1410" s="252"/>
      <c r="O1410" s="252"/>
      <c r="P1410" s="252"/>
      <c r="Q1410" s="252"/>
      <c r="R1410" s="252"/>
      <c r="S1410" s="252"/>
      <c r="T1410" s="253"/>
      <c r="AT1410" s="254" t="s">
        <v>175</v>
      </c>
      <c r="AU1410" s="254" t="s">
        <v>107</v>
      </c>
      <c r="AV1410" s="12" t="s">
        <v>82</v>
      </c>
      <c r="AW1410" s="12" t="s">
        <v>31</v>
      </c>
      <c r="AX1410" s="12" t="s">
        <v>74</v>
      </c>
      <c r="AY1410" s="254" t="s">
        <v>165</v>
      </c>
    </row>
    <row r="1411" s="13" customFormat="1">
      <c r="B1411" s="255"/>
      <c r="C1411" s="256"/>
      <c r="D1411" s="246" t="s">
        <v>175</v>
      </c>
      <c r="E1411" s="257" t="s">
        <v>1</v>
      </c>
      <c r="F1411" s="258" t="s">
        <v>2069</v>
      </c>
      <c r="G1411" s="256"/>
      <c r="H1411" s="259">
        <v>19.373999999999999</v>
      </c>
      <c r="I1411" s="260"/>
      <c r="J1411" s="256"/>
      <c r="K1411" s="256"/>
      <c r="L1411" s="261"/>
      <c r="M1411" s="262"/>
      <c r="N1411" s="263"/>
      <c r="O1411" s="263"/>
      <c r="P1411" s="263"/>
      <c r="Q1411" s="263"/>
      <c r="R1411" s="263"/>
      <c r="S1411" s="263"/>
      <c r="T1411" s="264"/>
      <c r="AT1411" s="265" t="s">
        <v>175</v>
      </c>
      <c r="AU1411" s="265" t="s">
        <v>107</v>
      </c>
      <c r="AV1411" s="13" t="s">
        <v>107</v>
      </c>
      <c r="AW1411" s="13" t="s">
        <v>31</v>
      </c>
      <c r="AX1411" s="13" t="s">
        <v>74</v>
      </c>
      <c r="AY1411" s="265" t="s">
        <v>165</v>
      </c>
    </row>
    <row r="1412" s="14" customFormat="1">
      <c r="B1412" s="266"/>
      <c r="C1412" s="267"/>
      <c r="D1412" s="246" t="s">
        <v>175</v>
      </c>
      <c r="E1412" s="268" t="s">
        <v>1</v>
      </c>
      <c r="F1412" s="269" t="s">
        <v>179</v>
      </c>
      <c r="G1412" s="267"/>
      <c r="H1412" s="270">
        <v>19.373999999999999</v>
      </c>
      <c r="I1412" s="271"/>
      <c r="J1412" s="267"/>
      <c r="K1412" s="267"/>
      <c r="L1412" s="272"/>
      <c r="M1412" s="273"/>
      <c r="N1412" s="274"/>
      <c r="O1412" s="274"/>
      <c r="P1412" s="274"/>
      <c r="Q1412" s="274"/>
      <c r="R1412" s="274"/>
      <c r="S1412" s="274"/>
      <c r="T1412" s="275"/>
      <c r="AT1412" s="276" t="s">
        <v>175</v>
      </c>
      <c r="AU1412" s="276" t="s">
        <v>107</v>
      </c>
      <c r="AV1412" s="14" t="s">
        <v>166</v>
      </c>
      <c r="AW1412" s="14" t="s">
        <v>31</v>
      </c>
      <c r="AX1412" s="14" t="s">
        <v>74</v>
      </c>
      <c r="AY1412" s="276" t="s">
        <v>165</v>
      </c>
    </row>
    <row r="1413" s="12" customFormat="1">
      <c r="B1413" s="244"/>
      <c r="C1413" s="245"/>
      <c r="D1413" s="246" t="s">
        <v>175</v>
      </c>
      <c r="E1413" s="247" t="s">
        <v>1</v>
      </c>
      <c r="F1413" s="248" t="s">
        <v>1752</v>
      </c>
      <c r="G1413" s="245"/>
      <c r="H1413" s="247" t="s">
        <v>1</v>
      </c>
      <c r="I1413" s="249"/>
      <c r="J1413" s="245"/>
      <c r="K1413" s="245"/>
      <c r="L1413" s="250"/>
      <c r="M1413" s="251"/>
      <c r="N1413" s="252"/>
      <c r="O1413" s="252"/>
      <c r="P1413" s="252"/>
      <c r="Q1413" s="252"/>
      <c r="R1413" s="252"/>
      <c r="S1413" s="252"/>
      <c r="T1413" s="253"/>
      <c r="AT1413" s="254" t="s">
        <v>175</v>
      </c>
      <c r="AU1413" s="254" t="s">
        <v>107</v>
      </c>
      <c r="AV1413" s="12" t="s">
        <v>82</v>
      </c>
      <c r="AW1413" s="12" t="s">
        <v>31</v>
      </c>
      <c r="AX1413" s="12" t="s">
        <v>74</v>
      </c>
      <c r="AY1413" s="254" t="s">
        <v>165</v>
      </c>
    </row>
    <row r="1414" s="12" customFormat="1">
      <c r="B1414" s="244"/>
      <c r="C1414" s="245"/>
      <c r="D1414" s="246" t="s">
        <v>175</v>
      </c>
      <c r="E1414" s="247" t="s">
        <v>1</v>
      </c>
      <c r="F1414" s="248" t="s">
        <v>1452</v>
      </c>
      <c r="G1414" s="245"/>
      <c r="H1414" s="247" t="s">
        <v>1</v>
      </c>
      <c r="I1414" s="249"/>
      <c r="J1414" s="245"/>
      <c r="K1414" s="245"/>
      <c r="L1414" s="250"/>
      <c r="M1414" s="251"/>
      <c r="N1414" s="252"/>
      <c r="O1414" s="252"/>
      <c r="P1414" s="252"/>
      <c r="Q1414" s="252"/>
      <c r="R1414" s="252"/>
      <c r="S1414" s="252"/>
      <c r="T1414" s="253"/>
      <c r="AT1414" s="254" t="s">
        <v>175</v>
      </c>
      <c r="AU1414" s="254" t="s">
        <v>107</v>
      </c>
      <c r="AV1414" s="12" t="s">
        <v>82</v>
      </c>
      <c r="AW1414" s="12" t="s">
        <v>31</v>
      </c>
      <c r="AX1414" s="12" t="s">
        <v>74</v>
      </c>
      <c r="AY1414" s="254" t="s">
        <v>165</v>
      </c>
    </row>
    <row r="1415" s="13" customFormat="1">
      <c r="B1415" s="255"/>
      <c r="C1415" s="256"/>
      <c r="D1415" s="246" t="s">
        <v>175</v>
      </c>
      <c r="E1415" s="257" t="s">
        <v>1</v>
      </c>
      <c r="F1415" s="258" t="s">
        <v>2070</v>
      </c>
      <c r="G1415" s="256"/>
      <c r="H1415" s="259">
        <v>6.944</v>
      </c>
      <c r="I1415" s="260"/>
      <c r="J1415" s="256"/>
      <c r="K1415" s="256"/>
      <c r="L1415" s="261"/>
      <c r="M1415" s="262"/>
      <c r="N1415" s="263"/>
      <c r="O1415" s="263"/>
      <c r="P1415" s="263"/>
      <c r="Q1415" s="263"/>
      <c r="R1415" s="263"/>
      <c r="S1415" s="263"/>
      <c r="T1415" s="264"/>
      <c r="AT1415" s="265" t="s">
        <v>175</v>
      </c>
      <c r="AU1415" s="265" t="s">
        <v>107</v>
      </c>
      <c r="AV1415" s="13" t="s">
        <v>107</v>
      </c>
      <c r="AW1415" s="13" t="s">
        <v>31</v>
      </c>
      <c r="AX1415" s="13" t="s">
        <v>74</v>
      </c>
      <c r="AY1415" s="265" t="s">
        <v>165</v>
      </c>
    </row>
    <row r="1416" s="14" customFormat="1">
      <c r="B1416" s="266"/>
      <c r="C1416" s="267"/>
      <c r="D1416" s="246" t="s">
        <v>175</v>
      </c>
      <c r="E1416" s="268" t="s">
        <v>1</v>
      </c>
      <c r="F1416" s="269" t="s">
        <v>179</v>
      </c>
      <c r="G1416" s="267"/>
      <c r="H1416" s="270">
        <v>6.944</v>
      </c>
      <c r="I1416" s="271"/>
      <c r="J1416" s="267"/>
      <c r="K1416" s="267"/>
      <c r="L1416" s="272"/>
      <c r="M1416" s="273"/>
      <c r="N1416" s="274"/>
      <c r="O1416" s="274"/>
      <c r="P1416" s="274"/>
      <c r="Q1416" s="274"/>
      <c r="R1416" s="274"/>
      <c r="S1416" s="274"/>
      <c r="T1416" s="275"/>
      <c r="AT1416" s="276" t="s">
        <v>175</v>
      </c>
      <c r="AU1416" s="276" t="s">
        <v>107</v>
      </c>
      <c r="AV1416" s="14" t="s">
        <v>166</v>
      </c>
      <c r="AW1416" s="14" t="s">
        <v>31</v>
      </c>
      <c r="AX1416" s="14" t="s">
        <v>74</v>
      </c>
      <c r="AY1416" s="276" t="s">
        <v>165</v>
      </c>
    </row>
    <row r="1417" s="15" customFormat="1">
      <c r="B1417" s="277"/>
      <c r="C1417" s="278"/>
      <c r="D1417" s="246" t="s">
        <v>175</v>
      </c>
      <c r="E1417" s="279" t="s">
        <v>1</v>
      </c>
      <c r="F1417" s="280" t="s">
        <v>186</v>
      </c>
      <c r="G1417" s="278"/>
      <c r="H1417" s="281">
        <v>52.272999999999996</v>
      </c>
      <c r="I1417" s="282"/>
      <c r="J1417" s="278"/>
      <c r="K1417" s="278"/>
      <c r="L1417" s="283"/>
      <c r="M1417" s="284"/>
      <c r="N1417" s="285"/>
      <c r="O1417" s="285"/>
      <c r="P1417" s="285"/>
      <c r="Q1417" s="285"/>
      <c r="R1417" s="285"/>
      <c r="S1417" s="285"/>
      <c r="T1417" s="286"/>
      <c r="AT1417" s="287" t="s">
        <v>175</v>
      </c>
      <c r="AU1417" s="287" t="s">
        <v>107</v>
      </c>
      <c r="AV1417" s="15" t="s">
        <v>173</v>
      </c>
      <c r="AW1417" s="15" t="s">
        <v>31</v>
      </c>
      <c r="AX1417" s="15" t="s">
        <v>82</v>
      </c>
      <c r="AY1417" s="287" t="s">
        <v>165</v>
      </c>
    </row>
    <row r="1418" s="1" customFormat="1" ht="24" customHeight="1">
      <c r="B1418" s="38"/>
      <c r="C1418" s="231" t="s">
        <v>795</v>
      </c>
      <c r="D1418" s="231" t="s">
        <v>168</v>
      </c>
      <c r="E1418" s="232" t="s">
        <v>2211</v>
      </c>
      <c r="F1418" s="233" t="s">
        <v>2212</v>
      </c>
      <c r="G1418" s="234" t="s">
        <v>339</v>
      </c>
      <c r="H1418" s="235">
        <v>99.870000000000005</v>
      </c>
      <c r="I1418" s="236"/>
      <c r="J1418" s="237">
        <f>ROUND(I1418*H1418,2)</f>
        <v>0</v>
      </c>
      <c r="K1418" s="233" t="s">
        <v>172</v>
      </c>
      <c r="L1418" s="43"/>
      <c r="M1418" s="238" t="s">
        <v>1</v>
      </c>
      <c r="N1418" s="239" t="s">
        <v>40</v>
      </c>
      <c r="O1418" s="86"/>
      <c r="P1418" s="240">
        <f>O1418*H1418</f>
        <v>0</v>
      </c>
      <c r="Q1418" s="240">
        <v>0.00025999999999999998</v>
      </c>
      <c r="R1418" s="240">
        <f>Q1418*H1418</f>
        <v>0.025966199999999998</v>
      </c>
      <c r="S1418" s="240">
        <v>0</v>
      </c>
      <c r="T1418" s="241">
        <f>S1418*H1418</f>
        <v>0</v>
      </c>
      <c r="AR1418" s="242" t="s">
        <v>315</v>
      </c>
      <c r="AT1418" s="242" t="s">
        <v>168</v>
      </c>
      <c r="AU1418" s="242" t="s">
        <v>107</v>
      </c>
      <c r="AY1418" s="17" t="s">
        <v>165</v>
      </c>
      <c r="BE1418" s="243">
        <f>IF(N1418="základní",J1418,0)</f>
        <v>0</v>
      </c>
      <c r="BF1418" s="243">
        <f>IF(N1418="snížená",J1418,0)</f>
        <v>0</v>
      </c>
      <c r="BG1418" s="243">
        <f>IF(N1418="zákl. přenesená",J1418,0)</f>
        <v>0</v>
      </c>
      <c r="BH1418" s="243">
        <f>IF(N1418="sníž. přenesená",J1418,0)</f>
        <v>0</v>
      </c>
      <c r="BI1418" s="243">
        <f>IF(N1418="nulová",J1418,0)</f>
        <v>0</v>
      </c>
      <c r="BJ1418" s="17" t="s">
        <v>107</v>
      </c>
      <c r="BK1418" s="243">
        <f>ROUND(I1418*H1418,2)</f>
        <v>0</v>
      </c>
      <c r="BL1418" s="17" t="s">
        <v>315</v>
      </c>
      <c r="BM1418" s="242" t="s">
        <v>2213</v>
      </c>
    </row>
    <row r="1419" s="12" customFormat="1">
      <c r="B1419" s="244"/>
      <c r="C1419" s="245"/>
      <c r="D1419" s="246" t="s">
        <v>175</v>
      </c>
      <c r="E1419" s="247" t="s">
        <v>1</v>
      </c>
      <c r="F1419" s="248" t="s">
        <v>2063</v>
      </c>
      <c r="G1419" s="245"/>
      <c r="H1419" s="247" t="s">
        <v>1</v>
      </c>
      <c r="I1419" s="249"/>
      <c r="J1419" s="245"/>
      <c r="K1419" s="245"/>
      <c r="L1419" s="250"/>
      <c r="M1419" s="251"/>
      <c r="N1419" s="252"/>
      <c r="O1419" s="252"/>
      <c r="P1419" s="252"/>
      <c r="Q1419" s="252"/>
      <c r="R1419" s="252"/>
      <c r="S1419" s="252"/>
      <c r="T1419" s="253"/>
      <c r="AT1419" s="254" t="s">
        <v>175</v>
      </c>
      <c r="AU1419" s="254" t="s">
        <v>107</v>
      </c>
      <c r="AV1419" s="12" t="s">
        <v>82</v>
      </c>
      <c r="AW1419" s="12" t="s">
        <v>31</v>
      </c>
      <c r="AX1419" s="12" t="s">
        <v>74</v>
      </c>
      <c r="AY1419" s="254" t="s">
        <v>165</v>
      </c>
    </row>
    <row r="1420" s="12" customFormat="1">
      <c r="B1420" s="244"/>
      <c r="C1420" s="245"/>
      <c r="D1420" s="246" t="s">
        <v>175</v>
      </c>
      <c r="E1420" s="247" t="s">
        <v>1</v>
      </c>
      <c r="F1420" s="248" t="s">
        <v>1744</v>
      </c>
      <c r="G1420" s="245"/>
      <c r="H1420" s="247" t="s">
        <v>1</v>
      </c>
      <c r="I1420" s="249"/>
      <c r="J1420" s="245"/>
      <c r="K1420" s="245"/>
      <c r="L1420" s="250"/>
      <c r="M1420" s="251"/>
      <c r="N1420" s="252"/>
      <c r="O1420" s="252"/>
      <c r="P1420" s="252"/>
      <c r="Q1420" s="252"/>
      <c r="R1420" s="252"/>
      <c r="S1420" s="252"/>
      <c r="T1420" s="253"/>
      <c r="AT1420" s="254" t="s">
        <v>175</v>
      </c>
      <c r="AU1420" s="254" t="s">
        <v>107</v>
      </c>
      <c r="AV1420" s="12" t="s">
        <v>82</v>
      </c>
      <c r="AW1420" s="12" t="s">
        <v>31</v>
      </c>
      <c r="AX1420" s="12" t="s">
        <v>74</v>
      </c>
      <c r="AY1420" s="254" t="s">
        <v>165</v>
      </c>
    </row>
    <row r="1421" s="12" customFormat="1">
      <c r="B1421" s="244"/>
      <c r="C1421" s="245"/>
      <c r="D1421" s="246" t="s">
        <v>175</v>
      </c>
      <c r="E1421" s="247" t="s">
        <v>1</v>
      </c>
      <c r="F1421" s="248" t="s">
        <v>1175</v>
      </c>
      <c r="G1421" s="245"/>
      <c r="H1421" s="247" t="s">
        <v>1</v>
      </c>
      <c r="I1421" s="249"/>
      <c r="J1421" s="245"/>
      <c r="K1421" s="245"/>
      <c r="L1421" s="250"/>
      <c r="M1421" s="251"/>
      <c r="N1421" s="252"/>
      <c r="O1421" s="252"/>
      <c r="P1421" s="252"/>
      <c r="Q1421" s="252"/>
      <c r="R1421" s="252"/>
      <c r="S1421" s="252"/>
      <c r="T1421" s="253"/>
      <c r="AT1421" s="254" t="s">
        <v>175</v>
      </c>
      <c r="AU1421" s="254" t="s">
        <v>107</v>
      </c>
      <c r="AV1421" s="12" t="s">
        <v>82</v>
      </c>
      <c r="AW1421" s="12" t="s">
        <v>31</v>
      </c>
      <c r="AX1421" s="12" t="s">
        <v>74</v>
      </c>
      <c r="AY1421" s="254" t="s">
        <v>165</v>
      </c>
    </row>
    <row r="1422" s="12" customFormat="1">
      <c r="B1422" s="244"/>
      <c r="C1422" s="245"/>
      <c r="D1422" s="246" t="s">
        <v>175</v>
      </c>
      <c r="E1422" s="247" t="s">
        <v>1</v>
      </c>
      <c r="F1422" s="248" t="s">
        <v>1452</v>
      </c>
      <c r="G1422" s="245"/>
      <c r="H1422" s="247" t="s">
        <v>1</v>
      </c>
      <c r="I1422" s="249"/>
      <c r="J1422" s="245"/>
      <c r="K1422" s="245"/>
      <c r="L1422" s="250"/>
      <c r="M1422" s="251"/>
      <c r="N1422" s="252"/>
      <c r="O1422" s="252"/>
      <c r="P1422" s="252"/>
      <c r="Q1422" s="252"/>
      <c r="R1422" s="252"/>
      <c r="S1422" s="252"/>
      <c r="T1422" s="253"/>
      <c r="AT1422" s="254" t="s">
        <v>175</v>
      </c>
      <c r="AU1422" s="254" t="s">
        <v>107</v>
      </c>
      <c r="AV1422" s="12" t="s">
        <v>82</v>
      </c>
      <c r="AW1422" s="12" t="s">
        <v>31</v>
      </c>
      <c r="AX1422" s="12" t="s">
        <v>74</v>
      </c>
      <c r="AY1422" s="254" t="s">
        <v>165</v>
      </c>
    </row>
    <row r="1423" s="13" customFormat="1">
      <c r="B1423" s="255"/>
      <c r="C1423" s="256"/>
      <c r="D1423" s="246" t="s">
        <v>175</v>
      </c>
      <c r="E1423" s="257" t="s">
        <v>1</v>
      </c>
      <c r="F1423" s="258" t="s">
        <v>2214</v>
      </c>
      <c r="G1423" s="256"/>
      <c r="H1423" s="259">
        <v>30.809999999999999</v>
      </c>
      <c r="I1423" s="260"/>
      <c r="J1423" s="256"/>
      <c r="K1423" s="256"/>
      <c r="L1423" s="261"/>
      <c r="M1423" s="262"/>
      <c r="N1423" s="263"/>
      <c r="O1423" s="263"/>
      <c r="P1423" s="263"/>
      <c r="Q1423" s="263"/>
      <c r="R1423" s="263"/>
      <c r="S1423" s="263"/>
      <c r="T1423" s="264"/>
      <c r="AT1423" s="265" t="s">
        <v>175</v>
      </c>
      <c r="AU1423" s="265" t="s">
        <v>107</v>
      </c>
      <c r="AV1423" s="13" t="s">
        <v>107</v>
      </c>
      <c r="AW1423" s="13" t="s">
        <v>31</v>
      </c>
      <c r="AX1423" s="13" t="s">
        <v>74</v>
      </c>
      <c r="AY1423" s="265" t="s">
        <v>165</v>
      </c>
    </row>
    <row r="1424" s="13" customFormat="1">
      <c r="B1424" s="255"/>
      <c r="C1424" s="256"/>
      <c r="D1424" s="246" t="s">
        <v>175</v>
      </c>
      <c r="E1424" s="257" t="s">
        <v>1</v>
      </c>
      <c r="F1424" s="258" t="s">
        <v>2215</v>
      </c>
      <c r="G1424" s="256"/>
      <c r="H1424" s="259">
        <v>-2.2000000000000002</v>
      </c>
      <c r="I1424" s="260"/>
      <c r="J1424" s="256"/>
      <c r="K1424" s="256"/>
      <c r="L1424" s="261"/>
      <c r="M1424" s="262"/>
      <c r="N1424" s="263"/>
      <c r="O1424" s="263"/>
      <c r="P1424" s="263"/>
      <c r="Q1424" s="263"/>
      <c r="R1424" s="263"/>
      <c r="S1424" s="263"/>
      <c r="T1424" s="264"/>
      <c r="AT1424" s="265" t="s">
        <v>175</v>
      </c>
      <c r="AU1424" s="265" t="s">
        <v>107</v>
      </c>
      <c r="AV1424" s="13" t="s">
        <v>107</v>
      </c>
      <c r="AW1424" s="13" t="s">
        <v>31</v>
      </c>
      <c r="AX1424" s="13" t="s">
        <v>74</v>
      </c>
      <c r="AY1424" s="265" t="s">
        <v>165</v>
      </c>
    </row>
    <row r="1425" s="13" customFormat="1">
      <c r="B1425" s="255"/>
      <c r="C1425" s="256"/>
      <c r="D1425" s="246" t="s">
        <v>175</v>
      </c>
      <c r="E1425" s="257" t="s">
        <v>1</v>
      </c>
      <c r="F1425" s="258" t="s">
        <v>690</v>
      </c>
      <c r="G1425" s="256"/>
      <c r="H1425" s="259">
        <v>5.0499999999999998</v>
      </c>
      <c r="I1425" s="260"/>
      <c r="J1425" s="256"/>
      <c r="K1425" s="256"/>
      <c r="L1425" s="261"/>
      <c r="M1425" s="262"/>
      <c r="N1425" s="263"/>
      <c r="O1425" s="263"/>
      <c r="P1425" s="263"/>
      <c r="Q1425" s="263"/>
      <c r="R1425" s="263"/>
      <c r="S1425" s="263"/>
      <c r="T1425" s="264"/>
      <c r="AT1425" s="265" t="s">
        <v>175</v>
      </c>
      <c r="AU1425" s="265" t="s">
        <v>107</v>
      </c>
      <c r="AV1425" s="13" t="s">
        <v>107</v>
      </c>
      <c r="AW1425" s="13" t="s">
        <v>31</v>
      </c>
      <c r="AX1425" s="13" t="s">
        <v>74</v>
      </c>
      <c r="AY1425" s="265" t="s">
        <v>165</v>
      </c>
    </row>
    <row r="1426" s="14" customFormat="1">
      <c r="B1426" s="266"/>
      <c r="C1426" s="267"/>
      <c r="D1426" s="246" t="s">
        <v>175</v>
      </c>
      <c r="E1426" s="268" t="s">
        <v>1</v>
      </c>
      <c r="F1426" s="269" t="s">
        <v>179</v>
      </c>
      <c r="G1426" s="267"/>
      <c r="H1426" s="270">
        <v>33.659999999999997</v>
      </c>
      <c r="I1426" s="271"/>
      <c r="J1426" s="267"/>
      <c r="K1426" s="267"/>
      <c r="L1426" s="272"/>
      <c r="M1426" s="273"/>
      <c r="N1426" s="274"/>
      <c r="O1426" s="274"/>
      <c r="P1426" s="274"/>
      <c r="Q1426" s="274"/>
      <c r="R1426" s="274"/>
      <c r="S1426" s="274"/>
      <c r="T1426" s="275"/>
      <c r="AT1426" s="276" t="s">
        <v>175</v>
      </c>
      <c r="AU1426" s="276" t="s">
        <v>107</v>
      </c>
      <c r="AV1426" s="14" t="s">
        <v>166</v>
      </c>
      <c r="AW1426" s="14" t="s">
        <v>31</v>
      </c>
      <c r="AX1426" s="14" t="s">
        <v>74</v>
      </c>
      <c r="AY1426" s="276" t="s">
        <v>165</v>
      </c>
    </row>
    <row r="1427" s="12" customFormat="1">
      <c r="B1427" s="244"/>
      <c r="C1427" s="245"/>
      <c r="D1427" s="246" t="s">
        <v>175</v>
      </c>
      <c r="E1427" s="247" t="s">
        <v>1</v>
      </c>
      <c r="F1427" s="248" t="s">
        <v>794</v>
      </c>
      <c r="G1427" s="245"/>
      <c r="H1427" s="247" t="s">
        <v>1</v>
      </c>
      <c r="I1427" s="249"/>
      <c r="J1427" s="245"/>
      <c r="K1427" s="245"/>
      <c r="L1427" s="250"/>
      <c r="M1427" s="251"/>
      <c r="N1427" s="252"/>
      <c r="O1427" s="252"/>
      <c r="P1427" s="252"/>
      <c r="Q1427" s="252"/>
      <c r="R1427" s="252"/>
      <c r="S1427" s="252"/>
      <c r="T1427" s="253"/>
      <c r="AT1427" s="254" t="s">
        <v>175</v>
      </c>
      <c r="AU1427" s="254" t="s">
        <v>107</v>
      </c>
      <c r="AV1427" s="12" t="s">
        <v>82</v>
      </c>
      <c r="AW1427" s="12" t="s">
        <v>31</v>
      </c>
      <c r="AX1427" s="12" t="s">
        <v>74</v>
      </c>
      <c r="AY1427" s="254" t="s">
        <v>165</v>
      </c>
    </row>
    <row r="1428" s="12" customFormat="1">
      <c r="B1428" s="244"/>
      <c r="C1428" s="245"/>
      <c r="D1428" s="246" t="s">
        <v>175</v>
      </c>
      <c r="E1428" s="247" t="s">
        <v>1</v>
      </c>
      <c r="F1428" s="248" t="s">
        <v>1452</v>
      </c>
      <c r="G1428" s="245"/>
      <c r="H1428" s="247" t="s">
        <v>1</v>
      </c>
      <c r="I1428" s="249"/>
      <c r="J1428" s="245"/>
      <c r="K1428" s="245"/>
      <c r="L1428" s="250"/>
      <c r="M1428" s="251"/>
      <c r="N1428" s="252"/>
      <c r="O1428" s="252"/>
      <c r="P1428" s="252"/>
      <c r="Q1428" s="252"/>
      <c r="R1428" s="252"/>
      <c r="S1428" s="252"/>
      <c r="T1428" s="253"/>
      <c r="AT1428" s="254" t="s">
        <v>175</v>
      </c>
      <c r="AU1428" s="254" t="s">
        <v>107</v>
      </c>
      <c r="AV1428" s="12" t="s">
        <v>82</v>
      </c>
      <c r="AW1428" s="12" t="s">
        <v>31</v>
      </c>
      <c r="AX1428" s="12" t="s">
        <v>74</v>
      </c>
      <c r="AY1428" s="254" t="s">
        <v>165</v>
      </c>
    </row>
    <row r="1429" s="13" customFormat="1">
      <c r="B1429" s="255"/>
      <c r="C1429" s="256"/>
      <c r="D1429" s="246" t="s">
        <v>175</v>
      </c>
      <c r="E1429" s="257" t="s">
        <v>1</v>
      </c>
      <c r="F1429" s="258" t="s">
        <v>2216</v>
      </c>
      <c r="G1429" s="256"/>
      <c r="H1429" s="259">
        <v>9.5600000000000005</v>
      </c>
      <c r="I1429" s="260"/>
      <c r="J1429" s="256"/>
      <c r="K1429" s="256"/>
      <c r="L1429" s="261"/>
      <c r="M1429" s="262"/>
      <c r="N1429" s="263"/>
      <c r="O1429" s="263"/>
      <c r="P1429" s="263"/>
      <c r="Q1429" s="263"/>
      <c r="R1429" s="263"/>
      <c r="S1429" s="263"/>
      <c r="T1429" s="264"/>
      <c r="AT1429" s="265" t="s">
        <v>175</v>
      </c>
      <c r="AU1429" s="265" t="s">
        <v>107</v>
      </c>
      <c r="AV1429" s="13" t="s">
        <v>107</v>
      </c>
      <c r="AW1429" s="13" t="s">
        <v>31</v>
      </c>
      <c r="AX1429" s="13" t="s">
        <v>74</v>
      </c>
      <c r="AY1429" s="265" t="s">
        <v>165</v>
      </c>
    </row>
    <row r="1430" s="13" customFormat="1">
      <c r="B1430" s="255"/>
      <c r="C1430" s="256"/>
      <c r="D1430" s="246" t="s">
        <v>175</v>
      </c>
      <c r="E1430" s="257" t="s">
        <v>1</v>
      </c>
      <c r="F1430" s="258" t="s">
        <v>2217</v>
      </c>
      <c r="G1430" s="256"/>
      <c r="H1430" s="259">
        <v>6.2000000000000002</v>
      </c>
      <c r="I1430" s="260"/>
      <c r="J1430" s="256"/>
      <c r="K1430" s="256"/>
      <c r="L1430" s="261"/>
      <c r="M1430" s="262"/>
      <c r="N1430" s="263"/>
      <c r="O1430" s="263"/>
      <c r="P1430" s="263"/>
      <c r="Q1430" s="263"/>
      <c r="R1430" s="263"/>
      <c r="S1430" s="263"/>
      <c r="T1430" s="264"/>
      <c r="AT1430" s="265" t="s">
        <v>175</v>
      </c>
      <c r="AU1430" s="265" t="s">
        <v>107</v>
      </c>
      <c r="AV1430" s="13" t="s">
        <v>107</v>
      </c>
      <c r="AW1430" s="13" t="s">
        <v>31</v>
      </c>
      <c r="AX1430" s="13" t="s">
        <v>74</v>
      </c>
      <c r="AY1430" s="265" t="s">
        <v>165</v>
      </c>
    </row>
    <row r="1431" s="14" customFormat="1">
      <c r="B1431" s="266"/>
      <c r="C1431" s="267"/>
      <c r="D1431" s="246" t="s">
        <v>175</v>
      </c>
      <c r="E1431" s="268" t="s">
        <v>1</v>
      </c>
      <c r="F1431" s="269" t="s">
        <v>179</v>
      </c>
      <c r="G1431" s="267"/>
      <c r="H1431" s="270">
        <v>15.760000000000002</v>
      </c>
      <c r="I1431" s="271"/>
      <c r="J1431" s="267"/>
      <c r="K1431" s="267"/>
      <c r="L1431" s="272"/>
      <c r="M1431" s="273"/>
      <c r="N1431" s="274"/>
      <c r="O1431" s="274"/>
      <c r="P1431" s="274"/>
      <c r="Q1431" s="274"/>
      <c r="R1431" s="274"/>
      <c r="S1431" s="274"/>
      <c r="T1431" s="275"/>
      <c r="AT1431" s="276" t="s">
        <v>175</v>
      </c>
      <c r="AU1431" s="276" t="s">
        <v>107</v>
      </c>
      <c r="AV1431" s="14" t="s">
        <v>166</v>
      </c>
      <c r="AW1431" s="14" t="s">
        <v>31</v>
      </c>
      <c r="AX1431" s="14" t="s">
        <v>74</v>
      </c>
      <c r="AY1431" s="276" t="s">
        <v>165</v>
      </c>
    </row>
    <row r="1432" s="12" customFormat="1">
      <c r="B1432" s="244"/>
      <c r="C1432" s="245"/>
      <c r="D1432" s="246" t="s">
        <v>175</v>
      </c>
      <c r="E1432" s="247" t="s">
        <v>1</v>
      </c>
      <c r="F1432" s="248" t="s">
        <v>1750</v>
      </c>
      <c r="G1432" s="245"/>
      <c r="H1432" s="247" t="s">
        <v>1</v>
      </c>
      <c r="I1432" s="249"/>
      <c r="J1432" s="245"/>
      <c r="K1432" s="245"/>
      <c r="L1432" s="250"/>
      <c r="M1432" s="251"/>
      <c r="N1432" s="252"/>
      <c r="O1432" s="252"/>
      <c r="P1432" s="252"/>
      <c r="Q1432" s="252"/>
      <c r="R1432" s="252"/>
      <c r="S1432" s="252"/>
      <c r="T1432" s="253"/>
      <c r="AT1432" s="254" t="s">
        <v>175</v>
      </c>
      <c r="AU1432" s="254" t="s">
        <v>107</v>
      </c>
      <c r="AV1432" s="12" t="s">
        <v>82</v>
      </c>
      <c r="AW1432" s="12" t="s">
        <v>31</v>
      </c>
      <c r="AX1432" s="12" t="s">
        <v>74</v>
      </c>
      <c r="AY1432" s="254" t="s">
        <v>165</v>
      </c>
    </row>
    <row r="1433" s="12" customFormat="1">
      <c r="B1433" s="244"/>
      <c r="C1433" s="245"/>
      <c r="D1433" s="246" t="s">
        <v>175</v>
      </c>
      <c r="E1433" s="247" t="s">
        <v>1</v>
      </c>
      <c r="F1433" s="248" t="s">
        <v>1452</v>
      </c>
      <c r="G1433" s="245"/>
      <c r="H1433" s="247" t="s">
        <v>1</v>
      </c>
      <c r="I1433" s="249"/>
      <c r="J1433" s="245"/>
      <c r="K1433" s="245"/>
      <c r="L1433" s="250"/>
      <c r="M1433" s="251"/>
      <c r="N1433" s="252"/>
      <c r="O1433" s="252"/>
      <c r="P1433" s="252"/>
      <c r="Q1433" s="252"/>
      <c r="R1433" s="252"/>
      <c r="S1433" s="252"/>
      <c r="T1433" s="253"/>
      <c r="AT1433" s="254" t="s">
        <v>175</v>
      </c>
      <c r="AU1433" s="254" t="s">
        <v>107</v>
      </c>
      <c r="AV1433" s="12" t="s">
        <v>82</v>
      </c>
      <c r="AW1433" s="12" t="s">
        <v>31</v>
      </c>
      <c r="AX1433" s="12" t="s">
        <v>74</v>
      </c>
      <c r="AY1433" s="254" t="s">
        <v>165</v>
      </c>
    </row>
    <row r="1434" s="13" customFormat="1">
      <c r="B1434" s="255"/>
      <c r="C1434" s="256"/>
      <c r="D1434" s="246" t="s">
        <v>175</v>
      </c>
      <c r="E1434" s="257" t="s">
        <v>1</v>
      </c>
      <c r="F1434" s="258" t="s">
        <v>2218</v>
      </c>
      <c r="G1434" s="256"/>
      <c r="H1434" s="259">
        <v>32.289999999999999</v>
      </c>
      <c r="I1434" s="260"/>
      <c r="J1434" s="256"/>
      <c r="K1434" s="256"/>
      <c r="L1434" s="261"/>
      <c r="M1434" s="262"/>
      <c r="N1434" s="263"/>
      <c r="O1434" s="263"/>
      <c r="P1434" s="263"/>
      <c r="Q1434" s="263"/>
      <c r="R1434" s="263"/>
      <c r="S1434" s="263"/>
      <c r="T1434" s="264"/>
      <c r="AT1434" s="265" t="s">
        <v>175</v>
      </c>
      <c r="AU1434" s="265" t="s">
        <v>107</v>
      </c>
      <c r="AV1434" s="13" t="s">
        <v>107</v>
      </c>
      <c r="AW1434" s="13" t="s">
        <v>31</v>
      </c>
      <c r="AX1434" s="13" t="s">
        <v>74</v>
      </c>
      <c r="AY1434" s="265" t="s">
        <v>165</v>
      </c>
    </row>
    <row r="1435" s="14" customFormat="1">
      <c r="B1435" s="266"/>
      <c r="C1435" s="267"/>
      <c r="D1435" s="246" t="s">
        <v>175</v>
      </c>
      <c r="E1435" s="268" t="s">
        <v>1</v>
      </c>
      <c r="F1435" s="269" t="s">
        <v>179</v>
      </c>
      <c r="G1435" s="267"/>
      <c r="H1435" s="270">
        <v>32.289999999999999</v>
      </c>
      <c r="I1435" s="271"/>
      <c r="J1435" s="267"/>
      <c r="K1435" s="267"/>
      <c r="L1435" s="272"/>
      <c r="M1435" s="273"/>
      <c r="N1435" s="274"/>
      <c r="O1435" s="274"/>
      <c r="P1435" s="274"/>
      <c r="Q1435" s="274"/>
      <c r="R1435" s="274"/>
      <c r="S1435" s="274"/>
      <c r="T1435" s="275"/>
      <c r="AT1435" s="276" t="s">
        <v>175</v>
      </c>
      <c r="AU1435" s="276" t="s">
        <v>107</v>
      </c>
      <c r="AV1435" s="14" t="s">
        <v>166</v>
      </c>
      <c r="AW1435" s="14" t="s">
        <v>31</v>
      </c>
      <c r="AX1435" s="14" t="s">
        <v>74</v>
      </c>
      <c r="AY1435" s="276" t="s">
        <v>165</v>
      </c>
    </row>
    <row r="1436" s="12" customFormat="1">
      <c r="B1436" s="244"/>
      <c r="C1436" s="245"/>
      <c r="D1436" s="246" t="s">
        <v>175</v>
      </c>
      <c r="E1436" s="247" t="s">
        <v>1</v>
      </c>
      <c r="F1436" s="248" t="s">
        <v>1752</v>
      </c>
      <c r="G1436" s="245"/>
      <c r="H1436" s="247" t="s">
        <v>1</v>
      </c>
      <c r="I1436" s="249"/>
      <c r="J1436" s="245"/>
      <c r="K1436" s="245"/>
      <c r="L1436" s="250"/>
      <c r="M1436" s="251"/>
      <c r="N1436" s="252"/>
      <c r="O1436" s="252"/>
      <c r="P1436" s="252"/>
      <c r="Q1436" s="252"/>
      <c r="R1436" s="252"/>
      <c r="S1436" s="252"/>
      <c r="T1436" s="253"/>
      <c r="AT1436" s="254" t="s">
        <v>175</v>
      </c>
      <c r="AU1436" s="254" t="s">
        <v>107</v>
      </c>
      <c r="AV1436" s="12" t="s">
        <v>82</v>
      </c>
      <c r="AW1436" s="12" t="s">
        <v>31</v>
      </c>
      <c r="AX1436" s="12" t="s">
        <v>74</v>
      </c>
      <c r="AY1436" s="254" t="s">
        <v>165</v>
      </c>
    </row>
    <row r="1437" s="12" customFormat="1">
      <c r="B1437" s="244"/>
      <c r="C1437" s="245"/>
      <c r="D1437" s="246" t="s">
        <v>175</v>
      </c>
      <c r="E1437" s="247" t="s">
        <v>1</v>
      </c>
      <c r="F1437" s="248" t="s">
        <v>1452</v>
      </c>
      <c r="G1437" s="245"/>
      <c r="H1437" s="247" t="s">
        <v>1</v>
      </c>
      <c r="I1437" s="249"/>
      <c r="J1437" s="245"/>
      <c r="K1437" s="245"/>
      <c r="L1437" s="250"/>
      <c r="M1437" s="251"/>
      <c r="N1437" s="252"/>
      <c r="O1437" s="252"/>
      <c r="P1437" s="252"/>
      <c r="Q1437" s="252"/>
      <c r="R1437" s="252"/>
      <c r="S1437" s="252"/>
      <c r="T1437" s="253"/>
      <c r="AT1437" s="254" t="s">
        <v>175</v>
      </c>
      <c r="AU1437" s="254" t="s">
        <v>107</v>
      </c>
      <c r="AV1437" s="12" t="s">
        <v>82</v>
      </c>
      <c r="AW1437" s="12" t="s">
        <v>31</v>
      </c>
      <c r="AX1437" s="12" t="s">
        <v>74</v>
      </c>
      <c r="AY1437" s="254" t="s">
        <v>165</v>
      </c>
    </row>
    <row r="1438" s="13" customFormat="1">
      <c r="B1438" s="255"/>
      <c r="C1438" s="256"/>
      <c r="D1438" s="246" t="s">
        <v>175</v>
      </c>
      <c r="E1438" s="257" t="s">
        <v>1</v>
      </c>
      <c r="F1438" s="258" t="s">
        <v>2219</v>
      </c>
      <c r="G1438" s="256"/>
      <c r="H1438" s="259">
        <v>18.16</v>
      </c>
      <c r="I1438" s="260"/>
      <c r="J1438" s="256"/>
      <c r="K1438" s="256"/>
      <c r="L1438" s="261"/>
      <c r="M1438" s="262"/>
      <c r="N1438" s="263"/>
      <c r="O1438" s="263"/>
      <c r="P1438" s="263"/>
      <c r="Q1438" s="263"/>
      <c r="R1438" s="263"/>
      <c r="S1438" s="263"/>
      <c r="T1438" s="264"/>
      <c r="AT1438" s="265" t="s">
        <v>175</v>
      </c>
      <c r="AU1438" s="265" t="s">
        <v>107</v>
      </c>
      <c r="AV1438" s="13" t="s">
        <v>107</v>
      </c>
      <c r="AW1438" s="13" t="s">
        <v>31</v>
      </c>
      <c r="AX1438" s="13" t="s">
        <v>74</v>
      </c>
      <c r="AY1438" s="265" t="s">
        <v>165</v>
      </c>
    </row>
    <row r="1439" s="14" customFormat="1">
      <c r="B1439" s="266"/>
      <c r="C1439" s="267"/>
      <c r="D1439" s="246" t="s">
        <v>175</v>
      </c>
      <c r="E1439" s="268" t="s">
        <v>1</v>
      </c>
      <c r="F1439" s="269" t="s">
        <v>179</v>
      </c>
      <c r="G1439" s="267"/>
      <c r="H1439" s="270">
        <v>18.16</v>
      </c>
      <c r="I1439" s="271"/>
      <c r="J1439" s="267"/>
      <c r="K1439" s="267"/>
      <c r="L1439" s="272"/>
      <c r="M1439" s="273"/>
      <c r="N1439" s="274"/>
      <c r="O1439" s="274"/>
      <c r="P1439" s="274"/>
      <c r="Q1439" s="274"/>
      <c r="R1439" s="274"/>
      <c r="S1439" s="274"/>
      <c r="T1439" s="275"/>
      <c r="AT1439" s="276" t="s">
        <v>175</v>
      </c>
      <c r="AU1439" s="276" t="s">
        <v>107</v>
      </c>
      <c r="AV1439" s="14" t="s">
        <v>166</v>
      </c>
      <c r="AW1439" s="14" t="s">
        <v>31</v>
      </c>
      <c r="AX1439" s="14" t="s">
        <v>74</v>
      </c>
      <c r="AY1439" s="276" t="s">
        <v>165</v>
      </c>
    </row>
    <row r="1440" s="15" customFormat="1">
      <c r="B1440" s="277"/>
      <c r="C1440" s="278"/>
      <c r="D1440" s="246" t="s">
        <v>175</v>
      </c>
      <c r="E1440" s="279" t="s">
        <v>1</v>
      </c>
      <c r="F1440" s="280" t="s">
        <v>186</v>
      </c>
      <c r="G1440" s="278"/>
      <c r="H1440" s="281">
        <v>99.870000000000005</v>
      </c>
      <c r="I1440" s="282"/>
      <c r="J1440" s="278"/>
      <c r="K1440" s="278"/>
      <c r="L1440" s="283"/>
      <c r="M1440" s="284"/>
      <c r="N1440" s="285"/>
      <c r="O1440" s="285"/>
      <c r="P1440" s="285"/>
      <c r="Q1440" s="285"/>
      <c r="R1440" s="285"/>
      <c r="S1440" s="285"/>
      <c r="T1440" s="286"/>
      <c r="AT1440" s="287" t="s">
        <v>175</v>
      </c>
      <c r="AU1440" s="287" t="s">
        <v>107</v>
      </c>
      <c r="AV1440" s="15" t="s">
        <v>173</v>
      </c>
      <c r="AW1440" s="15" t="s">
        <v>31</v>
      </c>
      <c r="AX1440" s="15" t="s">
        <v>82</v>
      </c>
      <c r="AY1440" s="287" t="s">
        <v>165</v>
      </c>
    </row>
    <row r="1441" s="1" customFormat="1" ht="24" customHeight="1">
      <c r="B1441" s="38"/>
      <c r="C1441" s="231" t="s">
        <v>805</v>
      </c>
      <c r="D1441" s="231" t="s">
        <v>168</v>
      </c>
      <c r="E1441" s="232" t="s">
        <v>2220</v>
      </c>
      <c r="F1441" s="233" t="s">
        <v>2221</v>
      </c>
      <c r="G1441" s="234" t="s">
        <v>285</v>
      </c>
      <c r="H1441" s="235">
        <v>0.062</v>
      </c>
      <c r="I1441" s="236"/>
      <c r="J1441" s="237">
        <f>ROUND(I1441*H1441,2)</f>
        <v>0</v>
      </c>
      <c r="K1441" s="233" t="s">
        <v>286</v>
      </c>
      <c r="L1441" s="43"/>
      <c r="M1441" s="238" t="s">
        <v>1</v>
      </c>
      <c r="N1441" s="239" t="s">
        <v>40</v>
      </c>
      <c r="O1441" s="86"/>
      <c r="P1441" s="240">
        <f>O1441*H1441</f>
        <v>0</v>
      </c>
      <c r="Q1441" s="240">
        <v>0</v>
      </c>
      <c r="R1441" s="240">
        <f>Q1441*H1441</f>
        <v>0</v>
      </c>
      <c r="S1441" s="240">
        <v>0</v>
      </c>
      <c r="T1441" s="241">
        <f>S1441*H1441</f>
        <v>0</v>
      </c>
      <c r="AR1441" s="242" t="s">
        <v>315</v>
      </c>
      <c r="AT1441" s="242" t="s">
        <v>168</v>
      </c>
      <c r="AU1441" s="242" t="s">
        <v>107</v>
      </c>
      <c r="AY1441" s="17" t="s">
        <v>165</v>
      </c>
      <c r="BE1441" s="243">
        <f>IF(N1441="základní",J1441,0)</f>
        <v>0</v>
      </c>
      <c r="BF1441" s="243">
        <f>IF(N1441="snížená",J1441,0)</f>
        <v>0</v>
      </c>
      <c r="BG1441" s="243">
        <f>IF(N1441="zákl. přenesená",J1441,0)</f>
        <v>0</v>
      </c>
      <c r="BH1441" s="243">
        <f>IF(N1441="sníž. přenesená",J1441,0)</f>
        <v>0</v>
      </c>
      <c r="BI1441" s="243">
        <f>IF(N1441="nulová",J1441,0)</f>
        <v>0</v>
      </c>
      <c r="BJ1441" s="17" t="s">
        <v>107</v>
      </c>
      <c r="BK1441" s="243">
        <f>ROUND(I1441*H1441,2)</f>
        <v>0</v>
      </c>
      <c r="BL1441" s="17" t="s">
        <v>315</v>
      </c>
      <c r="BM1441" s="242" t="s">
        <v>2222</v>
      </c>
    </row>
    <row r="1442" s="11" customFormat="1" ht="22.8" customHeight="1">
      <c r="B1442" s="215"/>
      <c r="C1442" s="216"/>
      <c r="D1442" s="217" t="s">
        <v>73</v>
      </c>
      <c r="E1442" s="229" t="s">
        <v>994</v>
      </c>
      <c r="F1442" s="229" t="s">
        <v>995</v>
      </c>
      <c r="G1442" s="216"/>
      <c r="H1442" s="216"/>
      <c r="I1442" s="219"/>
      <c r="J1442" s="230">
        <f>BK1442</f>
        <v>0</v>
      </c>
      <c r="K1442" s="216"/>
      <c r="L1442" s="221"/>
      <c r="M1442" s="222"/>
      <c r="N1442" s="223"/>
      <c r="O1442" s="223"/>
      <c r="P1442" s="224">
        <f>SUM(P1443:P1471)</f>
        <v>0</v>
      </c>
      <c r="Q1442" s="223"/>
      <c r="R1442" s="224">
        <f>SUM(R1443:R1471)</f>
        <v>0.54205800000000004</v>
      </c>
      <c r="S1442" s="223"/>
      <c r="T1442" s="225">
        <f>SUM(T1443:T1471)</f>
        <v>0</v>
      </c>
      <c r="AR1442" s="226" t="s">
        <v>107</v>
      </c>
      <c r="AT1442" s="227" t="s">
        <v>73</v>
      </c>
      <c r="AU1442" s="227" t="s">
        <v>82</v>
      </c>
      <c r="AY1442" s="226" t="s">
        <v>165</v>
      </c>
      <c r="BK1442" s="228">
        <f>SUM(BK1443:BK1471)</f>
        <v>0</v>
      </c>
    </row>
    <row r="1443" s="1" customFormat="1" ht="24" customHeight="1">
      <c r="B1443" s="38"/>
      <c r="C1443" s="231" t="s">
        <v>810</v>
      </c>
      <c r="D1443" s="231" t="s">
        <v>168</v>
      </c>
      <c r="E1443" s="232" t="s">
        <v>997</v>
      </c>
      <c r="F1443" s="233" t="s">
        <v>998</v>
      </c>
      <c r="G1443" s="234" t="s">
        <v>296</v>
      </c>
      <c r="H1443" s="235">
        <v>52.273000000000003</v>
      </c>
      <c r="I1443" s="236"/>
      <c r="J1443" s="237">
        <f>ROUND(I1443*H1443,2)</f>
        <v>0</v>
      </c>
      <c r="K1443" s="233" t="s">
        <v>172</v>
      </c>
      <c r="L1443" s="43"/>
      <c r="M1443" s="238" t="s">
        <v>1</v>
      </c>
      <c r="N1443" s="239" t="s">
        <v>40</v>
      </c>
      <c r="O1443" s="86"/>
      <c r="P1443" s="240">
        <f>O1443*H1443</f>
        <v>0</v>
      </c>
      <c r="Q1443" s="240">
        <v>0.0060000000000000001</v>
      </c>
      <c r="R1443" s="240">
        <f>Q1443*H1443</f>
        <v>0.31363800000000003</v>
      </c>
      <c r="S1443" s="240">
        <v>0</v>
      </c>
      <c r="T1443" s="241">
        <f>S1443*H1443</f>
        <v>0</v>
      </c>
      <c r="AR1443" s="242" t="s">
        <v>315</v>
      </c>
      <c r="AT1443" s="242" t="s">
        <v>168</v>
      </c>
      <c r="AU1443" s="242" t="s">
        <v>107</v>
      </c>
      <c r="AY1443" s="17" t="s">
        <v>165</v>
      </c>
      <c r="BE1443" s="243">
        <f>IF(N1443="základní",J1443,0)</f>
        <v>0</v>
      </c>
      <c r="BF1443" s="243">
        <f>IF(N1443="snížená",J1443,0)</f>
        <v>0</v>
      </c>
      <c r="BG1443" s="243">
        <f>IF(N1443="zákl. přenesená",J1443,0)</f>
        <v>0</v>
      </c>
      <c r="BH1443" s="243">
        <f>IF(N1443="sníž. přenesená",J1443,0)</f>
        <v>0</v>
      </c>
      <c r="BI1443" s="243">
        <f>IF(N1443="nulová",J1443,0)</f>
        <v>0</v>
      </c>
      <c r="BJ1443" s="17" t="s">
        <v>107</v>
      </c>
      <c r="BK1443" s="243">
        <f>ROUND(I1443*H1443,2)</f>
        <v>0</v>
      </c>
      <c r="BL1443" s="17" t="s">
        <v>315</v>
      </c>
      <c r="BM1443" s="242" t="s">
        <v>2223</v>
      </c>
    </row>
    <row r="1444" s="12" customFormat="1">
      <c r="B1444" s="244"/>
      <c r="C1444" s="245"/>
      <c r="D1444" s="246" t="s">
        <v>175</v>
      </c>
      <c r="E1444" s="247" t="s">
        <v>1</v>
      </c>
      <c r="F1444" s="248" t="s">
        <v>2224</v>
      </c>
      <c r="G1444" s="245"/>
      <c r="H1444" s="247" t="s">
        <v>1</v>
      </c>
      <c r="I1444" s="249"/>
      <c r="J1444" s="245"/>
      <c r="K1444" s="245"/>
      <c r="L1444" s="250"/>
      <c r="M1444" s="251"/>
      <c r="N1444" s="252"/>
      <c r="O1444" s="252"/>
      <c r="P1444" s="252"/>
      <c r="Q1444" s="252"/>
      <c r="R1444" s="252"/>
      <c r="S1444" s="252"/>
      <c r="T1444" s="253"/>
      <c r="AT1444" s="254" t="s">
        <v>175</v>
      </c>
      <c r="AU1444" s="254" t="s">
        <v>107</v>
      </c>
      <c r="AV1444" s="12" t="s">
        <v>82</v>
      </c>
      <c r="AW1444" s="12" t="s">
        <v>31</v>
      </c>
      <c r="AX1444" s="12" t="s">
        <v>74</v>
      </c>
      <c r="AY1444" s="254" t="s">
        <v>165</v>
      </c>
    </row>
    <row r="1445" s="12" customFormat="1">
      <c r="B1445" s="244"/>
      <c r="C1445" s="245"/>
      <c r="D1445" s="246" t="s">
        <v>175</v>
      </c>
      <c r="E1445" s="247" t="s">
        <v>1</v>
      </c>
      <c r="F1445" s="248" t="s">
        <v>1744</v>
      </c>
      <c r="G1445" s="245"/>
      <c r="H1445" s="247" t="s">
        <v>1</v>
      </c>
      <c r="I1445" s="249"/>
      <c r="J1445" s="245"/>
      <c r="K1445" s="245"/>
      <c r="L1445" s="250"/>
      <c r="M1445" s="251"/>
      <c r="N1445" s="252"/>
      <c r="O1445" s="252"/>
      <c r="P1445" s="252"/>
      <c r="Q1445" s="252"/>
      <c r="R1445" s="252"/>
      <c r="S1445" s="252"/>
      <c r="T1445" s="253"/>
      <c r="AT1445" s="254" t="s">
        <v>175</v>
      </c>
      <c r="AU1445" s="254" t="s">
        <v>107</v>
      </c>
      <c r="AV1445" s="12" t="s">
        <v>82</v>
      </c>
      <c r="AW1445" s="12" t="s">
        <v>31</v>
      </c>
      <c r="AX1445" s="12" t="s">
        <v>74</v>
      </c>
      <c r="AY1445" s="254" t="s">
        <v>165</v>
      </c>
    </row>
    <row r="1446" s="12" customFormat="1">
      <c r="B1446" s="244"/>
      <c r="C1446" s="245"/>
      <c r="D1446" s="246" t="s">
        <v>175</v>
      </c>
      <c r="E1446" s="247" t="s">
        <v>1</v>
      </c>
      <c r="F1446" s="248" t="s">
        <v>1175</v>
      </c>
      <c r="G1446" s="245"/>
      <c r="H1446" s="247" t="s">
        <v>1</v>
      </c>
      <c r="I1446" s="249"/>
      <c r="J1446" s="245"/>
      <c r="K1446" s="245"/>
      <c r="L1446" s="250"/>
      <c r="M1446" s="251"/>
      <c r="N1446" s="252"/>
      <c r="O1446" s="252"/>
      <c r="P1446" s="252"/>
      <c r="Q1446" s="252"/>
      <c r="R1446" s="252"/>
      <c r="S1446" s="252"/>
      <c r="T1446" s="253"/>
      <c r="AT1446" s="254" t="s">
        <v>175</v>
      </c>
      <c r="AU1446" s="254" t="s">
        <v>107</v>
      </c>
      <c r="AV1446" s="12" t="s">
        <v>82</v>
      </c>
      <c r="AW1446" s="12" t="s">
        <v>31</v>
      </c>
      <c r="AX1446" s="12" t="s">
        <v>74</v>
      </c>
      <c r="AY1446" s="254" t="s">
        <v>165</v>
      </c>
    </row>
    <row r="1447" s="12" customFormat="1">
      <c r="B1447" s="244"/>
      <c r="C1447" s="245"/>
      <c r="D1447" s="246" t="s">
        <v>175</v>
      </c>
      <c r="E1447" s="247" t="s">
        <v>1</v>
      </c>
      <c r="F1447" s="248" t="s">
        <v>1452</v>
      </c>
      <c r="G1447" s="245"/>
      <c r="H1447" s="247" t="s">
        <v>1</v>
      </c>
      <c r="I1447" s="249"/>
      <c r="J1447" s="245"/>
      <c r="K1447" s="245"/>
      <c r="L1447" s="250"/>
      <c r="M1447" s="251"/>
      <c r="N1447" s="252"/>
      <c r="O1447" s="252"/>
      <c r="P1447" s="252"/>
      <c r="Q1447" s="252"/>
      <c r="R1447" s="252"/>
      <c r="S1447" s="252"/>
      <c r="T1447" s="253"/>
      <c r="AT1447" s="254" t="s">
        <v>175</v>
      </c>
      <c r="AU1447" s="254" t="s">
        <v>107</v>
      </c>
      <c r="AV1447" s="12" t="s">
        <v>82</v>
      </c>
      <c r="AW1447" s="12" t="s">
        <v>31</v>
      </c>
      <c r="AX1447" s="12" t="s">
        <v>74</v>
      </c>
      <c r="AY1447" s="254" t="s">
        <v>165</v>
      </c>
    </row>
    <row r="1448" s="13" customFormat="1">
      <c r="B1448" s="255"/>
      <c r="C1448" s="256"/>
      <c r="D1448" s="246" t="s">
        <v>175</v>
      </c>
      <c r="E1448" s="257" t="s">
        <v>1</v>
      </c>
      <c r="F1448" s="258" t="s">
        <v>2064</v>
      </c>
      <c r="G1448" s="256"/>
      <c r="H1448" s="259">
        <v>14.789</v>
      </c>
      <c r="I1448" s="260"/>
      <c r="J1448" s="256"/>
      <c r="K1448" s="256"/>
      <c r="L1448" s="261"/>
      <c r="M1448" s="262"/>
      <c r="N1448" s="263"/>
      <c r="O1448" s="263"/>
      <c r="P1448" s="263"/>
      <c r="Q1448" s="263"/>
      <c r="R1448" s="263"/>
      <c r="S1448" s="263"/>
      <c r="T1448" s="264"/>
      <c r="AT1448" s="265" t="s">
        <v>175</v>
      </c>
      <c r="AU1448" s="265" t="s">
        <v>107</v>
      </c>
      <c r="AV1448" s="13" t="s">
        <v>107</v>
      </c>
      <c r="AW1448" s="13" t="s">
        <v>31</v>
      </c>
      <c r="AX1448" s="13" t="s">
        <v>74</v>
      </c>
      <c r="AY1448" s="265" t="s">
        <v>165</v>
      </c>
    </row>
    <row r="1449" s="13" customFormat="1">
      <c r="B1449" s="255"/>
      <c r="C1449" s="256"/>
      <c r="D1449" s="246" t="s">
        <v>175</v>
      </c>
      <c r="E1449" s="257" t="s">
        <v>1</v>
      </c>
      <c r="F1449" s="258" t="s">
        <v>2065</v>
      </c>
      <c r="G1449" s="256"/>
      <c r="H1449" s="259">
        <v>-1.3200000000000001</v>
      </c>
      <c r="I1449" s="260"/>
      <c r="J1449" s="256"/>
      <c r="K1449" s="256"/>
      <c r="L1449" s="261"/>
      <c r="M1449" s="262"/>
      <c r="N1449" s="263"/>
      <c r="O1449" s="263"/>
      <c r="P1449" s="263"/>
      <c r="Q1449" s="263"/>
      <c r="R1449" s="263"/>
      <c r="S1449" s="263"/>
      <c r="T1449" s="264"/>
      <c r="AT1449" s="265" t="s">
        <v>175</v>
      </c>
      <c r="AU1449" s="265" t="s">
        <v>107</v>
      </c>
      <c r="AV1449" s="13" t="s">
        <v>107</v>
      </c>
      <c r="AW1449" s="13" t="s">
        <v>31</v>
      </c>
      <c r="AX1449" s="13" t="s">
        <v>74</v>
      </c>
      <c r="AY1449" s="265" t="s">
        <v>165</v>
      </c>
    </row>
    <row r="1450" s="13" customFormat="1">
      <c r="B1450" s="255"/>
      <c r="C1450" s="256"/>
      <c r="D1450" s="246" t="s">
        <v>175</v>
      </c>
      <c r="E1450" s="257" t="s">
        <v>1</v>
      </c>
      <c r="F1450" s="258" t="s">
        <v>2066</v>
      </c>
      <c r="G1450" s="256"/>
      <c r="H1450" s="259">
        <v>3.0299999999999998</v>
      </c>
      <c r="I1450" s="260"/>
      <c r="J1450" s="256"/>
      <c r="K1450" s="256"/>
      <c r="L1450" s="261"/>
      <c r="M1450" s="262"/>
      <c r="N1450" s="263"/>
      <c r="O1450" s="263"/>
      <c r="P1450" s="263"/>
      <c r="Q1450" s="263"/>
      <c r="R1450" s="263"/>
      <c r="S1450" s="263"/>
      <c r="T1450" s="264"/>
      <c r="AT1450" s="265" t="s">
        <v>175</v>
      </c>
      <c r="AU1450" s="265" t="s">
        <v>107</v>
      </c>
      <c r="AV1450" s="13" t="s">
        <v>107</v>
      </c>
      <c r="AW1450" s="13" t="s">
        <v>31</v>
      </c>
      <c r="AX1450" s="13" t="s">
        <v>74</v>
      </c>
      <c r="AY1450" s="265" t="s">
        <v>165</v>
      </c>
    </row>
    <row r="1451" s="14" customFormat="1">
      <c r="B1451" s="266"/>
      <c r="C1451" s="267"/>
      <c r="D1451" s="246" t="s">
        <v>175</v>
      </c>
      <c r="E1451" s="268" t="s">
        <v>1</v>
      </c>
      <c r="F1451" s="269" t="s">
        <v>179</v>
      </c>
      <c r="G1451" s="267"/>
      <c r="H1451" s="270">
        <v>16.498999999999999</v>
      </c>
      <c r="I1451" s="271"/>
      <c r="J1451" s="267"/>
      <c r="K1451" s="267"/>
      <c r="L1451" s="272"/>
      <c r="M1451" s="273"/>
      <c r="N1451" s="274"/>
      <c r="O1451" s="274"/>
      <c r="P1451" s="274"/>
      <c r="Q1451" s="274"/>
      <c r="R1451" s="274"/>
      <c r="S1451" s="274"/>
      <c r="T1451" s="275"/>
      <c r="AT1451" s="276" t="s">
        <v>175</v>
      </c>
      <c r="AU1451" s="276" t="s">
        <v>107</v>
      </c>
      <c r="AV1451" s="14" t="s">
        <v>166</v>
      </c>
      <c r="AW1451" s="14" t="s">
        <v>31</v>
      </c>
      <c r="AX1451" s="14" t="s">
        <v>74</v>
      </c>
      <c r="AY1451" s="276" t="s">
        <v>165</v>
      </c>
    </row>
    <row r="1452" s="12" customFormat="1">
      <c r="B1452" s="244"/>
      <c r="C1452" s="245"/>
      <c r="D1452" s="246" t="s">
        <v>175</v>
      </c>
      <c r="E1452" s="247" t="s">
        <v>1</v>
      </c>
      <c r="F1452" s="248" t="s">
        <v>794</v>
      </c>
      <c r="G1452" s="245"/>
      <c r="H1452" s="247" t="s">
        <v>1</v>
      </c>
      <c r="I1452" s="249"/>
      <c r="J1452" s="245"/>
      <c r="K1452" s="245"/>
      <c r="L1452" s="250"/>
      <c r="M1452" s="251"/>
      <c r="N1452" s="252"/>
      <c r="O1452" s="252"/>
      <c r="P1452" s="252"/>
      <c r="Q1452" s="252"/>
      <c r="R1452" s="252"/>
      <c r="S1452" s="252"/>
      <c r="T1452" s="253"/>
      <c r="AT1452" s="254" t="s">
        <v>175</v>
      </c>
      <c r="AU1452" s="254" t="s">
        <v>107</v>
      </c>
      <c r="AV1452" s="12" t="s">
        <v>82</v>
      </c>
      <c r="AW1452" s="12" t="s">
        <v>31</v>
      </c>
      <c r="AX1452" s="12" t="s">
        <v>74</v>
      </c>
      <c r="AY1452" s="254" t="s">
        <v>165</v>
      </c>
    </row>
    <row r="1453" s="12" customFormat="1">
      <c r="B1453" s="244"/>
      <c r="C1453" s="245"/>
      <c r="D1453" s="246" t="s">
        <v>175</v>
      </c>
      <c r="E1453" s="247" t="s">
        <v>1</v>
      </c>
      <c r="F1453" s="248" t="s">
        <v>1452</v>
      </c>
      <c r="G1453" s="245"/>
      <c r="H1453" s="247" t="s">
        <v>1</v>
      </c>
      <c r="I1453" s="249"/>
      <c r="J1453" s="245"/>
      <c r="K1453" s="245"/>
      <c r="L1453" s="250"/>
      <c r="M1453" s="251"/>
      <c r="N1453" s="252"/>
      <c r="O1453" s="252"/>
      <c r="P1453" s="252"/>
      <c r="Q1453" s="252"/>
      <c r="R1453" s="252"/>
      <c r="S1453" s="252"/>
      <c r="T1453" s="253"/>
      <c r="AT1453" s="254" t="s">
        <v>175</v>
      </c>
      <c r="AU1453" s="254" t="s">
        <v>107</v>
      </c>
      <c r="AV1453" s="12" t="s">
        <v>82</v>
      </c>
      <c r="AW1453" s="12" t="s">
        <v>31</v>
      </c>
      <c r="AX1453" s="12" t="s">
        <v>74</v>
      </c>
      <c r="AY1453" s="254" t="s">
        <v>165</v>
      </c>
    </row>
    <row r="1454" s="13" customFormat="1">
      <c r="B1454" s="255"/>
      <c r="C1454" s="256"/>
      <c r="D1454" s="246" t="s">
        <v>175</v>
      </c>
      <c r="E1454" s="257" t="s">
        <v>1</v>
      </c>
      <c r="F1454" s="258" t="s">
        <v>2067</v>
      </c>
      <c r="G1454" s="256"/>
      <c r="H1454" s="259">
        <v>5.7359999999999998</v>
      </c>
      <c r="I1454" s="260"/>
      <c r="J1454" s="256"/>
      <c r="K1454" s="256"/>
      <c r="L1454" s="261"/>
      <c r="M1454" s="262"/>
      <c r="N1454" s="263"/>
      <c r="O1454" s="263"/>
      <c r="P1454" s="263"/>
      <c r="Q1454" s="263"/>
      <c r="R1454" s="263"/>
      <c r="S1454" s="263"/>
      <c r="T1454" s="264"/>
      <c r="AT1454" s="265" t="s">
        <v>175</v>
      </c>
      <c r="AU1454" s="265" t="s">
        <v>107</v>
      </c>
      <c r="AV1454" s="13" t="s">
        <v>107</v>
      </c>
      <c r="AW1454" s="13" t="s">
        <v>31</v>
      </c>
      <c r="AX1454" s="13" t="s">
        <v>74</v>
      </c>
      <c r="AY1454" s="265" t="s">
        <v>165</v>
      </c>
    </row>
    <row r="1455" s="13" customFormat="1">
      <c r="B1455" s="255"/>
      <c r="C1455" s="256"/>
      <c r="D1455" s="246" t="s">
        <v>175</v>
      </c>
      <c r="E1455" s="257" t="s">
        <v>1</v>
      </c>
      <c r="F1455" s="258" t="s">
        <v>2068</v>
      </c>
      <c r="G1455" s="256"/>
      <c r="H1455" s="259">
        <v>3.7200000000000002</v>
      </c>
      <c r="I1455" s="260"/>
      <c r="J1455" s="256"/>
      <c r="K1455" s="256"/>
      <c r="L1455" s="261"/>
      <c r="M1455" s="262"/>
      <c r="N1455" s="263"/>
      <c r="O1455" s="263"/>
      <c r="P1455" s="263"/>
      <c r="Q1455" s="263"/>
      <c r="R1455" s="263"/>
      <c r="S1455" s="263"/>
      <c r="T1455" s="264"/>
      <c r="AT1455" s="265" t="s">
        <v>175</v>
      </c>
      <c r="AU1455" s="265" t="s">
        <v>107</v>
      </c>
      <c r="AV1455" s="13" t="s">
        <v>107</v>
      </c>
      <c r="AW1455" s="13" t="s">
        <v>31</v>
      </c>
      <c r="AX1455" s="13" t="s">
        <v>74</v>
      </c>
      <c r="AY1455" s="265" t="s">
        <v>165</v>
      </c>
    </row>
    <row r="1456" s="14" customFormat="1">
      <c r="B1456" s="266"/>
      <c r="C1456" s="267"/>
      <c r="D1456" s="246" t="s">
        <v>175</v>
      </c>
      <c r="E1456" s="268" t="s">
        <v>1</v>
      </c>
      <c r="F1456" s="269" t="s">
        <v>179</v>
      </c>
      <c r="G1456" s="267"/>
      <c r="H1456" s="270">
        <v>9.4559999999999995</v>
      </c>
      <c r="I1456" s="271"/>
      <c r="J1456" s="267"/>
      <c r="K1456" s="267"/>
      <c r="L1456" s="272"/>
      <c r="M1456" s="273"/>
      <c r="N1456" s="274"/>
      <c r="O1456" s="274"/>
      <c r="P1456" s="274"/>
      <c r="Q1456" s="274"/>
      <c r="R1456" s="274"/>
      <c r="S1456" s="274"/>
      <c r="T1456" s="275"/>
      <c r="AT1456" s="276" t="s">
        <v>175</v>
      </c>
      <c r="AU1456" s="276" t="s">
        <v>107</v>
      </c>
      <c r="AV1456" s="14" t="s">
        <v>166</v>
      </c>
      <c r="AW1456" s="14" t="s">
        <v>31</v>
      </c>
      <c r="AX1456" s="14" t="s">
        <v>74</v>
      </c>
      <c r="AY1456" s="276" t="s">
        <v>165</v>
      </c>
    </row>
    <row r="1457" s="12" customFormat="1">
      <c r="B1457" s="244"/>
      <c r="C1457" s="245"/>
      <c r="D1457" s="246" t="s">
        <v>175</v>
      </c>
      <c r="E1457" s="247" t="s">
        <v>1</v>
      </c>
      <c r="F1457" s="248" t="s">
        <v>1750</v>
      </c>
      <c r="G1457" s="245"/>
      <c r="H1457" s="247" t="s">
        <v>1</v>
      </c>
      <c r="I1457" s="249"/>
      <c r="J1457" s="245"/>
      <c r="K1457" s="245"/>
      <c r="L1457" s="250"/>
      <c r="M1457" s="251"/>
      <c r="N1457" s="252"/>
      <c r="O1457" s="252"/>
      <c r="P1457" s="252"/>
      <c r="Q1457" s="252"/>
      <c r="R1457" s="252"/>
      <c r="S1457" s="252"/>
      <c r="T1457" s="253"/>
      <c r="AT1457" s="254" t="s">
        <v>175</v>
      </c>
      <c r="AU1457" s="254" t="s">
        <v>107</v>
      </c>
      <c r="AV1457" s="12" t="s">
        <v>82</v>
      </c>
      <c r="AW1457" s="12" t="s">
        <v>31</v>
      </c>
      <c r="AX1457" s="12" t="s">
        <v>74</v>
      </c>
      <c r="AY1457" s="254" t="s">
        <v>165</v>
      </c>
    </row>
    <row r="1458" s="12" customFormat="1">
      <c r="B1458" s="244"/>
      <c r="C1458" s="245"/>
      <c r="D1458" s="246" t="s">
        <v>175</v>
      </c>
      <c r="E1458" s="247" t="s">
        <v>1</v>
      </c>
      <c r="F1458" s="248" t="s">
        <v>1452</v>
      </c>
      <c r="G1458" s="245"/>
      <c r="H1458" s="247" t="s">
        <v>1</v>
      </c>
      <c r="I1458" s="249"/>
      <c r="J1458" s="245"/>
      <c r="K1458" s="245"/>
      <c r="L1458" s="250"/>
      <c r="M1458" s="251"/>
      <c r="N1458" s="252"/>
      <c r="O1458" s="252"/>
      <c r="P1458" s="252"/>
      <c r="Q1458" s="252"/>
      <c r="R1458" s="252"/>
      <c r="S1458" s="252"/>
      <c r="T1458" s="253"/>
      <c r="AT1458" s="254" t="s">
        <v>175</v>
      </c>
      <c r="AU1458" s="254" t="s">
        <v>107</v>
      </c>
      <c r="AV1458" s="12" t="s">
        <v>82</v>
      </c>
      <c r="AW1458" s="12" t="s">
        <v>31</v>
      </c>
      <c r="AX1458" s="12" t="s">
        <v>74</v>
      </c>
      <c r="AY1458" s="254" t="s">
        <v>165</v>
      </c>
    </row>
    <row r="1459" s="13" customFormat="1">
      <c r="B1459" s="255"/>
      <c r="C1459" s="256"/>
      <c r="D1459" s="246" t="s">
        <v>175</v>
      </c>
      <c r="E1459" s="257" t="s">
        <v>1</v>
      </c>
      <c r="F1459" s="258" t="s">
        <v>2069</v>
      </c>
      <c r="G1459" s="256"/>
      <c r="H1459" s="259">
        <v>19.373999999999999</v>
      </c>
      <c r="I1459" s="260"/>
      <c r="J1459" s="256"/>
      <c r="K1459" s="256"/>
      <c r="L1459" s="261"/>
      <c r="M1459" s="262"/>
      <c r="N1459" s="263"/>
      <c r="O1459" s="263"/>
      <c r="P1459" s="263"/>
      <c r="Q1459" s="263"/>
      <c r="R1459" s="263"/>
      <c r="S1459" s="263"/>
      <c r="T1459" s="264"/>
      <c r="AT1459" s="265" t="s">
        <v>175</v>
      </c>
      <c r="AU1459" s="265" t="s">
        <v>107</v>
      </c>
      <c r="AV1459" s="13" t="s">
        <v>107</v>
      </c>
      <c r="AW1459" s="13" t="s">
        <v>31</v>
      </c>
      <c r="AX1459" s="13" t="s">
        <v>74</v>
      </c>
      <c r="AY1459" s="265" t="s">
        <v>165</v>
      </c>
    </row>
    <row r="1460" s="14" customFormat="1">
      <c r="B1460" s="266"/>
      <c r="C1460" s="267"/>
      <c r="D1460" s="246" t="s">
        <v>175</v>
      </c>
      <c r="E1460" s="268" t="s">
        <v>1</v>
      </c>
      <c r="F1460" s="269" t="s">
        <v>179</v>
      </c>
      <c r="G1460" s="267"/>
      <c r="H1460" s="270">
        <v>19.373999999999999</v>
      </c>
      <c r="I1460" s="271"/>
      <c r="J1460" s="267"/>
      <c r="K1460" s="267"/>
      <c r="L1460" s="272"/>
      <c r="M1460" s="273"/>
      <c r="N1460" s="274"/>
      <c r="O1460" s="274"/>
      <c r="P1460" s="274"/>
      <c r="Q1460" s="274"/>
      <c r="R1460" s="274"/>
      <c r="S1460" s="274"/>
      <c r="T1460" s="275"/>
      <c r="AT1460" s="276" t="s">
        <v>175</v>
      </c>
      <c r="AU1460" s="276" t="s">
        <v>107</v>
      </c>
      <c r="AV1460" s="14" t="s">
        <v>166</v>
      </c>
      <c r="AW1460" s="14" t="s">
        <v>31</v>
      </c>
      <c r="AX1460" s="14" t="s">
        <v>74</v>
      </c>
      <c r="AY1460" s="276" t="s">
        <v>165</v>
      </c>
    </row>
    <row r="1461" s="12" customFormat="1">
      <c r="B1461" s="244"/>
      <c r="C1461" s="245"/>
      <c r="D1461" s="246" t="s">
        <v>175</v>
      </c>
      <c r="E1461" s="247" t="s">
        <v>1</v>
      </c>
      <c r="F1461" s="248" t="s">
        <v>1752</v>
      </c>
      <c r="G1461" s="245"/>
      <c r="H1461" s="247" t="s">
        <v>1</v>
      </c>
      <c r="I1461" s="249"/>
      <c r="J1461" s="245"/>
      <c r="K1461" s="245"/>
      <c r="L1461" s="250"/>
      <c r="M1461" s="251"/>
      <c r="N1461" s="252"/>
      <c r="O1461" s="252"/>
      <c r="P1461" s="252"/>
      <c r="Q1461" s="252"/>
      <c r="R1461" s="252"/>
      <c r="S1461" s="252"/>
      <c r="T1461" s="253"/>
      <c r="AT1461" s="254" t="s">
        <v>175</v>
      </c>
      <c r="AU1461" s="254" t="s">
        <v>107</v>
      </c>
      <c r="AV1461" s="12" t="s">
        <v>82</v>
      </c>
      <c r="AW1461" s="12" t="s">
        <v>31</v>
      </c>
      <c r="AX1461" s="12" t="s">
        <v>74</v>
      </c>
      <c r="AY1461" s="254" t="s">
        <v>165</v>
      </c>
    </row>
    <row r="1462" s="12" customFormat="1">
      <c r="B1462" s="244"/>
      <c r="C1462" s="245"/>
      <c r="D1462" s="246" t="s">
        <v>175</v>
      </c>
      <c r="E1462" s="247" t="s">
        <v>1</v>
      </c>
      <c r="F1462" s="248" t="s">
        <v>1452</v>
      </c>
      <c r="G1462" s="245"/>
      <c r="H1462" s="247" t="s">
        <v>1</v>
      </c>
      <c r="I1462" s="249"/>
      <c r="J1462" s="245"/>
      <c r="K1462" s="245"/>
      <c r="L1462" s="250"/>
      <c r="M1462" s="251"/>
      <c r="N1462" s="252"/>
      <c r="O1462" s="252"/>
      <c r="P1462" s="252"/>
      <c r="Q1462" s="252"/>
      <c r="R1462" s="252"/>
      <c r="S1462" s="252"/>
      <c r="T1462" s="253"/>
      <c r="AT1462" s="254" t="s">
        <v>175</v>
      </c>
      <c r="AU1462" s="254" t="s">
        <v>107</v>
      </c>
      <c r="AV1462" s="12" t="s">
        <v>82</v>
      </c>
      <c r="AW1462" s="12" t="s">
        <v>31</v>
      </c>
      <c r="AX1462" s="12" t="s">
        <v>74</v>
      </c>
      <c r="AY1462" s="254" t="s">
        <v>165</v>
      </c>
    </row>
    <row r="1463" s="13" customFormat="1">
      <c r="B1463" s="255"/>
      <c r="C1463" s="256"/>
      <c r="D1463" s="246" t="s">
        <v>175</v>
      </c>
      <c r="E1463" s="257" t="s">
        <v>1</v>
      </c>
      <c r="F1463" s="258" t="s">
        <v>2070</v>
      </c>
      <c r="G1463" s="256"/>
      <c r="H1463" s="259">
        <v>6.944</v>
      </c>
      <c r="I1463" s="260"/>
      <c r="J1463" s="256"/>
      <c r="K1463" s="256"/>
      <c r="L1463" s="261"/>
      <c r="M1463" s="262"/>
      <c r="N1463" s="263"/>
      <c r="O1463" s="263"/>
      <c r="P1463" s="263"/>
      <c r="Q1463" s="263"/>
      <c r="R1463" s="263"/>
      <c r="S1463" s="263"/>
      <c r="T1463" s="264"/>
      <c r="AT1463" s="265" t="s">
        <v>175</v>
      </c>
      <c r="AU1463" s="265" t="s">
        <v>107</v>
      </c>
      <c r="AV1463" s="13" t="s">
        <v>107</v>
      </c>
      <c r="AW1463" s="13" t="s">
        <v>31</v>
      </c>
      <c r="AX1463" s="13" t="s">
        <v>74</v>
      </c>
      <c r="AY1463" s="265" t="s">
        <v>165</v>
      </c>
    </row>
    <row r="1464" s="14" customFormat="1">
      <c r="B1464" s="266"/>
      <c r="C1464" s="267"/>
      <c r="D1464" s="246" t="s">
        <v>175</v>
      </c>
      <c r="E1464" s="268" t="s">
        <v>1</v>
      </c>
      <c r="F1464" s="269" t="s">
        <v>179</v>
      </c>
      <c r="G1464" s="267"/>
      <c r="H1464" s="270">
        <v>6.944</v>
      </c>
      <c r="I1464" s="271"/>
      <c r="J1464" s="267"/>
      <c r="K1464" s="267"/>
      <c r="L1464" s="272"/>
      <c r="M1464" s="273"/>
      <c r="N1464" s="274"/>
      <c r="O1464" s="274"/>
      <c r="P1464" s="274"/>
      <c r="Q1464" s="274"/>
      <c r="R1464" s="274"/>
      <c r="S1464" s="274"/>
      <c r="T1464" s="275"/>
      <c r="AT1464" s="276" t="s">
        <v>175</v>
      </c>
      <c r="AU1464" s="276" t="s">
        <v>107</v>
      </c>
      <c r="AV1464" s="14" t="s">
        <v>166</v>
      </c>
      <c r="AW1464" s="14" t="s">
        <v>31</v>
      </c>
      <c r="AX1464" s="14" t="s">
        <v>74</v>
      </c>
      <c r="AY1464" s="276" t="s">
        <v>165</v>
      </c>
    </row>
    <row r="1465" s="15" customFormat="1">
      <c r="B1465" s="277"/>
      <c r="C1465" s="278"/>
      <c r="D1465" s="246" t="s">
        <v>175</v>
      </c>
      <c r="E1465" s="279" t="s">
        <v>1</v>
      </c>
      <c r="F1465" s="280" t="s">
        <v>186</v>
      </c>
      <c r="G1465" s="278"/>
      <c r="H1465" s="281">
        <v>52.272999999999996</v>
      </c>
      <c r="I1465" s="282"/>
      <c r="J1465" s="278"/>
      <c r="K1465" s="278"/>
      <c r="L1465" s="283"/>
      <c r="M1465" s="284"/>
      <c r="N1465" s="285"/>
      <c r="O1465" s="285"/>
      <c r="P1465" s="285"/>
      <c r="Q1465" s="285"/>
      <c r="R1465" s="285"/>
      <c r="S1465" s="285"/>
      <c r="T1465" s="286"/>
      <c r="AT1465" s="287" t="s">
        <v>175</v>
      </c>
      <c r="AU1465" s="287" t="s">
        <v>107</v>
      </c>
      <c r="AV1465" s="15" t="s">
        <v>173</v>
      </c>
      <c r="AW1465" s="15" t="s">
        <v>31</v>
      </c>
      <c r="AX1465" s="15" t="s">
        <v>82</v>
      </c>
      <c r="AY1465" s="287" t="s">
        <v>165</v>
      </c>
    </row>
    <row r="1466" s="1" customFormat="1" ht="24" customHeight="1">
      <c r="B1466" s="38"/>
      <c r="C1466" s="288" t="s">
        <v>815</v>
      </c>
      <c r="D1466" s="288" t="s">
        <v>223</v>
      </c>
      <c r="E1466" s="289" t="s">
        <v>2225</v>
      </c>
      <c r="F1466" s="290" t="s">
        <v>2226</v>
      </c>
      <c r="G1466" s="291" t="s">
        <v>171</v>
      </c>
      <c r="H1466" s="292">
        <v>7.6139999999999999</v>
      </c>
      <c r="I1466" s="293"/>
      <c r="J1466" s="294">
        <f>ROUND(I1466*H1466,2)</f>
        <v>0</v>
      </c>
      <c r="K1466" s="290" t="s">
        <v>172</v>
      </c>
      <c r="L1466" s="295"/>
      <c r="M1466" s="296" t="s">
        <v>1</v>
      </c>
      <c r="N1466" s="297" t="s">
        <v>40</v>
      </c>
      <c r="O1466" s="86"/>
      <c r="P1466" s="240">
        <f>O1466*H1466</f>
        <v>0</v>
      </c>
      <c r="Q1466" s="240">
        <v>0.029999999999999999</v>
      </c>
      <c r="R1466" s="240">
        <f>Q1466*H1466</f>
        <v>0.22841999999999998</v>
      </c>
      <c r="S1466" s="240">
        <v>0</v>
      </c>
      <c r="T1466" s="241">
        <f>S1466*H1466</f>
        <v>0</v>
      </c>
      <c r="AR1466" s="242" t="s">
        <v>616</v>
      </c>
      <c r="AT1466" s="242" t="s">
        <v>223</v>
      </c>
      <c r="AU1466" s="242" t="s">
        <v>107</v>
      </c>
      <c r="AY1466" s="17" t="s">
        <v>165</v>
      </c>
      <c r="BE1466" s="243">
        <f>IF(N1466="základní",J1466,0)</f>
        <v>0</v>
      </c>
      <c r="BF1466" s="243">
        <f>IF(N1466="snížená",J1466,0)</f>
        <v>0</v>
      </c>
      <c r="BG1466" s="243">
        <f>IF(N1466="zákl. přenesená",J1466,0)</f>
        <v>0</v>
      </c>
      <c r="BH1466" s="243">
        <f>IF(N1466="sníž. přenesená",J1466,0)</f>
        <v>0</v>
      </c>
      <c r="BI1466" s="243">
        <f>IF(N1466="nulová",J1466,0)</f>
        <v>0</v>
      </c>
      <c r="BJ1466" s="17" t="s">
        <v>107</v>
      </c>
      <c r="BK1466" s="243">
        <f>ROUND(I1466*H1466,2)</f>
        <v>0</v>
      </c>
      <c r="BL1466" s="17" t="s">
        <v>315</v>
      </c>
      <c r="BM1466" s="242" t="s">
        <v>2227</v>
      </c>
    </row>
    <row r="1467" s="12" customFormat="1">
      <c r="B1467" s="244"/>
      <c r="C1467" s="245"/>
      <c r="D1467" s="246" t="s">
        <v>175</v>
      </c>
      <c r="E1467" s="247" t="s">
        <v>1</v>
      </c>
      <c r="F1467" s="248" t="s">
        <v>2224</v>
      </c>
      <c r="G1467" s="245"/>
      <c r="H1467" s="247" t="s">
        <v>1</v>
      </c>
      <c r="I1467" s="249"/>
      <c r="J1467" s="245"/>
      <c r="K1467" s="245"/>
      <c r="L1467" s="250"/>
      <c r="M1467" s="251"/>
      <c r="N1467" s="252"/>
      <c r="O1467" s="252"/>
      <c r="P1467" s="252"/>
      <c r="Q1467" s="252"/>
      <c r="R1467" s="252"/>
      <c r="S1467" s="252"/>
      <c r="T1467" s="253"/>
      <c r="AT1467" s="254" t="s">
        <v>175</v>
      </c>
      <c r="AU1467" s="254" t="s">
        <v>107</v>
      </c>
      <c r="AV1467" s="12" t="s">
        <v>82</v>
      </c>
      <c r="AW1467" s="12" t="s">
        <v>31</v>
      </c>
      <c r="AX1467" s="12" t="s">
        <v>74</v>
      </c>
      <c r="AY1467" s="254" t="s">
        <v>165</v>
      </c>
    </row>
    <row r="1468" s="13" customFormat="1">
      <c r="B1468" s="255"/>
      <c r="C1468" s="256"/>
      <c r="D1468" s="246" t="s">
        <v>175</v>
      </c>
      <c r="E1468" s="257" t="s">
        <v>1</v>
      </c>
      <c r="F1468" s="258" t="s">
        <v>2228</v>
      </c>
      <c r="G1468" s="256"/>
      <c r="H1468" s="259">
        <v>7.4649999999999999</v>
      </c>
      <c r="I1468" s="260"/>
      <c r="J1468" s="256"/>
      <c r="K1468" s="256"/>
      <c r="L1468" s="261"/>
      <c r="M1468" s="262"/>
      <c r="N1468" s="263"/>
      <c r="O1468" s="263"/>
      <c r="P1468" s="263"/>
      <c r="Q1468" s="263"/>
      <c r="R1468" s="263"/>
      <c r="S1468" s="263"/>
      <c r="T1468" s="264"/>
      <c r="AT1468" s="265" t="s">
        <v>175</v>
      </c>
      <c r="AU1468" s="265" t="s">
        <v>107</v>
      </c>
      <c r="AV1468" s="13" t="s">
        <v>107</v>
      </c>
      <c r="AW1468" s="13" t="s">
        <v>31</v>
      </c>
      <c r="AX1468" s="13" t="s">
        <v>74</v>
      </c>
      <c r="AY1468" s="265" t="s">
        <v>165</v>
      </c>
    </row>
    <row r="1469" s="15" customFormat="1">
      <c r="B1469" s="277"/>
      <c r="C1469" s="278"/>
      <c r="D1469" s="246" t="s">
        <v>175</v>
      </c>
      <c r="E1469" s="279" t="s">
        <v>1</v>
      </c>
      <c r="F1469" s="280" t="s">
        <v>186</v>
      </c>
      <c r="G1469" s="278"/>
      <c r="H1469" s="281">
        <v>7.4649999999999999</v>
      </c>
      <c r="I1469" s="282"/>
      <c r="J1469" s="278"/>
      <c r="K1469" s="278"/>
      <c r="L1469" s="283"/>
      <c r="M1469" s="284"/>
      <c r="N1469" s="285"/>
      <c r="O1469" s="285"/>
      <c r="P1469" s="285"/>
      <c r="Q1469" s="285"/>
      <c r="R1469" s="285"/>
      <c r="S1469" s="285"/>
      <c r="T1469" s="286"/>
      <c r="AT1469" s="287" t="s">
        <v>175</v>
      </c>
      <c r="AU1469" s="287" t="s">
        <v>107</v>
      </c>
      <c r="AV1469" s="15" t="s">
        <v>173</v>
      </c>
      <c r="AW1469" s="15" t="s">
        <v>31</v>
      </c>
      <c r="AX1469" s="15" t="s">
        <v>82</v>
      </c>
      <c r="AY1469" s="287" t="s">
        <v>165</v>
      </c>
    </row>
    <row r="1470" s="13" customFormat="1">
      <c r="B1470" s="255"/>
      <c r="C1470" s="256"/>
      <c r="D1470" s="246" t="s">
        <v>175</v>
      </c>
      <c r="E1470" s="256"/>
      <c r="F1470" s="258" t="s">
        <v>2229</v>
      </c>
      <c r="G1470" s="256"/>
      <c r="H1470" s="259">
        <v>7.6139999999999999</v>
      </c>
      <c r="I1470" s="260"/>
      <c r="J1470" s="256"/>
      <c r="K1470" s="256"/>
      <c r="L1470" s="261"/>
      <c r="M1470" s="262"/>
      <c r="N1470" s="263"/>
      <c r="O1470" s="263"/>
      <c r="P1470" s="263"/>
      <c r="Q1470" s="263"/>
      <c r="R1470" s="263"/>
      <c r="S1470" s="263"/>
      <c r="T1470" s="264"/>
      <c r="AT1470" s="265" t="s">
        <v>175</v>
      </c>
      <c r="AU1470" s="265" t="s">
        <v>107</v>
      </c>
      <c r="AV1470" s="13" t="s">
        <v>107</v>
      </c>
      <c r="AW1470" s="13" t="s">
        <v>4</v>
      </c>
      <c r="AX1470" s="13" t="s">
        <v>82</v>
      </c>
      <c r="AY1470" s="265" t="s">
        <v>165</v>
      </c>
    </row>
    <row r="1471" s="1" customFormat="1" ht="24" customHeight="1">
      <c r="B1471" s="38"/>
      <c r="C1471" s="231" t="s">
        <v>820</v>
      </c>
      <c r="D1471" s="231" t="s">
        <v>168</v>
      </c>
      <c r="E1471" s="232" t="s">
        <v>2230</v>
      </c>
      <c r="F1471" s="233" t="s">
        <v>2231</v>
      </c>
      <c r="G1471" s="234" t="s">
        <v>285</v>
      </c>
      <c r="H1471" s="235">
        <v>0.54200000000000004</v>
      </c>
      <c r="I1471" s="236"/>
      <c r="J1471" s="237">
        <f>ROUND(I1471*H1471,2)</f>
        <v>0</v>
      </c>
      <c r="K1471" s="233" t="s">
        <v>286</v>
      </c>
      <c r="L1471" s="43"/>
      <c r="M1471" s="238" t="s">
        <v>1</v>
      </c>
      <c r="N1471" s="239" t="s">
        <v>40</v>
      </c>
      <c r="O1471" s="86"/>
      <c r="P1471" s="240">
        <f>O1471*H1471</f>
        <v>0</v>
      </c>
      <c r="Q1471" s="240">
        <v>0</v>
      </c>
      <c r="R1471" s="240">
        <f>Q1471*H1471</f>
        <v>0</v>
      </c>
      <c r="S1471" s="240">
        <v>0</v>
      </c>
      <c r="T1471" s="241">
        <f>S1471*H1471</f>
        <v>0</v>
      </c>
      <c r="AR1471" s="242" t="s">
        <v>315</v>
      </c>
      <c r="AT1471" s="242" t="s">
        <v>168</v>
      </c>
      <c r="AU1471" s="242" t="s">
        <v>107</v>
      </c>
      <c r="AY1471" s="17" t="s">
        <v>165</v>
      </c>
      <c r="BE1471" s="243">
        <f>IF(N1471="základní",J1471,0)</f>
        <v>0</v>
      </c>
      <c r="BF1471" s="243">
        <f>IF(N1471="snížená",J1471,0)</f>
        <v>0</v>
      </c>
      <c r="BG1471" s="243">
        <f>IF(N1471="zákl. přenesená",J1471,0)</f>
        <v>0</v>
      </c>
      <c r="BH1471" s="243">
        <f>IF(N1471="sníž. přenesená",J1471,0)</f>
        <v>0</v>
      </c>
      <c r="BI1471" s="243">
        <f>IF(N1471="nulová",J1471,0)</f>
        <v>0</v>
      </c>
      <c r="BJ1471" s="17" t="s">
        <v>107</v>
      </c>
      <c r="BK1471" s="243">
        <f>ROUND(I1471*H1471,2)</f>
        <v>0</v>
      </c>
      <c r="BL1471" s="17" t="s">
        <v>315</v>
      </c>
      <c r="BM1471" s="242" t="s">
        <v>2232</v>
      </c>
    </row>
    <row r="1472" s="11" customFormat="1" ht="22.8" customHeight="1">
      <c r="B1472" s="215"/>
      <c r="C1472" s="216"/>
      <c r="D1472" s="217" t="s">
        <v>73</v>
      </c>
      <c r="E1472" s="229" t="s">
        <v>2233</v>
      </c>
      <c r="F1472" s="229" t="s">
        <v>2234</v>
      </c>
      <c r="G1472" s="216"/>
      <c r="H1472" s="216"/>
      <c r="I1472" s="219"/>
      <c r="J1472" s="230">
        <f>BK1472</f>
        <v>0</v>
      </c>
      <c r="K1472" s="216"/>
      <c r="L1472" s="221"/>
      <c r="M1472" s="222"/>
      <c r="N1472" s="223"/>
      <c r="O1472" s="223"/>
      <c r="P1472" s="224">
        <f>SUM(P1473:P1515)</f>
        <v>0</v>
      </c>
      <c r="Q1472" s="223"/>
      <c r="R1472" s="224">
        <f>SUM(R1473:R1515)</f>
        <v>0.23598432000000003</v>
      </c>
      <c r="S1472" s="223"/>
      <c r="T1472" s="225">
        <f>SUM(T1473:T1515)</f>
        <v>0.096806560000000014</v>
      </c>
      <c r="AR1472" s="226" t="s">
        <v>82</v>
      </c>
      <c r="AT1472" s="227" t="s">
        <v>73</v>
      </c>
      <c r="AU1472" s="227" t="s">
        <v>82</v>
      </c>
      <c r="AY1472" s="226" t="s">
        <v>165</v>
      </c>
      <c r="BK1472" s="228">
        <f>SUM(BK1473:BK1515)</f>
        <v>0</v>
      </c>
    </row>
    <row r="1473" s="1" customFormat="1" ht="16.5" customHeight="1">
      <c r="B1473" s="38"/>
      <c r="C1473" s="231" t="s">
        <v>825</v>
      </c>
      <c r="D1473" s="231" t="s">
        <v>168</v>
      </c>
      <c r="E1473" s="232" t="s">
        <v>2235</v>
      </c>
      <c r="F1473" s="233" t="s">
        <v>2236</v>
      </c>
      <c r="G1473" s="234" t="s">
        <v>339</v>
      </c>
      <c r="H1473" s="235">
        <v>57.968000000000004</v>
      </c>
      <c r="I1473" s="236"/>
      <c r="J1473" s="237">
        <f>ROUND(I1473*H1473,2)</f>
        <v>0</v>
      </c>
      <c r="K1473" s="233" t="s">
        <v>172</v>
      </c>
      <c r="L1473" s="43"/>
      <c r="M1473" s="238" t="s">
        <v>1</v>
      </c>
      <c r="N1473" s="239" t="s">
        <v>40</v>
      </c>
      <c r="O1473" s="86"/>
      <c r="P1473" s="240">
        <f>O1473*H1473</f>
        <v>0</v>
      </c>
      <c r="Q1473" s="240">
        <v>0</v>
      </c>
      <c r="R1473" s="240">
        <f>Q1473*H1473</f>
        <v>0</v>
      </c>
      <c r="S1473" s="240">
        <v>0.00167</v>
      </c>
      <c r="T1473" s="241">
        <f>S1473*H1473</f>
        <v>0.096806560000000014</v>
      </c>
      <c r="AR1473" s="242" t="s">
        <v>173</v>
      </c>
      <c r="AT1473" s="242" t="s">
        <v>168</v>
      </c>
      <c r="AU1473" s="242" t="s">
        <v>107</v>
      </c>
      <c r="AY1473" s="17" t="s">
        <v>165</v>
      </c>
      <c r="BE1473" s="243">
        <f>IF(N1473="základní",J1473,0)</f>
        <v>0</v>
      </c>
      <c r="BF1473" s="243">
        <f>IF(N1473="snížená",J1473,0)</f>
        <v>0</v>
      </c>
      <c r="BG1473" s="243">
        <f>IF(N1473="zákl. přenesená",J1473,0)</f>
        <v>0</v>
      </c>
      <c r="BH1473" s="243">
        <f>IF(N1473="sníž. přenesená",J1473,0)</f>
        <v>0</v>
      </c>
      <c r="BI1473" s="243">
        <f>IF(N1473="nulová",J1473,0)</f>
        <v>0</v>
      </c>
      <c r="BJ1473" s="17" t="s">
        <v>107</v>
      </c>
      <c r="BK1473" s="243">
        <f>ROUND(I1473*H1473,2)</f>
        <v>0</v>
      </c>
      <c r="BL1473" s="17" t="s">
        <v>173</v>
      </c>
      <c r="BM1473" s="242" t="s">
        <v>2237</v>
      </c>
    </row>
    <row r="1474" s="12" customFormat="1">
      <c r="B1474" s="244"/>
      <c r="C1474" s="245"/>
      <c r="D1474" s="246" t="s">
        <v>175</v>
      </c>
      <c r="E1474" s="247" t="s">
        <v>1</v>
      </c>
      <c r="F1474" s="248" t="s">
        <v>176</v>
      </c>
      <c r="G1474" s="245"/>
      <c r="H1474" s="247" t="s">
        <v>1</v>
      </c>
      <c r="I1474" s="249"/>
      <c r="J1474" s="245"/>
      <c r="K1474" s="245"/>
      <c r="L1474" s="250"/>
      <c r="M1474" s="251"/>
      <c r="N1474" s="252"/>
      <c r="O1474" s="252"/>
      <c r="P1474" s="252"/>
      <c r="Q1474" s="252"/>
      <c r="R1474" s="252"/>
      <c r="S1474" s="252"/>
      <c r="T1474" s="253"/>
      <c r="AT1474" s="254" t="s">
        <v>175</v>
      </c>
      <c r="AU1474" s="254" t="s">
        <v>107</v>
      </c>
      <c r="AV1474" s="12" t="s">
        <v>82</v>
      </c>
      <c r="AW1474" s="12" t="s">
        <v>31</v>
      </c>
      <c r="AX1474" s="12" t="s">
        <v>74</v>
      </c>
      <c r="AY1474" s="254" t="s">
        <v>165</v>
      </c>
    </row>
    <row r="1475" s="13" customFormat="1">
      <c r="B1475" s="255"/>
      <c r="C1475" s="256"/>
      <c r="D1475" s="246" t="s">
        <v>175</v>
      </c>
      <c r="E1475" s="257" t="s">
        <v>1</v>
      </c>
      <c r="F1475" s="258" t="s">
        <v>2238</v>
      </c>
      <c r="G1475" s="256"/>
      <c r="H1475" s="259">
        <v>19.379999999999999</v>
      </c>
      <c r="I1475" s="260"/>
      <c r="J1475" s="256"/>
      <c r="K1475" s="256"/>
      <c r="L1475" s="261"/>
      <c r="M1475" s="262"/>
      <c r="N1475" s="263"/>
      <c r="O1475" s="263"/>
      <c r="P1475" s="263"/>
      <c r="Q1475" s="263"/>
      <c r="R1475" s="263"/>
      <c r="S1475" s="263"/>
      <c r="T1475" s="264"/>
      <c r="AT1475" s="265" t="s">
        <v>175</v>
      </c>
      <c r="AU1475" s="265" t="s">
        <v>107</v>
      </c>
      <c r="AV1475" s="13" t="s">
        <v>107</v>
      </c>
      <c r="AW1475" s="13" t="s">
        <v>31</v>
      </c>
      <c r="AX1475" s="13" t="s">
        <v>74</v>
      </c>
      <c r="AY1475" s="265" t="s">
        <v>165</v>
      </c>
    </row>
    <row r="1476" s="12" customFormat="1">
      <c r="B1476" s="244"/>
      <c r="C1476" s="245"/>
      <c r="D1476" s="246" t="s">
        <v>175</v>
      </c>
      <c r="E1476" s="247" t="s">
        <v>1</v>
      </c>
      <c r="F1476" s="248" t="s">
        <v>180</v>
      </c>
      <c r="G1476" s="245"/>
      <c r="H1476" s="247" t="s">
        <v>1</v>
      </c>
      <c r="I1476" s="249"/>
      <c r="J1476" s="245"/>
      <c r="K1476" s="245"/>
      <c r="L1476" s="250"/>
      <c r="M1476" s="251"/>
      <c r="N1476" s="252"/>
      <c r="O1476" s="252"/>
      <c r="P1476" s="252"/>
      <c r="Q1476" s="252"/>
      <c r="R1476" s="252"/>
      <c r="S1476" s="252"/>
      <c r="T1476" s="253"/>
      <c r="AT1476" s="254" t="s">
        <v>175</v>
      </c>
      <c r="AU1476" s="254" t="s">
        <v>107</v>
      </c>
      <c r="AV1476" s="12" t="s">
        <v>82</v>
      </c>
      <c r="AW1476" s="12" t="s">
        <v>31</v>
      </c>
      <c r="AX1476" s="12" t="s">
        <v>74</v>
      </c>
      <c r="AY1476" s="254" t="s">
        <v>165</v>
      </c>
    </row>
    <row r="1477" s="13" customFormat="1">
      <c r="B1477" s="255"/>
      <c r="C1477" s="256"/>
      <c r="D1477" s="246" t="s">
        <v>175</v>
      </c>
      <c r="E1477" s="257" t="s">
        <v>1</v>
      </c>
      <c r="F1477" s="258" t="s">
        <v>2239</v>
      </c>
      <c r="G1477" s="256"/>
      <c r="H1477" s="259">
        <v>24.390000000000001</v>
      </c>
      <c r="I1477" s="260"/>
      <c r="J1477" s="256"/>
      <c r="K1477" s="256"/>
      <c r="L1477" s="261"/>
      <c r="M1477" s="262"/>
      <c r="N1477" s="263"/>
      <c r="O1477" s="263"/>
      <c r="P1477" s="263"/>
      <c r="Q1477" s="263"/>
      <c r="R1477" s="263"/>
      <c r="S1477" s="263"/>
      <c r="T1477" s="264"/>
      <c r="AT1477" s="265" t="s">
        <v>175</v>
      </c>
      <c r="AU1477" s="265" t="s">
        <v>107</v>
      </c>
      <c r="AV1477" s="13" t="s">
        <v>107</v>
      </c>
      <c r="AW1477" s="13" t="s">
        <v>31</v>
      </c>
      <c r="AX1477" s="13" t="s">
        <v>74</v>
      </c>
      <c r="AY1477" s="265" t="s">
        <v>165</v>
      </c>
    </row>
    <row r="1478" s="12" customFormat="1">
      <c r="B1478" s="244"/>
      <c r="C1478" s="245"/>
      <c r="D1478" s="246" t="s">
        <v>175</v>
      </c>
      <c r="E1478" s="247" t="s">
        <v>1</v>
      </c>
      <c r="F1478" s="248" t="s">
        <v>207</v>
      </c>
      <c r="G1478" s="245"/>
      <c r="H1478" s="247" t="s">
        <v>1</v>
      </c>
      <c r="I1478" s="249"/>
      <c r="J1478" s="245"/>
      <c r="K1478" s="245"/>
      <c r="L1478" s="250"/>
      <c r="M1478" s="251"/>
      <c r="N1478" s="252"/>
      <c r="O1478" s="252"/>
      <c r="P1478" s="252"/>
      <c r="Q1478" s="252"/>
      <c r="R1478" s="252"/>
      <c r="S1478" s="252"/>
      <c r="T1478" s="253"/>
      <c r="AT1478" s="254" t="s">
        <v>175</v>
      </c>
      <c r="AU1478" s="254" t="s">
        <v>107</v>
      </c>
      <c r="AV1478" s="12" t="s">
        <v>82</v>
      </c>
      <c r="AW1478" s="12" t="s">
        <v>31</v>
      </c>
      <c r="AX1478" s="12" t="s">
        <v>74</v>
      </c>
      <c r="AY1478" s="254" t="s">
        <v>165</v>
      </c>
    </row>
    <row r="1479" s="13" customFormat="1">
      <c r="B1479" s="255"/>
      <c r="C1479" s="256"/>
      <c r="D1479" s="246" t="s">
        <v>175</v>
      </c>
      <c r="E1479" s="257" t="s">
        <v>1</v>
      </c>
      <c r="F1479" s="258" t="s">
        <v>2240</v>
      </c>
      <c r="G1479" s="256"/>
      <c r="H1479" s="259">
        <v>14.198</v>
      </c>
      <c r="I1479" s="260"/>
      <c r="J1479" s="256"/>
      <c r="K1479" s="256"/>
      <c r="L1479" s="261"/>
      <c r="M1479" s="262"/>
      <c r="N1479" s="263"/>
      <c r="O1479" s="263"/>
      <c r="P1479" s="263"/>
      <c r="Q1479" s="263"/>
      <c r="R1479" s="263"/>
      <c r="S1479" s="263"/>
      <c r="T1479" s="264"/>
      <c r="AT1479" s="265" t="s">
        <v>175</v>
      </c>
      <c r="AU1479" s="265" t="s">
        <v>107</v>
      </c>
      <c r="AV1479" s="13" t="s">
        <v>107</v>
      </c>
      <c r="AW1479" s="13" t="s">
        <v>31</v>
      </c>
      <c r="AX1479" s="13" t="s">
        <v>74</v>
      </c>
      <c r="AY1479" s="265" t="s">
        <v>165</v>
      </c>
    </row>
    <row r="1480" s="15" customFormat="1">
      <c r="B1480" s="277"/>
      <c r="C1480" s="278"/>
      <c r="D1480" s="246" t="s">
        <v>175</v>
      </c>
      <c r="E1480" s="279" t="s">
        <v>1</v>
      </c>
      <c r="F1480" s="280" t="s">
        <v>186</v>
      </c>
      <c r="G1480" s="278"/>
      <c r="H1480" s="281">
        <v>57.967999999999996</v>
      </c>
      <c r="I1480" s="282"/>
      <c r="J1480" s="278"/>
      <c r="K1480" s="278"/>
      <c r="L1480" s="283"/>
      <c r="M1480" s="284"/>
      <c r="N1480" s="285"/>
      <c r="O1480" s="285"/>
      <c r="P1480" s="285"/>
      <c r="Q1480" s="285"/>
      <c r="R1480" s="285"/>
      <c r="S1480" s="285"/>
      <c r="T1480" s="286"/>
      <c r="AT1480" s="287" t="s">
        <v>175</v>
      </c>
      <c r="AU1480" s="287" t="s">
        <v>107</v>
      </c>
      <c r="AV1480" s="15" t="s">
        <v>173</v>
      </c>
      <c r="AW1480" s="15" t="s">
        <v>31</v>
      </c>
      <c r="AX1480" s="15" t="s">
        <v>82</v>
      </c>
      <c r="AY1480" s="287" t="s">
        <v>165</v>
      </c>
    </row>
    <row r="1481" s="1" customFormat="1" ht="24" customHeight="1">
      <c r="B1481" s="38"/>
      <c r="C1481" s="231" t="s">
        <v>835</v>
      </c>
      <c r="D1481" s="231" t="s">
        <v>168</v>
      </c>
      <c r="E1481" s="232" t="s">
        <v>2241</v>
      </c>
      <c r="F1481" s="233" t="s">
        <v>2242</v>
      </c>
      <c r="G1481" s="234" t="s">
        <v>339</v>
      </c>
      <c r="H1481" s="235">
        <v>55.008000000000003</v>
      </c>
      <c r="I1481" s="236"/>
      <c r="J1481" s="237">
        <f>ROUND(I1481*H1481,2)</f>
        <v>0</v>
      </c>
      <c r="K1481" s="233" t="s">
        <v>286</v>
      </c>
      <c r="L1481" s="43"/>
      <c r="M1481" s="238" t="s">
        <v>1</v>
      </c>
      <c r="N1481" s="239" t="s">
        <v>40</v>
      </c>
      <c r="O1481" s="86"/>
      <c r="P1481" s="240">
        <f>O1481*H1481</f>
        <v>0</v>
      </c>
      <c r="Q1481" s="240">
        <v>0.0042900000000000004</v>
      </c>
      <c r="R1481" s="240">
        <f>Q1481*H1481</f>
        <v>0.23598432000000003</v>
      </c>
      <c r="S1481" s="240">
        <v>0</v>
      </c>
      <c r="T1481" s="241">
        <f>S1481*H1481</f>
        <v>0</v>
      </c>
      <c r="AR1481" s="242" t="s">
        <v>315</v>
      </c>
      <c r="AT1481" s="242" t="s">
        <v>168</v>
      </c>
      <c r="AU1481" s="242" t="s">
        <v>107</v>
      </c>
      <c r="AY1481" s="17" t="s">
        <v>165</v>
      </c>
      <c r="BE1481" s="243">
        <f>IF(N1481="základní",J1481,0)</f>
        <v>0</v>
      </c>
      <c r="BF1481" s="243">
        <f>IF(N1481="snížená",J1481,0)</f>
        <v>0</v>
      </c>
      <c r="BG1481" s="243">
        <f>IF(N1481="zákl. přenesená",J1481,0)</f>
        <v>0</v>
      </c>
      <c r="BH1481" s="243">
        <f>IF(N1481="sníž. přenesená",J1481,0)</f>
        <v>0</v>
      </c>
      <c r="BI1481" s="243">
        <f>IF(N1481="nulová",J1481,0)</f>
        <v>0</v>
      </c>
      <c r="BJ1481" s="17" t="s">
        <v>107</v>
      </c>
      <c r="BK1481" s="243">
        <f>ROUND(I1481*H1481,2)</f>
        <v>0</v>
      </c>
      <c r="BL1481" s="17" t="s">
        <v>315</v>
      </c>
      <c r="BM1481" s="242" t="s">
        <v>2243</v>
      </c>
    </row>
    <row r="1482" s="12" customFormat="1">
      <c r="B1482" s="244"/>
      <c r="C1482" s="245"/>
      <c r="D1482" s="246" t="s">
        <v>175</v>
      </c>
      <c r="E1482" s="247" t="s">
        <v>1</v>
      </c>
      <c r="F1482" s="248" t="s">
        <v>1175</v>
      </c>
      <c r="G1482" s="245"/>
      <c r="H1482" s="247" t="s">
        <v>1</v>
      </c>
      <c r="I1482" s="249"/>
      <c r="J1482" s="245"/>
      <c r="K1482" s="245"/>
      <c r="L1482" s="250"/>
      <c r="M1482" s="251"/>
      <c r="N1482" s="252"/>
      <c r="O1482" s="252"/>
      <c r="P1482" s="252"/>
      <c r="Q1482" s="252"/>
      <c r="R1482" s="252"/>
      <c r="S1482" s="252"/>
      <c r="T1482" s="253"/>
      <c r="AT1482" s="254" t="s">
        <v>175</v>
      </c>
      <c r="AU1482" s="254" t="s">
        <v>107</v>
      </c>
      <c r="AV1482" s="12" t="s">
        <v>82</v>
      </c>
      <c r="AW1482" s="12" t="s">
        <v>31</v>
      </c>
      <c r="AX1482" s="12" t="s">
        <v>74</v>
      </c>
      <c r="AY1482" s="254" t="s">
        <v>165</v>
      </c>
    </row>
    <row r="1483" s="12" customFormat="1">
      <c r="B1483" s="244"/>
      <c r="C1483" s="245"/>
      <c r="D1483" s="246" t="s">
        <v>175</v>
      </c>
      <c r="E1483" s="247" t="s">
        <v>1</v>
      </c>
      <c r="F1483" s="248" t="s">
        <v>1819</v>
      </c>
      <c r="G1483" s="245"/>
      <c r="H1483" s="247" t="s">
        <v>1</v>
      </c>
      <c r="I1483" s="249"/>
      <c r="J1483" s="245"/>
      <c r="K1483" s="245"/>
      <c r="L1483" s="250"/>
      <c r="M1483" s="251"/>
      <c r="N1483" s="252"/>
      <c r="O1483" s="252"/>
      <c r="P1483" s="252"/>
      <c r="Q1483" s="252"/>
      <c r="R1483" s="252"/>
      <c r="S1483" s="252"/>
      <c r="T1483" s="253"/>
      <c r="AT1483" s="254" t="s">
        <v>175</v>
      </c>
      <c r="AU1483" s="254" t="s">
        <v>107</v>
      </c>
      <c r="AV1483" s="12" t="s">
        <v>82</v>
      </c>
      <c r="AW1483" s="12" t="s">
        <v>31</v>
      </c>
      <c r="AX1483" s="12" t="s">
        <v>74</v>
      </c>
      <c r="AY1483" s="254" t="s">
        <v>165</v>
      </c>
    </row>
    <row r="1484" s="13" customFormat="1">
      <c r="B1484" s="255"/>
      <c r="C1484" s="256"/>
      <c r="D1484" s="246" t="s">
        <v>175</v>
      </c>
      <c r="E1484" s="257" t="s">
        <v>1</v>
      </c>
      <c r="F1484" s="258" t="s">
        <v>2024</v>
      </c>
      <c r="G1484" s="256"/>
      <c r="H1484" s="259">
        <v>9.5500000000000007</v>
      </c>
      <c r="I1484" s="260"/>
      <c r="J1484" s="256"/>
      <c r="K1484" s="256"/>
      <c r="L1484" s="261"/>
      <c r="M1484" s="262"/>
      <c r="N1484" s="263"/>
      <c r="O1484" s="263"/>
      <c r="P1484" s="263"/>
      <c r="Q1484" s="263"/>
      <c r="R1484" s="263"/>
      <c r="S1484" s="263"/>
      <c r="T1484" s="264"/>
      <c r="AT1484" s="265" t="s">
        <v>175</v>
      </c>
      <c r="AU1484" s="265" t="s">
        <v>107</v>
      </c>
      <c r="AV1484" s="13" t="s">
        <v>107</v>
      </c>
      <c r="AW1484" s="13" t="s">
        <v>31</v>
      </c>
      <c r="AX1484" s="13" t="s">
        <v>74</v>
      </c>
      <c r="AY1484" s="265" t="s">
        <v>165</v>
      </c>
    </row>
    <row r="1485" s="13" customFormat="1">
      <c r="B1485" s="255"/>
      <c r="C1485" s="256"/>
      <c r="D1485" s="246" t="s">
        <v>175</v>
      </c>
      <c r="E1485" s="257" t="s">
        <v>1</v>
      </c>
      <c r="F1485" s="258" t="s">
        <v>2025</v>
      </c>
      <c r="G1485" s="256"/>
      <c r="H1485" s="259">
        <v>11.460000000000001</v>
      </c>
      <c r="I1485" s="260"/>
      <c r="J1485" s="256"/>
      <c r="K1485" s="256"/>
      <c r="L1485" s="261"/>
      <c r="M1485" s="262"/>
      <c r="N1485" s="263"/>
      <c r="O1485" s="263"/>
      <c r="P1485" s="263"/>
      <c r="Q1485" s="263"/>
      <c r="R1485" s="263"/>
      <c r="S1485" s="263"/>
      <c r="T1485" s="264"/>
      <c r="AT1485" s="265" t="s">
        <v>175</v>
      </c>
      <c r="AU1485" s="265" t="s">
        <v>107</v>
      </c>
      <c r="AV1485" s="13" t="s">
        <v>107</v>
      </c>
      <c r="AW1485" s="13" t="s">
        <v>31</v>
      </c>
      <c r="AX1485" s="13" t="s">
        <v>74</v>
      </c>
      <c r="AY1485" s="265" t="s">
        <v>165</v>
      </c>
    </row>
    <row r="1486" s="13" customFormat="1">
      <c r="B1486" s="255"/>
      <c r="C1486" s="256"/>
      <c r="D1486" s="246" t="s">
        <v>175</v>
      </c>
      <c r="E1486" s="257" t="s">
        <v>1</v>
      </c>
      <c r="F1486" s="258" t="s">
        <v>2026</v>
      </c>
      <c r="G1486" s="256"/>
      <c r="H1486" s="259">
        <v>3.7999999999999998</v>
      </c>
      <c r="I1486" s="260"/>
      <c r="J1486" s="256"/>
      <c r="K1486" s="256"/>
      <c r="L1486" s="261"/>
      <c r="M1486" s="262"/>
      <c r="N1486" s="263"/>
      <c r="O1486" s="263"/>
      <c r="P1486" s="263"/>
      <c r="Q1486" s="263"/>
      <c r="R1486" s="263"/>
      <c r="S1486" s="263"/>
      <c r="T1486" s="264"/>
      <c r="AT1486" s="265" t="s">
        <v>175</v>
      </c>
      <c r="AU1486" s="265" t="s">
        <v>107</v>
      </c>
      <c r="AV1486" s="13" t="s">
        <v>107</v>
      </c>
      <c r="AW1486" s="13" t="s">
        <v>31</v>
      </c>
      <c r="AX1486" s="13" t="s">
        <v>74</v>
      </c>
      <c r="AY1486" s="265" t="s">
        <v>165</v>
      </c>
    </row>
    <row r="1487" s="13" customFormat="1">
      <c r="B1487" s="255"/>
      <c r="C1487" s="256"/>
      <c r="D1487" s="246" t="s">
        <v>175</v>
      </c>
      <c r="E1487" s="257" t="s">
        <v>1</v>
      </c>
      <c r="F1487" s="258" t="s">
        <v>1992</v>
      </c>
      <c r="G1487" s="256"/>
      <c r="H1487" s="259">
        <v>3.7679999999999998</v>
      </c>
      <c r="I1487" s="260"/>
      <c r="J1487" s="256"/>
      <c r="K1487" s="256"/>
      <c r="L1487" s="261"/>
      <c r="M1487" s="262"/>
      <c r="N1487" s="263"/>
      <c r="O1487" s="263"/>
      <c r="P1487" s="263"/>
      <c r="Q1487" s="263"/>
      <c r="R1487" s="263"/>
      <c r="S1487" s="263"/>
      <c r="T1487" s="264"/>
      <c r="AT1487" s="265" t="s">
        <v>175</v>
      </c>
      <c r="AU1487" s="265" t="s">
        <v>107</v>
      </c>
      <c r="AV1487" s="13" t="s">
        <v>107</v>
      </c>
      <c r="AW1487" s="13" t="s">
        <v>31</v>
      </c>
      <c r="AX1487" s="13" t="s">
        <v>74</v>
      </c>
      <c r="AY1487" s="265" t="s">
        <v>165</v>
      </c>
    </row>
    <row r="1488" s="13" customFormat="1">
      <c r="B1488" s="255"/>
      <c r="C1488" s="256"/>
      <c r="D1488" s="246" t="s">
        <v>175</v>
      </c>
      <c r="E1488" s="257" t="s">
        <v>1</v>
      </c>
      <c r="F1488" s="258" t="s">
        <v>1281</v>
      </c>
      <c r="G1488" s="256"/>
      <c r="H1488" s="259">
        <v>0.85999999999999999</v>
      </c>
      <c r="I1488" s="260"/>
      <c r="J1488" s="256"/>
      <c r="K1488" s="256"/>
      <c r="L1488" s="261"/>
      <c r="M1488" s="262"/>
      <c r="N1488" s="263"/>
      <c r="O1488" s="263"/>
      <c r="P1488" s="263"/>
      <c r="Q1488" s="263"/>
      <c r="R1488" s="263"/>
      <c r="S1488" s="263"/>
      <c r="T1488" s="264"/>
      <c r="AT1488" s="265" t="s">
        <v>175</v>
      </c>
      <c r="AU1488" s="265" t="s">
        <v>107</v>
      </c>
      <c r="AV1488" s="13" t="s">
        <v>107</v>
      </c>
      <c r="AW1488" s="13" t="s">
        <v>31</v>
      </c>
      <c r="AX1488" s="13" t="s">
        <v>74</v>
      </c>
      <c r="AY1488" s="265" t="s">
        <v>165</v>
      </c>
    </row>
    <row r="1489" s="13" customFormat="1">
      <c r="B1489" s="255"/>
      <c r="C1489" s="256"/>
      <c r="D1489" s="246" t="s">
        <v>175</v>
      </c>
      <c r="E1489" s="257" t="s">
        <v>1</v>
      </c>
      <c r="F1489" s="258" t="s">
        <v>2027</v>
      </c>
      <c r="G1489" s="256"/>
      <c r="H1489" s="259">
        <v>0.57999999999999996</v>
      </c>
      <c r="I1489" s="260"/>
      <c r="J1489" s="256"/>
      <c r="K1489" s="256"/>
      <c r="L1489" s="261"/>
      <c r="M1489" s="262"/>
      <c r="N1489" s="263"/>
      <c r="O1489" s="263"/>
      <c r="P1489" s="263"/>
      <c r="Q1489" s="263"/>
      <c r="R1489" s="263"/>
      <c r="S1489" s="263"/>
      <c r="T1489" s="264"/>
      <c r="AT1489" s="265" t="s">
        <v>175</v>
      </c>
      <c r="AU1489" s="265" t="s">
        <v>107</v>
      </c>
      <c r="AV1489" s="13" t="s">
        <v>107</v>
      </c>
      <c r="AW1489" s="13" t="s">
        <v>31</v>
      </c>
      <c r="AX1489" s="13" t="s">
        <v>74</v>
      </c>
      <c r="AY1489" s="265" t="s">
        <v>165</v>
      </c>
    </row>
    <row r="1490" s="13" customFormat="1">
      <c r="B1490" s="255"/>
      <c r="C1490" s="256"/>
      <c r="D1490" s="246" t="s">
        <v>175</v>
      </c>
      <c r="E1490" s="257" t="s">
        <v>1</v>
      </c>
      <c r="F1490" s="258" t="s">
        <v>2028</v>
      </c>
      <c r="G1490" s="256"/>
      <c r="H1490" s="259">
        <v>0.92000000000000004</v>
      </c>
      <c r="I1490" s="260"/>
      <c r="J1490" s="256"/>
      <c r="K1490" s="256"/>
      <c r="L1490" s="261"/>
      <c r="M1490" s="262"/>
      <c r="N1490" s="263"/>
      <c r="O1490" s="263"/>
      <c r="P1490" s="263"/>
      <c r="Q1490" s="263"/>
      <c r="R1490" s="263"/>
      <c r="S1490" s="263"/>
      <c r="T1490" s="264"/>
      <c r="AT1490" s="265" t="s">
        <v>175</v>
      </c>
      <c r="AU1490" s="265" t="s">
        <v>107</v>
      </c>
      <c r="AV1490" s="13" t="s">
        <v>107</v>
      </c>
      <c r="AW1490" s="13" t="s">
        <v>31</v>
      </c>
      <c r="AX1490" s="13" t="s">
        <v>74</v>
      </c>
      <c r="AY1490" s="265" t="s">
        <v>165</v>
      </c>
    </row>
    <row r="1491" s="13" customFormat="1">
      <c r="B1491" s="255"/>
      <c r="C1491" s="256"/>
      <c r="D1491" s="246" t="s">
        <v>175</v>
      </c>
      <c r="E1491" s="257" t="s">
        <v>1</v>
      </c>
      <c r="F1491" s="258" t="s">
        <v>2028</v>
      </c>
      <c r="G1491" s="256"/>
      <c r="H1491" s="259">
        <v>0.92000000000000004</v>
      </c>
      <c r="I1491" s="260"/>
      <c r="J1491" s="256"/>
      <c r="K1491" s="256"/>
      <c r="L1491" s="261"/>
      <c r="M1491" s="262"/>
      <c r="N1491" s="263"/>
      <c r="O1491" s="263"/>
      <c r="P1491" s="263"/>
      <c r="Q1491" s="263"/>
      <c r="R1491" s="263"/>
      <c r="S1491" s="263"/>
      <c r="T1491" s="264"/>
      <c r="AT1491" s="265" t="s">
        <v>175</v>
      </c>
      <c r="AU1491" s="265" t="s">
        <v>107</v>
      </c>
      <c r="AV1491" s="13" t="s">
        <v>107</v>
      </c>
      <c r="AW1491" s="13" t="s">
        <v>31</v>
      </c>
      <c r="AX1491" s="13" t="s">
        <v>74</v>
      </c>
      <c r="AY1491" s="265" t="s">
        <v>165</v>
      </c>
    </row>
    <row r="1492" s="14" customFormat="1">
      <c r="B1492" s="266"/>
      <c r="C1492" s="267"/>
      <c r="D1492" s="246" t="s">
        <v>175</v>
      </c>
      <c r="E1492" s="268" t="s">
        <v>1</v>
      </c>
      <c r="F1492" s="269" t="s">
        <v>179</v>
      </c>
      <c r="G1492" s="267"/>
      <c r="H1492" s="270">
        <v>31.858000000000004</v>
      </c>
      <c r="I1492" s="271"/>
      <c r="J1492" s="267"/>
      <c r="K1492" s="267"/>
      <c r="L1492" s="272"/>
      <c r="M1492" s="273"/>
      <c r="N1492" s="274"/>
      <c r="O1492" s="274"/>
      <c r="P1492" s="274"/>
      <c r="Q1492" s="274"/>
      <c r="R1492" s="274"/>
      <c r="S1492" s="274"/>
      <c r="T1492" s="275"/>
      <c r="AT1492" s="276" t="s">
        <v>175</v>
      </c>
      <c r="AU1492" s="276" t="s">
        <v>107</v>
      </c>
      <c r="AV1492" s="14" t="s">
        <v>166</v>
      </c>
      <c r="AW1492" s="14" t="s">
        <v>31</v>
      </c>
      <c r="AX1492" s="14" t="s">
        <v>74</v>
      </c>
      <c r="AY1492" s="276" t="s">
        <v>165</v>
      </c>
    </row>
    <row r="1493" s="12" customFormat="1">
      <c r="B1493" s="244"/>
      <c r="C1493" s="245"/>
      <c r="D1493" s="246" t="s">
        <v>175</v>
      </c>
      <c r="E1493" s="247" t="s">
        <v>1</v>
      </c>
      <c r="F1493" s="248" t="s">
        <v>794</v>
      </c>
      <c r="G1493" s="245"/>
      <c r="H1493" s="247" t="s">
        <v>1</v>
      </c>
      <c r="I1493" s="249"/>
      <c r="J1493" s="245"/>
      <c r="K1493" s="245"/>
      <c r="L1493" s="250"/>
      <c r="M1493" s="251"/>
      <c r="N1493" s="252"/>
      <c r="O1493" s="252"/>
      <c r="P1493" s="252"/>
      <c r="Q1493" s="252"/>
      <c r="R1493" s="252"/>
      <c r="S1493" s="252"/>
      <c r="T1493" s="253"/>
      <c r="AT1493" s="254" t="s">
        <v>175</v>
      </c>
      <c r="AU1493" s="254" t="s">
        <v>107</v>
      </c>
      <c r="AV1493" s="12" t="s">
        <v>82</v>
      </c>
      <c r="AW1493" s="12" t="s">
        <v>31</v>
      </c>
      <c r="AX1493" s="12" t="s">
        <v>74</v>
      </c>
      <c r="AY1493" s="254" t="s">
        <v>165</v>
      </c>
    </row>
    <row r="1494" s="12" customFormat="1">
      <c r="B1494" s="244"/>
      <c r="C1494" s="245"/>
      <c r="D1494" s="246" t="s">
        <v>175</v>
      </c>
      <c r="E1494" s="247" t="s">
        <v>1</v>
      </c>
      <c r="F1494" s="248" t="s">
        <v>1819</v>
      </c>
      <c r="G1494" s="245"/>
      <c r="H1494" s="247" t="s">
        <v>1</v>
      </c>
      <c r="I1494" s="249"/>
      <c r="J1494" s="245"/>
      <c r="K1494" s="245"/>
      <c r="L1494" s="250"/>
      <c r="M1494" s="251"/>
      <c r="N1494" s="252"/>
      <c r="O1494" s="252"/>
      <c r="P1494" s="252"/>
      <c r="Q1494" s="252"/>
      <c r="R1494" s="252"/>
      <c r="S1494" s="252"/>
      <c r="T1494" s="253"/>
      <c r="AT1494" s="254" t="s">
        <v>175</v>
      </c>
      <c r="AU1494" s="254" t="s">
        <v>107</v>
      </c>
      <c r="AV1494" s="12" t="s">
        <v>82</v>
      </c>
      <c r="AW1494" s="12" t="s">
        <v>31</v>
      </c>
      <c r="AX1494" s="12" t="s">
        <v>74</v>
      </c>
      <c r="AY1494" s="254" t="s">
        <v>165</v>
      </c>
    </row>
    <row r="1495" s="13" customFormat="1">
      <c r="B1495" s="255"/>
      <c r="C1495" s="256"/>
      <c r="D1495" s="246" t="s">
        <v>175</v>
      </c>
      <c r="E1495" s="257" t="s">
        <v>1</v>
      </c>
      <c r="F1495" s="258" t="s">
        <v>1276</v>
      </c>
      <c r="G1495" s="256"/>
      <c r="H1495" s="259">
        <v>1.8</v>
      </c>
      <c r="I1495" s="260"/>
      <c r="J1495" s="256"/>
      <c r="K1495" s="256"/>
      <c r="L1495" s="261"/>
      <c r="M1495" s="262"/>
      <c r="N1495" s="263"/>
      <c r="O1495" s="263"/>
      <c r="P1495" s="263"/>
      <c r="Q1495" s="263"/>
      <c r="R1495" s="263"/>
      <c r="S1495" s="263"/>
      <c r="T1495" s="264"/>
      <c r="AT1495" s="265" t="s">
        <v>175</v>
      </c>
      <c r="AU1495" s="265" t="s">
        <v>107</v>
      </c>
      <c r="AV1495" s="13" t="s">
        <v>107</v>
      </c>
      <c r="AW1495" s="13" t="s">
        <v>31</v>
      </c>
      <c r="AX1495" s="13" t="s">
        <v>74</v>
      </c>
      <c r="AY1495" s="265" t="s">
        <v>165</v>
      </c>
    </row>
    <row r="1496" s="14" customFormat="1">
      <c r="B1496" s="266"/>
      <c r="C1496" s="267"/>
      <c r="D1496" s="246" t="s">
        <v>175</v>
      </c>
      <c r="E1496" s="268" t="s">
        <v>1</v>
      </c>
      <c r="F1496" s="269" t="s">
        <v>179</v>
      </c>
      <c r="G1496" s="267"/>
      <c r="H1496" s="270">
        <v>1.8</v>
      </c>
      <c r="I1496" s="271"/>
      <c r="J1496" s="267"/>
      <c r="K1496" s="267"/>
      <c r="L1496" s="272"/>
      <c r="M1496" s="273"/>
      <c r="N1496" s="274"/>
      <c r="O1496" s="274"/>
      <c r="P1496" s="274"/>
      <c r="Q1496" s="274"/>
      <c r="R1496" s="274"/>
      <c r="S1496" s="274"/>
      <c r="T1496" s="275"/>
      <c r="AT1496" s="276" t="s">
        <v>175</v>
      </c>
      <c r="AU1496" s="276" t="s">
        <v>107</v>
      </c>
      <c r="AV1496" s="14" t="s">
        <v>166</v>
      </c>
      <c r="AW1496" s="14" t="s">
        <v>31</v>
      </c>
      <c r="AX1496" s="14" t="s">
        <v>74</v>
      </c>
      <c r="AY1496" s="276" t="s">
        <v>165</v>
      </c>
    </row>
    <row r="1497" s="12" customFormat="1">
      <c r="B1497" s="244"/>
      <c r="C1497" s="245"/>
      <c r="D1497" s="246" t="s">
        <v>175</v>
      </c>
      <c r="E1497" s="247" t="s">
        <v>1</v>
      </c>
      <c r="F1497" s="248" t="s">
        <v>1750</v>
      </c>
      <c r="G1497" s="245"/>
      <c r="H1497" s="247" t="s">
        <v>1</v>
      </c>
      <c r="I1497" s="249"/>
      <c r="J1497" s="245"/>
      <c r="K1497" s="245"/>
      <c r="L1497" s="250"/>
      <c r="M1497" s="251"/>
      <c r="N1497" s="252"/>
      <c r="O1497" s="252"/>
      <c r="P1497" s="252"/>
      <c r="Q1497" s="252"/>
      <c r="R1497" s="252"/>
      <c r="S1497" s="252"/>
      <c r="T1497" s="253"/>
      <c r="AT1497" s="254" t="s">
        <v>175</v>
      </c>
      <c r="AU1497" s="254" t="s">
        <v>107</v>
      </c>
      <c r="AV1497" s="12" t="s">
        <v>82</v>
      </c>
      <c r="AW1497" s="12" t="s">
        <v>31</v>
      </c>
      <c r="AX1497" s="12" t="s">
        <v>74</v>
      </c>
      <c r="AY1497" s="254" t="s">
        <v>165</v>
      </c>
    </row>
    <row r="1498" s="12" customFormat="1">
      <c r="B1498" s="244"/>
      <c r="C1498" s="245"/>
      <c r="D1498" s="246" t="s">
        <v>175</v>
      </c>
      <c r="E1498" s="247" t="s">
        <v>1</v>
      </c>
      <c r="F1498" s="248" t="s">
        <v>1819</v>
      </c>
      <c r="G1498" s="245"/>
      <c r="H1498" s="247" t="s">
        <v>1</v>
      </c>
      <c r="I1498" s="249"/>
      <c r="J1498" s="245"/>
      <c r="K1498" s="245"/>
      <c r="L1498" s="250"/>
      <c r="M1498" s="251"/>
      <c r="N1498" s="252"/>
      <c r="O1498" s="252"/>
      <c r="P1498" s="252"/>
      <c r="Q1498" s="252"/>
      <c r="R1498" s="252"/>
      <c r="S1498" s="252"/>
      <c r="T1498" s="253"/>
      <c r="AT1498" s="254" t="s">
        <v>175</v>
      </c>
      <c r="AU1498" s="254" t="s">
        <v>107</v>
      </c>
      <c r="AV1498" s="12" t="s">
        <v>82</v>
      </c>
      <c r="AW1498" s="12" t="s">
        <v>31</v>
      </c>
      <c r="AX1498" s="12" t="s">
        <v>74</v>
      </c>
      <c r="AY1498" s="254" t="s">
        <v>165</v>
      </c>
    </row>
    <row r="1499" s="13" customFormat="1">
      <c r="B1499" s="255"/>
      <c r="C1499" s="256"/>
      <c r="D1499" s="246" t="s">
        <v>175</v>
      </c>
      <c r="E1499" s="257" t="s">
        <v>1</v>
      </c>
      <c r="F1499" s="258" t="s">
        <v>1999</v>
      </c>
      <c r="G1499" s="256"/>
      <c r="H1499" s="259">
        <v>0.40000000000000002</v>
      </c>
      <c r="I1499" s="260"/>
      <c r="J1499" s="256"/>
      <c r="K1499" s="256"/>
      <c r="L1499" s="261"/>
      <c r="M1499" s="262"/>
      <c r="N1499" s="263"/>
      <c r="O1499" s="263"/>
      <c r="P1499" s="263"/>
      <c r="Q1499" s="263"/>
      <c r="R1499" s="263"/>
      <c r="S1499" s="263"/>
      <c r="T1499" s="264"/>
      <c r="AT1499" s="265" t="s">
        <v>175</v>
      </c>
      <c r="AU1499" s="265" t="s">
        <v>107</v>
      </c>
      <c r="AV1499" s="13" t="s">
        <v>107</v>
      </c>
      <c r="AW1499" s="13" t="s">
        <v>31</v>
      </c>
      <c r="AX1499" s="13" t="s">
        <v>74</v>
      </c>
      <c r="AY1499" s="265" t="s">
        <v>165</v>
      </c>
    </row>
    <row r="1500" s="13" customFormat="1">
      <c r="B1500" s="255"/>
      <c r="C1500" s="256"/>
      <c r="D1500" s="246" t="s">
        <v>175</v>
      </c>
      <c r="E1500" s="257" t="s">
        <v>1</v>
      </c>
      <c r="F1500" s="258" t="s">
        <v>2029</v>
      </c>
      <c r="G1500" s="256"/>
      <c r="H1500" s="259">
        <v>1.3200000000000001</v>
      </c>
      <c r="I1500" s="260"/>
      <c r="J1500" s="256"/>
      <c r="K1500" s="256"/>
      <c r="L1500" s="261"/>
      <c r="M1500" s="262"/>
      <c r="N1500" s="263"/>
      <c r="O1500" s="263"/>
      <c r="P1500" s="263"/>
      <c r="Q1500" s="263"/>
      <c r="R1500" s="263"/>
      <c r="S1500" s="263"/>
      <c r="T1500" s="264"/>
      <c r="AT1500" s="265" t="s">
        <v>175</v>
      </c>
      <c r="AU1500" s="265" t="s">
        <v>107</v>
      </c>
      <c r="AV1500" s="13" t="s">
        <v>107</v>
      </c>
      <c r="AW1500" s="13" t="s">
        <v>31</v>
      </c>
      <c r="AX1500" s="13" t="s">
        <v>74</v>
      </c>
      <c r="AY1500" s="265" t="s">
        <v>165</v>
      </c>
    </row>
    <row r="1501" s="13" customFormat="1">
      <c r="B1501" s="255"/>
      <c r="C1501" s="256"/>
      <c r="D1501" s="246" t="s">
        <v>175</v>
      </c>
      <c r="E1501" s="257" t="s">
        <v>1</v>
      </c>
      <c r="F1501" s="258" t="s">
        <v>799</v>
      </c>
      <c r="G1501" s="256"/>
      <c r="H1501" s="259">
        <v>1.6000000000000001</v>
      </c>
      <c r="I1501" s="260"/>
      <c r="J1501" s="256"/>
      <c r="K1501" s="256"/>
      <c r="L1501" s="261"/>
      <c r="M1501" s="262"/>
      <c r="N1501" s="263"/>
      <c r="O1501" s="263"/>
      <c r="P1501" s="263"/>
      <c r="Q1501" s="263"/>
      <c r="R1501" s="263"/>
      <c r="S1501" s="263"/>
      <c r="T1501" s="264"/>
      <c r="AT1501" s="265" t="s">
        <v>175</v>
      </c>
      <c r="AU1501" s="265" t="s">
        <v>107</v>
      </c>
      <c r="AV1501" s="13" t="s">
        <v>107</v>
      </c>
      <c r="AW1501" s="13" t="s">
        <v>31</v>
      </c>
      <c r="AX1501" s="13" t="s">
        <v>74</v>
      </c>
      <c r="AY1501" s="265" t="s">
        <v>165</v>
      </c>
    </row>
    <row r="1502" s="13" customFormat="1">
      <c r="B1502" s="255"/>
      <c r="C1502" s="256"/>
      <c r="D1502" s="246" t="s">
        <v>175</v>
      </c>
      <c r="E1502" s="257" t="s">
        <v>1</v>
      </c>
      <c r="F1502" s="258" t="s">
        <v>2030</v>
      </c>
      <c r="G1502" s="256"/>
      <c r="H1502" s="259">
        <v>3.6000000000000001</v>
      </c>
      <c r="I1502" s="260"/>
      <c r="J1502" s="256"/>
      <c r="K1502" s="256"/>
      <c r="L1502" s="261"/>
      <c r="M1502" s="262"/>
      <c r="N1502" s="263"/>
      <c r="O1502" s="263"/>
      <c r="P1502" s="263"/>
      <c r="Q1502" s="263"/>
      <c r="R1502" s="263"/>
      <c r="S1502" s="263"/>
      <c r="T1502" s="264"/>
      <c r="AT1502" s="265" t="s">
        <v>175</v>
      </c>
      <c r="AU1502" s="265" t="s">
        <v>107</v>
      </c>
      <c r="AV1502" s="13" t="s">
        <v>107</v>
      </c>
      <c r="AW1502" s="13" t="s">
        <v>31</v>
      </c>
      <c r="AX1502" s="13" t="s">
        <v>74</v>
      </c>
      <c r="AY1502" s="265" t="s">
        <v>165</v>
      </c>
    </row>
    <row r="1503" s="13" customFormat="1">
      <c r="B1503" s="255"/>
      <c r="C1503" s="256"/>
      <c r="D1503" s="246" t="s">
        <v>175</v>
      </c>
      <c r="E1503" s="257" t="s">
        <v>1</v>
      </c>
      <c r="F1503" s="258" t="s">
        <v>2031</v>
      </c>
      <c r="G1503" s="256"/>
      <c r="H1503" s="259">
        <v>0.90000000000000002</v>
      </c>
      <c r="I1503" s="260"/>
      <c r="J1503" s="256"/>
      <c r="K1503" s="256"/>
      <c r="L1503" s="261"/>
      <c r="M1503" s="262"/>
      <c r="N1503" s="263"/>
      <c r="O1503" s="263"/>
      <c r="P1503" s="263"/>
      <c r="Q1503" s="263"/>
      <c r="R1503" s="263"/>
      <c r="S1503" s="263"/>
      <c r="T1503" s="264"/>
      <c r="AT1503" s="265" t="s">
        <v>175</v>
      </c>
      <c r="AU1503" s="265" t="s">
        <v>107</v>
      </c>
      <c r="AV1503" s="13" t="s">
        <v>107</v>
      </c>
      <c r="AW1503" s="13" t="s">
        <v>31</v>
      </c>
      <c r="AX1503" s="13" t="s">
        <v>74</v>
      </c>
      <c r="AY1503" s="265" t="s">
        <v>165</v>
      </c>
    </row>
    <row r="1504" s="13" customFormat="1">
      <c r="B1504" s="255"/>
      <c r="C1504" s="256"/>
      <c r="D1504" s="246" t="s">
        <v>175</v>
      </c>
      <c r="E1504" s="257" t="s">
        <v>1</v>
      </c>
      <c r="F1504" s="258" t="s">
        <v>2030</v>
      </c>
      <c r="G1504" s="256"/>
      <c r="H1504" s="259">
        <v>3.6000000000000001</v>
      </c>
      <c r="I1504" s="260"/>
      <c r="J1504" s="256"/>
      <c r="K1504" s="256"/>
      <c r="L1504" s="261"/>
      <c r="M1504" s="262"/>
      <c r="N1504" s="263"/>
      <c r="O1504" s="263"/>
      <c r="P1504" s="263"/>
      <c r="Q1504" s="263"/>
      <c r="R1504" s="263"/>
      <c r="S1504" s="263"/>
      <c r="T1504" s="264"/>
      <c r="AT1504" s="265" t="s">
        <v>175</v>
      </c>
      <c r="AU1504" s="265" t="s">
        <v>107</v>
      </c>
      <c r="AV1504" s="13" t="s">
        <v>107</v>
      </c>
      <c r="AW1504" s="13" t="s">
        <v>31</v>
      </c>
      <c r="AX1504" s="13" t="s">
        <v>74</v>
      </c>
      <c r="AY1504" s="265" t="s">
        <v>165</v>
      </c>
    </row>
    <row r="1505" s="13" customFormat="1">
      <c r="B1505" s="255"/>
      <c r="C1505" s="256"/>
      <c r="D1505" s="246" t="s">
        <v>175</v>
      </c>
      <c r="E1505" s="257" t="s">
        <v>1</v>
      </c>
      <c r="F1505" s="258" t="s">
        <v>2031</v>
      </c>
      <c r="G1505" s="256"/>
      <c r="H1505" s="259">
        <v>0.90000000000000002</v>
      </c>
      <c r="I1505" s="260"/>
      <c r="J1505" s="256"/>
      <c r="K1505" s="256"/>
      <c r="L1505" s="261"/>
      <c r="M1505" s="262"/>
      <c r="N1505" s="263"/>
      <c r="O1505" s="263"/>
      <c r="P1505" s="263"/>
      <c r="Q1505" s="263"/>
      <c r="R1505" s="263"/>
      <c r="S1505" s="263"/>
      <c r="T1505" s="264"/>
      <c r="AT1505" s="265" t="s">
        <v>175</v>
      </c>
      <c r="AU1505" s="265" t="s">
        <v>107</v>
      </c>
      <c r="AV1505" s="13" t="s">
        <v>107</v>
      </c>
      <c r="AW1505" s="13" t="s">
        <v>31</v>
      </c>
      <c r="AX1505" s="13" t="s">
        <v>74</v>
      </c>
      <c r="AY1505" s="265" t="s">
        <v>165</v>
      </c>
    </row>
    <row r="1506" s="13" customFormat="1">
      <c r="B1506" s="255"/>
      <c r="C1506" s="256"/>
      <c r="D1506" s="246" t="s">
        <v>175</v>
      </c>
      <c r="E1506" s="257" t="s">
        <v>1</v>
      </c>
      <c r="F1506" s="258" t="s">
        <v>1279</v>
      </c>
      <c r="G1506" s="256"/>
      <c r="H1506" s="259">
        <v>1.03</v>
      </c>
      <c r="I1506" s="260"/>
      <c r="J1506" s="256"/>
      <c r="K1506" s="256"/>
      <c r="L1506" s="261"/>
      <c r="M1506" s="262"/>
      <c r="N1506" s="263"/>
      <c r="O1506" s="263"/>
      <c r="P1506" s="263"/>
      <c r="Q1506" s="263"/>
      <c r="R1506" s="263"/>
      <c r="S1506" s="263"/>
      <c r="T1506" s="264"/>
      <c r="AT1506" s="265" t="s">
        <v>175</v>
      </c>
      <c r="AU1506" s="265" t="s">
        <v>107</v>
      </c>
      <c r="AV1506" s="13" t="s">
        <v>107</v>
      </c>
      <c r="AW1506" s="13" t="s">
        <v>31</v>
      </c>
      <c r="AX1506" s="13" t="s">
        <v>74</v>
      </c>
      <c r="AY1506" s="265" t="s">
        <v>165</v>
      </c>
    </row>
    <row r="1507" s="13" customFormat="1">
      <c r="B1507" s="255"/>
      <c r="C1507" s="256"/>
      <c r="D1507" s="246" t="s">
        <v>175</v>
      </c>
      <c r="E1507" s="257" t="s">
        <v>1</v>
      </c>
      <c r="F1507" s="258" t="s">
        <v>2032</v>
      </c>
      <c r="G1507" s="256"/>
      <c r="H1507" s="259">
        <v>1.3100000000000001</v>
      </c>
      <c r="I1507" s="260"/>
      <c r="J1507" s="256"/>
      <c r="K1507" s="256"/>
      <c r="L1507" s="261"/>
      <c r="M1507" s="262"/>
      <c r="N1507" s="263"/>
      <c r="O1507" s="263"/>
      <c r="P1507" s="263"/>
      <c r="Q1507" s="263"/>
      <c r="R1507" s="263"/>
      <c r="S1507" s="263"/>
      <c r="T1507" s="264"/>
      <c r="AT1507" s="265" t="s">
        <v>175</v>
      </c>
      <c r="AU1507" s="265" t="s">
        <v>107</v>
      </c>
      <c r="AV1507" s="13" t="s">
        <v>107</v>
      </c>
      <c r="AW1507" s="13" t="s">
        <v>31</v>
      </c>
      <c r="AX1507" s="13" t="s">
        <v>74</v>
      </c>
      <c r="AY1507" s="265" t="s">
        <v>165</v>
      </c>
    </row>
    <row r="1508" s="14" customFormat="1">
      <c r="B1508" s="266"/>
      <c r="C1508" s="267"/>
      <c r="D1508" s="246" t="s">
        <v>175</v>
      </c>
      <c r="E1508" s="268" t="s">
        <v>1</v>
      </c>
      <c r="F1508" s="269" t="s">
        <v>179</v>
      </c>
      <c r="G1508" s="267"/>
      <c r="H1508" s="270">
        <v>14.66</v>
      </c>
      <c r="I1508" s="271"/>
      <c r="J1508" s="267"/>
      <c r="K1508" s="267"/>
      <c r="L1508" s="272"/>
      <c r="M1508" s="273"/>
      <c r="N1508" s="274"/>
      <c r="O1508" s="274"/>
      <c r="P1508" s="274"/>
      <c r="Q1508" s="274"/>
      <c r="R1508" s="274"/>
      <c r="S1508" s="274"/>
      <c r="T1508" s="275"/>
      <c r="AT1508" s="276" t="s">
        <v>175</v>
      </c>
      <c r="AU1508" s="276" t="s">
        <v>107</v>
      </c>
      <c r="AV1508" s="14" t="s">
        <v>166</v>
      </c>
      <c r="AW1508" s="14" t="s">
        <v>31</v>
      </c>
      <c r="AX1508" s="14" t="s">
        <v>74</v>
      </c>
      <c r="AY1508" s="276" t="s">
        <v>165</v>
      </c>
    </row>
    <row r="1509" s="12" customFormat="1">
      <c r="B1509" s="244"/>
      <c r="C1509" s="245"/>
      <c r="D1509" s="246" t="s">
        <v>175</v>
      </c>
      <c r="E1509" s="247" t="s">
        <v>1</v>
      </c>
      <c r="F1509" s="248" t="s">
        <v>1752</v>
      </c>
      <c r="G1509" s="245"/>
      <c r="H1509" s="247" t="s">
        <v>1</v>
      </c>
      <c r="I1509" s="249"/>
      <c r="J1509" s="245"/>
      <c r="K1509" s="245"/>
      <c r="L1509" s="250"/>
      <c r="M1509" s="251"/>
      <c r="N1509" s="252"/>
      <c r="O1509" s="252"/>
      <c r="P1509" s="252"/>
      <c r="Q1509" s="252"/>
      <c r="R1509" s="252"/>
      <c r="S1509" s="252"/>
      <c r="T1509" s="253"/>
      <c r="AT1509" s="254" t="s">
        <v>175</v>
      </c>
      <c r="AU1509" s="254" t="s">
        <v>107</v>
      </c>
      <c r="AV1509" s="12" t="s">
        <v>82</v>
      </c>
      <c r="AW1509" s="12" t="s">
        <v>31</v>
      </c>
      <c r="AX1509" s="12" t="s">
        <v>74</v>
      </c>
      <c r="AY1509" s="254" t="s">
        <v>165</v>
      </c>
    </row>
    <row r="1510" s="12" customFormat="1">
      <c r="B1510" s="244"/>
      <c r="C1510" s="245"/>
      <c r="D1510" s="246" t="s">
        <v>175</v>
      </c>
      <c r="E1510" s="247" t="s">
        <v>1</v>
      </c>
      <c r="F1510" s="248" t="s">
        <v>1819</v>
      </c>
      <c r="G1510" s="245"/>
      <c r="H1510" s="247" t="s">
        <v>1</v>
      </c>
      <c r="I1510" s="249"/>
      <c r="J1510" s="245"/>
      <c r="K1510" s="245"/>
      <c r="L1510" s="250"/>
      <c r="M1510" s="251"/>
      <c r="N1510" s="252"/>
      <c r="O1510" s="252"/>
      <c r="P1510" s="252"/>
      <c r="Q1510" s="252"/>
      <c r="R1510" s="252"/>
      <c r="S1510" s="252"/>
      <c r="T1510" s="253"/>
      <c r="AT1510" s="254" t="s">
        <v>175</v>
      </c>
      <c r="AU1510" s="254" t="s">
        <v>107</v>
      </c>
      <c r="AV1510" s="12" t="s">
        <v>82</v>
      </c>
      <c r="AW1510" s="12" t="s">
        <v>31</v>
      </c>
      <c r="AX1510" s="12" t="s">
        <v>74</v>
      </c>
      <c r="AY1510" s="254" t="s">
        <v>165</v>
      </c>
    </row>
    <row r="1511" s="13" customFormat="1">
      <c r="B1511" s="255"/>
      <c r="C1511" s="256"/>
      <c r="D1511" s="246" t="s">
        <v>175</v>
      </c>
      <c r="E1511" s="257" t="s">
        <v>1</v>
      </c>
      <c r="F1511" s="258" t="s">
        <v>2033</v>
      </c>
      <c r="G1511" s="256"/>
      <c r="H1511" s="259">
        <v>5.7300000000000004</v>
      </c>
      <c r="I1511" s="260"/>
      <c r="J1511" s="256"/>
      <c r="K1511" s="256"/>
      <c r="L1511" s="261"/>
      <c r="M1511" s="262"/>
      <c r="N1511" s="263"/>
      <c r="O1511" s="263"/>
      <c r="P1511" s="263"/>
      <c r="Q1511" s="263"/>
      <c r="R1511" s="263"/>
      <c r="S1511" s="263"/>
      <c r="T1511" s="264"/>
      <c r="AT1511" s="265" t="s">
        <v>175</v>
      </c>
      <c r="AU1511" s="265" t="s">
        <v>107</v>
      </c>
      <c r="AV1511" s="13" t="s">
        <v>107</v>
      </c>
      <c r="AW1511" s="13" t="s">
        <v>31</v>
      </c>
      <c r="AX1511" s="13" t="s">
        <v>74</v>
      </c>
      <c r="AY1511" s="265" t="s">
        <v>165</v>
      </c>
    </row>
    <row r="1512" s="13" customFormat="1">
      <c r="B1512" s="255"/>
      <c r="C1512" s="256"/>
      <c r="D1512" s="246" t="s">
        <v>175</v>
      </c>
      <c r="E1512" s="257" t="s">
        <v>1</v>
      </c>
      <c r="F1512" s="258" t="s">
        <v>1278</v>
      </c>
      <c r="G1512" s="256"/>
      <c r="H1512" s="259">
        <v>0.95999999999999996</v>
      </c>
      <c r="I1512" s="260"/>
      <c r="J1512" s="256"/>
      <c r="K1512" s="256"/>
      <c r="L1512" s="261"/>
      <c r="M1512" s="262"/>
      <c r="N1512" s="263"/>
      <c r="O1512" s="263"/>
      <c r="P1512" s="263"/>
      <c r="Q1512" s="263"/>
      <c r="R1512" s="263"/>
      <c r="S1512" s="263"/>
      <c r="T1512" s="264"/>
      <c r="AT1512" s="265" t="s">
        <v>175</v>
      </c>
      <c r="AU1512" s="265" t="s">
        <v>107</v>
      </c>
      <c r="AV1512" s="13" t="s">
        <v>107</v>
      </c>
      <c r="AW1512" s="13" t="s">
        <v>31</v>
      </c>
      <c r="AX1512" s="13" t="s">
        <v>74</v>
      </c>
      <c r="AY1512" s="265" t="s">
        <v>165</v>
      </c>
    </row>
    <row r="1513" s="14" customFormat="1">
      <c r="B1513" s="266"/>
      <c r="C1513" s="267"/>
      <c r="D1513" s="246" t="s">
        <v>175</v>
      </c>
      <c r="E1513" s="268" t="s">
        <v>1</v>
      </c>
      <c r="F1513" s="269" t="s">
        <v>179</v>
      </c>
      <c r="G1513" s="267"/>
      <c r="H1513" s="270">
        <v>6.6900000000000004</v>
      </c>
      <c r="I1513" s="271"/>
      <c r="J1513" s="267"/>
      <c r="K1513" s="267"/>
      <c r="L1513" s="272"/>
      <c r="M1513" s="273"/>
      <c r="N1513" s="274"/>
      <c r="O1513" s="274"/>
      <c r="P1513" s="274"/>
      <c r="Q1513" s="274"/>
      <c r="R1513" s="274"/>
      <c r="S1513" s="274"/>
      <c r="T1513" s="275"/>
      <c r="AT1513" s="276" t="s">
        <v>175</v>
      </c>
      <c r="AU1513" s="276" t="s">
        <v>107</v>
      </c>
      <c r="AV1513" s="14" t="s">
        <v>166</v>
      </c>
      <c r="AW1513" s="14" t="s">
        <v>31</v>
      </c>
      <c r="AX1513" s="14" t="s">
        <v>74</v>
      </c>
      <c r="AY1513" s="276" t="s">
        <v>165</v>
      </c>
    </row>
    <row r="1514" s="15" customFormat="1">
      <c r="B1514" s="277"/>
      <c r="C1514" s="278"/>
      <c r="D1514" s="246" t="s">
        <v>175</v>
      </c>
      <c r="E1514" s="279" t="s">
        <v>1</v>
      </c>
      <c r="F1514" s="280" t="s">
        <v>186</v>
      </c>
      <c r="G1514" s="278"/>
      <c r="H1514" s="281">
        <v>55.008000000000003</v>
      </c>
      <c r="I1514" s="282"/>
      <c r="J1514" s="278"/>
      <c r="K1514" s="278"/>
      <c r="L1514" s="283"/>
      <c r="M1514" s="284"/>
      <c r="N1514" s="285"/>
      <c r="O1514" s="285"/>
      <c r="P1514" s="285"/>
      <c r="Q1514" s="285"/>
      <c r="R1514" s="285"/>
      <c r="S1514" s="285"/>
      <c r="T1514" s="286"/>
      <c r="AT1514" s="287" t="s">
        <v>175</v>
      </c>
      <c r="AU1514" s="287" t="s">
        <v>107</v>
      </c>
      <c r="AV1514" s="15" t="s">
        <v>173</v>
      </c>
      <c r="AW1514" s="15" t="s">
        <v>31</v>
      </c>
      <c r="AX1514" s="15" t="s">
        <v>82</v>
      </c>
      <c r="AY1514" s="287" t="s">
        <v>165</v>
      </c>
    </row>
    <row r="1515" s="1" customFormat="1" ht="24" customHeight="1">
      <c r="B1515" s="38"/>
      <c r="C1515" s="231" t="s">
        <v>839</v>
      </c>
      <c r="D1515" s="231" t="s">
        <v>168</v>
      </c>
      <c r="E1515" s="232" t="s">
        <v>2244</v>
      </c>
      <c r="F1515" s="233" t="s">
        <v>2245</v>
      </c>
      <c r="G1515" s="234" t="s">
        <v>285</v>
      </c>
      <c r="H1515" s="235">
        <v>0.23200000000000001</v>
      </c>
      <c r="I1515" s="236"/>
      <c r="J1515" s="237">
        <f>ROUND(I1515*H1515,2)</f>
        <v>0</v>
      </c>
      <c r="K1515" s="233" t="s">
        <v>1</v>
      </c>
      <c r="L1515" s="43"/>
      <c r="M1515" s="238" t="s">
        <v>1</v>
      </c>
      <c r="N1515" s="239" t="s">
        <v>40</v>
      </c>
      <c r="O1515" s="86"/>
      <c r="P1515" s="240">
        <f>O1515*H1515</f>
        <v>0</v>
      </c>
      <c r="Q1515" s="240">
        <v>0</v>
      </c>
      <c r="R1515" s="240">
        <f>Q1515*H1515</f>
        <v>0</v>
      </c>
      <c r="S1515" s="240">
        <v>0</v>
      </c>
      <c r="T1515" s="241">
        <f>S1515*H1515</f>
        <v>0</v>
      </c>
      <c r="AR1515" s="242" t="s">
        <v>315</v>
      </c>
      <c r="AT1515" s="242" t="s">
        <v>168</v>
      </c>
      <c r="AU1515" s="242" t="s">
        <v>107</v>
      </c>
      <c r="AY1515" s="17" t="s">
        <v>165</v>
      </c>
      <c r="BE1515" s="243">
        <f>IF(N1515="základní",J1515,0)</f>
        <v>0</v>
      </c>
      <c r="BF1515" s="243">
        <f>IF(N1515="snížená",J1515,0)</f>
        <v>0</v>
      </c>
      <c r="BG1515" s="243">
        <f>IF(N1515="zákl. přenesená",J1515,0)</f>
        <v>0</v>
      </c>
      <c r="BH1515" s="243">
        <f>IF(N1515="sníž. přenesená",J1515,0)</f>
        <v>0</v>
      </c>
      <c r="BI1515" s="243">
        <f>IF(N1515="nulová",J1515,0)</f>
        <v>0</v>
      </c>
      <c r="BJ1515" s="17" t="s">
        <v>107</v>
      </c>
      <c r="BK1515" s="243">
        <f>ROUND(I1515*H1515,2)</f>
        <v>0</v>
      </c>
      <c r="BL1515" s="17" t="s">
        <v>315</v>
      </c>
      <c r="BM1515" s="242" t="s">
        <v>2246</v>
      </c>
    </row>
    <row r="1516" s="11" customFormat="1" ht="22.8" customHeight="1">
      <c r="B1516" s="215"/>
      <c r="C1516" s="216"/>
      <c r="D1516" s="217" t="s">
        <v>73</v>
      </c>
      <c r="E1516" s="229" t="s">
        <v>1365</v>
      </c>
      <c r="F1516" s="229" t="s">
        <v>1366</v>
      </c>
      <c r="G1516" s="216"/>
      <c r="H1516" s="216"/>
      <c r="I1516" s="219"/>
      <c r="J1516" s="230">
        <f>BK1516</f>
        <v>0</v>
      </c>
      <c r="K1516" s="216"/>
      <c r="L1516" s="221"/>
      <c r="M1516" s="222"/>
      <c r="N1516" s="223"/>
      <c r="O1516" s="223"/>
      <c r="P1516" s="224">
        <f>P1517</f>
        <v>0</v>
      </c>
      <c r="Q1516" s="223"/>
      <c r="R1516" s="224">
        <f>R1517</f>
        <v>0</v>
      </c>
      <c r="S1516" s="223"/>
      <c r="T1516" s="225">
        <f>T1517</f>
        <v>0</v>
      </c>
      <c r="AR1516" s="226" t="s">
        <v>107</v>
      </c>
      <c r="AT1516" s="227" t="s">
        <v>73</v>
      </c>
      <c r="AU1516" s="227" t="s">
        <v>82</v>
      </c>
      <c r="AY1516" s="226" t="s">
        <v>165</v>
      </c>
      <c r="BK1516" s="228">
        <f>BK1517</f>
        <v>0</v>
      </c>
    </row>
    <row r="1517" s="1" customFormat="1" ht="24" customHeight="1">
      <c r="B1517" s="38"/>
      <c r="C1517" s="231" t="s">
        <v>846</v>
      </c>
      <c r="D1517" s="231" t="s">
        <v>168</v>
      </c>
      <c r="E1517" s="232" t="s">
        <v>2247</v>
      </c>
      <c r="F1517" s="233" t="s">
        <v>2248</v>
      </c>
      <c r="G1517" s="234" t="s">
        <v>214</v>
      </c>
      <c r="H1517" s="235">
        <v>1</v>
      </c>
      <c r="I1517" s="236"/>
      <c r="J1517" s="237">
        <f>ROUND(I1517*H1517,2)</f>
        <v>0</v>
      </c>
      <c r="K1517" s="233" t="s">
        <v>1</v>
      </c>
      <c r="L1517" s="43"/>
      <c r="M1517" s="238" t="s">
        <v>1</v>
      </c>
      <c r="N1517" s="239" t="s">
        <v>40</v>
      </c>
      <c r="O1517" s="86"/>
      <c r="P1517" s="240">
        <f>O1517*H1517</f>
        <v>0</v>
      </c>
      <c r="Q1517" s="240">
        <v>0</v>
      </c>
      <c r="R1517" s="240">
        <f>Q1517*H1517</f>
        <v>0</v>
      </c>
      <c r="S1517" s="240">
        <v>0</v>
      </c>
      <c r="T1517" s="241">
        <f>S1517*H1517</f>
        <v>0</v>
      </c>
      <c r="AR1517" s="242" t="s">
        <v>315</v>
      </c>
      <c r="AT1517" s="242" t="s">
        <v>168</v>
      </c>
      <c r="AU1517" s="242" t="s">
        <v>107</v>
      </c>
      <c r="AY1517" s="17" t="s">
        <v>165</v>
      </c>
      <c r="BE1517" s="243">
        <f>IF(N1517="základní",J1517,0)</f>
        <v>0</v>
      </c>
      <c r="BF1517" s="243">
        <f>IF(N1517="snížená",J1517,0)</f>
        <v>0</v>
      </c>
      <c r="BG1517" s="243">
        <f>IF(N1517="zákl. přenesená",J1517,0)</f>
        <v>0</v>
      </c>
      <c r="BH1517" s="243">
        <f>IF(N1517="sníž. přenesená",J1517,0)</f>
        <v>0</v>
      </c>
      <c r="BI1517" s="243">
        <f>IF(N1517="nulová",J1517,0)</f>
        <v>0</v>
      </c>
      <c r="BJ1517" s="17" t="s">
        <v>107</v>
      </c>
      <c r="BK1517" s="243">
        <f>ROUND(I1517*H1517,2)</f>
        <v>0</v>
      </c>
      <c r="BL1517" s="17" t="s">
        <v>315</v>
      </c>
      <c r="BM1517" s="242" t="s">
        <v>2249</v>
      </c>
    </row>
    <row r="1518" s="11" customFormat="1" ht="22.8" customHeight="1">
      <c r="B1518" s="215"/>
      <c r="C1518" s="216"/>
      <c r="D1518" s="217" t="s">
        <v>73</v>
      </c>
      <c r="E1518" s="229" t="s">
        <v>1672</v>
      </c>
      <c r="F1518" s="229" t="s">
        <v>1673</v>
      </c>
      <c r="G1518" s="216"/>
      <c r="H1518" s="216"/>
      <c r="I1518" s="219"/>
      <c r="J1518" s="230">
        <f>BK1518</f>
        <v>0</v>
      </c>
      <c r="K1518" s="216"/>
      <c r="L1518" s="221"/>
      <c r="M1518" s="222"/>
      <c r="N1518" s="223"/>
      <c r="O1518" s="223"/>
      <c r="P1518" s="224">
        <f>SUM(P1519:P1531)</f>
        <v>0</v>
      </c>
      <c r="Q1518" s="223"/>
      <c r="R1518" s="224">
        <f>SUM(R1519:R1531)</f>
        <v>0.00025920000000000001</v>
      </c>
      <c r="S1518" s="223"/>
      <c r="T1518" s="225">
        <f>SUM(T1519:T1531)</f>
        <v>0</v>
      </c>
      <c r="AR1518" s="226" t="s">
        <v>107</v>
      </c>
      <c r="AT1518" s="227" t="s">
        <v>73</v>
      </c>
      <c r="AU1518" s="227" t="s">
        <v>82</v>
      </c>
      <c r="AY1518" s="226" t="s">
        <v>165</v>
      </c>
      <c r="BK1518" s="228">
        <f>SUM(BK1519:BK1531)</f>
        <v>0</v>
      </c>
    </row>
    <row r="1519" s="1" customFormat="1" ht="16.5" customHeight="1">
      <c r="B1519" s="38"/>
      <c r="C1519" s="231" t="s">
        <v>850</v>
      </c>
      <c r="D1519" s="231" t="s">
        <v>168</v>
      </c>
      <c r="E1519" s="232" t="s">
        <v>2250</v>
      </c>
      <c r="F1519" s="233" t="s">
        <v>2251</v>
      </c>
      <c r="G1519" s="234" t="s">
        <v>296</v>
      </c>
      <c r="H1519" s="235">
        <v>0.54000000000000004</v>
      </c>
      <c r="I1519" s="236"/>
      <c r="J1519" s="237">
        <f>ROUND(I1519*H1519,2)</f>
        <v>0</v>
      </c>
      <c r="K1519" s="233" t="s">
        <v>286</v>
      </c>
      <c r="L1519" s="43"/>
      <c r="M1519" s="238" t="s">
        <v>1</v>
      </c>
      <c r="N1519" s="239" t="s">
        <v>40</v>
      </c>
      <c r="O1519" s="86"/>
      <c r="P1519" s="240">
        <f>O1519*H1519</f>
        <v>0</v>
      </c>
      <c r="Q1519" s="240">
        <v>6.9999999999999994E-05</v>
      </c>
      <c r="R1519" s="240">
        <f>Q1519*H1519</f>
        <v>3.7799999999999997E-05</v>
      </c>
      <c r="S1519" s="240">
        <v>0</v>
      </c>
      <c r="T1519" s="241">
        <f>S1519*H1519</f>
        <v>0</v>
      </c>
      <c r="AR1519" s="242" t="s">
        <v>315</v>
      </c>
      <c r="AT1519" s="242" t="s">
        <v>168</v>
      </c>
      <c r="AU1519" s="242" t="s">
        <v>107</v>
      </c>
      <c r="AY1519" s="17" t="s">
        <v>165</v>
      </c>
      <c r="BE1519" s="243">
        <f>IF(N1519="základní",J1519,0)</f>
        <v>0</v>
      </c>
      <c r="BF1519" s="243">
        <f>IF(N1519="snížená",J1519,0)</f>
        <v>0</v>
      </c>
      <c r="BG1519" s="243">
        <f>IF(N1519="zákl. přenesená",J1519,0)</f>
        <v>0</v>
      </c>
      <c r="BH1519" s="243">
        <f>IF(N1519="sníž. přenesená",J1519,0)</f>
        <v>0</v>
      </c>
      <c r="BI1519" s="243">
        <f>IF(N1519="nulová",J1519,0)</f>
        <v>0</v>
      </c>
      <c r="BJ1519" s="17" t="s">
        <v>107</v>
      </c>
      <c r="BK1519" s="243">
        <f>ROUND(I1519*H1519,2)</f>
        <v>0</v>
      </c>
      <c r="BL1519" s="17" t="s">
        <v>315</v>
      </c>
      <c r="BM1519" s="242" t="s">
        <v>2252</v>
      </c>
    </row>
    <row r="1520" s="12" customFormat="1">
      <c r="B1520" s="244"/>
      <c r="C1520" s="245"/>
      <c r="D1520" s="246" t="s">
        <v>175</v>
      </c>
      <c r="E1520" s="247" t="s">
        <v>1</v>
      </c>
      <c r="F1520" s="248" t="s">
        <v>2253</v>
      </c>
      <c r="G1520" s="245"/>
      <c r="H1520" s="247" t="s">
        <v>1</v>
      </c>
      <c r="I1520" s="249"/>
      <c r="J1520" s="245"/>
      <c r="K1520" s="245"/>
      <c r="L1520" s="250"/>
      <c r="M1520" s="251"/>
      <c r="N1520" s="252"/>
      <c r="O1520" s="252"/>
      <c r="P1520" s="252"/>
      <c r="Q1520" s="252"/>
      <c r="R1520" s="252"/>
      <c r="S1520" s="252"/>
      <c r="T1520" s="253"/>
      <c r="AT1520" s="254" t="s">
        <v>175</v>
      </c>
      <c r="AU1520" s="254" t="s">
        <v>107</v>
      </c>
      <c r="AV1520" s="12" t="s">
        <v>82</v>
      </c>
      <c r="AW1520" s="12" t="s">
        <v>31</v>
      </c>
      <c r="AX1520" s="12" t="s">
        <v>74</v>
      </c>
      <c r="AY1520" s="254" t="s">
        <v>165</v>
      </c>
    </row>
    <row r="1521" s="13" customFormat="1">
      <c r="B1521" s="255"/>
      <c r="C1521" s="256"/>
      <c r="D1521" s="246" t="s">
        <v>175</v>
      </c>
      <c r="E1521" s="257" t="s">
        <v>1</v>
      </c>
      <c r="F1521" s="258" t="s">
        <v>2254</v>
      </c>
      <c r="G1521" s="256"/>
      <c r="H1521" s="259">
        <v>0.54000000000000004</v>
      </c>
      <c r="I1521" s="260"/>
      <c r="J1521" s="256"/>
      <c r="K1521" s="256"/>
      <c r="L1521" s="261"/>
      <c r="M1521" s="262"/>
      <c r="N1521" s="263"/>
      <c r="O1521" s="263"/>
      <c r="P1521" s="263"/>
      <c r="Q1521" s="263"/>
      <c r="R1521" s="263"/>
      <c r="S1521" s="263"/>
      <c r="T1521" s="264"/>
      <c r="AT1521" s="265" t="s">
        <v>175</v>
      </c>
      <c r="AU1521" s="265" t="s">
        <v>107</v>
      </c>
      <c r="AV1521" s="13" t="s">
        <v>107</v>
      </c>
      <c r="AW1521" s="13" t="s">
        <v>31</v>
      </c>
      <c r="AX1521" s="13" t="s">
        <v>74</v>
      </c>
      <c r="AY1521" s="265" t="s">
        <v>165</v>
      </c>
    </row>
    <row r="1522" s="15" customFormat="1">
      <c r="B1522" s="277"/>
      <c r="C1522" s="278"/>
      <c r="D1522" s="246" t="s">
        <v>175</v>
      </c>
      <c r="E1522" s="279" t="s">
        <v>1</v>
      </c>
      <c r="F1522" s="280" t="s">
        <v>186</v>
      </c>
      <c r="G1522" s="278"/>
      <c r="H1522" s="281">
        <v>0.54000000000000004</v>
      </c>
      <c r="I1522" s="282"/>
      <c r="J1522" s="278"/>
      <c r="K1522" s="278"/>
      <c r="L1522" s="283"/>
      <c r="M1522" s="284"/>
      <c r="N1522" s="285"/>
      <c r="O1522" s="285"/>
      <c r="P1522" s="285"/>
      <c r="Q1522" s="285"/>
      <c r="R1522" s="285"/>
      <c r="S1522" s="285"/>
      <c r="T1522" s="286"/>
      <c r="AT1522" s="287" t="s">
        <v>175</v>
      </c>
      <c r="AU1522" s="287" t="s">
        <v>107</v>
      </c>
      <c r="AV1522" s="15" t="s">
        <v>173</v>
      </c>
      <c r="AW1522" s="15" t="s">
        <v>31</v>
      </c>
      <c r="AX1522" s="15" t="s">
        <v>82</v>
      </c>
      <c r="AY1522" s="287" t="s">
        <v>165</v>
      </c>
    </row>
    <row r="1523" s="1" customFormat="1" ht="24" customHeight="1">
      <c r="B1523" s="38"/>
      <c r="C1523" s="231" t="s">
        <v>860</v>
      </c>
      <c r="D1523" s="231" t="s">
        <v>168</v>
      </c>
      <c r="E1523" s="232" t="s">
        <v>2255</v>
      </c>
      <c r="F1523" s="233" t="s">
        <v>2256</v>
      </c>
      <c r="G1523" s="234" t="s">
        <v>296</v>
      </c>
      <c r="H1523" s="235">
        <v>0.54000000000000004</v>
      </c>
      <c r="I1523" s="236"/>
      <c r="J1523" s="237">
        <f>ROUND(I1523*H1523,2)</f>
        <v>0</v>
      </c>
      <c r="K1523" s="233" t="s">
        <v>286</v>
      </c>
      <c r="L1523" s="43"/>
      <c r="M1523" s="238" t="s">
        <v>1</v>
      </c>
      <c r="N1523" s="239" t="s">
        <v>40</v>
      </c>
      <c r="O1523" s="86"/>
      <c r="P1523" s="240">
        <f>O1523*H1523</f>
        <v>0</v>
      </c>
      <c r="Q1523" s="240">
        <v>0.00017000000000000001</v>
      </c>
      <c r="R1523" s="240">
        <f>Q1523*H1523</f>
        <v>9.1800000000000009E-05</v>
      </c>
      <c r="S1523" s="240">
        <v>0</v>
      </c>
      <c r="T1523" s="241">
        <f>S1523*H1523</f>
        <v>0</v>
      </c>
      <c r="AR1523" s="242" t="s">
        <v>315</v>
      </c>
      <c r="AT1523" s="242" t="s">
        <v>168</v>
      </c>
      <c r="AU1523" s="242" t="s">
        <v>107</v>
      </c>
      <c r="AY1523" s="17" t="s">
        <v>165</v>
      </c>
      <c r="BE1523" s="243">
        <f>IF(N1523="základní",J1523,0)</f>
        <v>0</v>
      </c>
      <c r="BF1523" s="243">
        <f>IF(N1523="snížená",J1523,0)</f>
        <v>0</v>
      </c>
      <c r="BG1523" s="243">
        <f>IF(N1523="zákl. přenesená",J1523,0)</f>
        <v>0</v>
      </c>
      <c r="BH1523" s="243">
        <f>IF(N1523="sníž. přenesená",J1523,0)</f>
        <v>0</v>
      </c>
      <c r="BI1523" s="243">
        <f>IF(N1523="nulová",J1523,0)</f>
        <v>0</v>
      </c>
      <c r="BJ1523" s="17" t="s">
        <v>107</v>
      </c>
      <c r="BK1523" s="243">
        <f>ROUND(I1523*H1523,2)</f>
        <v>0</v>
      </c>
      <c r="BL1523" s="17" t="s">
        <v>315</v>
      </c>
      <c r="BM1523" s="242" t="s">
        <v>2257</v>
      </c>
    </row>
    <row r="1524" s="12" customFormat="1">
      <c r="B1524" s="244"/>
      <c r="C1524" s="245"/>
      <c r="D1524" s="246" t="s">
        <v>175</v>
      </c>
      <c r="E1524" s="247" t="s">
        <v>1</v>
      </c>
      <c r="F1524" s="248" t="s">
        <v>2253</v>
      </c>
      <c r="G1524" s="245"/>
      <c r="H1524" s="247" t="s">
        <v>1</v>
      </c>
      <c r="I1524" s="249"/>
      <c r="J1524" s="245"/>
      <c r="K1524" s="245"/>
      <c r="L1524" s="250"/>
      <c r="M1524" s="251"/>
      <c r="N1524" s="252"/>
      <c r="O1524" s="252"/>
      <c r="P1524" s="252"/>
      <c r="Q1524" s="252"/>
      <c r="R1524" s="252"/>
      <c r="S1524" s="252"/>
      <c r="T1524" s="253"/>
      <c r="AT1524" s="254" t="s">
        <v>175</v>
      </c>
      <c r="AU1524" s="254" t="s">
        <v>107</v>
      </c>
      <c r="AV1524" s="12" t="s">
        <v>82</v>
      </c>
      <c r="AW1524" s="12" t="s">
        <v>31</v>
      </c>
      <c r="AX1524" s="12" t="s">
        <v>74</v>
      </c>
      <c r="AY1524" s="254" t="s">
        <v>165</v>
      </c>
    </row>
    <row r="1525" s="13" customFormat="1">
      <c r="B1525" s="255"/>
      <c r="C1525" s="256"/>
      <c r="D1525" s="246" t="s">
        <v>175</v>
      </c>
      <c r="E1525" s="257" t="s">
        <v>1</v>
      </c>
      <c r="F1525" s="258" t="s">
        <v>2254</v>
      </c>
      <c r="G1525" s="256"/>
      <c r="H1525" s="259">
        <v>0.54000000000000004</v>
      </c>
      <c r="I1525" s="260"/>
      <c r="J1525" s="256"/>
      <c r="K1525" s="256"/>
      <c r="L1525" s="261"/>
      <c r="M1525" s="262"/>
      <c r="N1525" s="263"/>
      <c r="O1525" s="263"/>
      <c r="P1525" s="263"/>
      <c r="Q1525" s="263"/>
      <c r="R1525" s="263"/>
      <c r="S1525" s="263"/>
      <c r="T1525" s="264"/>
      <c r="AT1525" s="265" t="s">
        <v>175</v>
      </c>
      <c r="AU1525" s="265" t="s">
        <v>107</v>
      </c>
      <c r="AV1525" s="13" t="s">
        <v>107</v>
      </c>
      <c r="AW1525" s="13" t="s">
        <v>31</v>
      </c>
      <c r="AX1525" s="13" t="s">
        <v>74</v>
      </c>
      <c r="AY1525" s="265" t="s">
        <v>165</v>
      </c>
    </row>
    <row r="1526" s="15" customFormat="1">
      <c r="B1526" s="277"/>
      <c r="C1526" s="278"/>
      <c r="D1526" s="246" t="s">
        <v>175</v>
      </c>
      <c r="E1526" s="279" t="s">
        <v>1</v>
      </c>
      <c r="F1526" s="280" t="s">
        <v>186</v>
      </c>
      <c r="G1526" s="278"/>
      <c r="H1526" s="281">
        <v>0.54000000000000004</v>
      </c>
      <c r="I1526" s="282"/>
      <c r="J1526" s="278"/>
      <c r="K1526" s="278"/>
      <c r="L1526" s="283"/>
      <c r="M1526" s="284"/>
      <c r="N1526" s="285"/>
      <c r="O1526" s="285"/>
      <c r="P1526" s="285"/>
      <c r="Q1526" s="285"/>
      <c r="R1526" s="285"/>
      <c r="S1526" s="285"/>
      <c r="T1526" s="286"/>
      <c r="AT1526" s="287" t="s">
        <v>175</v>
      </c>
      <c r="AU1526" s="287" t="s">
        <v>107</v>
      </c>
      <c r="AV1526" s="15" t="s">
        <v>173</v>
      </c>
      <c r="AW1526" s="15" t="s">
        <v>31</v>
      </c>
      <c r="AX1526" s="15" t="s">
        <v>82</v>
      </c>
      <c r="AY1526" s="287" t="s">
        <v>165</v>
      </c>
    </row>
    <row r="1527" s="1" customFormat="1" ht="24" customHeight="1">
      <c r="B1527" s="38"/>
      <c r="C1527" s="231" t="s">
        <v>864</v>
      </c>
      <c r="D1527" s="231" t="s">
        <v>168</v>
      </c>
      <c r="E1527" s="232" t="s">
        <v>2258</v>
      </c>
      <c r="F1527" s="233" t="s">
        <v>2259</v>
      </c>
      <c r="G1527" s="234" t="s">
        <v>296</v>
      </c>
      <c r="H1527" s="235">
        <v>0.54000000000000004</v>
      </c>
      <c r="I1527" s="236"/>
      <c r="J1527" s="237">
        <f>ROUND(I1527*H1527,2)</f>
        <v>0</v>
      </c>
      <c r="K1527" s="233" t="s">
        <v>286</v>
      </c>
      <c r="L1527" s="43"/>
      <c r="M1527" s="238" t="s">
        <v>1</v>
      </c>
      <c r="N1527" s="239" t="s">
        <v>40</v>
      </c>
      <c r="O1527" s="86"/>
      <c r="P1527" s="240">
        <f>O1527*H1527</f>
        <v>0</v>
      </c>
      <c r="Q1527" s="240">
        <v>0.00012</v>
      </c>
      <c r="R1527" s="240">
        <f>Q1527*H1527</f>
        <v>6.4800000000000003E-05</v>
      </c>
      <c r="S1527" s="240">
        <v>0</v>
      </c>
      <c r="T1527" s="241">
        <f>S1527*H1527</f>
        <v>0</v>
      </c>
      <c r="AR1527" s="242" t="s">
        <v>315</v>
      </c>
      <c r="AT1527" s="242" t="s">
        <v>168</v>
      </c>
      <c r="AU1527" s="242" t="s">
        <v>107</v>
      </c>
      <c r="AY1527" s="17" t="s">
        <v>165</v>
      </c>
      <c r="BE1527" s="243">
        <f>IF(N1527="základní",J1527,0)</f>
        <v>0</v>
      </c>
      <c r="BF1527" s="243">
        <f>IF(N1527="snížená",J1527,0)</f>
        <v>0</v>
      </c>
      <c r="BG1527" s="243">
        <f>IF(N1527="zákl. přenesená",J1527,0)</f>
        <v>0</v>
      </c>
      <c r="BH1527" s="243">
        <f>IF(N1527="sníž. přenesená",J1527,0)</f>
        <v>0</v>
      </c>
      <c r="BI1527" s="243">
        <f>IF(N1527="nulová",J1527,0)</f>
        <v>0</v>
      </c>
      <c r="BJ1527" s="17" t="s">
        <v>107</v>
      </c>
      <c r="BK1527" s="243">
        <f>ROUND(I1527*H1527,2)</f>
        <v>0</v>
      </c>
      <c r="BL1527" s="17" t="s">
        <v>315</v>
      </c>
      <c r="BM1527" s="242" t="s">
        <v>2260</v>
      </c>
    </row>
    <row r="1528" s="12" customFormat="1">
      <c r="B1528" s="244"/>
      <c r="C1528" s="245"/>
      <c r="D1528" s="246" t="s">
        <v>175</v>
      </c>
      <c r="E1528" s="247" t="s">
        <v>1</v>
      </c>
      <c r="F1528" s="248" t="s">
        <v>2253</v>
      </c>
      <c r="G1528" s="245"/>
      <c r="H1528" s="247" t="s">
        <v>1</v>
      </c>
      <c r="I1528" s="249"/>
      <c r="J1528" s="245"/>
      <c r="K1528" s="245"/>
      <c r="L1528" s="250"/>
      <c r="M1528" s="251"/>
      <c r="N1528" s="252"/>
      <c r="O1528" s="252"/>
      <c r="P1528" s="252"/>
      <c r="Q1528" s="252"/>
      <c r="R1528" s="252"/>
      <c r="S1528" s="252"/>
      <c r="T1528" s="253"/>
      <c r="AT1528" s="254" t="s">
        <v>175</v>
      </c>
      <c r="AU1528" s="254" t="s">
        <v>107</v>
      </c>
      <c r="AV1528" s="12" t="s">
        <v>82</v>
      </c>
      <c r="AW1528" s="12" t="s">
        <v>31</v>
      </c>
      <c r="AX1528" s="12" t="s">
        <v>74</v>
      </c>
      <c r="AY1528" s="254" t="s">
        <v>165</v>
      </c>
    </row>
    <row r="1529" s="13" customFormat="1">
      <c r="B1529" s="255"/>
      <c r="C1529" s="256"/>
      <c r="D1529" s="246" t="s">
        <v>175</v>
      </c>
      <c r="E1529" s="257" t="s">
        <v>1</v>
      </c>
      <c r="F1529" s="258" t="s">
        <v>2254</v>
      </c>
      <c r="G1529" s="256"/>
      <c r="H1529" s="259">
        <v>0.54000000000000004</v>
      </c>
      <c r="I1529" s="260"/>
      <c r="J1529" s="256"/>
      <c r="K1529" s="256"/>
      <c r="L1529" s="261"/>
      <c r="M1529" s="262"/>
      <c r="N1529" s="263"/>
      <c r="O1529" s="263"/>
      <c r="P1529" s="263"/>
      <c r="Q1529" s="263"/>
      <c r="R1529" s="263"/>
      <c r="S1529" s="263"/>
      <c r="T1529" s="264"/>
      <c r="AT1529" s="265" t="s">
        <v>175</v>
      </c>
      <c r="AU1529" s="265" t="s">
        <v>107</v>
      </c>
      <c r="AV1529" s="13" t="s">
        <v>107</v>
      </c>
      <c r="AW1529" s="13" t="s">
        <v>31</v>
      </c>
      <c r="AX1529" s="13" t="s">
        <v>74</v>
      </c>
      <c r="AY1529" s="265" t="s">
        <v>165</v>
      </c>
    </row>
    <row r="1530" s="15" customFormat="1">
      <c r="B1530" s="277"/>
      <c r="C1530" s="278"/>
      <c r="D1530" s="246" t="s">
        <v>175</v>
      </c>
      <c r="E1530" s="279" t="s">
        <v>1</v>
      </c>
      <c r="F1530" s="280" t="s">
        <v>186</v>
      </c>
      <c r="G1530" s="278"/>
      <c r="H1530" s="281">
        <v>0.54000000000000004</v>
      </c>
      <c r="I1530" s="282"/>
      <c r="J1530" s="278"/>
      <c r="K1530" s="278"/>
      <c r="L1530" s="283"/>
      <c r="M1530" s="284"/>
      <c r="N1530" s="285"/>
      <c r="O1530" s="285"/>
      <c r="P1530" s="285"/>
      <c r="Q1530" s="285"/>
      <c r="R1530" s="285"/>
      <c r="S1530" s="285"/>
      <c r="T1530" s="286"/>
      <c r="AT1530" s="287" t="s">
        <v>175</v>
      </c>
      <c r="AU1530" s="287" t="s">
        <v>107</v>
      </c>
      <c r="AV1530" s="15" t="s">
        <v>173</v>
      </c>
      <c r="AW1530" s="15" t="s">
        <v>31</v>
      </c>
      <c r="AX1530" s="15" t="s">
        <v>82</v>
      </c>
      <c r="AY1530" s="287" t="s">
        <v>165</v>
      </c>
    </row>
    <row r="1531" s="1" customFormat="1" ht="24" customHeight="1">
      <c r="B1531" s="38"/>
      <c r="C1531" s="231" t="s">
        <v>579</v>
      </c>
      <c r="D1531" s="231" t="s">
        <v>168</v>
      </c>
      <c r="E1531" s="232" t="s">
        <v>1683</v>
      </c>
      <c r="F1531" s="233" t="s">
        <v>1684</v>
      </c>
      <c r="G1531" s="234" t="s">
        <v>296</v>
      </c>
      <c r="H1531" s="235">
        <v>0.54000000000000004</v>
      </c>
      <c r="I1531" s="236"/>
      <c r="J1531" s="237">
        <f>ROUND(I1531*H1531,2)</f>
        <v>0</v>
      </c>
      <c r="K1531" s="233" t="s">
        <v>286</v>
      </c>
      <c r="L1531" s="43"/>
      <c r="M1531" s="238" t="s">
        <v>1</v>
      </c>
      <c r="N1531" s="239" t="s">
        <v>40</v>
      </c>
      <c r="O1531" s="86"/>
      <c r="P1531" s="240">
        <f>O1531*H1531</f>
        <v>0</v>
      </c>
      <c r="Q1531" s="240">
        <v>0.00012</v>
      </c>
      <c r="R1531" s="240">
        <f>Q1531*H1531</f>
        <v>6.4800000000000003E-05</v>
      </c>
      <c r="S1531" s="240">
        <v>0</v>
      </c>
      <c r="T1531" s="241">
        <f>S1531*H1531</f>
        <v>0</v>
      </c>
      <c r="AR1531" s="242" t="s">
        <v>315</v>
      </c>
      <c r="AT1531" s="242" t="s">
        <v>168</v>
      </c>
      <c r="AU1531" s="242" t="s">
        <v>107</v>
      </c>
      <c r="AY1531" s="17" t="s">
        <v>165</v>
      </c>
      <c r="BE1531" s="243">
        <f>IF(N1531="základní",J1531,0)</f>
        <v>0</v>
      </c>
      <c r="BF1531" s="243">
        <f>IF(N1531="snížená",J1531,0)</f>
        <v>0</v>
      </c>
      <c r="BG1531" s="243">
        <f>IF(N1531="zákl. přenesená",J1531,0)</f>
        <v>0</v>
      </c>
      <c r="BH1531" s="243">
        <f>IF(N1531="sníž. přenesená",J1531,0)</f>
        <v>0</v>
      </c>
      <c r="BI1531" s="243">
        <f>IF(N1531="nulová",J1531,0)</f>
        <v>0</v>
      </c>
      <c r="BJ1531" s="17" t="s">
        <v>107</v>
      </c>
      <c r="BK1531" s="243">
        <f>ROUND(I1531*H1531,2)</f>
        <v>0</v>
      </c>
      <c r="BL1531" s="17" t="s">
        <v>315</v>
      </c>
      <c r="BM1531" s="242" t="s">
        <v>2261</v>
      </c>
    </row>
    <row r="1532" s="11" customFormat="1" ht="25.92" customHeight="1">
      <c r="B1532" s="215"/>
      <c r="C1532" s="216"/>
      <c r="D1532" s="217" t="s">
        <v>73</v>
      </c>
      <c r="E1532" s="218" t="s">
        <v>223</v>
      </c>
      <c r="F1532" s="218" t="s">
        <v>2262</v>
      </c>
      <c r="G1532" s="216"/>
      <c r="H1532" s="216"/>
      <c r="I1532" s="219"/>
      <c r="J1532" s="220">
        <f>BK1532</f>
        <v>0</v>
      </c>
      <c r="K1532" s="216"/>
      <c r="L1532" s="221"/>
      <c r="M1532" s="222"/>
      <c r="N1532" s="223"/>
      <c r="O1532" s="223"/>
      <c r="P1532" s="224">
        <f>P1533</f>
        <v>0</v>
      </c>
      <c r="Q1532" s="223"/>
      <c r="R1532" s="224">
        <f>R1533</f>
        <v>0</v>
      </c>
      <c r="S1532" s="223"/>
      <c r="T1532" s="225">
        <f>T1533</f>
        <v>0</v>
      </c>
      <c r="AR1532" s="226" t="s">
        <v>166</v>
      </c>
      <c r="AT1532" s="227" t="s">
        <v>73</v>
      </c>
      <c r="AU1532" s="227" t="s">
        <v>74</v>
      </c>
      <c r="AY1532" s="226" t="s">
        <v>165</v>
      </c>
      <c r="BK1532" s="228">
        <f>BK1533</f>
        <v>0</v>
      </c>
    </row>
    <row r="1533" s="11" customFormat="1" ht="22.8" customHeight="1">
      <c r="B1533" s="215"/>
      <c r="C1533" s="216"/>
      <c r="D1533" s="217" t="s">
        <v>73</v>
      </c>
      <c r="E1533" s="229" t="s">
        <v>2263</v>
      </c>
      <c r="F1533" s="229" t="s">
        <v>2264</v>
      </c>
      <c r="G1533" s="216"/>
      <c r="H1533" s="216"/>
      <c r="I1533" s="219"/>
      <c r="J1533" s="230">
        <f>BK1533</f>
        <v>0</v>
      </c>
      <c r="K1533" s="216"/>
      <c r="L1533" s="221"/>
      <c r="M1533" s="222"/>
      <c r="N1533" s="223"/>
      <c r="O1533" s="223"/>
      <c r="P1533" s="224">
        <f>SUM(P1534:P1536)</f>
        <v>0</v>
      </c>
      <c r="Q1533" s="223"/>
      <c r="R1533" s="224">
        <f>SUM(R1534:R1536)</f>
        <v>0</v>
      </c>
      <c r="S1533" s="223"/>
      <c r="T1533" s="225">
        <f>SUM(T1534:T1536)</f>
        <v>0</v>
      </c>
      <c r="AR1533" s="226" t="s">
        <v>166</v>
      </c>
      <c r="AT1533" s="227" t="s">
        <v>73</v>
      </c>
      <c r="AU1533" s="227" t="s">
        <v>82</v>
      </c>
      <c r="AY1533" s="226" t="s">
        <v>165</v>
      </c>
      <c r="BK1533" s="228">
        <f>SUM(BK1534:BK1536)</f>
        <v>0</v>
      </c>
    </row>
    <row r="1534" s="1" customFormat="1" ht="16.5" customHeight="1">
      <c r="B1534" s="38"/>
      <c r="C1534" s="231" t="s">
        <v>925</v>
      </c>
      <c r="D1534" s="231" t="s">
        <v>168</v>
      </c>
      <c r="E1534" s="232" t="s">
        <v>2265</v>
      </c>
      <c r="F1534" s="233" t="s">
        <v>2266</v>
      </c>
      <c r="G1534" s="234" t="s">
        <v>1173</v>
      </c>
      <c r="H1534" s="235">
        <v>3</v>
      </c>
      <c r="I1534" s="236"/>
      <c r="J1534" s="237">
        <f>ROUND(I1534*H1534,2)</f>
        <v>0</v>
      </c>
      <c r="K1534" s="233" t="s">
        <v>1</v>
      </c>
      <c r="L1534" s="43"/>
      <c r="M1534" s="238" t="s">
        <v>1</v>
      </c>
      <c r="N1534" s="239" t="s">
        <v>40</v>
      </c>
      <c r="O1534" s="86"/>
      <c r="P1534" s="240">
        <f>O1534*H1534</f>
        <v>0</v>
      </c>
      <c r="Q1534" s="240">
        <v>0</v>
      </c>
      <c r="R1534" s="240">
        <f>Q1534*H1534</f>
        <v>0</v>
      </c>
      <c r="S1534" s="240">
        <v>0</v>
      </c>
      <c r="T1534" s="241">
        <f>S1534*H1534</f>
        <v>0</v>
      </c>
      <c r="AR1534" s="242" t="s">
        <v>864</v>
      </c>
      <c r="AT1534" s="242" t="s">
        <v>168</v>
      </c>
      <c r="AU1534" s="242" t="s">
        <v>107</v>
      </c>
      <c r="AY1534" s="17" t="s">
        <v>165</v>
      </c>
      <c r="BE1534" s="243">
        <f>IF(N1534="základní",J1534,0)</f>
        <v>0</v>
      </c>
      <c r="BF1534" s="243">
        <f>IF(N1534="snížená",J1534,0)</f>
        <v>0</v>
      </c>
      <c r="BG1534" s="243">
        <f>IF(N1534="zákl. přenesená",J1534,0)</f>
        <v>0</v>
      </c>
      <c r="BH1534" s="243">
        <f>IF(N1534="sníž. přenesená",J1534,0)</f>
        <v>0</v>
      </c>
      <c r="BI1534" s="243">
        <f>IF(N1534="nulová",J1534,0)</f>
        <v>0</v>
      </c>
      <c r="BJ1534" s="17" t="s">
        <v>107</v>
      </c>
      <c r="BK1534" s="243">
        <f>ROUND(I1534*H1534,2)</f>
        <v>0</v>
      </c>
      <c r="BL1534" s="17" t="s">
        <v>864</v>
      </c>
      <c r="BM1534" s="242" t="s">
        <v>2267</v>
      </c>
    </row>
    <row r="1535" s="13" customFormat="1">
      <c r="B1535" s="255"/>
      <c r="C1535" s="256"/>
      <c r="D1535" s="246" t="s">
        <v>175</v>
      </c>
      <c r="E1535" s="257" t="s">
        <v>1</v>
      </c>
      <c r="F1535" s="258" t="s">
        <v>166</v>
      </c>
      <c r="G1535" s="256"/>
      <c r="H1535" s="259">
        <v>3</v>
      </c>
      <c r="I1535" s="260"/>
      <c r="J1535" s="256"/>
      <c r="K1535" s="256"/>
      <c r="L1535" s="261"/>
      <c r="M1535" s="262"/>
      <c r="N1535" s="263"/>
      <c r="O1535" s="263"/>
      <c r="P1535" s="263"/>
      <c r="Q1535" s="263"/>
      <c r="R1535" s="263"/>
      <c r="S1535" s="263"/>
      <c r="T1535" s="264"/>
      <c r="AT1535" s="265" t="s">
        <v>175</v>
      </c>
      <c r="AU1535" s="265" t="s">
        <v>107</v>
      </c>
      <c r="AV1535" s="13" t="s">
        <v>107</v>
      </c>
      <c r="AW1535" s="13" t="s">
        <v>31</v>
      </c>
      <c r="AX1535" s="13" t="s">
        <v>74</v>
      </c>
      <c r="AY1535" s="265" t="s">
        <v>165</v>
      </c>
    </row>
    <row r="1536" s="15" customFormat="1">
      <c r="B1536" s="277"/>
      <c r="C1536" s="278"/>
      <c r="D1536" s="246" t="s">
        <v>175</v>
      </c>
      <c r="E1536" s="279" t="s">
        <v>1</v>
      </c>
      <c r="F1536" s="280" t="s">
        <v>186</v>
      </c>
      <c r="G1536" s="278"/>
      <c r="H1536" s="281">
        <v>3</v>
      </c>
      <c r="I1536" s="282"/>
      <c r="J1536" s="278"/>
      <c r="K1536" s="278"/>
      <c r="L1536" s="283"/>
      <c r="M1536" s="299"/>
      <c r="N1536" s="300"/>
      <c r="O1536" s="300"/>
      <c r="P1536" s="300"/>
      <c r="Q1536" s="300"/>
      <c r="R1536" s="300"/>
      <c r="S1536" s="300"/>
      <c r="T1536" s="301"/>
      <c r="AT1536" s="287" t="s">
        <v>175</v>
      </c>
      <c r="AU1536" s="287" t="s">
        <v>107</v>
      </c>
      <c r="AV1536" s="15" t="s">
        <v>173</v>
      </c>
      <c r="AW1536" s="15" t="s">
        <v>31</v>
      </c>
      <c r="AX1536" s="15" t="s">
        <v>82</v>
      </c>
      <c r="AY1536" s="287" t="s">
        <v>165</v>
      </c>
    </row>
    <row r="1537" s="1" customFormat="1" ht="6.96" customHeight="1">
      <c r="B1537" s="61"/>
      <c r="C1537" s="62"/>
      <c r="D1537" s="62"/>
      <c r="E1537" s="62"/>
      <c r="F1537" s="62"/>
      <c r="G1537" s="62"/>
      <c r="H1537" s="62"/>
      <c r="I1537" s="182"/>
      <c r="J1537" s="62"/>
      <c r="K1537" s="62"/>
      <c r="L1537" s="43"/>
    </row>
  </sheetData>
  <sheetProtection sheet="1" autoFilter="0" formatColumns="0" formatRows="0" objects="1" scenarios="1" spinCount="100000" saltValue="d6i8HWN3+CP49e9zQToaVv8gimXgqWAir5Kp2zgsdWzzXO7lkiChf41vl0VLGAEkddnbGDhR72gIw1l7W3QkIw==" hashValue="BPrgg93ko4bHQSWo+mU4b+luJARjJJ5E64qA+iAmeEEcBDxHC8idh3aFWd//PSGkB53Qw6F8lBUgm4mZeH1bVw==" algorithmName="SHA-512" password="CC35"/>
  <autoFilter ref="C131:K1536"/>
  <mergeCells count="9">
    <mergeCell ref="E7:H7"/>
    <mergeCell ref="E9:H9"/>
    <mergeCell ref="E18:H18"/>
    <mergeCell ref="E27:H27"/>
    <mergeCell ref="E85:H85"/>
    <mergeCell ref="E87:H87"/>
    <mergeCell ref="E122:H122"/>
    <mergeCell ref="E124:H12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41"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89</v>
      </c>
    </row>
    <row r="3" ht="6.96" customHeight="1">
      <c r="B3" s="142"/>
      <c r="C3" s="143"/>
      <c r="D3" s="143"/>
      <c r="E3" s="143"/>
      <c r="F3" s="143"/>
      <c r="G3" s="143"/>
      <c r="H3" s="143"/>
      <c r="I3" s="144"/>
      <c r="J3" s="143"/>
      <c r="K3" s="143"/>
      <c r="L3" s="20"/>
      <c r="AT3" s="17" t="s">
        <v>82</v>
      </c>
    </row>
    <row r="4" ht="24.96" customHeight="1">
      <c r="B4" s="20"/>
      <c r="D4" s="145" t="s">
        <v>121</v>
      </c>
      <c r="L4" s="20"/>
      <c r="M4" s="146" t="s">
        <v>10</v>
      </c>
      <c r="AT4" s="17" t="s">
        <v>4</v>
      </c>
    </row>
    <row r="5" ht="6.96" customHeight="1">
      <c r="B5" s="20"/>
      <c r="L5" s="20"/>
    </row>
    <row r="6" ht="12" customHeight="1">
      <c r="B6" s="20"/>
      <c r="D6" s="147" t="s">
        <v>16</v>
      </c>
      <c r="L6" s="20"/>
    </row>
    <row r="7" ht="16.5" customHeight="1">
      <c r="B7" s="20"/>
      <c r="E7" s="148" t="str">
        <f>'Rekapitulace stavby'!K6</f>
        <v>Stavební úpravy a změny užívání domu s pečovatelskou službou na bytový dům p.č. St. 171/1 a 171/2, k.ú. Hanušovice</v>
      </c>
      <c r="F7" s="147"/>
      <c r="G7" s="147"/>
      <c r="H7" s="147"/>
      <c r="L7" s="20"/>
    </row>
    <row r="8" s="1" customFormat="1" ht="12" customHeight="1">
      <c r="B8" s="43"/>
      <c r="D8" s="147" t="s">
        <v>122</v>
      </c>
      <c r="I8" s="149"/>
      <c r="L8" s="43"/>
    </row>
    <row r="9" s="1" customFormat="1" ht="36.96" customHeight="1">
      <c r="B9" s="43"/>
      <c r="E9" s="150" t="s">
        <v>2268</v>
      </c>
      <c r="F9" s="1"/>
      <c r="G9" s="1"/>
      <c r="H9" s="1"/>
      <c r="I9" s="149"/>
      <c r="L9" s="43"/>
    </row>
    <row r="10" s="1" customFormat="1">
      <c r="B10" s="43"/>
      <c r="I10" s="149"/>
      <c r="L10" s="43"/>
    </row>
    <row r="11" s="1" customFormat="1" ht="12" customHeight="1">
      <c r="B11" s="43"/>
      <c r="D11" s="147" t="s">
        <v>18</v>
      </c>
      <c r="F11" s="136" t="s">
        <v>1</v>
      </c>
      <c r="I11" s="151" t="s">
        <v>19</v>
      </c>
      <c r="J11" s="136" t="s">
        <v>1</v>
      </c>
      <c r="L11" s="43"/>
    </row>
    <row r="12" s="1" customFormat="1" ht="12" customHeight="1">
      <c r="B12" s="43"/>
      <c r="D12" s="147" t="s">
        <v>20</v>
      </c>
      <c r="F12" s="136" t="s">
        <v>21</v>
      </c>
      <c r="I12" s="151" t="s">
        <v>22</v>
      </c>
      <c r="J12" s="152" t="str">
        <f>'Rekapitulace stavby'!AN8</f>
        <v>9. 10. 2019</v>
      </c>
      <c r="L12" s="43"/>
    </row>
    <row r="13" s="1" customFormat="1" ht="10.8" customHeight="1">
      <c r="B13" s="43"/>
      <c r="I13" s="149"/>
      <c r="L13" s="43"/>
    </row>
    <row r="14" s="1" customFormat="1" ht="12" customHeight="1">
      <c r="B14" s="43"/>
      <c r="D14" s="147" t="s">
        <v>24</v>
      </c>
      <c r="I14" s="151" t="s">
        <v>25</v>
      </c>
      <c r="J14" s="136" t="str">
        <f>IF('Rekapitulace stavby'!AN10="","",'Rekapitulace stavby'!AN10)</f>
        <v/>
      </c>
      <c r="L14" s="43"/>
    </row>
    <row r="15" s="1" customFormat="1" ht="18" customHeight="1">
      <c r="B15" s="43"/>
      <c r="E15" s="136" t="str">
        <f>IF('Rekapitulace stavby'!E11="","",'Rekapitulace stavby'!E11)</f>
        <v xml:space="preserve"> </v>
      </c>
      <c r="I15" s="151" t="s">
        <v>27</v>
      </c>
      <c r="J15" s="136" t="str">
        <f>IF('Rekapitulace stavby'!AN11="","",'Rekapitulace stavby'!AN11)</f>
        <v/>
      </c>
      <c r="L15" s="43"/>
    </row>
    <row r="16" s="1" customFormat="1" ht="6.96" customHeight="1">
      <c r="B16" s="43"/>
      <c r="I16" s="149"/>
      <c r="L16" s="43"/>
    </row>
    <row r="17" s="1" customFormat="1" ht="12" customHeight="1">
      <c r="B17" s="43"/>
      <c r="D17" s="147" t="s">
        <v>28</v>
      </c>
      <c r="I17" s="151" t="s">
        <v>25</v>
      </c>
      <c r="J17" s="33" t="str">
        <f>'Rekapitulace stavby'!AN13</f>
        <v>Vyplň údaj</v>
      </c>
      <c r="L17" s="43"/>
    </row>
    <row r="18" s="1" customFormat="1" ht="18" customHeight="1">
      <c r="B18" s="43"/>
      <c r="E18" s="33" t="str">
        <f>'Rekapitulace stavby'!E14</f>
        <v>Vyplň údaj</v>
      </c>
      <c r="F18" s="136"/>
      <c r="G18" s="136"/>
      <c r="H18" s="136"/>
      <c r="I18" s="151" t="s">
        <v>27</v>
      </c>
      <c r="J18" s="33" t="str">
        <f>'Rekapitulace stavby'!AN14</f>
        <v>Vyplň údaj</v>
      </c>
      <c r="L18" s="43"/>
    </row>
    <row r="19" s="1" customFormat="1" ht="6.96" customHeight="1">
      <c r="B19" s="43"/>
      <c r="I19" s="149"/>
      <c r="L19" s="43"/>
    </row>
    <row r="20" s="1" customFormat="1" ht="12" customHeight="1">
      <c r="B20" s="43"/>
      <c r="D20" s="147" t="s">
        <v>30</v>
      </c>
      <c r="I20" s="151" t="s">
        <v>25</v>
      </c>
      <c r="J20" s="136" t="str">
        <f>IF('Rekapitulace stavby'!AN16="","",'Rekapitulace stavby'!AN16)</f>
        <v/>
      </c>
      <c r="L20" s="43"/>
    </row>
    <row r="21" s="1" customFormat="1" ht="18" customHeight="1">
      <c r="B21" s="43"/>
      <c r="E21" s="136" t="str">
        <f>IF('Rekapitulace stavby'!E17="","",'Rekapitulace stavby'!E17)</f>
        <v xml:space="preserve"> </v>
      </c>
      <c r="I21" s="151" t="s">
        <v>27</v>
      </c>
      <c r="J21" s="136" t="str">
        <f>IF('Rekapitulace stavby'!AN17="","",'Rekapitulace stavby'!AN17)</f>
        <v/>
      </c>
      <c r="L21" s="43"/>
    </row>
    <row r="22" s="1" customFormat="1" ht="6.96" customHeight="1">
      <c r="B22" s="43"/>
      <c r="I22" s="149"/>
      <c r="L22" s="43"/>
    </row>
    <row r="23" s="1" customFormat="1" ht="12" customHeight="1">
      <c r="B23" s="43"/>
      <c r="D23" s="147" t="s">
        <v>32</v>
      </c>
      <c r="I23" s="151" t="s">
        <v>25</v>
      </c>
      <c r="J23" s="136" t="str">
        <f>IF('Rekapitulace stavby'!AN19="","",'Rekapitulace stavby'!AN19)</f>
        <v/>
      </c>
      <c r="L23" s="43"/>
    </row>
    <row r="24" s="1" customFormat="1" ht="18" customHeight="1">
      <c r="B24" s="43"/>
      <c r="E24" s="136" t="str">
        <f>IF('Rekapitulace stavby'!E20="","",'Rekapitulace stavby'!E20)</f>
        <v xml:space="preserve"> </v>
      </c>
      <c r="I24" s="151" t="s">
        <v>27</v>
      </c>
      <c r="J24" s="136" t="str">
        <f>IF('Rekapitulace stavby'!AN20="","",'Rekapitulace stavby'!AN20)</f>
        <v/>
      </c>
      <c r="L24" s="43"/>
    </row>
    <row r="25" s="1" customFormat="1" ht="6.96" customHeight="1">
      <c r="B25" s="43"/>
      <c r="I25" s="149"/>
      <c r="L25" s="43"/>
    </row>
    <row r="26" s="1" customFormat="1" ht="12" customHeight="1">
      <c r="B26" s="43"/>
      <c r="D26" s="147" t="s">
        <v>33</v>
      </c>
      <c r="I26" s="149"/>
      <c r="L26" s="43"/>
    </row>
    <row r="27" s="7" customFormat="1" ht="16.5" customHeight="1">
      <c r="B27" s="153"/>
      <c r="E27" s="154" t="s">
        <v>1</v>
      </c>
      <c r="F27" s="154"/>
      <c r="G27" s="154"/>
      <c r="H27" s="154"/>
      <c r="I27" s="155"/>
      <c r="L27" s="153"/>
    </row>
    <row r="28" s="1" customFormat="1" ht="6.96" customHeight="1">
      <c r="B28" s="43"/>
      <c r="I28" s="149"/>
      <c r="L28" s="43"/>
    </row>
    <row r="29" s="1" customFormat="1" ht="6.96" customHeight="1">
      <c r="B29" s="43"/>
      <c r="D29" s="78"/>
      <c r="E29" s="78"/>
      <c r="F29" s="78"/>
      <c r="G29" s="78"/>
      <c r="H29" s="78"/>
      <c r="I29" s="156"/>
      <c r="J29" s="78"/>
      <c r="K29" s="78"/>
      <c r="L29" s="43"/>
    </row>
    <row r="30" s="1" customFormat="1" ht="25.44" customHeight="1">
      <c r="B30" s="43"/>
      <c r="D30" s="157" t="s">
        <v>34</v>
      </c>
      <c r="I30" s="149"/>
      <c r="J30" s="158">
        <f>ROUND(J124, 2)</f>
        <v>0</v>
      </c>
      <c r="L30" s="43"/>
    </row>
    <row r="31" s="1" customFormat="1" ht="6.96" customHeight="1">
      <c r="B31" s="43"/>
      <c r="D31" s="78"/>
      <c r="E31" s="78"/>
      <c r="F31" s="78"/>
      <c r="G31" s="78"/>
      <c r="H31" s="78"/>
      <c r="I31" s="156"/>
      <c r="J31" s="78"/>
      <c r="K31" s="78"/>
      <c r="L31" s="43"/>
    </row>
    <row r="32" s="1" customFormat="1" ht="14.4" customHeight="1">
      <c r="B32" s="43"/>
      <c r="F32" s="159" t="s">
        <v>36</v>
      </c>
      <c r="I32" s="160" t="s">
        <v>35</v>
      </c>
      <c r="J32" s="159" t="s">
        <v>37</v>
      </c>
      <c r="L32" s="43"/>
    </row>
    <row r="33" s="1" customFormat="1" ht="14.4" customHeight="1">
      <c r="B33" s="43"/>
      <c r="D33" s="161" t="s">
        <v>38</v>
      </c>
      <c r="E33" s="147" t="s">
        <v>39</v>
      </c>
      <c r="F33" s="162">
        <f>ROUND((SUM(BE124:BE428)),  2)</f>
        <v>0</v>
      </c>
      <c r="I33" s="163">
        <v>0.20999999999999999</v>
      </c>
      <c r="J33" s="162">
        <f>ROUND(((SUM(BE124:BE428))*I33),  2)</f>
        <v>0</v>
      </c>
      <c r="L33" s="43"/>
    </row>
    <row r="34" s="1" customFormat="1" ht="14.4" customHeight="1">
      <c r="B34" s="43"/>
      <c r="E34" s="147" t="s">
        <v>40</v>
      </c>
      <c r="F34" s="162">
        <f>ROUND((SUM(BF124:BF428)),  2)</f>
        <v>0</v>
      </c>
      <c r="I34" s="163">
        <v>0.14999999999999999</v>
      </c>
      <c r="J34" s="162">
        <f>ROUND(((SUM(BF124:BF428))*I34),  2)</f>
        <v>0</v>
      </c>
      <c r="L34" s="43"/>
    </row>
    <row r="35" hidden="1" s="1" customFormat="1" ht="14.4" customHeight="1">
      <c r="B35" s="43"/>
      <c r="E35" s="147" t="s">
        <v>41</v>
      </c>
      <c r="F35" s="162">
        <f>ROUND((SUM(BG124:BG428)),  2)</f>
        <v>0</v>
      </c>
      <c r="I35" s="163">
        <v>0.20999999999999999</v>
      </c>
      <c r="J35" s="162">
        <f>0</f>
        <v>0</v>
      </c>
      <c r="L35" s="43"/>
    </row>
    <row r="36" hidden="1" s="1" customFormat="1" ht="14.4" customHeight="1">
      <c r="B36" s="43"/>
      <c r="E36" s="147" t="s">
        <v>42</v>
      </c>
      <c r="F36" s="162">
        <f>ROUND((SUM(BH124:BH428)),  2)</f>
        <v>0</v>
      </c>
      <c r="I36" s="163">
        <v>0.14999999999999999</v>
      </c>
      <c r="J36" s="162">
        <f>0</f>
        <v>0</v>
      </c>
      <c r="L36" s="43"/>
    </row>
    <row r="37" hidden="1" s="1" customFormat="1" ht="14.4" customHeight="1">
      <c r="B37" s="43"/>
      <c r="E37" s="147" t="s">
        <v>43</v>
      </c>
      <c r="F37" s="162">
        <f>ROUND((SUM(BI124:BI428)),  2)</f>
        <v>0</v>
      </c>
      <c r="I37" s="163">
        <v>0</v>
      </c>
      <c r="J37" s="162">
        <f>0</f>
        <v>0</v>
      </c>
      <c r="L37" s="43"/>
    </row>
    <row r="38" s="1" customFormat="1" ht="6.96" customHeight="1">
      <c r="B38" s="43"/>
      <c r="I38" s="149"/>
      <c r="L38" s="43"/>
    </row>
    <row r="39" s="1" customFormat="1" ht="25.44" customHeight="1">
      <c r="B39" s="43"/>
      <c r="C39" s="164"/>
      <c r="D39" s="165" t="s">
        <v>44</v>
      </c>
      <c r="E39" s="166"/>
      <c r="F39" s="166"/>
      <c r="G39" s="167" t="s">
        <v>45</v>
      </c>
      <c r="H39" s="168" t="s">
        <v>46</v>
      </c>
      <c r="I39" s="169"/>
      <c r="J39" s="170">
        <f>SUM(J30:J37)</f>
        <v>0</v>
      </c>
      <c r="K39" s="171"/>
      <c r="L39" s="43"/>
    </row>
    <row r="40" s="1" customFormat="1" ht="14.4" customHeight="1">
      <c r="B40" s="43"/>
      <c r="I40" s="149"/>
      <c r="L40" s="43"/>
    </row>
    <row r="41" ht="14.4" customHeight="1">
      <c r="B41" s="20"/>
      <c r="L41" s="20"/>
    </row>
    <row r="42" ht="14.4" customHeight="1">
      <c r="B42" s="20"/>
      <c r="L42" s="20"/>
    </row>
    <row r="43" ht="14.4" customHeight="1">
      <c r="B43" s="20"/>
      <c r="L43" s="20"/>
    </row>
    <row r="44" ht="14.4" customHeight="1">
      <c r="B44" s="20"/>
      <c r="L44" s="20"/>
    </row>
    <row r="45" ht="14.4" customHeight="1">
      <c r="B45" s="20"/>
      <c r="L45" s="20"/>
    </row>
    <row r="46" ht="14.4" customHeight="1">
      <c r="B46" s="20"/>
      <c r="L46" s="20"/>
    </row>
    <row r="47" ht="14.4" customHeight="1">
      <c r="B47" s="20"/>
      <c r="L47" s="20"/>
    </row>
    <row r="48" ht="14.4" customHeight="1">
      <c r="B48" s="20"/>
      <c r="L48" s="20"/>
    </row>
    <row r="49" ht="14.4" customHeight="1">
      <c r="B49" s="20"/>
      <c r="L49" s="20"/>
    </row>
    <row r="50" s="1" customFormat="1" ht="14.4" customHeight="1">
      <c r="B50" s="43"/>
      <c r="D50" s="172" t="s">
        <v>47</v>
      </c>
      <c r="E50" s="173"/>
      <c r="F50" s="173"/>
      <c r="G50" s="172" t="s">
        <v>48</v>
      </c>
      <c r="H50" s="173"/>
      <c r="I50" s="174"/>
      <c r="J50" s="173"/>
      <c r="K50" s="173"/>
      <c r="L50" s="4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1" customFormat="1">
      <c r="B61" s="43"/>
      <c r="D61" s="175" t="s">
        <v>49</v>
      </c>
      <c r="E61" s="176"/>
      <c r="F61" s="177" t="s">
        <v>50</v>
      </c>
      <c r="G61" s="175" t="s">
        <v>49</v>
      </c>
      <c r="H61" s="176"/>
      <c r="I61" s="178"/>
      <c r="J61" s="179" t="s">
        <v>50</v>
      </c>
      <c r="K61" s="176"/>
      <c r="L61" s="43"/>
    </row>
    <row r="62">
      <c r="B62" s="20"/>
      <c r="L62" s="20"/>
    </row>
    <row r="63">
      <c r="B63" s="20"/>
      <c r="L63" s="20"/>
    </row>
    <row r="64">
      <c r="B64" s="20"/>
      <c r="L64" s="20"/>
    </row>
    <row r="65" s="1" customFormat="1">
      <c r="B65" s="43"/>
      <c r="D65" s="172" t="s">
        <v>51</v>
      </c>
      <c r="E65" s="173"/>
      <c r="F65" s="173"/>
      <c r="G65" s="172" t="s">
        <v>52</v>
      </c>
      <c r="H65" s="173"/>
      <c r="I65" s="174"/>
      <c r="J65" s="173"/>
      <c r="K65" s="173"/>
      <c r="L65" s="43"/>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1" customFormat="1">
      <c r="B76" s="43"/>
      <c r="D76" s="175" t="s">
        <v>49</v>
      </c>
      <c r="E76" s="176"/>
      <c r="F76" s="177" t="s">
        <v>50</v>
      </c>
      <c r="G76" s="175" t="s">
        <v>49</v>
      </c>
      <c r="H76" s="176"/>
      <c r="I76" s="178"/>
      <c r="J76" s="179" t="s">
        <v>50</v>
      </c>
      <c r="K76" s="176"/>
      <c r="L76" s="43"/>
    </row>
    <row r="77" s="1" customFormat="1" ht="14.4" customHeight="1">
      <c r="B77" s="180"/>
      <c r="C77" s="181"/>
      <c r="D77" s="181"/>
      <c r="E77" s="181"/>
      <c r="F77" s="181"/>
      <c r="G77" s="181"/>
      <c r="H77" s="181"/>
      <c r="I77" s="182"/>
      <c r="J77" s="181"/>
      <c r="K77" s="181"/>
      <c r="L77" s="43"/>
    </row>
    <row r="81" s="1" customFormat="1" ht="6.96" customHeight="1">
      <c r="B81" s="183"/>
      <c r="C81" s="184"/>
      <c r="D81" s="184"/>
      <c r="E81" s="184"/>
      <c r="F81" s="184"/>
      <c r="G81" s="184"/>
      <c r="H81" s="184"/>
      <c r="I81" s="185"/>
      <c r="J81" s="184"/>
      <c r="K81" s="184"/>
      <c r="L81" s="43"/>
    </row>
    <row r="82" s="1" customFormat="1" ht="24.96" customHeight="1">
      <c r="B82" s="38"/>
      <c r="C82" s="23" t="s">
        <v>124</v>
      </c>
      <c r="D82" s="39"/>
      <c r="E82" s="39"/>
      <c r="F82" s="39"/>
      <c r="G82" s="39"/>
      <c r="H82" s="39"/>
      <c r="I82" s="149"/>
      <c r="J82" s="39"/>
      <c r="K82" s="39"/>
      <c r="L82" s="43"/>
    </row>
    <row r="83" s="1" customFormat="1" ht="6.96" customHeight="1">
      <c r="B83" s="38"/>
      <c r="C83" s="39"/>
      <c r="D83" s="39"/>
      <c r="E83" s="39"/>
      <c r="F83" s="39"/>
      <c r="G83" s="39"/>
      <c r="H83" s="39"/>
      <c r="I83" s="149"/>
      <c r="J83" s="39"/>
      <c r="K83" s="39"/>
      <c r="L83" s="43"/>
    </row>
    <row r="84" s="1" customFormat="1" ht="12" customHeight="1">
      <c r="B84" s="38"/>
      <c r="C84" s="32" t="s">
        <v>16</v>
      </c>
      <c r="D84" s="39"/>
      <c r="E84" s="39"/>
      <c r="F84" s="39"/>
      <c r="G84" s="39"/>
      <c r="H84" s="39"/>
      <c r="I84" s="149"/>
      <c r="J84" s="39"/>
      <c r="K84" s="39"/>
      <c r="L84" s="43"/>
    </row>
    <row r="85" s="1" customFormat="1" ht="16.5" customHeight="1">
      <c r="B85" s="38"/>
      <c r="C85" s="39"/>
      <c r="D85" s="39"/>
      <c r="E85" s="186" t="str">
        <f>E7</f>
        <v>Stavební úpravy a změny užívání domu s pečovatelskou službou na bytový dům p.č. St. 171/1 a 171/2, k.ú. Hanušovice</v>
      </c>
      <c r="F85" s="32"/>
      <c r="G85" s="32"/>
      <c r="H85" s="32"/>
      <c r="I85" s="149"/>
      <c r="J85" s="39"/>
      <c r="K85" s="39"/>
      <c r="L85" s="43"/>
    </row>
    <row r="86" s="1" customFormat="1" ht="12" customHeight="1">
      <c r="B86" s="38"/>
      <c r="C86" s="32" t="s">
        <v>122</v>
      </c>
      <c r="D86" s="39"/>
      <c r="E86" s="39"/>
      <c r="F86" s="39"/>
      <c r="G86" s="39"/>
      <c r="H86" s="39"/>
      <c r="I86" s="149"/>
      <c r="J86" s="39"/>
      <c r="K86" s="39"/>
      <c r="L86" s="43"/>
    </row>
    <row r="87" s="1" customFormat="1" ht="16.5" customHeight="1">
      <c r="B87" s="38"/>
      <c r="C87" s="39"/>
      <c r="D87" s="39"/>
      <c r="E87" s="71" t="str">
        <f>E9</f>
        <v>03 - Střecha a klempířské konstrukce</v>
      </c>
      <c r="F87" s="39"/>
      <c r="G87" s="39"/>
      <c r="H87" s="39"/>
      <c r="I87" s="149"/>
      <c r="J87" s="39"/>
      <c r="K87" s="39"/>
      <c r="L87" s="43"/>
    </row>
    <row r="88" s="1" customFormat="1" ht="6.96" customHeight="1">
      <c r="B88" s="38"/>
      <c r="C88" s="39"/>
      <c r="D88" s="39"/>
      <c r="E88" s="39"/>
      <c r="F88" s="39"/>
      <c r="G88" s="39"/>
      <c r="H88" s="39"/>
      <c r="I88" s="149"/>
      <c r="J88" s="39"/>
      <c r="K88" s="39"/>
      <c r="L88" s="43"/>
    </row>
    <row r="89" s="1" customFormat="1" ht="12" customHeight="1">
      <c r="B89" s="38"/>
      <c r="C89" s="32" t="s">
        <v>20</v>
      </c>
      <c r="D89" s="39"/>
      <c r="E89" s="39"/>
      <c r="F89" s="27" t="str">
        <f>F12</f>
        <v>Hanušovice</v>
      </c>
      <c r="G89" s="39"/>
      <c r="H89" s="39"/>
      <c r="I89" s="151" t="s">
        <v>22</v>
      </c>
      <c r="J89" s="74" t="str">
        <f>IF(J12="","",J12)</f>
        <v>9. 10. 2019</v>
      </c>
      <c r="K89" s="39"/>
      <c r="L89" s="43"/>
    </row>
    <row r="90" s="1" customFormat="1" ht="6.96" customHeight="1">
      <c r="B90" s="38"/>
      <c r="C90" s="39"/>
      <c r="D90" s="39"/>
      <c r="E90" s="39"/>
      <c r="F90" s="39"/>
      <c r="G90" s="39"/>
      <c r="H90" s="39"/>
      <c r="I90" s="149"/>
      <c r="J90" s="39"/>
      <c r="K90" s="39"/>
      <c r="L90" s="43"/>
    </row>
    <row r="91" s="1" customFormat="1" ht="15.15" customHeight="1">
      <c r="B91" s="38"/>
      <c r="C91" s="32" t="s">
        <v>24</v>
      </c>
      <c r="D91" s="39"/>
      <c r="E91" s="39"/>
      <c r="F91" s="27" t="str">
        <f>E15</f>
        <v xml:space="preserve"> </v>
      </c>
      <c r="G91" s="39"/>
      <c r="H91" s="39"/>
      <c r="I91" s="151" t="s">
        <v>30</v>
      </c>
      <c r="J91" s="36" t="str">
        <f>E21</f>
        <v xml:space="preserve"> </v>
      </c>
      <c r="K91" s="39"/>
      <c r="L91" s="43"/>
    </row>
    <row r="92" s="1" customFormat="1" ht="15.15" customHeight="1">
      <c r="B92" s="38"/>
      <c r="C92" s="32" t="s">
        <v>28</v>
      </c>
      <c r="D92" s="39"/>
      <c r="E92" s="39"/>
      <c r="F92" s="27" t="str">
        <f>IF(E18="","",E18)</f>
        <v>Vyplň údaj</v>
      </c>
      <c r="G92" s="39"/>
      <c r="H92" s="39"/>
      <c r="I92" s="151" t="s">
        <v>32</v>
      </c>
      <c r="J92" s="36" t="str">
        <f>E24</f>
        <v xml:space="preserve"> </v>
      </c>
      <c r="K92" s="39"/>
      <c r="L92" s="43"/>
    </row>
    <row r="93" s="1" customFormat="1" ht="10.32" customHeight="1">
      <c r="B93" s="38"/>
      <c r="C93" s="39"/>
      <c r="D93" s="39"/>
      <c r="E93" s="39"/>
      <c r="F93" s="39"/>
      <c r="G93" s="39"/>
      <c r="H93" s="39"/>
      <c r="I93" s="149"/>
      <c r="J93" s="39"/>
      <c r="K93" s="39"/>
      <c r="L93" s="43"/>
    </row>
    <row r="94" s="1" customFormat="1" ht="29.28" customHeight="1">
      <c r="B94" s="38"/>
      <c r="C94" s="187" t="s">
        <v>125</v>
      </c>
      <c r="D94" s="188"/>
      <c r="E94" s="188"/>
      <c r="F94" s="188"/>
      <c r="G94" s="188"/>
      <c r="H94" s="188"/>
      <c r="I94" s="189"/>
      <c r="J94" s="190" t="s">
        <v>126</v>
      </c>
      <c r="K94" s="188"/>
      <c r="L94" s="43"/>
    </row>
    <row r="95" s="1" customFormat="1" ht="10.32" customHeight="1">
      <c r="B95" s="38"/>
      <c r="C95" s="39"/>
      <c r="D95" s="39"/>
      <c r="E95" s="39"/>
      <c r="F95" s="39"/>
      <c r="G95" s="39"/>
      <c r="H95" s="39"/>
      <c r="I95" s="149"/>
      <c r="J95" s="39"/>
      <c r="K95" s="39"/>
      <c r="L95" s="43"/>
    </row>
    <row r="96" s="1" customFormat="1" ht="22.8" customHeight="1">
      <c r="B96" s="38"/>
      <c r="C96" s="191" t="s">
        <v>127</v>
      </c>
      <c r="D96" s="39"/>
      <c r="E96" s="39"/>
      <c r="F96" s="39"/>
      <c r="G96" s="39"/>
      <c r="H96" s="39"/>
      <c r="I96" s="149"/>
      <c r="J96" s="105">
        <f>J124</f>
        <v>0</v>
      </c>
      <c r="K96" s="39"/>
      <c r="L96" s="43"/>
      <c r="AU96" s="17" t="s">
        <v>128</v>
      </c>
    </row>
    <row r="97" s="8" customFormat="1" ht="24.96" customHeight="1">
      <c r="B97" s="192"/>
      <c r="C97" s="193"/>
      <c r="D97" s="194" t="s">
        <v>129</v>
      </c>
      <c r="E97" s="195"/>
      <c r="F97" s="195"/>
      <c r="G97" s="195"/>
      <c r="H97" s="195"/>
      <c r="I97" s="196"/>
      <c r="J97" s="197">
        <f>J125</f>
        <v>0</v>
      </c>
      <c r="K97" s="193"/>
      <c r="L97" s="198"/>
    </row>
    <row r="98" s="9" customFormat="1" ht="19.92" customHeight="1">
      <c r="B98" s="199"/>
      <c r="C98" s="128"/>
      <c r="D98" s="200" t="s">
        <v>134</v>
      </c>
      <c r="E98" s="201"/>
      <c r="F98" s="201"/>
      <c r="G98" s="201"/>
      <c r="H98" s="201"/>
      <c r="I98" s="202"/>
      <c r="J98" s="203">
        <f>J126</f>
        <v>0</v>
      </c>
      <c r="K98" s="128"/>
      <c r="L98" s="204"/>
    </row>
    <row r="99" s="8" customFormat="1" ht="24.96" customHeight="1">
      <c r="B99" s="192"/>
      <c r="C99" s="193"/>
      <c r="D99" s="194" t="s">
        <v>136</v>
      </c>
      <c r="E99" s="195"/>
      <c r="F99" s="195"/>
      <c r="G99" s="195"/>
      <c r="H99" s="195"/>
      <c r="I99" s="196"/>
      <c r="J99" s="197">
        <f>J135</f>
        <v>0</v>
      </c>
      <c r="K99" s="193"/>
      <c r="L99" s="198"/>
    </row>
    <row r="100" s="9" customFormat="1" ht="19.92" customHeight="1">
      <c r="B100" s="199"/>
      <c r="C100" s="128"/>
      <c r="D100" s="200" t="s">
        <v>139</v>
      </c>
      <c r="E100" s="201"/>
      <c r="F100" s="201"/>
      <c r="G100" s="201"/>
      <c r="H100" s="201"/>
      <c r="I100" s="202"/>
      <c r="J100" s="203">
        <f>J136</f>
        <v>0</v>
      </c>
      <c r="K100" s="128"/>
      <c r="L100" s="204"/>
    </row>
    <row r="101" s="9" customFormat="1" ht="19.92" customHeight="1">
      <c r="B101" s="199"/>
      <c r="C101" s="128"/>
      <c r="D101" s="200" t="s">
        <v>1730</v>
      </c>
      <c r="E101" s="201"/>
      <c r="F101" s="201"/>
      <c r="G101" s="201"/>
      <c r="H101" s="201"/>
      <c r="I101" s="202"/>
      <c r="J101" s="203">
        <f>J171</f>
        <v>0</v>
      </c>
      <c r="K101" s="128"/>
      <c r="L101" s="204"/>
    </row>
    <row r="102" s="9" customFormat="1" ht="19.92" customHeight="1">
      <c r="B102" s="199"/>
      <c r="C102" s="128"/>
      <c r="D102" s="200" t="s">
        <v>2269</v>
      </c>
      <c r="E102" s="201"/>
      <c r="F102" s="201"/>
      <c r="G102" s="201"/>
      <c r="H102" s="201"/>
      <c r="I102" s="202"/>
      <c r="J102" s="203">
        <f>J337</f>
        <v>0</v>
      </c>
      <c r="K102" s="128"/>
      <c r="L102" s="204"/>
    </row>
    <row r="103" s="9" customFormat="1" ht="19.92" customHeight="1">
      <c r="B103" s="199"/>
      <c r="C103" s="128"/>
      <c r="D103" s="200" t="s">
        <v>141</v>
      </c>
      <c r="E103" s="201"/>
      <c r="F103" s="201"/>
      <c r="G103" s="201"/>
      <c r="H103" s="201"/>
      <c r="I103" s="202"/>
      <c r="J103" s="203">
        <f>J412</f>
        <v>0</v>
      </c>
      <c r="K103" s="128"/>
      <c r="L103" s="204"/>
    </row>
    <row r="104" s="9" customFormat="1" ht="19.92" customHeight="1">
      <c r="B104" s="199"/>
      <c r="C104" s="128"/>
      <c r="D104" s="200" t="s">
        <v>142</v>
      </c>
      <c r="E104" s="201"/>
      <c r="F104" s="201"/>
      <c r="G104" s="201"/>
      <c r="H104" s="201"/>
      <c r="I104" s="202"/>
      <c r="J104" s="203">
        <f>J423</f>
        <v>0</v>
      </c>
      <c r="K104" s="128"/>
      <c r="L104" s="204"/>
    </row>
    <row r="105" s="1" customFormat="1" ht="21.84" customHeight="1">
      <c r="B105" s="38"/>
      <c r="C105" s="39"/>
      <c r="D105" s="39"/>
      <c r="E105" s="39"/>
      <c r="F105" s="39"/>
      <c r="G105" s="39"/>
      <c r="H105" s="39"/>
      <c r="I105" s="149"/>
      <c r="J105" s="39"/>
      <c r="K105" s="39"/>
      <c r="L105" s="43"/>
    </row>
    <row r="106" s="1" customFormat="1" ht="6.96" customHeight="1">
      <c r="B106" s="61"/>
      <c r="C106" s="62"/>
      <c r="D106" s="62"/>
      <c r="E106" s="62"/>
      <c r="F106" s="62"/>
      <c r="G106" s="62"/>
      <c r="H106" s="62"/>
      <c r="I106" s="182"/>
      <c r="J106" s="62"/>
      <c r="K106" s="62"/>
      <c r="L106" s="43"/>
    </row>
    <row r="110" s="1" customFormat="1" ht="6.96" customHeight="1">
      <c r="B110" s="63"/>
      <c r="C110" s="64"/>
      <c r="D110" s="64"/>
      <c r="E110" s="64"/>
      <c r="F110" s="64"/>
      <c r="G110" s="64"/>
      <c r="H110" s="64"/>
      <c r="I110" s="185"/>
      <c r="J110" s="64"/>
      <c r="K110" s="64"/>
      <c r="L110" s="43"/>
    </row>
    <row r="111" s="1" customFormat="1" ht="24.96" customHeight="1">
      <c r="B111" s="38"/>
      <c r="C111" s="23" t="s">
        <v>150</v>
      </c>
      <c r="D111" s="39"/>
      <c r="E111" s="39"/>
      <c r="F111" s="39"/>
      <c r="G111" s="39"/>
      <c r="H111" s="39"/>
      <c r="I111" s="149"/>
      <c r="J111" s="39"/>
      <c r="K111" s="39"/>
      <c r="L111" s="43"/>
    </row>
    <row r="112" s="1" customFormat="1" ht="6.96" customHeight="1">
      <c r="B112" s="38"/>
      <c r="C112" s="39"/>
      <c r="D112" s="39"/>
      <c r="E112" s="39"/>
      <c r="F112" s="39"/>
      <c r="G112" s="39"/>
      <c r="H112" s="39"/>
      <c r="I112" s="149"/>
      <c r="J112" s="39"/>
      <c r="K112" s="39"/>
      <c r="L112" s="43"/>
    </row>
    <row r="113" s="1" customFormat="1" ht="12" customHeight="1">
      <c r="B113" s="38"/>
      <c r="C113" s="32" t="s">
        <v>16</v>
      </c>
      <c r="D113" s="39"/>
      <c r="E113" s="39"/>
      <c r="F113" s="39"/>
      <c r="G113" s="39"/>
      <c r="H113" s="39"/>
      <c r="I113" s="149"/>
      <c r="J113" s="39"/>
      <c r="K113" s="39"/>
      <c r="L113" s="43"/>
    </row>
    <row r="114" s="1" customFormat="1" ht="16.5" customHeight="1">
      <c r="B114" s="38"/>
      <c r="C114" s="39"/>
      <c r="D114" s="39"/>
      <c r="E114" s="186" t="str">
        <f>E7</f>
        <v>Stavební úpravy a změny užívání domu s pečovatelskou službou na bytový dům p.č. St. 171/1 a 171/2, k.ú. Hanušovice</v>
      </c>
      <c r="F114" s="32"/>
      <c r="G114" s="32"/>
      <c r="H114" s="32"/>
      <c r="I114" s="149"/>
      <c r="J114" s="39"/>
      <c r="K114" s="39"/>
      <c r="L114" s="43"/>
    </row>
    <row r="115" s="1" customFormat="1" ht="12" customHeight="1">
      <c r="B115" s="38"/>
      <c r="C115" s="32" t="s">
        <v>122</v>
      </c>
      <c r="D115" s="39"/>
      <c r="E115" s="39"/>
      <c r="F115" s="39"/>
      <c r="G115" s="39"/>
      <c r="H115" s="39"/>
      <c r="I115" s="149"/>
      <c r="J115" s="39"/>
      <c r="K115" s="39"/>
      <c r="L115" s="43"/>
    </row>
    <row r="116" s="1" customFormat="1" ht="16.5" customHeight="1">
      <c r="B116" s="38"/>
      <c r="C116" s="39"/>
      <c r="D116" s="39"/>
      <c r="E116" s="71" t="str">
        <f>E9</f>
        <v>03 - Střecha a klempířské konstrukce</v>
      </c>
      <c r="F116" s="39"/>
      <c r="G116" s="39"/>
      <c r="H116" s="39"/>
      <c r="I116" s="149"/>
      <c r="J116" s="39"/>
      <c r="K116" s="39"/>
      <c r="L116" s="43"/>
    </row>
    <row r="117" s="1" customFormat="1" ht="6.96" customHeight="1">
      <c r="B117" s="38"/>
      <c r="C117" s="39"/>
      <c r="D117" s="39"/>
      <c r="E117" s="39"/>
      <c r="F117" s="39"/>
      <c r="G117" s="39"/>
      <c r="H117" s="39"/>
      <c r="I117" s="149"/>
      <c r="J117" s="39"/>
      <c r="K117" s="39"/>
      <c r="L117" s="43"/>
    </row>
    <row r="118" s="1" customFormat="1" ht="12" customHeight="1">
      <c r="B118" s="38"/>
      <c r="C118" s="32" t="s">
        <v>20</v>
      </c>
      <c r="D118" s="39"/>
      <c r="E118" s="39"/>
      <c r="F118" s="27" t="str">
        <f>F12</f>
        <v>Hanušovice</v>
      </c>
      <c r="G118" s="39"/>
      <c r="H118" s="39"/>
      <c r="I118" s="151" t="s">
        <v>22</v>
      </c>
      <c r="J118" s="74" t="str">
        <f>IF(J12="","",J12)</f>
        <v>9. 10. 2019</v>
      </c>
      <c r="K118" s="39"/>
      <c r="L118" s="43"/>
    </row>
    <row r="119" s="1" customFormat="1" ht="6.96" customHeight="1">
      <c r="B119" s="38"/>
      <c r="C119" s="39"/>
      <c r="D119" s="39"/>
      <c r="E119" s="39"/>
      <c r="F119" s="39"/>
      <c r="G119" s="39"/>
      <c r="H119" s="39"/>
      <c r="I119" s="149"/>
      <c r="J119" s="39"/>
      <c r="K119" s="39"/>
      <c r="L119" s="43"/>
    </row>
    <row r="120" s="1" customFormat="1" ht="15.15" customHeight="1">
      <c r="B120" s="38"/>
      <c r="C120" s="32" t="s">
        <v>24</v>
      </c>
      <c r="D120" s="39"/>
      <c r="E120" s="39"/>
      <c r="F120" s="27" t="str">
        <f>E15</f>
        <v xml:space="preserve"> </v>
      </c>
      <c r="G120" s="39"/>
      <c r="H120" s="39"/>
      <c r="I120" s="151" t="s">
        <v>30</v>
      </c>
      <c r="J120" s="36" t="str">
        <f>E21</f>
        <v xml:space="preserve"> </v>
      </c>
      <c r="K120" s="39"/>
      <c r="L120" s="43"/>
    </row>
    <row r="121" s="1" customFormat="1" ht="15.15" customHeight="1">
      <c r="B121" s="38"/>
      <c r="C121" s="32" t="s">
        <v>28</v>
      </c>
      <c r="D121" s="39"/>
      <c r="E121" s="39"/>
      <c r="F121" s="27" t="str">
        <f>IF(E18="","",E18)</f>
        <v>Vyplň údaj</v>
      </c>
      <c r="G121" s="39"/>
      <c r="H121" s="39"/>
      <c r="I121" s="151" t="s">
        <v>32</v>
      </c>
      <c r="J121" s="36" t="str">
        <f>E24</f>
        <v xml:space="preserve"> </v>
      </c>
      <c r="K121" s="39"/>
      <c r="L121" s="43"/>
    </row>
    <row r="122" s="1" customFormat="1" ht="10.32" customHeight="1">
      <c r="B122" s="38"/>
      <c r="C122" s="39"/>
      <c r="D122" s="39"/>
      <c r="E122" s="39"/>
      <c r="F122" s="39"/>
      <c r="G122" s="39"/>
      <c r="H122" s="39"/>
      <c r="I122" s="149"/>
      <c r="J122" s="39"/>
      <c r="K122" s="39"/>
      <c r="L122" s="43"/>
    </row>
    <row r="123" s="10" customFormat="1" ht="29.28" customHeight="1">
      <c r="B123" s="205"/>
      <c r="C123" s="206" t="s">
        <v>151</v>
      </c>
      <c r="D123" s="207" t="s">
        <v>59</v>
      </c>
      <c r="E123" s="207" t="s">
        <v>55</v>
      </c>
      <c r="F123" s="207" t="s">
        <v>56</v>
      </c>
      <c r="G123" s="207" t="s">
        <v>152</v>
      </c>
      <c r="H123" s="207" t="s">
        <v>153</v>
      </c>
      <c r="I123" s="208" t="s">
        <v>154</v>
      </c>
      <c r="J123" s="207" t="s">
        <v>126</v>
      </c>
      <c r="K123" s="209" t="s">
        <v>155</v>
      </c>
      <c r="L123" s="210"/>
      <c r="M123" s="95" t="s">
        <v>1</v>
      </c>
      <c r="N123" s="96" t="s">
        <v>38</v>
      </c>
      <c r="O123" s="96" t="s">
        <v>156</v>
      </c>
      <c r="P123" s="96" t="s">
        <v>157</v>
      </c>
      <c r="Q123" s="96" t="s">
        <v>158</v>
      </c>
      <c r="R123" s="96" t="s">
        <v>159</v>
      </c>
      <c r="S123" s="96" t="s">
        <v>160</v>
      </c>
      <c r="T123" s="97" t="s">
        <v>161</v>
      </c>
    </row>
    <row r="124" s="1" customFormat="1" ht="22.8" customHeight="1">
      <c r="B124" s="38"/>
      <c r="C124" s="102" t="s">
        <v>162</v>
      </c>
      <c r="D124" s="39"/>
      <c r="E124" s="39"/>
      <c r="F124" s="39"/>
      <c r="G124" s="39"/>
      <c r="H124" s="39"/>
      <c r="I124" s="149"/>
      <c r="J124" s="211">
        <f>BK124</f>
        <v>0</v>
      </c>
      <c r="K124" s="39"/>
      <c r="L124" s="43"/>
      <c r="M124" s="98"/>
      <c r="N124" s="99"/>
      <c r="O124" s="99"/>
      <c r="P124" s="212">
        <f>P125+P135</f>
        <v>0</v>
      </c>
      <c r="Q124" s="99"/>
      <c r="R124" s="212">
        <f>R125+R135</f>
        <v>9.3625750200000031</v>
      </c>
      <c r="S124" s="99"/>
      <c r="T124" s="213">
        <f>T125+T135</f>
        <v>8.1478174199999991</v>
      </c>
      <c r="AT124" s="17" t="s">
        <v>73</v>
      </c>
      <c r="AU124" s="17" t="s">
        <v>128</v>
      </c>
      <c r="BK124" s="214">
        <f>BK125+BK135</f>
        <v>0</v>
      </c>
    </row>
    <row r="125" s="11" customFormat="1" ht="25.92" customHeight="1">
      <c r="B125" s="215"/>
      <c r="C125" s="216"/>
      <c r="D125" s="217" t="s">
        <v>73</v>
      </c>
      <c r="E125" s="218" t="s">
        <v>163</v>
      </c>
      <c r="F125" s="218" t="s">
        <v>164</v>
      </c>
      <c r="G125" s="216"/>
      <c r="H125" s="216"/>
      <c r="I125" s="219"/>
      <c r="J125" s="220">
        <f>BK125</f>
        <v>0</v>
      </c>
      <c r="K125" s="216"/>
      <c r="L125" s="221"/>
      <c r="M125" s="222"/>
      <c r="N125" s="223"/>
      <c r="O125" s="223"/>
      <c r="P125" s="224">
        <f>P126</f>
        <v>0</v>
      </c>
      <c r="Q125" s="223"/>
      <c r="R125" s="224">
        <f>R126</f>
        <v>0</v>
      </c>
      <c r="S125" s="223"/>
      <c r="T125" s="225">
        <f>T126</f>
        <v>0</v>
      </c>
      <c r="AR125" s="226" t="s">
        <v>82</v>
      </c>
      <c r="AT125" s="227" t="s">
        <v>73</v>
      </c>
      <c r="AU125" s="227" t="s">
        <v>74</v>
      </c>
      <c r="AY125" s="226" t="s">
        <v>165</v>
      </c>
      <c r="BK125" s="228">
        <f>BK126</f>
        <v>0</v>
      </c>
    </row>
    <row r="126" s="11" customFormat="1" ht="22.8" customHeight="1">
      <c r="B126" s="215"/>
      <c r="C126" s="216"/>
      <c r="D126" s="217" t="s">
        <v>73</v>
      </c>
      <c r="E126" s="229" t="s">
        <v>923</v>
      </c>
      <c r="F126" s="229" t="s">
        <v>924</v>
      </c>
      <c r="G126" s="216"/>
      <c r="H126" s="216"/>
      <c r="I126" s="219"/>
      <c r="J126" s="230">
        <f>BK126</f>
        <v>0</v>
      </c>
      <c r="K126" s="216"/>
      <c r="L126" s="221"/>
      <c r="M126" s="222"/>
      <c r="N126" s="223"/>
      <c r="O126" s="223"/>
      <c r="P126" s="224">
        <f>SUM(P127:P134)</f>
        <v>0</v>
      </c>
      <c r="Q126" s="223"/>
      <c r="R126" s="224">
        <f>SUM(R127:R134)</f>
        <v>0</v>
      </c>
      <c r="S126" s="223"/>
      <c r="T126" s="225">
        <f>SUM(T127:T134)</f>
        <v>0</v>
      </c>
      <c r="AR126" s="226" t="s">
        <v>82</v>
      </c>
      <c r="AT126" s="227" t="s">
        <v>73</v>
      </c>
      <c r="AU126" s="227" t="s">
        <v>82</v>
      </c>
      <c r="AY126" s="226" t="s">
        <v>165</v>
      </c>
      <c r="BK126" s="228">
        <f>SUM(BK127:BK134)</f>
        <v>0</v>
      </c>
    </row>
    <row r="127" s="1" customFormat="1" ht="24" customHeight="1">
      <c r="B127" s="38"/>
      <c r="C127" s="231" t="s">
        <v>82</v>
      </c>
      <c r="D127" s="231" t="s">
        <v>168</v>
      </c>
      <c r="E127" s="232" t="s">
        <v>926</v>
      </c>
      <c r="F127" s="233" t="s">
        <v>927</v>
      </c>
      <c r="G127" s="234" t="s">
        <v>285</v>
      </c>
      <c r="H127" s="235">
        <v>8.1479999999999997</v>
      </c>
      <c r="I127" s="236"/>
      <c r="J127" s="237">
        <f>ROUND(I127*H127,2)</f>
        <v>0</v>
      </c>
      <c r="K127" s="233" t="s">
        <v>266</v>
      </c>
      <c r="L127" s="43"/>
      <c r="M127" s="238" t="s">
        <v>1</v>
      </c>
      <c r="N127" s="239" t="s">
        <v>40</v>
      </c>
      <c r="O127" s="86"/>
      <c r="P127" s="240">
        <f>O127*H127</f>
        <v>0</v>
      </c>
      <c r="Q127" s="240">
        <v>0</v>
      </c>
      <c r="R127" s="240">
        <f>Q127*H127</f>
        <v>0</v>
      </c>
      <c r="S127" s="240">
        <v>0</v>
      </c>
      <c r="T127" s="241">
        <f>S127*H127</f>
        <v>0</v>
      </c>
      <c r="AR127" s="242" t="s">
        <v>173</v>
      </c>
      <c r="AT127" s="242" t="s">
        <v>168</v>
      </c>
      <c r="AU127" s="242" t="s">
        <v>107</v>
      </c>
      <c r="AY127" s="17" t="s">
        <v>165</v>
      </c>
      <c r="BE127" s="243">
        <f>IF(N127="základní",J127,0)</f>
        <v>0</v>
      </c>
      <c r="BF127" s="243">
        <f>IF(N127="snížená",J127,0)</f>
        <v>0</v>
      </c>
      <c r="BG127" s="243">
        <f>IF(N127="zákl. přenesená",J127,0)</f>
        <v>0</v>
      </c>
      <c r="BH127" s="243">
        <f>IF(N127="sníž. přenesená",J127,0)</f>
        <v>0</v>
      </c>
      <c r="BI127" s="243">
        <f>IF(N127="nulová",J127,0)</f>
        <v>0</v>
      </c>
      <c r="BJ127" s="17" t="s">
        <v>107</v>
      </c>
      <c r="BK127" s="243">
        <f>ROUND(I127*H127,2)</f>
        <v>0</v>
      </c>
      <c r="BL127" s="17" t="s">
        <v>173</v>
      </c>
      <c r="BM127" s="242" t="s">
        <v>2270</v>
      </c>
    </row>
    <row r="128" s="1" customFormat="1" ht="24" customHeight="1">
      <c r="B128" s="38"/>
      <c r="C128" s="231" t="s">
        <v>107</v>
      </c>
      <c r="D128" s="231" t="s">
        <v>168</v>
      </c>
      <c r="E128" s="232" t="s">
        <v>930</v>
      </c>
      <c r="F128" s="233" t="s">
        <v>931</v>
      </c>
      <c r="G128" s="234" t="s">
        <v>285</v>
      </c>
      <c r="H128" s="235">
        <v>130.368</v>
      </c>
      <c r="I128" s="236"/>
      <c r="J128" s="237">
        <f>ROUND(I128*H128,2)</f>
        <v>0</v>
      </c>
      <c r="K128" s="233" t="s">
        <v>266</v>
      </c>
      <c r="L128" s="43"/>
      <c r="M128" s="238" t="s">
        <v>1</v>
      </c>
      <c r="N128" s="239" t="s">
        <v>40</v>
      </c>
      <c r="O128" s="86"/>
      <c r="P128" s="240">
        <f>O128*H128</f>
        <v>0</v>
      </c>
      <c r="Q128" s="240">
        <v>0</v>
      </c>
      <c r="R128" s="240">
        <f>Q128*H128</f>
        <v>0</v>
      </c>
      <c r="S128" s="240">
        <v>0</v>
      </c>
      <c r="T128" s="241">
        <f>S128*H128</f>
        <v>0</v>
      </c>
      <c r="AR128" s="242" t="s">
        <v>173</v>
      </c>
      <c r="AT128" s="242" t="s">
        <v>168</v>
      </c>
      <c r="AU128" s="242" t="s">
        <v>107</v>
      </c>
      <c r="AY128" s="17" t="s">
        <v>165</v>
      </c>
      <c r="BE128" s="243">
        <f>IF(N128="základní",J128,0)</f>
        <v>0</v>
      </c>
      <c r="BF128" s="243">
        <f>IF(N128="snížená",J128,0)</f>
        <v>0</v>
      </c>
      <c r="BG128" s="243">
        <f>IF(N128="zákl. přenesená",J128,0)</f>
        <v>0</v>
      </c>
      <c r="BH128" s="243">
        <f>IF(N128="sníž. přenesená",J128,0)</f>
        <v>0</v>
      </c>
      <c r="BI128" s="243">
        <f>IF(N128="nulová",J128,0)</f>
        <v>0</v>
      </c>
      <c r="BJ128" s="17" t="s">
        <v>107</v>
      </c>
      <c r="BK128" s="243">
        <f>ROUND(I128*H128,2)</f>
        <v>0</v>
      </c>
      <c r="BL128" s="17" t="s">
        <v>173</v>
      </c>
      <c r="BM128" s="242" t="s">
        <v>2271</v>
      </c>
    </row>
    <row r="129" s="13" customFormat="1">
      <c r="B129" s="255"/>
      <c r="C129" s="256"/>
      <c r="D129" s="246" t="s">
        <v>175</v>
      </c>
      <c r="E129" s="256"/>
      <c r="F129" s="258" t="s">
        <v>2272</v>
      </c>
      <c r="G129" s="256"/>
      <c r="H129" s="259">
        <v>130.368</v>
      </c>
      <c r="I129" s="260"/>
      <c r="J129" s="256"/>
      <c r="K129" s="256"/>
      <c r="L129" s="261"/>
      <c r="M129" s="262"/>
      <c r="N129" s="263"/>
      <c r="O129" s="263"/>
      <c r="P129" s="263"/>
      <c r="Q129" s="263"/>
      <c r="R129" s="263"/>
      <c r="S129" s="263"/>
      <c r="T129" s="264"/>
      <c r="AT129" s="265" t="s">
        <v>175</v>
      </c>
      <c r="AU129" s="265" t="s">
        <v>107</v>
      </c>
      <c r="AV129" s="13" t="s">
        <v>107</v>
      </c>
      <c r="AW129" s="13" t="s">
        <v>4</v>
      </c>
      <c r="AX129" s="13" t="s">
        <v>82</v>
      </c>
      <c r="AY129" s="265" t="s">
        <v>165</v>
      </c>
    </row>
    <row r="130" s="1" customFormat="1" ht="36" customHeight="1">
      <c r="B130" s="38"/>
      <c r="C130" s="231" t="s">
        <v>166</v>
      </c>
      <c r="D130" s="231" t="s">
        <v>168</v>
      </c>
      <c r="E130" s="232" t="s">
        <v>2273</v>
      </c>
      <c r="F130" s="233" t="s">
        <v>2274</v>
      </c>
      <c r="G130" s="234" t="s">
        <v>285</v>
      </c>
      <c r="H130" s="235">
        <v>7.1429999999999998</v>
      </c>
      <c r="I130" s="236"/>
      <c r="J130" s="237">
        <f>ROUND(I130*H130,2)</f>
        <v>0</v>
      </c>
      <c r="K130" s="233" t="s">
        <v>172</v>
      </c>
      <c r="L130" s="43"/>
      <c r="M130" s="238" t="s">
        <v>1</v>
      </c>
      <c r="N130" s="239" t="s">
        <v>40</v>
      </c>
      <c r="O130" s="86"/>
      <c r="P130" s="240">
        <f>O130*H130</f>
        <v>0</v>
      </c>
      <c r="Q130" s="240">
        <v>0</v>
      </c>
      <c r="R130" s="240">
        <f>Q130*H130</f>
        <v>0</v>
      </c>
      <c r="S130" s="240">
        <v>0</v>
      </c>
      <c r="T130" s="241">
        <f>S130*H130</f>
        <v>0</v>
      </c>
      <c r="AR130" s="242" t="s">
        <v>173</v>
      </c>
      <c r="AT130" s="242" t="s">
        <v>168</v>
      </c>
      <c r="AU130" s="242" t="s">
        <v>107</v>
      </c>
      <c r="AY130" s="17" t="s">
        <v>165</v>
      </c>
      <c r="BE130" s="243">
        <f>IF(N130="základní",J130,0)</f>
        <v>0</v>
      </c>
      <c r="BF130" s="243">
        <f>IF(N130="snížená",J130,0)</f>
        <v>0</v>
      </c>
      <c r="BG130" s="243">
        <f>IF(N130="zákl. přenesená",J130,0)</f>
        <v>0</v>
      </c>
      <c r="BH130" s="243">
        <f>IF(N130="sníž. přenesená",J130,0)</f>
        <v>0</v>
      </c>
      <c r="BI130" s="243">
        <f>IF(N130="nulová",J130,0)</f>
        <v>0</v>
      </c>
      <c r="BJ130" s="17" t="s">
        <v>107</v>
      </c>
      <c r="BK130" s="243">
        <f>ROUND(I130*H130,2)</f>
        <v>0</v>
      </c>
      <c r="BL130" s="17" t="s">
        <v>173</v>
      </c>
      <c r="BM130" s="242" t="s">
        <v>2275</v>
      </c>
    </row>
    <row r="131" s="12" customFormat="1">
      <c r="B131" s="244"/>
      <c r="C131" s="245"/>
      <c r="D131" s="246" t="s">
        <v>175</v>
      </c>
      <c r="E131" s="247" t="s">
        <v>1</v>
      </c>
      <c r="F131" s="248" t="s">
        <v>2276</v>
      </c>
      <c r="G131" s="245"/>
      <c r="H131" s="247" t="s">
        <v>1</v>
      </c>
      <c r="I131" s="249"/>
      <c r="J131" s="245"/>
      <c r="K131" s="245"/>
      <c r="L131" s="250"/>
      <c r="M131" s="251"/>
      <c r="N131" s="252"/>
      <c r="O131" s="252"/>
      <c r="P131" s="252"/>
      <c r="Q131" s="252"/>
      <c r="R131" s="252"/>
      <c r="S131" s="252"/>
      <c r="T131" s="253"/>
      <c r="AT131" s="254" t="s">
        <v>175</v>
      </c>
      <c r="AU131" s="254" t="s">
        <v>107</v>
      </c>
      <c r="AV131" s="12" t="s">
        <v>82</v>
      </c>
      <c r="AW131" s="12" t="s">
        <v>31</v>
      </c>
      <c r="AX131" s="12" t="s">
        <v>74</v>
      </c>
      <c r="AY131" s="254" t="s">
        <v>165</v>
      </c>
    </row>
    <row r="132" s="13" customFormat="1">
      <c r="B132" s="255"/>
      <c r="C132" s="256"/>
      <c r="D132" s="246" t="s">
        <v>175</v>
      </c>
      <c r="E132" s="257" t="s">
        <v>1</v>
      </c>
      <c r="F132" s="258" t="s">
        <v>2277</v>
      </c>
      <c r="G132" s="256"/>
      <c r="H132" s="259">
        <v>7.1429999999999998</v>
      </c>
      <c r="I132" s="260"/>
      <c r="J132" s="256"/>
      <c r="K132" s="256"/>
      <c r="L132" s="261"/>
      <c r="M132" s="262"/>
      <c r="N132" s="263"/>
      <c r="O132" s="263"/>
      <c r="P132" s="263"/>
      <c r="Q132" s="263"/>
      <c r="R132" s="263"/>
      <c r="S132" s="263"/>
      <c r="T132" s="264"/>
      <c r="AT132" s="265" t="s">
        <v>175</v>
      </c>
      <c r="AU132" s="265" t="s">
        <v>107</v>
      </c>
      <c r="AV132" s="13" t="s">
        <v>107</v>
      </c>
      <c r="AW132" s="13" t="s">
        <v>31</v>
      </c>
      <c r="AX132" s="13" t="s">
        <v>74</v>
      </c>
      <c r="AY132" s="265" t="s">
        <v>165</v>
      </c>
    </row>
    <row r="133" s="15" customFormat="1">
      <c r="B133" s="277"/>
      <c r="C133" s="278"/>
      <c r="D133" s="246" t="s">
        <v>175</v>
      </c>
      <c r="E133" s="279" t="s">
        <v>1</v>
      </c>
      <c r="F133" s="280" t="s">
        <v>186</v>
      </c>
      <c r="G133" s="278"/>
      <c r="H133" s="281">
        <v>7.1429999999999998</v>
      </c>
      <c r="I133" s="282"/>
      <c r="J133" s="278"/>
      <c r="K133" s="278"/>
      <c r="L133" s="283"/>
      <c r="M133" s="284"/>
      <c r="N133" s="285"/>
      <c r="O133" s="285"/>
      <c r="P133" s="285"/>
      <c r="Q133" s="285"/>
      <c r="R133" s="285"/>
      <c r="S133" s="285"/>
      <c r="T133" s="286"/>
      <c r="AT133" s="287" t="s">
        <v>175</v>
      </c>
      <c r="AU133" s="287" t="s">
        <v>107</v>
      </c>
      <c r="AV133" s="15" t="s">
        <v>173</v>
      </c>
      <c r="AW133" s="15" t="s">
        <v>31</v>
      </c>
      <c r="AX133" s="15" t="s">
        <v>82</v>
      </c>
      <c r="AY133" s="287" t="s">
        <v>165</v>
      </c>
    </row>
    <row r="134" s="1" customFormat="1" ht="24" customHeight="1">
      <c r="B134" s="38"/>
      <c r="C134" s="231" t="s">
        <v>173</v>
      </c>
      <c r="D134" s="231" t="s">
        <v>168</v>
      </c>
      <c r="E134" s="232" t="s">
        <v>935</v>
      </c>
      <c r="F134" s="233" t="s">
        <v>936</v>
      </c>
      <c r="G134" s="234" t="s">
        <v>285</v>
      </c>
      <c r="H134" s="235">
        <v>1.0049999999999999</v>
      </c>
      <c r="I134" s="236"/>
      <c r="J134" s="237">
        <f>ROUND(I134*H134,2)</f>
        <v>0</v>
      </c>
      <c r="K134" s="233" t="s">
        <v>286</v>
      </c>
      <c r="L134" s="43"/>
      <c r="M134" s="238" t="s">
        <v>1</v>
      </c>
      <c r="N134" s="239" t="s">
        <v>40</v>
      </c>
      <c r="O134" s="86"/>
      <c r="P134" s="240">
        <f>O134*H134</f>
        <v>0</v>
      </c>
      <c r="Q134" s="240">
        <v>0</v>
      </c>
      <c r="R134" s="240">
        <f>Q134*H134</f>
        <v>0</v>
      </c>
      <c r="S134" s="240">
        <v>0</v>
      </c>
      <c r="T134" s="241">
        <f>S134*H134</f>
        <v>0</v>
      </c>
      <c r="AR134" s="242" t="s">
        <v>173</v>
      </c>
      <c r="AT134" s="242" t="s">
        <v>168</v>
      </c>
      <c r="AU134" s="242" t="s">
        <v>107</v>
      </c>
      <c r="AY134" s="17" t="s">
        <v>165</v>
      </c>
      <c r="BE134" s="243">
        <f>IF(N134="základní",J134,0)</f>
        <v>0</v>
      </c>
      <c r="BF134" s="243">
        <f>IF(N134="snížená",J134,0)</f>
        <v>0</v>
      </c>
      <c r="BG134" s="243">
        <f>IF(N134="zákl. přenesená",J134,0)</f>
        <v>0</v>
      </c>
      <c r="BH134" s="243">
        <f>IF(N134="sníž. přenesená",J134,0)</f>
        <v>0</v>
      </c>
      <c r="BI134" s="243">
        <f>IF(N134="nulová",J134,0)</f>
        <v>0</v>
      </c>
      <c r="BJ134" s="17" t="s">
        <v>107</v>
      </c>
      <c r="BK134" s="243">
        <f>ROUND(I134*H134,2)</f>
        <v>0</v>
      </c>
      <c r="BL134" s="17" t="s">
        <v>173</v>
      </c>
      <c r="BM134" s="242" t="s">
        <v>2278</v>
      </c>
    </row>
    <row r="135" s="11" customFormat="1" ht="25.92" customHeight="1">
      <c r="B135" s="215"/>
      <c r="C135" s="216"/>
      <c r="D135" s="217" t="s">
        <v>73</v>
      </c>
      <c r="E135" s="218" t="s">
        <v>944</v>
      </c>
      <c r="F135" s="218" t="s">
        <v>945</v>
      </c>
      <c r="G135" s="216"/>
      <c r="H135" s="216"/>
      <c r="I135" s="219"/>
      <c r="J135" s="220">
        <f>BK135</f>
        <v>0</v>
      </c>
      <c r="K135" s="216"/>
      <c r="L135" s="221"/>
      <c r="M135" s="222"/>
      <c r="N135" s="223"/>
      <c r="O135" s="223"/>
      <c r="P135" s="224">
        <f>P136+P171+P337+P412+P423</f>
        <v>0</v>
      </c>
      <c r="Q135" s="223"/>
      <c r="R135" s="224">
        <f>R136+R171+R337+R412+R423</f>
        <v>9.3625750200000031</v>
      </c>
      <c r="S135" s="223"/>
      <c r="T135" s="225">
        <f>T136+T171+T337+T412+T423</f>
        <v>8.1478174199999991</v>
      </c>
      <c r="AR135" s="226" t="s">
        <v>107</v>
      </c>
      <c r="AT135" s="227" t="s">
        <v>73</v>
      </c>
      <c r="AU135" s="227" t="s">
        <v>74</v>
      </c>
      <c r="AY135" s="226" t="s">
        <v>165</v>
      </c>
      <c r="BK135" s="228">
        <f>BK136+BK171+BK337+BK412+BK423</f>
        <v>0</v>
      </c>
    </row>
    <row r="136" s="11" customFormat="1" ht="22.8" customHeight="1">
      <c r="B136" s="215"/>
      <c r="C136" s="216"/>
      <c r="D136" s="217" t="s">
        <v>73</v>
      </c>
      <c r="E136" s="229" t="s">
        <v>1010</v>
      </c>
      <c r="F136" s="229" t="s">
        <v>1011</v>
      </c>
      <c r="G136" s="216"/>
      <c r="H136" s="216"/>
      <c r="I136" s="219"/>
      <c r="J136" s="230">
        <f>BK136</f>
        <v>0</v>
      </c>
      <c r="K136" s="216"/>
      <c r="L136" s="221"/>
      <c r="M136" s="222"/>
      <c r="N136" s="223"/>
      <c r="O136" s="223"/>
      <c r="P136" s="224">
        <f>SUM(P137:P170)</f>
        <v>0</v>
      </c>
      <c r="Q136" s="223"/>
      <c r="R136" s="224">
        <f>SUM(R137:R170)</f>
        <v>2.9401004800000003</v>
      </c>
      <c r="S136" s="223"/>
      <c r="T136" s="225">
        <f>SUM(T137:T170)</f>
        <v>0.061600000000000002</v>
      </c>
      <c r="AR136" s="226" t="s">
        <v>107</v>
      </c>
      <c r="AT136" s="227" t="s">
        <v>73</v>
      </c>
      <c r="AU136" s="227" t="s">
        <v>82</v>
      </c>
      <c r="AY136" s="226" t="s">
        <v>165</v>
      </c>
      <c r="BK136" s="228">
        <f>SUM(BK137:BK170)</f>
        <v>0</v>
      </c>
    </row>
    <row r="137" s="1" customFormat="1" ht="24" customHeight="1">
      <c r="B137" s="38"/>
      <c r="C137" s="231" t="s">
        <v>229</v>
      </c>
      <c r="D137" s="231" t="s">
        <v>168</v>
      </c>
      <c r="E137" s="232" t="s">
        <v>2279</v>
      </c>
      <c r="F137" s="233" t="s">
        <v>2280</v>
      </c>
      <c r="G137" s="234" t="s">
        <v>296</v>
      </c>
      <c r="H137" s="235">
        <v>412.39999999999998</v>
      </c>
      <c r="I137" s="236"/>
      <c r="J137" s="237">
        <f>ROUND(I137*H137,2)</f>
        <v>0</v>
      </c>
      <c r="K137" s="233" t="s">
        <v>172</v>
      </c>
      <c r="L137" s="43"/>
      <c r="M137" s="238" t="s">
        <v>1</v>
      </c>
      <c r="N137" s="239" t="s">
        <v>40</v>
      </c>
      <c r="O137" s="86"/>
      <c r="P137" s="240">
        <f>O137*H137</f>
        <v>0</v>
      </c>
      <c r="Q137" s="240">
        <v>0</v>
      </c>
      <c r="R137" s="240">
        <f>Q137*H137</f>
        <v>0</v>
      </c>
      <c r="S137" s="240">
        <v>0</v>
      </c>
      <c r="T137" s="241">
        <f>S137*H137</f>
        <v>0</v>
      </c>
      <c r="AR137" s="242" t="s">
        <v>315</v>
      </c>
      <c r="AT137" s="242" t="s">
        <v>168</v>
      </c>
      <c r="AU137" s="242" t="s">
        <v>107</v>
      </c>
      <c r="AY137" s="17" t="s">
        <v>165</v>
      </c>
      <c r="BE137" s="243">
        <f>IF(N137="základní",J137,0)</f>
        <v>0</v>
      </c>
      <c r="BF137" s="243">
        <f>IF(N137="snížená",J137,0)</f>
        <v>0</v>
      </c>
      <c r="BG137" s="243">
        <f>IF(N137="zákl. přenesená",J137,0)</f>
        <v>0</v>
      </c>
      <c r="BH137" s="243">
        <f>IF(N137="sníž. přenesená",J137,0)</f>
        <v>0</v>
      </c>
      <c r="BI137" s="243">
        <f>IF(N137="nulová",J137,0)</f>
        <v>0</v>
      </c>
      <c r="BJ137" s="17" t="s">
        <v>107</v>
      </c>
      <c r="BK137" s="243">
        <f>ROUND(I137*H137,2)</f>
        <v>0</v>
      </c>
      <c r="BL137" s="17" t="s">
        <v>315</v>
      </c>
      <c r="BM137" s="242" t="s">
        <v>2281</v>
      </c>
    </row>
    <row r="138" s="12" customFormat="1">
      <c r="B138" s="244"/>
      <c r="C138" s="245"/>
      <c r="D138" s="246" t="s">
        <v>175</v>
      </c>
      <c r="E138" s="247" t="s">
        <v>1</v>
      </c>
      <c r="F138" s="248" t="s">
        <v>2282</v>
      </c>
      <c r="G138" s="245"/>
      <c r="H138" s="247" t="s">
        <v>1</v>
      </c>
      <c r="I138" s="249"/>
      <c r="J138" s="245"/>
      <c r="K138" s="245"/>
      <c r="L138" s="250"/>
      <c r="M138" s="251"/>
      <c r="N138" s="252"/>
      <c r="O138" s="252"/>
      <c r="P138" s="252"/>
      <c r="Q138" s="252"/>
      <c r="R138" s="252"/>
      <c r="S138" s="252"/>
      <c r="T138" s="253"/>
      <c r="AT138" s="254" t="s">
        <v>175</v>
      </c>
      <c r="AU138" s="254" t="s">
        <v>107</v>
      </c>
      <c r="AV138" s="12" t="s">
        <v>82</v>
      </c>
      <c r="AW138" s="12" t="s">
        <v>31</v>
      </c>
      <c r="AX138" s="12" t="s">
        <v>74</v>
      </c>
      <c r="AY138" s="254" t="s">
        <v>165</v>
      </c>
    </row>
    <row r="139" s="13" customFormat="1">
      <c r="B139" s="255"/>
      <c r="C139" s="256"/>
      <c r="D139" s="246" t="s">
        <v>175</v>
      </c>
      <c r="E139" s="257" t="s">
        <v>1</v>
      </c>
      <c r="F139" s="258" t="s">
        <v>2283</v>
      </c>
      <c r="G139" s="256"/>
      <c r="H139" s="259">
        <v>412.39999999999998</v>
      </c>
      <c r="I139" s="260"/>
      <c r="J139" s="256"/>
      <c r="K139" s="256"/>
      <c r="L139" s="261"/>
      <c r="M139" s="262"/>
      <c r="N139" s="263"/>
      <c r="O139" s="263"/>
      <c r="P139" s="263"/>
      <c r="Q139" s="263"/>
      <c r="R139" s="263"/>
      <c r="S139" s="263"/>
      <c r="T139" s="264"/>
      <c r="AT139" s="265" t="s">
        <v>175</v>
      </c>
      <c r="AU139" s="265" t="s">
        <v>107</v>
      </c>
      <c r="AV139" s="13" t="s">
        <v>107</v>
      </c>
      <c r="AW139" s="13" t="s">
        <v>31</v>
      </c>
      <c r="AX139" s="13" t="s">
        <v>74</v>
      </c>
      <c r="AY139" s="265" t="s">
        <v>165</v>
      </c>
    </row>
    <row r="140" s="15" customFormat="1">
      <c r="B140" s="277"/>
      <c r="C140" s="278"/>
      <c r="D140" s="246" t="s">
        <v>175</v>
      </c>
      <c r="E140" s="279" t="s">
        <v>1</v>
      </c>
      <c r="F140" s="280" t="s">
        <v>186</v>
      </c>
      <c r="G140" s="278"/>
      <c r="H140" s="281">
        <v>412.39999999999998</v>
      </c>
      <c r="I140" s="282"/>
      <c r="J140" s="278"/>
      <c r="K140" s="278"/>
      <c r="L140" s="283"/>
      <c r="M140" s="284"/>
      <c r="N140" s="285"/>
      <c r="O140" s="285"/>
      <c r="P140" s="285"/>
      <c r="Q140" s="285"/>
      <c r="R140" s="285"/>
      <c r="S140" s="285"/>
      <c r="T140" s="286"/>
      <c r="AT140" s="287" t="s">
        <v>175</v>
      </c>
      <c r="AU140" s="287" t="s">
        <v>107</v>
      </c>
      <c r="AV140" s="15" t="s">
        <v>173</v>
      </c>
      <c r="AW140" s="15" t="s">
        <v>31</v>
      </c>
      <c r="AX140" s="15" t="s">
        <v>82</v>
      </c>
      <c r="AY140" s="287" t="s">
        <v>165</v>
      </c>
    </row>
    <row r="141" s="1" customFormat="1" ht="24" customHeight="1">
      <c r="B141" s="38"/>
      <c r="C141" s="231" t="s">
        <v>233</v>
      </c>
      <c r="D141" s="231" t="s">
        <v>168</v>
      </c>
      <c r="E141" s="232" t="s">
        <v>2284</v>
      </c>
      <c r="F141" s="233" t="s">
        <v>2285</v>
      </c>
      <c r="G141" s="234" t="s">
        <v>339</v>
      </c>
      <c r="H141" s="235">
        <v>454</v>
      </c>
      <c r="I141" s="236"/>
      <c r="J141" s="237">
        <f>ROUND(I141*H141,2)</f>
        <v>0</v>
      </c>
      <c r="K141" s="233" t="s">
        <v>172</v>
      </c>
      <c r="L141" s="43"/>
      <c r="M141" s="238" t="s">
        <v>1</v>
      </c>
      <c r="N141" s="239" t="s">
        <v>40</v>
      </c>
      <c r="O141" s="86"/>
      <c r="P141" s="240">
        <f>O141*H141</f>
        <v>0</v>
      </c>
      <c r="Q141" s="240">
        <v>0</v>
      </c>
      <c r="R141" s="240">
        <f>Q141*H141</f>
        <v>0</v>
      </c>
      <c r="S141" s="240">
        <v>0</v>
      </c>
      <c r="T141" s="241">
        <f>S141*H141</f>
        <v>0</v>
      </c>
      <c r="AR141" s="242" t="s">
        <v>315</v>
      </c>
      <c r="AT141" s="242" t="s">
        <v>168</v>
      </c>
      <c r="AU141" s="242" t="s">
        <v>107</v>
      </c>
      <c r="AY141" s="17" t="s">
        <v>165</v>
      </c>
      <c r="BE141" s="243">
        <f>IF(N141="základní",J141,0)</f>
        <v>0</v>
      </c>
      <c r="BF141" s="243">
        <f>IF(N141="snížená",J141,0)</f>
        <v>0</v>
      </c>
      <c r="BG141" s="243">
        <f>IF(N141="zákl. přenesená",J141,0)</f>
        <v>0</v>
      </c>
      <c r="BH141" s="243">
        <f>IF(N141="sníž. přenesená",J141,0)</f>
        <v>0</v>
      </c>
      <c r="BI141" s="243">
        <f>IF(N141="nulová",J141,0)</f>
        <v>0</v>
      </c>
      <c r="BJ141" s="17" t="s">
        <v>107</v>
      </c>
      <c r="BK141" s="243">
        <f>ROUND(I141*H141,2)</f>
        <v>0</v>
      </c>
      <c r="BL141" s="17" t="s">
        <v>315</v>
      </c>
      <c r="BM141" s="242" t="s">
        <v>2286</v>
      </c>
    </row>
    <row r="142" s="12" customFormat="1">
      <c r="B142" s="244"/>
      <c r="C142" s="245"/>
      <c r="D142" s="246" t="s">
        <v>175</v>
      </c>
      <c r="E142" s="247" t="s">
        <v>1</v>
      </c>
      <c r="F142" s="248" t="s">
        <v>2287</v>
      </c>
      <c r="G142" s="245"/>
      <c r="H142" s="247" t="s">
        <v>1</v>
      </c>
      <c r="I142" s="249"/>
      <c r="J142" s="245"/>
      <c r="K142" s="245"/>
      <c r="L142" s="250"/>
      <c r="M142" s="251"/>
      <c r="N142" s="252"/>
      <c r="O142" s="252"/>
      <c r="P142" s="252"/>
      <c r="Q142" s="252"/>
      <c r="R142" s="252"/>
      <c r="S142" s="252"/>
      <c r="T142" s="253"/>
      <c r="AT142" s="254" t="s">
        <v>175</v>
      </c>
      <c r="AU142" s="254" t="s">
        <v>107</v>
      </c>
      <c r="AV142" s="12" t="s">
        <v>82</v>
      </c>
      <c r="AW142" s="12" t="s">
        <v>31</v>
      </c>
      <c r="AX142" s="12" t="s">
        <v>74</v>
      </c>
      <c r="AY142" s="254" t="s">
        <v>165</v>
      </c>
    </row>
    <row r="143" s="13" customFormat="1">
      <c r="B143" s="255"/>
      <c r="C143" s="256"/>
      <c r="D143" s="246" t="s">
        <v>175</v>
      </c>
      <c r="E143" s="257" t="s">
        <v>1</v>
      </c>
      <c r="F143" s="258" t="s">
        <v>2288</v>
      </c>
      <c r="G143" s="256"/>
      <c r="H143" s="259">
        <v>380.80000000000001</v>
      </c>
      <c r="I143" s="260"/>
      <c r="J143" s="256"/>
      <c r="K143" s="256"/>
      <c r="L143" s="261"/>
      <c r="M143" s="262"/>
      <c r="N143" s="263"/>
      <c r="O143" s="263"/>
      <c r="P143" s="263"/>
      <c r="Q143" s="263"/>
      <c r="R143" s="263"/>
      <c r="S143" s="263"/>
      <c r="T143" s="264"/>
      <c r="AT143" s="265" t="s">
        <v>175</v>
      </c>
      <c r="AU143" s="265" t="s">
        <v>107</v>
      </c>
      <c r="AV143" s="13" t="s">
        <v>107</v>
      </c>
      <c r="AW143" s="13" t="s">
        <v>31</v>
      </c>
      <c r="AX143" s="13" t="s">
        <v>74</v>
      </c>
      <c r="AY143" s="265" t="s">
        <v>165</v>
      </c>
    </row>
    <row r="144" s="13" customFormat="1">
      <c r="B144" s="255"/>
      <c r="C144" s="256"/>
      <c r="D144" s="246" t="s">
        <v>175</v>
      </c>
      <c r="E144" s="257" t="s">
        <v>1</v>
      </c>
      <c r="F144" s="258" t="s">
        <v>2289</v>
      </c>
      <c r="G144" s="256"/>
      <c r="H144" s="259">
        <v>55.200000000000003</v>
      </c>
      <c r="I144" s="260"/>
      <c r="J144" s="256"/>
      <c r="K144" s="256"/>
      <c r="L144" s="261"/>
      <c r="M144" s="262"/>
      <c r="N144" s="263"/>
      <c r="O144" s="263"/>
      <c r="P144" s="263"/>
      <c r="Q144" s="263"/>
      <c r="R144" s="263"/>
      <c r="S144" s="263"/>
      <c r="T144" s="264"/>
      <c r="AT144" s="265" t="s">
        <v>175</v>
      </c>
      <c r="AU144" s="265" t="s">
        <v>107</v>
      </c>
      <c r="AV144" s="13" t="s">
        <v>107</v>
      </c>
      <c r="AW144" s="13" t="s">
        <v>31</v>
      </c>
      <c r="AX144" s="13" t="s">
        <v>74</v>
      </c>
      <c r="AY144" s="265" t="s">
        <v>165</v>
      </c>
    </row>
    <row r="145" s="13" customFormat="1">
      <c r="B145" s="255"/>
      <c r="C145" s="256"/>
      <c r="D145" s="246" t="s">
        <v>175</v>
      </c>
      <c r="E145" s="257" t="s">
        <v>1</v>
      </c>
      <c r="F145" s="258" t="s">
        <v>2290</v>
      </c>
      <c r="G145" s="256"/>
      <c r="H145" s="259">
        <v>18</v>
      </c>
      <c r="I145" s="260"/>
      <c r="J145" s="256"/>
      <c r="K145" s="256"/>
      <c r="L145" s="261"/>
      <c r="M145" s="262"/>
      <c r="N145" s="263"/>
      <c r="O145" s="263"/>
      <c r="P145" s="263"/>
      <c r="Q145" s="263"/>
      <c r="R145" s="263"/>
      <c r="S145" s="263"/>
      <c r="T145" s="264"/>
      <c r="AT145" s="265" t="s">
        <v>175</v>
      </c>
      <c r="AU145" s="265" t="s">
        <v>107</v>
      </c>
      <c r="AV145" s="13" t="s">
        <v>107</v>
      </c>
      <c r="AW145" s="13" t="s">
        <v>31</v>
      </c>
      <c r="AX145" s="13" t="s">
        <v>74</v>
      </c>
      <c r="AY145" s="265" t="s">
        <v>165</v>
      </c>
    </row>
    <row r="146" s="15" customFormat="1">
      <c r="B146" s="277"/>
      <c r="C146" s="278"/>
      <c r="D146" s="246" t="s">
        <v>175</v>
      </c>
      <c r="E146" s="279" t="s">
        <v>1</v>
      </c>
      <c r="F146" s="280" t="s">
        <v>186</v>
      </c>
      <c r="G146" s="278"/>
      <c r="H146" s="281">
        <v>454</v>
      </c>
      <c r="I146" s="282"/>
      <c r="J146" s="278"/>
      <c r="K146" s="278"/>
      <c r="L146" s="283"/>
      <c r="M146" s="284"/>
      <c r="N146" s="285"/>
      <c r="O146" s="285"/>
      <c r="P146" s="285"/>
      <c r="Q146" s="285"/>
      <c r="R146" s="285"/>
      <c r="S146" s="285"/>
      <c r="T146" s="286"/>
      <c r="AT146" s="287" t="s">
        <v>175</v>
      </c>
      <c r="AU146" s="287" t="s">
        <v>107</v>
      </c>
      <c r="AV146" s="15" t="s">
        <v>173</v>
      </c>
      <c r="AW146" s="15" t="s">
        <v>31</v>
      </c>
      <c r="AX146" s="15" t="s">
        <v>82</v>
      </c>
      <c r="AY146" s="287" t="s">
        <v>165</v>
      </c>
    </row>
    <row r="147" s="1" customFormat="1" ht="16.5" customHeight="1">
      <c r="B147" s="38"/>
      <c r="C147" s="288" t="s">
        <v>238</v>
      </c>
      <c r="D147" s="288" t="s">
        <v>223</v>
      </c>
      <c r="E147" s="289" t="s">
        <v>2291</v>
      </c>
      <c r="F147" s="290" t="s">
        <v>2292</v>
      </c>
      <c r="G147" s="291" t="s">
        <v>171</v>
      </c>
      <c r="H147" s="292">
        <v>5.1040000000000001</v>
      </c>
      <c r="I147" s="293"/>
      <c r="J147" s="294">
        <f>ROUND(I147*H147,2)</f>
        <v>0</v>
      </c>
      <c r="K147" s="290" t="s">
        <v>172</v>
      </c>
      <c r="L147" s="295"/>
      <c r="M147" s="296" t="s">
        <v>1</v>
      </c>
      <c r="N147" s="297" t="s">
        <v>40</v>
      </c>
      <c r="O147" s="86"/>
      <c r="P147" s="240">
        <f>O147*H147</f>
        <v>0</v>
      </c>
      <c r="Q147" s="240">
        <v>0.55000000000000004</v>
      </c>
      <c r="R147" s="240">
        <f>Q147*H147</f>
        <v>2.8072000000000004</v>
      </c>
      <c r="S147" s="240">
        <v>0</v>
      </c>
      <c r="T147" s="241">
        <f>S147*H147</f>
        <v>0</v>
      </c>
      <c r="AR147" s="242" t="s">
        <v>616</v>
      </c>
      <c r="AT147" s="242" t="s">
        <v>223</v>
      </c>
      <c r="AU147" s="242" t="s">
        <v>107</v>
      </c>
      <c r="AY147" s="17" t="s">
        <v>165</v>
      </c>
      <c r="BE147" s="243">
        <f>IF(N147="základní",J147,0)</f>
        <v>0</v>
      </c>
      <c r="BF147" s="243">
        <f>IF(N147="snížená",J147,0)</f>
        <v>0</v>
      </c>
      <c r="BG147" s="243">
        <f>IF(N147="zákl. přenesená",J147,0)</f>
        <v>0</v>
      </c>
      <c r="BH147" s="243">
        <f>IF(N147="sníž. přenesená",J147,0)</f>
        <v>0</v>
      </c>
      <c r="BI147" s="243">
        <f>IF(N147="nulová",J147,0)</f>
        <v>0</v>
      </c>
      <c r="BJ147" s="17" t="s">
        <v>107</v>
      </c>
      <c r="BK147" s="243">
        <f>ROUND(I147*H147,2)</f>
        <v>0</v>
      </c>
      <c r="BL147" s="17" t="s">
        <v>315</v>
      </c>
      <c r="BM147" s="242" t="s">
        <v>2293</v>
      </c>
    </row>
    <row r="148" s="12" customFormat="1">
      <c r="B148" s="244"/>
      <c r="C148" s="245"/>
      <c r="D148" s="246" t="s">
        <v>175</v>
      </c>
      <c r="E148" s="247" t="s">
        <v>1</v>
      </c>
      <c r="F148" s="248" t="s">
        <v>2294</v>
      </c>
      <c r="G148" s="245"/>
      <c r="H148" s="247" t="s">
        <v>1</v>
      </c>
      <c r="I148" s="249"/>
      <c r="J148" s="245"/>
      <c r="K148" s="245"/>
      <c r="L148" s="250"/>
      <c r="M148" s="251"/>
      <c r="N148" s="252"/>
      <c r="O148" s="252"/>
      <c r="P148" s="252"/>
      <c r="Q148" s="252"/>
      <c r="R148" s="252"/>
      <c r="S148" s="252"/>
      <c r="T148" s="253"/>
      <c r="AT148" s="254" t="s">
        <v>175</v>
      </c>
      <c r="AU148" s="254" t="s">
        <v>107</v>
      </c>
      <c r="AV148" s="12" t="s">
        <v>82</v>
      </c>
      <c r="AW148" s="12" t="s">
        <v>31</v>
      </c>
      <c r="AX148" s="12" t="s">
        <v>74</v>
      </c>
      <c r="AY148" s="254" t="s">
        <v>165</v>
      </c>
    </row>
    <row r="149" s="12" customFormat="1">
      <c r="B149" s="244"/>
      <c r="C149" s="245"/>
      <c r="D149" s="246" t="s">
        <v>175</v>
      </c>
      <c r="E149" s="247" t="s">
        <v>1</v>
      </c>
      <c r="F149" s="248" t="s">
        <v>2295</v>
      </c>
      <c r="G149" s="245"/>
      <c r="H149" s="247" t="s">
        <v>1</v>
      </c>
      <c r="I149" s="249"/>
      <c r="J149" s="245"/>
      <c r="K149" s="245"/>
      <c r="L149" s="250"/>
      <c r="M149" s="251"/>
      <c r="N149" s="252"/>
      <c r="O149" s="252"/>
      <c r="P149" s="252"/>
      <c r="Q149" s="252"/>
      <c r="R149" s="252"/>
      <c r="S149" s="252"/>
      <c r="T149" s="253"/>
      <c r="AT149" s="254" t="s">
        <v>175</v>
      </c>
      <c r="AU149" s="254" t="s">
        <v>107</v>
      </c>
      <c r="AV149" s="12" t="s">
        <v>82</v>
      </c>
      <c r="AW149" s="12" t="s">
        <v>31</v>
      </c>
      <c r="AX149" s="12" t="s">
        <v>74</v>
      </c>
      <c r="AY149" s="254" t="s">
        <v>165</v>
      </c>
    </row>
    <row r="150" s="13" customFormat="1">
      <c r="B150" s="255"/>
      <c r="C150" s="256"/>
      <c r="D150" s="246" t="s">
        <v>175</v>
      </c>
      <c r="E150" s="257" t="s">
        <v>1</v>
      </c>
      <c r="F150" s="258" t="s">
        <v>2296</v>
      </c>
      <c r="G150" s="256"/>
      <c r="H150" s="259">
        <v>4.3550000000000004</v>
      </c>
      <c r="I150" s="260"/>
      <c r="J150" s="256"/>
      <c r="K150" s="256"/>
      <c r="L150" s="261"/>
      <c r="M150" s="262"/>
      <c r="N150" s="263"/>
      <c r="O150" s="263"/>
      <c r="P150" s="263"/>
      <c r="Q150" s="263"/>
      <c r="R150" s="263"/>
      <c r="S150" s="263"/>
      <c r="T150" s="264"/>
      <c r="AT150" s="265" t="s">
        <v>175</v>
      </c>
      <c r="AU150" s="265" t="s">
        <v>107</v>
      </c>
      <c r="AV150" s="13" t="s">
        <v>107</v>
      </c>
      <c r="AW150" s="13" t="s">
        <v>31</v>
      </c>
      <c r="AX150" s="13" t="s">
        <v>74</v>
      </c>
      <c r="AY150" s="265" t="s">
        <v>165</v>
      </c>
    </row>
    <row r="151" s="14" customFormat="1">
      <c r="B151" s="266"/>
      <c r="C151" s="267"/>
      <c r="D151" s="246" t="s">
        <v>175</v>
      </c>
      <c r="E151" s="268" t="s">
        <v>1</v>
      </c>
      <c r="F151" s="269" t="s">
        <v>179</v>
      </c>
      <c r="G151" s="267"/>
      <c r="H151" s="270">
        <v>4.3550000000000004</v>
      </c>
      <c r="I151" s="271"/>
      <c r="J151" s="267"/>
      <c r="K151" s="267"/>
      <c r="L151" s="272"/>
      <c r="M151" s="273"/>
      <c r="N151" s="274"/>
      <c r="O151" s="274"/>
      <c r="P151" s="274"/>
      <c r="Q151" s="274"/>
      <c r="R151" s="274"/>
      <c r="S151" s="274"/>
      <c r="T151" s="275"/>
      <c r="AT151" s="276" t="s">
        <v>175</v>
      </c>
      <c r="AU151" s="276" t="s">
        <v>107</v>
      </c>
      <c r="AV151" s="14" t="s">
        <v>166</v>
      </c>
      <c r="AW151" s="14" t="s">
        <v>31</v>
      </c>
      <c r="AX151" s="14" t="s">
        <v>74</v>
      </c>
      <c r="AY151" s="276" t="s">
        <v>165</v>
      </c>
    </row>
    <row r="152" s="12" customFormat="1">
      <c r="B152" s="244"/>
      <c r="C152" s="245"/>
      <c r="D152" s="246" t="s">
        <v>175</v>
      </c>
      <c r="E152" s="247" t="s">
        <v>1</v>
      </c>
      <c r="F152" s="248" t="s">
        <v>2297</v>
      </c>
      <c r="G152" s="245"/>
      <c r="H152" s="247" t="s">
        <v>1</v>
      </c>
      <c r="I152" s="249"/>
      <c r="J152" s="245"/>
      <c r="K152" s="245"/>
      <c r="L152" s="250"/>
      <c r="M152" s="251"/>
      <c r="N152" s="252"/>
      <c r="O152" s="252"/>
      <c r="P152" s="252"/>
      <c r="Q152" s="252"/>
      <c r="R152" s="252"/>
      <c r="S152" s="252"/>
      <c r="T152" s="253"/>
      <c r="AT152" s="254" t="s">
        <v>175</v>
      </c>
      <c r="AU152" s="254" t="s">
        <v>107</v>
      </c>
      <c r="AV152" s="12" t="s">
        <v>82</v>
      </c>
      <c r="AW152" s="12" t="s">
        <v>31</v>
      </c>
      <c r="AX152" s="12" t="s">
        <v>74</v>
      </c>
      <c r="AY152" s="254" t="s">
        <v>165</v>
      </c>
    </row>
    <row r="153" s="13" customFormat="1">
      <c r="B153" s="255"/>
      <c r="C153" s="256"/>
      <c r="D153" s="246" t="s">
        <v>175</v>
      </c>
      <c r="E153" s="257" t="s">
        <v>1</v>
      </c>
      <c r="F153" s="258" t="s">
        <v>2298</v>
      </c>
      <c r="G153" s="256"/>
      <c r="H153" s="259">
        <v>0.749</v>
      </c>
      <c r="I153" s="260"/>
      <c r="J153" s="256"/>
      <c r="K153" s="256"/>
      <c r="L153" s="261"/>
      <c r="M153" s="262"/>
      <c r="N153" s="263"/>
      <c r="O153" s="263"/>
      <c r="P153" s="263"/>
      <c r="Q153" s="263"/>
      <c r="R153" s="263"/>
      <c r="S153" s="263"/>
      <c r="T153" s="264"/>
      <c r="AT153" s="265" t="s">
        <v>175</v>
      </c>
      <c r="AU153" s="265" t="s">
        <v>107</v>
      </c>
      <c r="AV153" s="13" t="s">
        <v>107</v>
      </c>
      <c r="AW153" s="13" t="s">
        <v>31</v>
      </c>
      <c r="AX153" s="13" t="s">
        <v>74</v>
      </c>
      <c r="AY153" s="265" t="s">
        <v>165</v>
      </c>
    </row>
    <row r="154" s="14" customFormat="1">
      <c r="B154" s="266"/>
      <c r="C154" s="267"/>
      <c r="D154" s="246" t="s">
        <v>175</v>
      </c>
      <c r="E154" s="268" t="s">
        <v>1</v>
      </c>
      <c r="F154" s="269" t="s">
        <v>179</v>
      </c>
      <c r="G154" s="267"/>
      <c r="H154" s="270">
        <v>0.749</v>
      </c>
      <c r="I154" s="271"/>
      <c r="J154" s="267"/>
      <c r="K154" s="267"/>
      <c r="L154" s="272"/>
      <c r="M154" s="273"/>
      <c r="N154" s="274"/>
      <c r="O154" s="274"/>
      <c r="P154" s="274"/>
      <c r="Q154" s="274"/>
      <c r="R154" s="274"/>
      <c r="S154" s="274"/>
      <c r="T154" s="275"/>
      <c r="AT154" s="276" t="s">
        <v>175</v>
      </c>
      <c r="AU154" s="276" t="s">
        <v>107</v>
      </c>
      <c r="AV154" s="14" t="s">
        <v>166</v>
      </c>
      <c r="AW154" s="14" t="s">
        <v>31</v>
      </c>
      <c r="AX154" s="14" t="s">
        <v>74</v>
      </c>
      <c r="AY154" s="276" t="s">
        <v>165</v>
      </c>
    </row>
    <row r="155" s="15" customFormat="1">
      <c r="B155" s="277"/>
      <c r="C155" s="278"/>
      <c r="D155" s="246" t="s">
        <v>175</v>
      </c>
      <c r="E155" s="279" t="s">
        <v>1</v>
      </c>
      <c r="F155" s="280" t="s">
        <v>186</v>
      </c>
      <c r="G155" s="278"/>
      <c r="H155" s="281">
        <v>5.1040000000000001</v>
      </c>
      <c r="I155" s="282"/>
      <c r="J155" s="278"/>
      <c r="K155" s="278"/>
      <c r="L155" s="283"/>
      <c r="M155" s="284"/>
      <c r="N155" s="285"/>
      <c r="O155" s="285"/>
      <c r="P155" s="285"/>
      <c r="Q155" s="285"/>
      <c r="R155" s="285"/>
      <c r="S155" s="285"/>
      <c r="T155" s="286"/>
      <c r="AT155" s="287" t="s">
        <v>175</v>
      </c>
      <c r="AU155" s="287" t="s">
        <v>107</v>
      </c>
      <c r="AV155" s="15" t="s">
        <v>173</v>
      </c>
      <c r="AW155" s="15" t="s">
        <v>31</v>
      </c>
      <c r="AX155" s="15" t="s">
        <v>82</v>
      </c>
      <c r="AY155" s="287" t="s">
        <v>165</v>
      </c>
    </row>
    <row r="156" s="1" customFormat="1" ht="24" customHeight="1">
      <c r="B156" s="38"/>
      <c r="C156" s="231" t="s">
        <v>226</v>
      </c>
      <c r="D156" s="231" t="s">
        <v>168</v>
      </c>
      <c r="E156" s="232" t="s">
        <v>2299</v>
      </c>
      <c r="F156" s="233" t="s">
        <v>2300</v>
      </c>
      <c r="G156" s="234" t="s">
        <v>339</v>
      </c>
      <c r="H156" s="235">
        <v>454</v>
      </c>
      <c r="I156" s="236"/>
      <c r="J156" s="237">
        <f>ROUND(I156*H156,2)</f>
        <v>0</v>
      </c>
      <c r="K156" s="233" t="s">
        <v>1</v>
      </c>
      <c r="L156" s="43"/>
      <c r="M156" s="238" t="s">
        <v>1</v>
      </c>
      <c r="N156" s="239" t="s">
        <v>40</v>
      </c>
      <c r="O156" s="86"/>
      <c r="P156" s="240">
        <f>O156*H156</f>
        <v>0</v>
      </c>
      <c r="Q156" s="240">
        <v>0</v>
      </c>
      <c r="R156" s="240">
        <f>Q156*H156</f>
        <v>0</v>
      </c>
      <c r="S156" s="240">
        <v>0</v>
      </c>
      <c r="T156" s="241">
        <f>S156*H156</f>
        <v>0</v>
      </c>
      <c r="AR156" s="242" t="s">
        <v>315</v>
      </c>
      <c r="AT156" s="242" t="s">
        <v>168</v>
      </c>
      <c r="AU156" s="242" t="s">
        <v>107</v>
      </c>
      <c r="AY156" s="17" t="s">
        <v>165</v>
      </c>
      <c r="BE156" s="243">
        <f>IF(N156="základní",J156,0)</f>
        <v>0</v>
      </c>
      <c r="BF156" s="243">
        <f>IF(N156="snížená",J156,0)</f>
        <v>0</v>
      </c>
      <c r="BG156" s="243">
        <f>IF(N156="zákl. přenesená",J156,0)</f>
        <v>0</v>
      </c>
      <c r="BH156" s="243">
        <f>IF(N156="sníž. přenesená",J156,0)</f>
        <v>0</v>
      </c>
      <c r="BI156" s="243">
        <f>IF(N156="nulová",J156,0)</f>
        <v>0</v>
      </c>
      <c r="BJ156" s="17" t="s">
        <v>107</v>
      </c>
      <c r="BK156" s="243">
        <f>ROUND(I156*H156,2)</f>
        <v>0</v>
      </c>
      <c r="BL156" s="17" t="s">
        <v>315</v>
      </c>
      <c r="BM156" s="242" t="s">
        <v>2301</v>
      </c>
    </row>
    <row r="157" s="13" customFormat="1">
      <c r="B157" s="255"/>
      <c r="C157" s="256"/>
      <c r="D157" s="246" t="s">
        <v>175</v>
      </c>
      <c r="E157" s="257" t="s">
        <v>1</v>
      </c>
      <c r="F157" s="258" t="s">
        <v>2302</v>
      </c>
      <c r="G157" s="256"/>
      <c r="H157" s="259">
        <v>454</v>
      </c>
      <c r="I157" s="260"/>
      <c r="J157" s="256"/>
      <c r="K157" s="256"/>
      <c r="L157" s="261"/>
      <c r="M157" s="262"/>
      <c r="N157" s="263"/>
      <c r="O157" s="263"/>
      <c r="P157" s="263"/>
      <c r="Q157" s="263"/>
      <c r="R157" s="263"/>
      <c r="S157" s="263"/>
      <c r="T157" s="264"/>
      <c r="AT157" s="265" t="s">
        <v>175</v>
      </c>
      <c r="AU157" s="265" t="s">
        <v>107</v>
      </c>
      <c r="AV157" s="13" t="s">
        <v>107</v>
      </c>
      <c r="AW157" s="13" t="s">
        <v>31</v>
      </c>
      <c r="AX157" s="13" t="s">
        <v>74</v>
      </c>
      <c r="AY157" s="265" t="s">
        <v>165</v>
      </c>
    </row>
    <row r="158" s="15" customFormat="1">
      <c r="B158" s="277"/>
      <c r="C158" s="278"/>
      <c r="D158" s="246" t="s">
        <v>175</v>
      </c>
      <c r="E158" s="279" t="s">
        <v>1</v>
      </c>
      <c r="F158" s="280" t="s">
        <v>186</v>
      </c>
      <c r="G158" s="278"/>
      <c r="H158" s="281">
        <v>454</v>
      </c>
      <c r="I158" s="282"/>
      <c r="J158" s="278"/>
      <c r="K158" s="278"/>
      <c r="L158" s="283"/>
      <c r="M158" s="284"/>
      <c r="N158" s="285"/>
      <c r="O158" s="285"/>
      <c r="P158" s="285"/>
      <c r="Q158" s="285"/>
      <c r="R158" s="285"/>
      <c r="S158" s="285"/>
      <c r="T158" s="286"/>
      <c r="AT158" s="287" t="s">
        <v>175</v>
      </c>
      <c r="AU158" s="287" t="s">
        <v>107</v>
      </c>
      <c r="AV158" s="15" t="s">
        <v>173</v>
      </c>
      <c r="AW158" s="15" t="s">
        <v>31</v>
      </c>
      <c r="AX158" s="15" t="s">
        <v>82</v>
      </c>
      <c r="AY158" s="287" t="s">
        <v>165</v>
      </c>
    </row>
    <row r="159" s="1" customFormat="1" ht="24" customHeight="1">
      <c r="B159" s="38"/>
      <c r="C159" s="288" t="s">
        <v>251</v>
      </c>
      <c r="D159" s="288" t="s">
        <v>223</v>
      </c>
      <c r="E159" s="289" t="s">
        <v>2303</v>
      </c>
      <c r="F159" s="290" t="s">
        <v>2304</v>
      </c>
      <c r="G159" s="291" t="s">
        <v>339</v>
      </c>
      <c r="H159" s="292">
        <v>454</v>
      </c>
      <c r="I159" s="293"/>
      <c r="J159" s="294">
        <f>ROUND(I159*H159,2)</f>
        <v>0</v>
      </c>
      <c r="K159" s="290" t="s">
        <v>172</v>
      </c>
      <c r="L159" s="295"/>
      <c r="M159" s="296" t="s">
        <v>1</v>
      </c>
      <c r="N159" s="297" t="s">
        <v>40</v>
      </c>
      <c r="O159" s="86"/>
      <c r="P159" s="240">
        <f>O159*H159</f>
        <v>0</v>
      </c>
      <c r="Q159" s="240">
        <v>3.0000000000000001E-05</v>
      </c>
      <c r="R159" s="240">
        <f>Q159*H159</f>
        <v>0.01362</v>
      </c>
      <c r="S159" s="240">
        <v>0</v>
      </c>
      <c r="T159" s="241">
        <f>S159*H159</f>
        <v>0</v>
      </c>
      <c r="AR159" s="242" t="s">
        <v>616</v>
      </c>
      <c r="AT159" s="242" t="s">
        <v>223</v>
      </c>
      <c r="AU159" s="242" t="s">
        <v>107</v>
      </c>
      <c r="AY159" s="17" t="s">
        <v>165</v>
      </c>
      <c r="BE159" s="243">
        <f>IF(N159="základní",J159,0)</f>
        <v>0</v>
      </c>
      <c r="BF159" s="243">
        <f>IF(N159="snížená",J159,0)</f>
        <v>0</v>
      </c>
      <c r="BG159" s="243">
        <f>IF(N159="zákl. přenesená",J159,0)</f>
        <v>0</v>
      </c>
      <c r="BH159" s="243">
        <f>IF(N159="sníž. přenesená",J159,0)</f>
        <v>0</v>
      </c>
      <c r="BI159" s="243">
        <f>IF(N159="nulová",J159,0)</f>
        <v>0</v>
      </c>
      <c r="BJ159" s="17" t="s">
        <v>107</v>
      </c>
      <c r="BK159" s="243">
        <f>ROUND(I159*H159,2)</f>
        <v>0</v>
      </c>
      <c r="BL159" s="17" t="s">
        <v>315</v>
      </c>
      <c r="BM159" s="242" t="s">
        <v>2305</v>
      </c>
    </row>
    <row r="160" s="13" customFormat="1">
      <c r="B160" s="255"/>
      <c r="C160" s="256"/>
      <c r="D160" s="246" t="s">
        <v>175</v>
      </c>
      <c r="E160" s="257" t="s">
        <v>1</v>
      </c>
      <c r="F160" s="258" t="s">
        <v>2302</v>
      </c>
      <c r="G160" s="256"/>
      <c r="H160" s="259">
        <v>454</v>
      </c>
      <c r="I160" s="260"/>
      <c r="J160" s="256"/>
      <c r="K160" s="256"/>
      <c r="L160" s="261"/>
      <c r="M160" s="262"/>
      <c r="N160" s="263"/>
      <c r="O160" s="263"/>
      <c r="P160" s="263"/>
      <c r="Q160" s="263"/>
      <c r="R160" s="263"/>
      <c r="S160" s="263"/>
      <c r="T160" s="264"/>
      <c r="AT160" s="265" t="s">
        <v>175</v>
      </c>
      <c r="AU160" s="265" t="s">
        <v>107</v>
      </c>
      <c r="AV160" s="13" t="s">
        <v>107</v>
      </c>
      <c r="AW160" s="13" t="s">
        <v>31</v>
      </c>
      <c r="AX160" s="13" t="s">
        <v>74</v>
      </c>
      <c r="AY160" s="265" t="s">
        <v>165</v>
      </c>
    </row>
    <row r="161" s="15" customFormat="1">
      <c r="B161" s="277"/>
      <c r="C161" s="278"/>
      <c r="D161" s="246" t="s">
        <v>175</v>
      </c>
      <c r="E161" s="279" t="s">
        <v>1</v>
      </c>
      <c r="F161" s="280" t="s">
        <v>186</v>
      </c>
      <c r="G161" s="278"/>
      <c r="H161" s="281">
        <v>454</v>
      </c>
      <c r="I161" s="282"/>
      <c r="J161" s="278"/>
      <c r="K161" s="278"/>
      <c r="L161" s="283"/>
      <c r="M161" s="284"/>
      <c r="N161" s="285"/>
      <c r="O161" s="285"/>
      <c r="P161" s="285"/>
      <c r="Q161" s="285"/>
      <c r="R161" s="285"/>
      <c r="S161" s="285"/>
      <c r="T161" s="286"/>
      <c r="AT161" s="287" t="s">
        <v>175</v>
      </c>
      <c r="AU161" s="287" t="s">
        <v>107</v>
      </c>
      <c r="AV161" s="15" t="s">
        <v>173</v>
      </c>
      <c r="AW161" s="15" t="s">
        <v>31</v>
      </c>
      <c r="AX161" s="15" t="s">
        <v>82</v>
      </c>
      <c r="AY161" s="287" t="s">
        <v>165</v>
      </c>
    </row>
    <row r="162" s="1" customFormat="1" ht="24" customHeight="1">
      <c r="B162" s="38"/>
      <c r="C162" s="231" t="s">
        <v>256</v>
      </c>
      <c r="D162" s="231" t="s">
        <v>168</v>
      </c>
      <c r="E162" s="232" t="s">
        <v>2306</v>
      </c>
      <c r="F162" s="233" t="s">
        <v>2307</v>
      </c>
      <c r="G162" s="234" t="s">
        <v>171</v>
      </c>
      <c r="H162" s="235">
        <v>5.1040000000000001</v>
      </c>
      <c r="I162" s="236"/>
      <c r="J162" s="237">
        <f>ROUND(I162*H162,2)</f>
        <v>0</v>
      </c>
      <c r="K162" s="233" t="s">
        <v>266</v>
      </c>
      <c r="L162" s="43"/>
      <c r="M162" s="238" t="s">
        <v>1</v>
      </c>
      <c r="N162" s="239" t="s">
        <v>40</v>
      </c>
      <c r="O162" s="86"/>
      <c r="P162" s="240">
        <f>O162*H162</f>
        <v>0</v>
      </c>
      <c r="Q162" s="240">
        <v>0.023369999999999998</v>
      </c>
      <c r="R162" s="240">
        <f>Q162*H162</f>
        <v>0.11928047999999999</v>
      </c>
      <c r="S162" s="240">
        <v>0</v>
      </c>
      <c r="T162" s="241">
        <f>S162*H162</f>
        <v>0</v>
      </c>
      <c r="AR162" s="242" t="s">
        <v>315</v>
      </c>
      <c r="AT162" s="242" t="s">
        <v>168</v>
      </c>
      <c r="AU162" s="242" t="s">
        <v>107</v>
      </c>
      <c r="AY162" s="17" t="s">
        <v>165</v>
      </c>
      <c r="BE162" s="243">
        <f>IF(N162="základní",J162,0)</f>
        <v>0</v>
      </c>
      <c r="BF162" s="243">
        <f>IF(N162="snížená",J162,0)</f>
        <v>0</v>
      </c>
      <c r="BG162" s="243">
        <f>IF(N162="zákl. přenesená",J162,0)</f>
        <v>0</v>
      </c>
      <c r="BH162" s="243">
        <f>IF(N162="sníž. přenesená",J162,0)</f>
        <v>0</v>
      </c>
      <c r="BI162" s="243">
        <f>IF(N162="nulová",J162,0)</f>
        <v>0</v>
      </c>
      <c r="BJ162" s="17" t="s">
        <v>107</v>
      </c>
      <c r="BK162" s="243">
        <f>ROUND(I162*H162,2)</f>
        <v>0</v>
      </c>
      <c r="BL162" s="17" t="s">
        <v>315</v>
      </c>
      <c r="BM162" s="242" t="s">
        <v>2308</v>
      </c>
    </row>
    <row r="163" s="12" customFormat="1">
      <c r="B163" s="244"/>
      <c r="C163" s="245"/>
      <c r="D163" s="246" t="s">
        <v>175</v>
      </c>
      <c r="E163" s="247" t="s">
        <v>1</v>
      </c>
      <c r="F163" s="248" t="s">
        <v>2309</v>
      </c>
      <c r="G163" s="245"/>
      <c r="H163" s="247" t="s">
        <v>1</v>
      </c>
      <c r="I163" s="249"/>
      <c r="J163" s="245"/>
      <c r="K163" s="245"/>
      <c r="L163" s="250"/>
      <c r="M163" s="251"/>
      <c r="N163" s="252"/>
      <c r="O163" s="252"/>
      <c r="P163" s="252"/>
      <c r="Q163" s="252"/>
      <c r="R163" s="252"/>
      <c r="S163" s="252"/>
      <c r="T163" s="253"/>
      <c r="AT163" s="254" t="s">
        <v>175</v>
      </c>
      <c r="AU163" s="254" t="s">
        <v>107</v>
      </c>
      <c r="AV163" s="12" t="s">
        <v>82</v>
      </c>
      <c r="AW163" s="12" t="s">
        <v>31</v>
      </c>
      <c r="AX163" s="12" t="s">
        <v>74</v>
      </c>
      <c r="AY163" s="254" t="s">
        <v>165</v>
      </c>
    </row>
    <row r="164" s="13" customFormat="1">
      <c r="B164" s="255"/>
      <c r="C164" s="256"/>
      <c r="D164" s="246" t="s">
        <v>175</v>
      </c>
      <c r="E164" s="257" t="s">
        <v>1</v>
      </c>
      <c r="F164" s="258" t="s">
        <v>2310</v>
      </c>
      <c r="G164" s="256"/>
      <c r="H164" s="259">
        <v>5.1040000000000001</v>
      </c>
      <c r="I164" s="260"/>
      <c r="J164" s="256"/>
      <c r="K164" s="256"/>
      <c r="L164" s="261"/>
      <c r="M164" s="262"/>
      <c r="N164" s="263"/>
      <c r="O164" s="263"/>
      <c r="P164" s="263"/>
      <c r="Q164" s="263"/>
      <c r="R164" s="263"/>
      <c r="S164" s="263"/>
      <c r="T164" s="264"/>
      <c r="AT164" s="265" t="s">
        <v>175</v>
      </c>
      <c r="AU164" s="265" t="s">
        <v>107</v>
      </c>
      <c r="AV164" s="13" t="s">
        <v>107</v>
      </c>
      <c r="AW164" s="13" t="s">
        <v>31</v>
      </c>
      <c r="AX164" s="13" t="s">
        <v>74</v>
      </c>
      <c r="AY164" s="265" t="s">
        <v>165</v>
      </c>
    </row>
    <row r="165" s="15" customFormat="1">
      <c r="B165" s="277"/>
      <c r="C165" s="278"/>
      <c r="D165" s="246" t="s">
        <v>175</v>
      </c>
      <c r="E165" s="279" t="s">
        <v>1</v>
      </c>
      <c r="F165" s="280" t="s">
        <v>186</v>
      </c>
      <c r="G165" s="278"/>
      <c r="H165" s="281">
        <v>5.1040000000000001</v>
      </c>
      <c r="I165" s="282"/>
      <c r="J165" s="278"/>
      <c r="K165" s="278"/>
      <c r="L165" s="283"/>
      <c r="M165" s="284"/>
      <c r="N165" s="285"/>
      <c r="O165" s="285"/>
      <c r="P165" s="285"/>
      <c r="Q165" s="285"/>
      <c r="R165" s="285"/>
      <c r="S165" s="285"/>
      <c r="T165" s="286"/>
      <c r="AT165" s="287" t="s">
        <v>175</v>
      </c>
      <c r="AU165" s="287" t="s">
        <v>107</v>
      </c>
      <c r="AV165" s="15" t="s">
        <v>173</v>
      </c>
      <c r="AW165" s="15" t="s">
        <v>31</v>
      </c>
      <c r="AX165" s="15" t="s">
        <v>82</v>
      </c>
      <c r="AY165" s="287" t="s">
        <v>165</v>
      </c>
    </row>
    <row r="166" s="1" customFormat="1" ht="24" customHeight="1">
      <c r="B166" s="38"/>
      <c r="C166" s="231" t="s">
        <v>263</v>
      </c>
      <c r="D166" s="231" t="s">
        <v>168</v>
      </c>
      <c r="E166" s="232" t="s">
        <v>2311</v>
      </c>
      <c r="F166" s="233" t="s">
        <v>2312</v>
      </c>
      <c r="G166" s="234" t="s">
        <v>339</v>
      </c>
      <c r="H166" s="235">
        <v>14</v>
      </c>
      <c r="I166" s="236"/>
      <c r="J166" s="237">
        <f>ROUND(I166*H166,2)</f>
        <v>0</v>
      </c>
      <c r="K166" s="233" t="s">
        <v>172</v>
      </c>
      <c r="L166" s="43"/>
      <c r="M166" s="238" t="s">
        <v>1</v>
      </c>
      <c r="N166" s="239" t="s">
        <v>40</v>
      </c>
      <c r="O166" s="86"/>
      <c r="P166" s="240">
        <f>O166*H166</f>
        <v>0</v>
      </c>
      <c r="Q166" s="240">
        <v>0</v>
      </c>
      <c r="R166" s="240">
        <f>Q166*H166</f>
        <v>0</v>
      </c>
      <c r="S166" s="240">
        <v>0.0044000000000000003</v>
      </c>
      <c r="T166" s="241">
        <f>S166*H166</f>
        <v>0.061600000000000002</v>
      </c>
      <c r="AR166" s="242" t="s">
        <v>315</v>
      </c>
      <c r="AT166" s="242" t="s">
        <v>168</v>
      </c>
      <c r="AU166" s="242" t="s">
        <v>107</v>
      </c>
      <c r="AY166" s="17" t="s">
        <v>165</v>
      </c>
      <c r="BE166" s="243">
        <f>IF(N166="základní",J166,0)</f>
        <v>0</v>
      </c>
      <c r="BF166" s="243">
        <f>IF(N166="snížená",J166,0)</f>
        <v>0</v>
      </c>
      <c r="BG166" s="243">
        <f>IF(N166="zákl. přenesená",J166,0)</f>
        <v>0</v>
      </c>
      <c r="BH166" s="243">
        <f>IF(N166="sníž. přenesená",J166,0)</f>
        <v>0</v>
      </c>
      <c r="BI166" s="243">
        <f>IF(N166="nulová",J166,0)</f>
        <v>0</v>
      </c>
      <c r="BJ166" s="17" t="s">
        <v>107</v>
      </c>
      <c r="BK166" s="243">
        <f>ROUND(I166*H166,2)</f>
        <v>0</v>
      </c>
      <c r="BL166" s="17" t="s">
        <v>315</v>
      </c>
      <c r="BM166" s="242" t="s">
        <v>2313</v>
      </c>
    </row>
    <row r="167" s="12" customFormat="1">
      <c r="B167" s="244"/>
      <c r="C167" s="245"/>
      <c r="D167" s="246" t="s">
        <v>175</v>
      </c>
      <c r="E167" s="247" t="s">
        <v>1</v>
      </c>
      <c r="F167" s="248" t="s">
        <v>2314</v>
      </c>
      <c r="G167" s="245"/>
      <c r="H167" s="247" t="s">
        <v>1</v>
      </c>
      <c r="I167" s="249"/>
      <c r="J167" s="245"/>
      <c r="K167" s="245"/>
      <c r="L167" s="250"/>
      <c r="M167" s="251"/>
      <c r="N167" s="252"/>
      <c r="O167" s="252"/>
      <c r="P167" s="252"/>
      <c r="Q167" s="252"/>
      <c r="R167" s="252"/>
      <c r="S167" s="252"/>
      <c r="T167" s="253"/>
      <c r="AT167" s="254" t="s">
        <v>175</v>
      </c>
      <c r="AU167" s="254" t="s">
        <v>107</v>
      </c>
      <c r="AV167" s="12" t="s">
        <v>82</v>
      </c>
      <c r="AW167" s="12" t="s">
        <v>31</v>
      </c>
      <c r="AX167" s="12" t="s">
        <v>74</v>
      </c>
      <c r="AY167" s="254" t="s">
        <v>165</v>
      </c>
    </row>
    <row r="168" s="13" customFormat="1">
      <c r="B168" s="255"/>
      <c r="C168" s="256"/>
      <c r="D168" s="246" t="s">
        <v>175</v>
      </c>
      <c r="E168" s="257" t="s">
        <v>1</v>
      </c>
      <c r="F168" s="258" t="s">
        <v>2315</v>
      </c>
      <c r="G168" s="256"/>
      <c r="H168" s="259">
        <v>14</v>
      </c>
      <c r="I168" s="260"/>
      <c r="J168" s="256"/>
      <c r="K168" s="256"/>
      <c r="L168" s="261"/>
      <c r="M168" s="262"/>
      <c r="N168" s="263"/>
      <c r="O168" s="263"/>
      <c r="P168" s="263"/>
      <c r="Q168" s="263"/>
      <c r="R168" s="263"/>
      <c r="S168" s="263"/>
      <c r="T168" s="264"/>
      <c r="AT168" s="265" t="s">
        <v>175</v>
      </c>
      <c r="AU168" s="265" t="s">
        <v>107</v>
      </c>
      <c r="AV168" s="13" t="s">
        <v>107</v>
      </c>
      <c r="AW168" s="13" t="s">
        <v>31</v>
      </c>
      <c r="AX168" s="13" t="s">
        <v>74</v>
      </c>
      <c r="AY168" s="265" t="s">
        <v>165</v>
      </c>
    </row>
    <row r="169" s="15" customFormat="1">
      <c r="B169" s="277"/>
      <c r="C169" s="278"/>
      <c r="D169" s="246" t="s">
        <v>175</v>
      </c>
      <c r="E169" s="279" t="s">
        <v>1</v>
      </c>
      <c r="F169" s="280" t="s">
        <v>186</v>
      </c>
      <c r="G169" s="278"/>
      <c r="H169" s="281">
        <v>14</v>
      </c>
      <c r="I169" s="282"/>
      <c r="J169" s="278"/>
      <c r="K169" s="278"/>
      <c r="L169" s="283"/>
      <c r="M169" s="284"/>
      <c r="N169" s="285"/>
      <c r="O169" s="285"/>
      <c r="P169" s="285"/>
      <c r="Q169" s="285"/>
      <c r="R169" s="285"/>
      <c r="S169" s="285"/>
      <c r="T169" s="286"/>
      <c r="AT169" s="287" t="s">
        <v>175</v>
      </c>
      <c r="AU169" s="287" t="s">
        <v>107</v>
      </c>
      <c r="AV169" s="15" t="s">
        <v>173</v>
      </c>
      <c r="AW169" s="15" t="s">
        <v>31</v>
      </c>
      <c r="AX169" s="15" t="s">
        <v>82</v>
      </c>
      <c r="AY169" s="287" t="s">
        <v>165</v>
      </c>
    </row>
    <row r="170" s="1" customFormat="1" ht="24" customHeight="1">
      <c r="B170" s="38"/>
      <c r="C170" s="231" t="s">
        <v>282</v>
      </c>
      <c r="D170" s="231" t="s">
        <v>168</v>
      </c>
      <c r="E170" s="232" t="s">
        <v>1038</v>
      </c>
      <c r="F170" s="233" t="s">
        <v>1039</v>
      </c>
      <c r="G170" s="234" t="s">
        <v>285</v>
      </c>
      <c r="H170" s="235">
        <v>2.9399999999999999</v>
      </c>
      <c r="I170" s="236"/>
      <c r="J170" s="237">
        <f>ROUND(I170*H170,2)</f>
        <v>0</v>
      </c>
      <c r="K170" s="233" t="s">
        <v>172</v>
      </c>
      <c r="L170" s="43"/>
      <c r="M170" s="238" t="s">
        <v>1</v>
      </c>
      <c r="N170" s="239" t="s">
        <v>40</v>
      </c>
      <c r="O170" s="86"/>
      <c r="P170" s="240">
        <f>O170*H170</f>
        <v>0</v>
      </c>
      <c r="Q170" s="240">
        <v>0</v>
      </c>
      <c r="R170" s="240">
        <f>Q170*H170</f>
        <v>0</v>
      </c>
      <c r="S170" s="240">
        <v>0</v>
      </c>
      <c r="T170" s="241">
        <f>S170*H170</f>
        <v>0</v>
      </c>
      <c r="AR170" s="242" t="s">
        <v>315</v>
      </c>
      <c r="AT170" s="242" t="s">
        <v>168</v>
      </c>
      <c r="AU170" s="242" t="s">
        <v>107</v>
      </c>
      <c r="AY170" s="17" t="s">
        <v>165</v>
      </c>
      <c r="BE170" s="243">
        <f>IF(N170="základní",J170,0)</f>
        <v>0</v>
      </c>
      <c r="BF170" s="243">
        <f>IF(N170="snížená",J170,0)</f>
        <v>0</v>
      </c>
      <c r="BG170" s="243">
        <f>IF(N170="zákl. přenesená",J170,0)</f>
        <v>0</v>
      </c>
      <c r="BH170" s="243">
        <f>IF(N170="sníž. přenesená",J170,0)</f>
        <v>0</v>
      </c>
      <c r="BI170" s="243">
        <f>IF(N170="nulová",J170,0)</f>
        <v>0</v>
      </c>
      <c r="BJ170" s="17" t="s">
        <v>107</v>
      </c>
      <c r="BK170" s="243">
        <f>ROUND(I170*H170,2)</f>
        <v>0</v>
      </c>
      <c r="BL170" s="17" t="s">
        <v>315</v>
      </c>
      <c r="BM170" s="242" t="s">
        <v>2316</v>
      </c>
    </row>
    <row r="171" s="11" customFormat="1" ht="22.8" customHeight="1">
      <c r="B171" s="215"/>
      <c r="C171" s="216"/>
      <c r="D171" s="217" t="s">
        <v>73</v>
      </c>
      <c r="E171" s="229" t="s">
        <v>2233</v>
      </c>
      <c r="F171" s="229" t="s">
        <v>2234</v>
      </c>
      <c r="G171" s="216"/>
      <c r="H171" s="216"/>
      <c r="I171" s="219"/>
      <c r="J171" s="230">
        <f>BK171</f>
        <v>0</v>
      </c>
      <c r="K171" s="216"/>
      <c r="L171" s="221"/>
      <c r="M171" s="222"/>
      <c r="N171" s="223"/>
      <c r="O171" s="223"/>
      <c r="P171" s="224">
        <f>SUM(P172:P336)</f>
        <v>0</v>
      </c>
      <c r="Q171" s="223"/>
      <c r="R171" s="224">
        <f>SUM(R172:R336)</f>
        <v>0.78520539999999994</v>
      </c>
      <c r="S171" s="223"/>
      <c r="T171" s="225">
        <f>SUM(T172:T336)</f>
        <v>0.94283527999999994</v>
      </c>
      <c r="AR171" s="226" t="s">
        <v>107</v>
      </c>
      <c r="AT171" s="227" t="s">
        <v>73</v>
      </c>
      <c r="AU171" s="227" t="s">
        <v>82</v>
      </c>
      <c r="AY171" s="226" t="s">
        <v>165</v>
      </c>
      <c r="BK171" s="228">
        <f>SUM(BK172:BK336)</f>
        <v>0</v>
      </c>
    </row>
    <row r="172" s="1" customFormat="1" ht="16.5" customHeight="1">
      <c r="B172" s="38"/>
      <c r="C172" s="231" t="s">
        <v>293</v>
      </c>
      <c r="D172" s="231" t="s">
        <v>168</v>
      </c>
      <c r="E172" s="232" t="s">
        <v>2317</v>
      </c>
      <c r="F172" s="233" t="s">
        <v>2318</v>
      </c>
      <c r="G172" s="234" t="s">
        <v>296</v>
      </c>
      <c r="H172" s="235">
        <v>23.512</v>
      </c>
      <c r="I172" s="236"/>
      <c r="J172" s="237">
        <f>ROUND(I172*H172,2)</f>
        <v>0</v>
      </c>
      <c r="K172" s="233" t="s">
        <v>172</v>
      </c>
      <c r="L172" s="43"/>
      <c r="M172" s="238" t="s">
        <v>1</v>
      </c>
      <c r="N172" s="239" t="s">
        <v>40</v>
      </c>
      <c r="O172" s="86"/>
      <c r="P172" s="240">
        <f>O172*H172</f>
        <v>0</v>
      </c>
      <c r="Q172" s="240">
        <v>0</v>
      </c>
      <c r="R172" s="240">
        <f>Q172*H172</f>
        <v>0</v>
      </c>
      <c r="S172" s="240">
        <v>0.00594</v>
      </c>
      <c r="T172" s="241">
        <f>S172*H172</f>
        <v>0.13966128</v>
      </c>
      <c r="AR172" s="242" t="s">
        <v>173</v>
      </c>
      <c r="AT172" s="242" t="s">
        <v>168</v>
      </c>
      <c r="AU172" s="242" t="s">
        <v>107</v>
      </c>
      <c r="AY172" s="17" t="s">
        <v>165</v>
      </c>
      <c r="BE172" s="243">
        <f>IF(N172="základní",J172,0)</f>
        <v>0</v>
      </c>
      <c r="BF172" s="243">
        <f>IF(N172="snížená",J172,0)</f>
        <v>0</v>
      </c>
      <c r="BG172" s="243">
        <f>IF(N172="zákl. přenesená",J172,0)</f>
        <v>0</v>
      </c>
      <c r="BH172" s="243">
        <f>IF(N172="sníž. přenesená",J172,0)</f>
        <v>0</v>
      </c>
      <c r="BI172" s="243">
        <f>IF(N172="nulová",J172,0)</f>
        <v>0</v>
      </c>
      <c r="BJ172" s="17" t="s">
        <v>107</v>
      </c>
      <c r="BK172" s="243">
        <f>ROUND(I172*H172,2)</f>
        <v>0</v>
      </c>
      <c r="BL172" s="17" t="s">
        <v>173</v>
      </c>
      <c r="BM172" s="242" t="s">
        <v>2319</v>
      </c>
    </row>
    <row r="173" s="13" customFormat="1">
      <c r="B173" s="255"/>
      <c r="C173" s="256"/>
      <c r="D173" s="246" t="s">
        <v>175</v>
      </c>
      <c r="E173" s="257" t="s">
        <v>1</v>
      </c>
      <c r="F173" s="258" t="s">
        <v>2320</v>
      </c>
      <c r="G173" s="256"/>
      <c r="H173" s="259">
        <v>8.9469999999999992</v>
      </c>
      <c r="I173" s="260"/>
      <c r="J173" s="256"/>
      <c r="K173" s="256"/>
      <c r="L173" s="261"/>
      <c r="M173" s="262"/>
      <c r="N173" s="263"/>
      <c r="O173" s="263"/>
      <c r="P173" s="263"/>
      <c r="Q173" s="263"/>
      <c r="R173" s="263"/>
      <c r="S173" s="263"/>
      <c r="T173" s="264"/>
      <c r="AT173" s="265" t="s">
        <v>175</v>
      </c>
      <c r="AU173" s="265" t="s">
        <v>107</v>
      </c>
      <c r="AV173" s="13" t="s">
        <v>107</v>
      </c>
      <c r="AW173" s="13" t="s">
        <v>31</v>
      </c>
      <c r="AX173" s="13" t="s">
        <v>74</v>
      </c>
      <c r="AY173" s="265" t="s">
        <v>165</v>
      </c>
    </row>
    <row r="174" s="13" customFormat="1">
      <c r="B174" s="255"/>
      <c r="C174" s="256"/>
      <c r="D174" s="246" t="s">
        <v>175</v>
      </c>
      <c r="E174" s="257" t="s">
        <v>1</v>
      </c>
      <c r="F174" s="258" t="s">
        <v>2321</v>
      </c>
      <c r="G174" s="256"/>
      <c r="H174" s="259">
        <v>14.565</v>
      </c>
      <c r="I174" s="260"/>
      <c r="J174" s="256"/>
      <c r="K174" s="256"/>
      <c r="L174" s="261"/>
      <c r="M174" s="262"/>
      <c r="N174" s="263"/>
      <c r="O174" s="263"/>
      <c r="P174" s="263"/>
      <c r="Q174" s="263"/>
      <c r="R174" s="263"/>
      <c r="S174" s="263"/>
      <c r="T174" s="264"/>
      <c r="AT174" s="265" t="s">
        <v>175</v>
      </c>
      <c r="AU174" s="265" t="s">
        <v>107</v>
      </c>
      <c r="AV174" s="13" t="s">
        <v>107</v>
      </c>
      <c r="AW174" s="13" t="s">
        <v>31</v>
      </c>
      <c r="AX174" s="13" t="s">
        <v>74</v>
      </c>
      <c r="AY174" s="265" t="s">
        <v>165</v>
      </c>
    </row>
    <row r="175" s="15" customFormat="1">
      <c r="B175" s="277"/>
      <c r="C175" s="278"/>
      <c r="D175" s="246" t="s">
        <v>175</v>
      </c>
      <c r="E175" s="279" t="s">
        <v>1</v>
      </c>
      <c r="F175" s="280" t="s">
        <v>186</v>
      </c>
      <c r="G175" s="278"/>
      <c r="H175" s="281">
        <v>23.512</v>
      </c>
      <c r="I175" s="282"/>
      <c r="J175" s="278"/>
      <c r="K175" s="278"/>
      <c r="L175" s="283"/>
      <c r="M175" s="284"/>
      <c r="N175" s="285"/>
      <c r="O175" s="285"/>
      <c r="P175" s="285"/>
      <c r="Q175" s="285"/>
      <c r="R175" s="285"/>
      <c r="S175" s="285"/>
      <c r="T175" s="286"/>
      <c r="AT175" s="287" t="s">
        <v>175</v>
      </c>
      <c r="AU175" s="287" t="s">
        <v>107</v>
      </c>
      <c r="AV175" s="15" t="s">
        <v>173</v>
      </c>
      <c r="AW175" s="15" t="s">
        <v>31</v>
      </c>
      <c r="AX175" s="15" t="s">
        <v>82</v>
      </c>
      <c r="AY175" s="287" t="s">
        <v>165</v>
      </c>
    </row>
    <row r="176" s="1" customFormat="1" ht="16.5" customHeight="1">
      <c r="B176" s="38"/>
      <c r="C176" s="231" t="s">
        <v>299</v>
      </c>
      <c r="D176" s="231" t="s">
        <v>168</v>
      </c>
      <c r="E176" s="232" t="s">
        <v>2322</v>
      </c>
      <c r="F176" s="233" t="s">
        <v>2323</v>
      </c>
      <c r="G176" s="234" t="s">
        <v>339</v>
      </c>
      <c r="H176" s="235">
        <v>39.869999999999997</v>
      </c>
      <c r="I176" s="236"/>
      <c r="J176" s="237">
        <f>ROUND(I176*H176,2)</f>
        <v>0</v>
      </c>
      <c r="K176" s="233" t="s">
        <v>172</v>
      </c>
      <c r="L176" s="43"/>
      <c r="M176" s="238" t="s">
        <v>1</v>
      </c>
      <c r="N176" s="239" t="s">
        <v>40</v>
      </c>
      <c r="O176" s="86"/>
      <c r="P176" s="240">
        <f>O176*H176</f>
        <v>0</v>
      </c>
      <c r="Q176" s="240">
        <v>0</v>
      </c>
      <c r="R176" s="240">
        <f>Q176*H176</f>
        <v>0</v>
      </c>
      <c r="S176" s="240">
        <v>0.0016999999999999999</v>
      </c>
      <c r="T176" s="241">
        <f>S176*H176</f>
        <v>0.067778999999999992</v>
      </c>
      <c r="AR176" s="242" t="s">
        <v>315</v>
      </c>
      <c r="AT176" s="242" t="s">
        <v>168</v>
      </c>
      <c r="AU176" s="242" t="s">
        <v>107</v>
      </c>
      <c r="AY176" s="17" t="s">
        <v>165</v>
      </c>
      <c r="BE176" s="243">
        <f>IF(N176="základní",J176,0)</f>
        <v>0</v>
      </c>
      <c r="BF176" s="243">
        <f>IF(N176="snížená",J176,0)</f>
        <v>0</v>
      </c>
      <c r="BG176" s="243">
        <f>IF(N176="zákl. přenesená",J176,0)</f>
        <v>0</v>
      </c>
      <c r="BH176" s="243">
        <f>IF(N176="sníž. přenesená",J176,0)</f>
        <v>0</v>
      </c>
      <c r="BI176" s="243">
        <f>IF(N176="nulová",J176,0)</f>
        <v>0</v>
      </c>
      <c r="BJ176" s="17" t="s">
        <v>107</v>
      </c>
      <c r="BK176" s="243">
        <f>ROUND(I176*H176,2)</f>
        <v>0</v>
      </c>
      <c r="BL176" s="17" t="s">
        <v>315</v>
      </c>
      <c r="BM176" s="242" t="s">
        <v>2324</v>
      </c>
    </row>
    <row r="177" s="12" customFormat="1">
      <c r="B177" s="244"/>
      <c r="C177" s="245"/>
      <c r="D177" s="246" t="s">
        <v>175</v>
      </c>
      <c r="E177" s="247" t="s">
        <v>1</v>
      </c>
      <c r="F177" s="248" t="s">
        <v>2325</v>
      </c>
      <c r="G177" s="245"/>
      <c r="H177" s="247" t="s">
        <v>1</v>
      </c>
      <c r="I177" s="249"/>
      <c r="J177" s="245"/>
      <c r="K177" s="245"/>
      <c r="L177" s="250"/>
      <c r="M177" s="251"/>
      <c r="N177" s="252"/>
      <c r="O177" s="252"/>
      <c r="P177" s="252"/>
      <c r="Q177" s="252"/>
      <c r="R177" s="252"/>
      <c r="S177" s="252"/>
      <c r="T177" s="253"/>
      <c r="AT177" s="254" t="s">
        <v>175</v>
      </c>
      <c r="AU177" s="254" t="s">
        <v>107</v>
      </c>
      <c r="AV177" s="12" t="s">
        <v>82</v>
      </c>
      <c r="AW177" s="12" t="s">
        <v>31</v>
      </c>
      <c r="AX177" s="12" t="s">
        <v>74</v>
      </c>
      <c r="AY177" s="254" t="s">
        <v>165</v>
      </c>
    </row>
    <row r="178" s="13" customFormat="1">
      <c r="B178" s="255"/>
      <c r="C178" s="256"/>
      <c r="D178" s="246" t="s">
        <v>175</v>
      </c>
      <c r="E178" s="257" t="s">
        <v>1</v>
      </c>
      <c r="F178" s="258" t="s">
        <v>2326</v>
      </c>
      <c r="G178" s="256"/>
      <c r="H178" s="259">
        <v>7.0999999999999996</v>
      </c>
      <c r="I178" s="260"/>
      <c r="J178" s="256"/>
      <c r="K178" s="256"/>
      <c r="L178" s="261"/>
      <c r="M178" s="262"/>
      <c r="N178" s="263"/>
      <c r="O178" s="263"/>
      <c r="P178" s="263"/>
      <c r="Q178" s="263"/>
      <c r="R178" s="263"/>
      <c r="S178" s="263"/>
      <c r="T178" s="264"/>
      <c r="AT178" s="265" t="s">
        <v>175</v>
      </c>
      <c r="AU178" s="265" t="s">
        <v>107</v>
      </c>
      <c r="AV178" s="13" t="s">
        <v>107</v>
      </c>
      <c r="AW178" s="13" t="s">
        <v>31</v>
      </c>
      <c r="AX178" s="13" t="s">
        <v>74</v>
      </c>
      <c r="AY178" s="265" t="s">
        <v>165</v>
      </c>
    </row>
    <row r="179" s="12" customFormat="1">
      <c r="B179" s="244"/>
      <c r="C179" s="245"/>
      <c r="D179" s="246" t="s">
        <v>175</v>
      </c>
      <c r="E179" s="247" t="s">
        <v>1</v>
      </c>
      <c r="F179" s="248" t="s">
        <v>2327</v>
      </c>
      <c r="G179" s="245"/>
      <c r="H179" s="247" t="s">
        <v>1</v>
      </c>
      <c r="I179" s="249"/>
      <c r="J179" s="245"/>
      <c r="K179" s="245"/>
      <c r="L179" s="250"/>
      <c r="M179" s="251"/>
      <c r="N179" s="252"/>
      <c r="O179" s="252"/>
      <c r="P179" s="252"/>
      <c r="Q179" s="252"/>
      <c r="R179" s="252"/>
      <c r="S179" s="252"/>
      <c r="T179" s="253"/>
      <c r="AT179" s="254" t="s">
        <v>175</v>
      </c>
      <c r="AU179" s="254" t="s">
        <v>107</v>
      </c>
      <c r="AV179" s="12" t="s">
        <v>82</v>
      </c>
      <c r="AW179" s="12" t="s">
        <v>31</v>
      </c>
      <c r="AX179" s="12" t="s">
        <v>74</v>
      </c>
      <c r="AY179" s="254" t="s">
        <v>165</v>
      </c>
    </row>
    <row r="180" s="13" customFormat="1">
      <c r="B180" s="255"/>
      <c r="C180" s="256"/>
      <c r="D180" s="246" t="s">
        <v>175</v>
      </c>
      <c r="E180" s="257" t="s">
        <v>1</v>
      </c>
      <c r="F180" s="258" t="s">
        <v>2328</v>
      </c>
      <c r="G180" s="256"/>
      <c r="H180" s="259">
        <v>6.75</v>
      </c>
      <c r="I180" s="260"/>
      <c r="J180" s="256"/>
      <c r="K180" s="256"/>
      <c r="L180" s="261"/>
      <c r="M180" s="262"/>
      <c r="N180" s="263"/>
      <c r="O180" s="263"/>
      <c r="P180" s="263"/>
      <c r="Q180" s="263"/>
      <c r="R180" s="263"/>
      <c r="S180" s="263"/>
      <c r="T180" s="264"/>
      <c r="AT180" s="265" t="s">
        <v>175</v>
      </c>
      <c r="AU180" s="265" t="s">
        <v>107</v>
      </c>
      <c r="AV180" s="13" t="s">
        <v>107</v>
      </c>
      <c r="AW180" s="13" t="s">
        <v>31</v>
      </c>
      <c r="AX180" s="13" t="s">
        <v>74</v>
      </c>
      <c r="AY180" s="265" t="s">
        <v>165</v>
      </c>
    </row>
    <row r="181" s="12" customFormat="1">
      <c r="B181" s="244"/>
      <c r="C181" s="245"/>
      <c r="D181" s="246" t="s">
        <v>175</v>
      </c>
      <c r="E181" s="247" t="s">
        <v>1</v>
      </c>
      <c r="F181" s="248" t="s">
        <v>2329</v>
      </c>
      <c r="G181" s="245"/>
      <c r="H181" s="247" t="s">
        <v>1</v>
      </c>
      <c r="I181" s="249"/>
      <c r="J181" s="245"/>
      <c r="K181" s="245"/>
      <c r="L181" s="250"/>
      <c r="M181" s="251"/>
      <c r="N181" s="252"/>
      <c r="O181" s="252"/>
      <c r="P181" s="252"/>
      <c r="Q181" s="252"/>
      <c r="R181" s="252"/>
      <c r="S181" s="252"/>
      <c r="T181" s="253"/>
      <c r="AT181" s="254" t="s">
        <v>175</v>
      </c>
      <c r="AU181" s="254" t="s">
        <v>107</v>
      </c>
      <c r="AV181" s="12" t="s">
        <v>82</v>
      </c>
      <c r="AW181" s="12" t="s">
        <v>31</v>
      </c>
      <c r="AX181" s="12" t="s">
        <v>74</v>
      </c>
      <c r="AY181" s="254" t="s">
        <v>165</v>
      </c>
    </row>
    <row r="182" s="13" customFormat="1">
      <c r="B182" s="255"/>
      <c r="C182" s="256"/>
      <c r="D182" s="246" t="s">
        <v>175</v>
      </c>
      <c r="E182" s="257" t="s">
        <v>1</v>
      </c>
      <c r="F182" s="258" t="s">
        <v>2330</v>
      </c>
      <c r="G182" s="256"/>
      <c r="H182" s="259">
        <v>5.9000000000000004</v>
      </c>
      <c r="I182" s="260"/>
      <c r="J182" s="256"/>
      <c r="K182" s="256"/>
      <c r="L182" s="261"/>
      <c r="M182" s="262"/>
      <c r="N182" s="263"/>
      <c r="O182" s="263"/>
      <c r="P182" s="263"/>
      <c r="Q182" s="263"/>
      <c r="R182" s="263"/>
      <c r="S182" s="263"/>
      <c r="T182" s="264"/>
      <c r="AT182" s="265" t="s">
        <v>175</v>
      </c>
      <c r="AU182" s="265" t="s">
        <v>107</v>
      </c>
      <c r="AV182" s="13" t="s">
        <v>107</v>
      </c>
      <c r="AW182" s="13" t="s">
        <v>31</v>
      </c>
      <c r="AX182" s="13" t="s">
        <v>74</v>
      </c>
      <c r="AY182" s="265" t="s">
        <v>165</v>
      </c>
    </row>
    <row r="183" s="12" customFormat="1">
      <c r="B183" s="244"/>
      <c r="C183" s="245"/>
      <c r="D183" s="246" t="s">
        <v>175</v>
      </c>
      <c r="E183" s="247" t="s">
        <v>1</v>
      </c>
      <c r="F183" s="248" t="s">
        <v>2331</v>
      </c>
      <c r="G183" s="245"/>
      <c r="H183" s="247" t="s">
        <v>1</v>
      </c>
      <c r="I183" s="249"/>
      <c r="J183" s="245"/>
      <c r="K183" s="245"/>
      <c r="L183" s="250"/>
      <c r="M183" s="251"/>
      <c r="N183" s="252"/>
      <c r="O183" s="252"/>
      <c r="P183" s="252"/>
      <c r="Q183" s="252"/>
      <c r="R183" s="252"/>
      <c r="S183" s="252"/>
      <c r="T183" s="253"/>
      <c r="AT183" s="254" t="s">
        <v>175</v>
      </c>
      <c r="AU183" s="254" t="s">
        <v>107</v>
      </c>
      <c r="AV183" s="12" t="s">
        <v>82</v>
      </c>
      <c r="AW183" s="12" t="s">
        <v>31</v>
      </c>
      <c r="AX183" s="12" t="s">
        <v>74</v>
      </c>
      <c r="AY183" s="254" t="s">
        <v>165</v>
      </c>
    </row>
    <row r="184" s="13" customFormat="1">
      <c r="B184" s="255"/>
      <c r="C184" s="256"/>
      <c r="D184" s="246" t="s">
        <v>175</v>
      </c>
      <c r="E184" s="257" t="s">
        <v>1</v>
      </c>
      <c r="F184" s="258" t="s">
        <v>2332</v>
      </c>
      <c r="G184" s="256"/>
      <c r="H184" s="259">
        <v>4.9000000000000004</v>
      </c>
      <c r="I184" s="260"/>
      <c r="J184" s="256"/>
      <c r="K184" s="256"/>
      <c r="L184" s="261"/>
      <c r="M184" s="262"/>
      <c r="N184" s="263"/>
      <c r="O184" s="263"/>
      <c r="P184" s="263"/>
      <c r="Q184" s="263"/>
      <c r="R184" s="263"/>
      <c r="S184" s="263"/>
      <c r="T184" s="264"/>
      <c r="AT184" s="265" t="s">
        <v>175</v>
      </c>
      <c r="AU184" s="265" t="s">
        <v>107</v>
      </c>
      <c r="AV184" s="13" t="s">
        <v>107</v>
      </c>
      <c r="AW184" s="13" t="s">
        <v>31</v>
      </c>
      <c r="AX184" s="13" t="s">
        <v>74</v>
      </c>
      <c r="AY184" s="265" t="s">
        <v>165</v>
      </c>
    </row>
    <row r="185" s="12" customFormat="1">
      <c r="B185" s="244"/>
      <c r="C185" s="245"/>
      <c r="D185" s="246" t="s">
        <v>175</v>
      </c>
      <c r="E185" s="247" t="s">
        <v>1</v>
      </c>
      <c r="F185" s="248" t="s">
        <v>2333</v>
      </c>
      <c r="G185" s="245"/>
      <c r="H185" s="247" t="s">
        <v>1</v>
      </c>
      <c r="I185" s="249"/>
      <c r="J185" s="245"/>
      <c r="K185" s="245"/>
      <c r="L185" s="250"/>
      <c r="M185" s="251"/>
      <c r="N185" s="252"/>
      <c r="O185" s="252"/>
      <c r="P185" s="252"/>
      <c r="Q185" s="252"/>
      <c r="R185" s="252"/>
      <c r="S185" s="252"/>
      <c r="T185" s="253"/>
      <c r="AT185" s="254" t="s">
        <v>175</v>
      </c>
      <c r="AU185" s="254" t="s">
        <v>107</v>
      </c>
      <c r="AV185" s="12" t="s">
        <v>82</v>
      </c>
      <c r="AW185" s="12" t="s">
        <v>31</v>
      </c>
      <c r="AX185" s="12" t="s">
        <v>74</v>
      </c>
      <c r="AY185" s="254" t="s">
        <v>165</v>
      </c>
    </row>
    <row r="186" s="13" customFormat="1">
      <c r="B186" s="255"/>
      <c r="C186" s="256"/>
      <c r="D186" s="246" t="s">
        <v>175</v>
      </c>
      <c r="E186" s="257" t="s">
        <v>1</v>
      </c>
      <c r="F186" s="258" t="s">
        <v>2334</v>
      </c>
      <c r="G186" s="256"/>
      <c r="H186" s="259">
        <v>4.5499999999999998</v>
      </c>
      <c r="I186" s="260"/>
      <c r="J186" s="256"/>
      <c r="K186" s="256"/>
      <c r="L186" s="261"/>
      <c r="M186" s="262"/>
      <c r="N186" s="263"/>
      <c r="O186" s="263"/>
      <c r="P186" s="263"/>
      <c r="Q186" s="263"/>
      <c r="R186" s="263"/>
      <c r="S186" s="263"/>
      <c r="T186" s="264"/>
      <c r="AT186" s="265" t="s">
        <v>175</v>
      </c>
      <c r="AU186" s="265" t="s">
        <v>107</v>
      </c>
      <c r="AV186" s="13" t="s">
        <v>107</v>
      </c>
      <c r="AW186" s="13" t="s">
        <v>31</v>
      </c>
      <c r="AX186" s="13" t="s">
        <v>74</v>
      </c>
      <c r="AY186" s="265" t="s">
        <v>165</v>
      </c>
    </row>
    <row r="187" s="12" customFormat="1">
      <c r="B187" s="244"/>
      <c r="C187" s="245"/>
      <c r="D187" s="246" t="s">
        <v>175</v>
      </c>
      <c r="E187" s="247" t="s">
        <v>1</v>
      </c>
      <c r="F187" s="248" t="s">
        <v>2335</v>
      </c>
      <c r="G187" s="245"/>
      <c r="H187" s="247" t="s">
        <v>1</v>
      </c>
      <c r="I187" s="249"/>
      <c r="J187" s="245"/>
      <c r="K187" s="245"/>
      <c r="L187" s="250"/>
      <c r="M187" s="251"/>
      <c r="N187" s="252"/>
      <c r="O187" s="252"/>
      <c r="P187" s="252"/>
      <c r="Q187" s="252"/>
      <c r="R187" s="252"/>
      <c r="S187" s="252"/>
      <c r="T187" s="253"/>
      <c r="AT187" s="254" t="s">
        <v>175</v>
      </c>
      <c r="AU187" s="254" t="s">
        <v>107</v>
      </c>
      <c r="AV187" s="12" t="s">
        <v>82</v>
      </c>
      <c r="AW187" s="12" t="s">
        <v>31</v>
      </c>
      <c r="AX187" s="12" t="s">
        <v>74</v>
      </c>
      <c r="AY187" s="254" t="s">
        <v>165</v>
      </c>
    </row>
    <row r="188" s="13" customFormat="1">
      <c r="B188" s="255"/>
      <c r="C188" s="256"/>
      <c r="D188" s="246" t="s">
        <v>175</v>
      </c>
      <c r="E188" s="257" t="s">
        <v>1</v>
      </c>
      <c r="F188" s="258" t="s">
        <v>2336</v>
      </c>
      <c r="G188" s="256"/>
      <c r="H188" s="259">
        <v>4.3499999999999996</v>
      </c>
      <c r="I188" s="260"/>
      <c r="J188" s="256"/>
      <c r="K188" s="256"/>
      <c r="L188" s="261"/>
      <c r="M188" s="262"/>
      <c r="N188" s="263"/>
      <c r="O188" s="263"/>
      <c r="P188" s="263"/>
      <c r="Q188" s="263"/>
      <c r="R188" s="263"/>
      <c r="S188" s="263"/>
      <c r="T188" s="264"/>
      <c r="AT188" s="265" t="s">
        <v>175</v>
      </c>
      <c r="AU188" s="265" t="s">
        <v>107</v>
      </c>
      <c r="AV188" s="13" t="s">
        <v>107</v>
      </c>
      <c r="AW188" s="13" t="s">
        <v>31</v>
      </c>
      <c r="AX188" s="13" t="s">
        <v>74</v>
      </c>
      <c r="AY188" s="265" t="s">
        <v>165</v>
      </c>
    </row>
    <row r="189" s="12" customFormat="1">
      <c r="B189" s="244"/>
      <c r="C189" s="245"/>
      <c r="D189" s="246" t="s">
        <v>175</v>
      </c>
      <c r="E189" s="247" t="s">
        <v>1</v>
      </c>
      <c r="F189" s="248" t="s">
        <v>2337</v>
      </c>
      <c r="G189" s="245"/>
      <c r="H189" s="247" t="s">
        <v>1</v>
      </c>
      <c r="I189" s="249"/>
      <c r="J189" s="245"/>
      <c r="K189" s="245"/>
      <c r="L189" s="250"/>
      <c r="M189" s="251"/>
      <c r="N189" s="252"/>
      <c r="O189" s="252"/>
      <c r="P189" s="252"/>
      <c r="Q189" s="252"/>
      <c r="R189" s="252"/>
      <c r="S189" s="252"/>
      <c r="T189" s="253"/>
      <c r="AT189" s="254" t="s">
        <v>175</v>
      </c>
      <c r="AU189" s="254" t="s">
        <v>107</v>
      </c>
      <c r="AV189" s="12" t="s">
        <v>82</v>
      </c>
      <c r="AW189" s="12" t="s">
        <v>31</v>
      </c>
      <c r="AX189" s="12" t="s">
        <v>74</v>
      </c>
      <c r="AY189" s="254" t="s">
        <v>165</v>
      </c>
    </row>
    <row r="190" s="13" customFormat="1">
      <c r="B190" s="255"/>
      <c r="C190" s="256"/>
      <c r="D190" s="246" t="s">
        <v>175</v>
      </c>
      <c r="E190" s="257" t="s">
        <v>1</v>
      </c>
      <c r="F190" s="258" t="s">
        <v>2338</v>
      </c>
      <c r="G190" s="256"/>
      <c r="H190" s="259">
        <v>3.75</v>
      </c>
      <c r="I190" s="260"/>
      <c r="J190" s="256"/>
      <c r="K190" s="256"/>
      <c r="L190" s="261"/>
      <c r="M190" s="262"/>
      <c r="N190" s="263"/>
      <c r="O190" s="263"/>
      <c r="P190" s="263"/>
      <c r="Q190" s="263"/>
      <c r="R190" s="263"/>
      <c r="S190" s="263"/>
      <c r="T190" s="264"/>
      <c r="AT190" s="265" t="s">
        <v>175</v>
      </c>
      <c r="AU190" s="265" t="s">
        <v>107</v>
      </c>
      <c r="AV190" s="13" t="s">
        <v>107</v>
      </c>
      <c r="AW190" s="13" t="s">
        <v>31</v>
      </c>
      <c r="AX190" s="13" t="s">
        <v>74</v>
      </c>
      <c r="AY190" s="265" t="s">
        <v>165</v>
      </c>
    </row>
    <row r="191" s="12" customFormat="1">
      <c r="B191" s="244"/>
      <c r="C191" s="245"/>
      <c r="D191" s="246" t="s">
        <v>175</v>
      </c>
      <c r="E191" s="247" t="s">
        <v>1</v>
      </c>
      <c r="F191" s="248" t="s">
        <v>2339</v>
      </c>
      <c r="G191" s="245"/>
      <c r="H191" s="247" t="s">
        <v>1</v>
      </c>
      <c r="I191" s="249"/>
      <c r="J191" s="245"/>
      <c r="K191" s="245"/>
      <c r="L191" s="250"/>
      <c r="M191" s="251"/>
      <c r="N191" s="252"/>
      <c r="O191" s="252"/>
      <c r="P191" s="252"/>
      <c r="Q191" s="252"/>
      <c r="R191" s="252"/>
      <c r="S191" s="252"/>
      <c r="T191" s="253"/>
      <c r="AT191" s="254" t="s">
        <v>175</v>
      </c>
      <c r="AU191" s="254" t="s">
        <v>107</v>
      </c>
      <c r="AV191" s="12" t="s">
        <v>82</v>
      </c>
      <c r="AW191" s="12" t="s">
        <v>31</v>
      </c>
      <c r="AX191" s="12" t="s">
        <v>74</v>
      </c>
      <c r="AY191" s="254" t="s">
        <v>165</v>
      </c>
    </row>
    <row r="192" s="13" customFormat="1">
      <c r="B192" s="255"/>
      <c r="C192" s="256"/>
      <c r="D192" s="246" t="s">
        <v>175</v>
      </c>
      <c r="E192" s="257" t="s">
        <v>1</v>
      </c>
      <c r="F192" s="258" t="s">
        <v>2340</v>
      </c>
      <c r="G192" s="256"/>
      <c r="H192" s="259">
        <v>1.1000000000000001</v>
      </c>
      <c r="I192" s="260"/>
      <c r="J192" s="256"/>
      <c r="K192" s="256"/>
      <c r="L192" s="261"/>
      <c r="M192" s="262"/>
      <c r="N192" s="263"/>
      <c r="O192" s="263"/>
      <c r="P192" s="263"/>
      <c r="Q192" s="263"/>
      <c r="R192" s="263"/>
      <c r="S192" s="263"/>
      <c r="T192" s="264"/>
      <c r="AT192" s="265" t="s">
        <v>175</v>
      </c>
      <c r="AU192" s="265" t="s">
        <v>107</v>
      </c>
      <c r="AV192" s="13" t="s">
        <v>107</v>
      </c>
      <c r="AW192" s="13" t="s">
        <v>31</v>
      </c>
      <c r="AX192" s="13" t="s">
        <v>74</v>
      </c>
      <c r="AY192" s="265" t="s">
        <v>165</v>
      </c>
    </row>
    <row r="193" s="12" customFormat="1">
      <c r="B193" s="244"/>
      <c r="C193" s="245"/>
      <c r="D193" s="246" t="s">
        <v>175</v>
      </c>
      <c r="E193" s="247" t="s">
        <v>1</v>
      </c>
      <c r="F193" s="248" t="s">
        <v>2341</v>
      </c>
      <c r="G193" s="245"/>
      <c r="H193" s="247" t="s">
        <v>1</v>
      </c>
      <c r="I193" s="249"/>
      <c r="J193" s="245"/>
      <c r="K193" s="245"/>
      <c r="L193" s="250"/>
      <c r="M193" s="251"/>
      <c r="N193" s="252"/>
      <c r="O193" s="252"/>
      <c r="P193" s="252"/>
      <c r="Q193" s="252"/>
      <c r="R193" s="252"/>
      <c r="S193" s="252"/>
      <c r="T193" s="253"/>
      <c r="AT193" s="254" t="s">
        <v>175</v>
      </c>
      <c r="AU193" s="254" t="s">
        <v>107</v>
      </c>
      <c r="AV193" s="12" t="s">
        <v>82</v>
      </c>
      <c r="AW193" s="12" t="s">
        <v>31</v>
      </c>
      <c r="AX193" s="12" t="s">
        <v>74</v>
      </c>
      <c r="AY193" s="254" t="s">
        <v>165</v>
      </c>
    </row>
    <row r="194" s="13" customFormat="1">
      <c r="B194" s="255"/>
      <c r="C194" s="256"/>
      <c r="D194" s="246" t="s">
        <v>175</v>
      </c>
      <c r="E194" s="257" t="s">
        <v>1</v>
      </c>
      <c r="F194" s="258" t="s">
        <v>2342</v>
      </c>
      <c r="G194" s="256"/>
      <c r="H194" s="259">
        <v>0.77000000000000002</v>
      </c>
      <c r="I194" s="260"/>
      <c r="J194" s="256"/>
      <c r="K194" s="256"/>
      <c r="L194" s="261"/>
      <c r="M194" s="262"/>
      <c r="N194" s="263"/>
      <c r="O194" s="263"/>
      <c r="P194" s="263"/>
      <c r="Q194" s="263"/>
      <c r="R194" s="263"/>
      <c r="S194" s="263"/>
      <c r="T194" s="264"/>
      <c r="AT194" s="265" t="s">
        <v>175</v>
      </c>
      <c r="AU194" s="265" t="s">
        <v>107</v>
      </c>
      <c r="AV194" s="13" t="s">
        <v>107</v>
      </c>
      <c r="AW194" s="13" t="s">
        <v>31</v>
      </c>
      <c r="AX194" s="13" t="s">
        <v>74</v>
      </c>
      <c r="AY194" s="265" t="s">
        <v>165</v>
      </c>
    </row>
    <row r="195" s="12" customFormat="1">
      <c r="B195" s="244"/>
      <c r="C195" s="245"/>
      <c r="D195" s="246" t="s">
        <v>175</v>
      </c>
      <c r="E195" s="247" t="s">
        <v>1</v>
      </c>
      <c r="F195" s="248" t="s">
        <v>2343</v>
      </c>
      <c r="G195" s="245"/>
      <c r="H195" s="247" t="s">
        <v>1</v>
      </c>
      <c r="I195" s="249"/>
      <c r="J195" s="245"/>
      <c r="K195" s="245"/>
      <c r="L195" s="250"/>
      <c r="M195" s="251"/>
      <c r="N195" s="252"/>
      <c r="O195" s="252"/>
      <c r="P195" s="252"/>
      <c r="Q195" s="252"/>
      <c r="R195" s="252"/>
      <c r="S195" s="252"/>
      <c r="T195" s="253"/>
      <c r="AT195" s="254" t="s">
        <v>175</v>
      </c>
      <c r="AU195" s="254" t="s">
        <v>107</v>
      </c>
      <c r="AV195" s="12" t="s">
        <v>82</v>
      </c>
      <c r="AW195" s="12" t="s">
        <v>31</v>
      </c>
      <c r="AX195" s="12" t="s">
        <v>74</v>
      </c>
      <c r="AY195" s="254" t="s">
        <v>165</v>
      </c>
    </row>
    <row r="196" s="13" customFormat="1">
      <c r="B196" s="255"/>
      <c r="C196" s="256"/>
      <c r="D196" s="246" t="s">
        <v>175</v>
      </c>
      <c r="E196" s="257" t="s">
        <v>1</v>
      </c>
      <c r="F196" s="258" t="s">
        <v>2344</v>
      </c>
      <c r="G196" s="256"/>
      <c r="H196" s="259">
        <v>0.69999999999999996</v>
      </c>
      <c r="I196" s="260"/>
      <c r="J196" s="256"/>
      <c r="K196" s="256"/>
      <c r="L196" s="261"/>
      <c r="M196" s="262"/>
      <c r="N196" s="263"/>
      <c r="O196" s="263"/>
      <c r="P196" s="263"/>
      <c r="Q196" s="263"/>
      <c r="R196" s="263"/>
      <c r="S196" s="263"/>
      <c r="T196" s="264"/>
      <c r="AT196" s="265" t="s">
        <v>175</v>
      </c>
      <c r="AU196" s="265" t="s">
        <v>107</v>
      </c>
      <c r="AV196" s="13" t="s">
        <v>107</v>
      </c>
      <c r="AW196" s="13" t="s">
        <v>31</v>
      </c>
      <c r="AX196" s="13" t="s">
        <v>74</v>
      </c>
      <c r="AY196" s="265" t="s">
        <v>165</v>
      </c>
    </row>
    <row r="197" s="15" customFormat="1">
      <c r="B197" s="277"/>
      <c r="C197" s="278"/>
      <c r="D197" s="246" t="s">
        <v>175</v>
      </c>
      <c r="E197" s="279" t="s">
        <v>1</v>
      </c>
      <c r="F197" s="280" t="s">
        <v>186</v>
      </c>
      <c r="G197" s="278"/>
      <c r="H197" s="281">
        <v>39.870000000000005</v>
      </c>
      <c r="I197" s="282"/>
      <c r="J197" s="278"/>
      <c r="K197" s="278"/>
      <c r="L197" s="283"/>
      <c r="M197" s="284"/>
      <c r="N197" s="285"/>
      <c r="O197" s="285"/>
      <c r="P197" s="285"/>
      <c r="Q197" s="285"/>
      <c r="R197" s="285"/>
      <c r="S197" s="285"/>
      <c r="T197" s="286"/>
      <c r="AT197" s="287" t="s">
        <v>175</v>
      </c>
      <c r="AU197" s="287" t="s">
        <v>107</v>
      </c>
      <c r="AV197" s="15" t="s">
        <v>173</v>
      </c>
      <c r="AW197" s="15" t="s">
        <v>31</v>
      </c>
      <c r="AX197" s="15" t="s">
        <v>82</v>
      </c>
      <c r="AY197" s="287" t="s">
        <v>165</v>
      </c>
    </row>
    <row r="198" s="1" customFormat="1" ht="16.5" customHeight="1">
      <c r="B198" s="38"/>
      <c r="C198" s="231" t="s">
        <v>8</v>
      </c>
      <c r="D198" s="231" t="s">
        <v>168</v>
      </c>
      <c r="E198" s="232" t="s">
        <v>2345</v>
      </c>
      <c r="F198" s="233" t="s">
        <v>2346</v>
      </c>
      <c r="G198" s="234" t="s">
        <v>339</v>
      </c>
      <c r="H198" s="235">
        <v>67.099999999999994</v>
      </c>
      <c r="I198" s="236"/>
      <c r="J198" s="237">
        <f>ROUND(I198*H198,2)</f>
        <v>0</v>
      </c>
      <c r="K198" s="233" t="s">
        <v>172</v>
      </c>
      <c r="L198" s="43"/>
      <c r="M198" s="238" t="s">
        <v>1</v>
      </c>
      <c r="N198" s="239" t="s">
        <v>40</v>
      </c>
      <c r="O198" s="86"/>
      <c r="P198" s="240">
        <f>O198*H198</f>
        <v>0</v>
      </c>
      <c r="Q198" s="240">
        <v>0</v>
      </c>
      <c r="R198" s="240">
        <f>Q198*H198</f>
        <v>0</v>
      </c>
      <c r="S198" s="240">
        <v>0.0017700000000000001</v>
      </c>
      <c r="T198" s="241">
        <f>S198*H198</f>
        <v>0.118767</v>
      </c>
      <c r="AR198" s="242" t="s">
        <v>315</v>
      </c>
      <c r="AT198" s="242" t="s">
        <v>168</v>
      </c>
      <c r="AU198" s="242" t="s">
        <v>107</v>
      </c>
      <c r="AY198" s="17" t="s">
        <v>165</v>
      </c>
      <c r="BE198" s="243">
        <f>IF(N198="základní",J198,0)</f>
        <v>0</v>
      </c>
      <c r="BF198" s="243">
        <f>IF(N198="snížená",J198,0)</f>
        <v>0</v>
      </c>
      <c r="BG198" s="243">
        <f>IF(N198="zákl. přenesená",J198,0)</f>
        <v>0</v>
      </c>
      <c r="BH198" s="243">
        <f>IF(N198="sníž. přenesená",J198,0)</f>
        <v>0</v>
      </c>
      <c r="BI198" s="243">
        <f>IF(N198="nulová",J198,0)</f>
        <v>0</v>
      </c>
      <c r="BJ198" s="17" t="s">
        <v>107</v>
      </c>
      <c r="BK198" s="243">
        <f>ROUND(I198*H198,2)</f>
        <v>0</v>
      </c>
      <c r="BL198" s="17" t="s">
        <v>315</v>
      </c>
      <c r="BM198" s="242" t="s">
        <v>2347</v>
      </c>
    </row>
    <row r="199" s="13" customFormat="1">
      <c r="B199" s="255"/>
      <c r="C199" s="256"/>
      <c r="D199" s="246" t="s">
        <v>175</v>
      </c>
      <c r="E199" s="257" t="s">
        <v>1</v>
      </c>
      <c r="F199" s="258" t="s">
        <v>2348</v>
      </c>
      <c r="G199" s="256"/>
      <c r="H199" s="259">
        <v>67.099999999999994</v>
      </c>
      <c r="I199" s="260"/>
      <c r="J199" s="256"/>
      <c r="K199" s="256"/>
      <c r="L199" s="261"/>
      <c r="M199" s="262"/>
      <c r="N199" s="263"/>
      <c r="O199" s="263"/>
      <c r="P199" s="263"/>
      <c r="Q199" s="263"/>
      <c r="R199" s="263"/>
      <c r="S199" s="263"/>
      <c r="T199" s="264"/>
      <c r="AT199" s="265" t="s">
        <v>175</v>
      </c>
      <c r="AU199" s="265" t="s">
        <v>107</v>
      </c>
      <c r="AV199" s="13" t="s">
        <v>107</v>
      </c>
      <c r="AW199" s="13" t="s">
        <v>31</v>
      </c>
      <c r="AX199" s="13" t="s">
        <v>74</v>
      </c>
      <c r="AY199" s="265" t="s">
        <v>165</v>
      </c>
    </row>
    <row r="200" s="15" customFormat="1">
      <c r="B200" s="277"/>
      <c r="C200" s="278"/>
      <c r="D200" s="246" t="s">
        <v>175</v>
      </c>
      <c r="E200" s="279" t="s">
        <v>1</v>
      </c>
      <c r="F200" s="280" t="s">
        <v>186</v>
      </c>
      <c r="G200" s="278"/>
      <c r="H200" s="281">
        <v>67.099999999999994</v>
      </c>
      <c r="I200" s="282"/>
      <c r="J200" s="278"/>
      <c r="K200" s="278"/>
      <c r="L200" s="283"/>
      <c r="M200" s="284"/>
      <c r="N200" s="285"/>
      <c r="O200" s="285"/>
      <c r="P200" s="285"/>
      <c r="Q200" s="285"/>
      <c r="R200" s="285"/>
      <c r="S200" s="285"/>
      <c r="T200" s="286"/>
      <c r="AT200" s="287" t="s">
        <v>175</v>
      </c>
      <c r="AU200" s="287" t="s">
        <v>107</v>
      </c>
      <c r="AV200" s="15" t="s">
        <v>173</v>
      </c>
      <c r="AW200" s="15" t="s">
        <v>31</v>
      </c>
      <c r="AX200" s="15" t="s">
        <v>82</v>
      </c>
      <c r="AY200" s="287" t="s">
        <v>165</v>
      </c>
    </row>
    <row r="201" s="1" customFormat="1" ht="16.5" customHeight="1">
      <c r="B201" s="38"/>
      <c r="C201" s="231" t="s">
        <v>315</v>
      </c>
      <c r="D201" s="231" t="s">
        <v>168</v>
      </c>
      <c r="E201" s="232" t="s">
        <v>2349</v>
      </c>
      <c r="F201" s="233" t="s">
        <v>2350</v>
      </c>
      <c r="G201" s="234" t="s">
        <v>339</v>
      </c>
      <c r="H201" s="235">
        <v>21.699999999999999</v>
      </c>
      <c r="I201" s="236"/>
      <c r="J201" s="237">
        <f>ROUND(I201*H201,2)</f>
        <v>0</v>
      </c>
      <c r="K201" s="233" t="s">
        <v>172</v>
      </c>
      <c r="L201" s="43"/>
      <c r="M201" s="238" t="s">
        <v>1</v>
      </c>
      <c r="N201" s="239" t="s">
        <v>40</v>
      </c>
      <c r="O201" s="86"/>
      <c r="P201" s="240">
        <f>O201*H201</f>
        <v>0</v>
      </c>
      <c r="Q201" s="240">
        <v>0</v>
      </c>
      <c r="R201" s="240">
        <f>Q201*H201</f>
        <v>0</v>
      </c>
      <c r="S201" s="240">
        <v>0.00175</v>
      </c>
      <c r="T201" s="241">
        <f>S201*H201</f>
        <v>0.037975000000000002</v>
      </c>
      <c r="AR201" s="242" t="s">
        <v>315</v>
      </c>
      <c r="AT201" s="242" t="s">
        <v>168</v>
      </c>
      <c r="AU201" s="242" t="s">
        <v>107</v>
      </c>
      <c r="AY201" s="17" t="s">
        <v>165</v>
      </c>
      <c r="BE201" s="243">
        <f>IF(N201="základní",J201,0)</f>
        <v>0</v>
      </c>
      <c r="BF201" s="243">
        <f>IF(N201="snížená",J201,0)</f>
        <v>0</v>
      </c>
      <c r="BG201" s="243">
        <f>IF(N201="zákl. přenesená",J201,0)</f>
        <v>0</v>
      </c>
      <c r="BH201" s="243">
        <f>IF(N201="sníž. přenesená",J201,0)</f>
        <v>0</v>
      </c>
      <c r="BI201" s="243">
        <f>IF(N201="nulová",J201,0)</f>
        <v>0</v>
      </c>
      <c r="BJ201" s="17" t="s">
        <v>107</v>
      </c>
      <c r="BK201" s="243">
        <f>ROUND(I201*H201,2)</f>
        <v>0</v>
      </c>
      <c r="BL201" s="17" t="s">
        <v>315</v>
      </c>
      <c r="BM201" s="242" t="s">
        <v>2351</v>
      </c>
    </row>
    <row r="202" s="13" customFormat="1">
      <c r="B202" s="255"/>
      <c r="C202" s="256"/>
      <c r="D202" s="246" t="s">
        <v>175</v>
      </c>
      <c r="E202" s="257" t="s">
        <v>1</v>
      </c>
      <c r="F202" s="258" t="s">
        <v>2332</v>
      </c>
      <c r="G202" s="256"/>
      <c r="H202" s="259">
        <v>4.9000000000000004</v>
      </c>
      <c r="I202" s="260"/>
      <c r="J202" s="256"/>
      <c r="K202" s="256"/>
      <c r="L202" s="261"/>
      <c r="M202" s="262"/>
      <c r="N202" s="263"/>
      <c r="O202" s="263"/>
      <c r="P202" s="263"/>
      <c r="Q202" s="263"/>
      <c r="R202" s="263"/>
      <c r="S202" s="263"/>
      <c r="T202" s="264"/>
      <c r="AT202" s="265" t="s">
        <v>175</v>
      </c>
      <c r="AU202" s="265" t="s">
        <v>107</v>
      </c>
      <c r="AV202" s="13" t="s">
        <v>107</v>
      </c>
      <c r="AW202" s="13" t="s">
        <v>31</v>
      </c>
      <c r="AX202" s="13" t="s">
        <v>74</v>
      </c>
      <c r="AY202" s="265" t="s">
        <v>165</v>
      </c>
    </row>
    <row r="203" s="13" customFormat="1">
      <c r="B203" s="255"/>
      <c r="C203" s="256"/>
      <c r="D203" s="246" t="s">
        <v>175</v>
      </c>
      <c r="E203" s="257" t="s">
        <v>1</v>
      </c>
      <c r="F203" s="258" t="s">
        <v>2352</v>
      </c>
      <c r="G203" s="256"/>
      <c r="H203" s="259">
        <v>9.9000000000000004</v>
      </c>
      <c r="I203" s="260"/>
      <c r="J203" s="256"/>
      <c r="K203" s="256"/>
      <c r="L203" s="261"/>
      <c r="M203" s="262"/>
      <c r="N203" s="263"/>
      <c r="O203" s="263"/>
      <c r="P203" s="263"/>
      <c r="Q203" s="263"/>
      <c r="R203" s="263"/>
      <c r="S203" s="263"/>
      <c r="T203" s="264"/>
      <c r="AT203" s="265" t="s">
        <v>175</v>
      </c>
      <c r="AU203" s="265" t="s">
        <v>107</v>
      </c>
      <c r="AV203" s="13" t="s">
        <v>107</v>
      </c>
      <c r="AW203" s="13" t="s">
        <v>31</v>
      </c>
      <c r="AX203" s="13" t="s">
        <v>74</v>
      </c>
      <c r="AY203" s="265" t="s">
        <v>165</v>
      </c>
    </row>
    <row r="204" s="13" customFormat="1">
      <c r="B204" s="255"/>
      <c r="C204" s="256"/>
      <c r="D204" s="246" t="s">
        <v>175</v>
      </c>
      <c r="E204" s="257" t="s">
        <v>1</v>
      </c>
      <c r="F204" s="258" t="s">
        <v>2353</v>
      </c>
      <c r="G204" s="256"/>
      <c r="H204" s="259">
        <v>5.7999999999999998</v>
      </c>
      <c r="I204" s="260"/>
      <c r="J204" s="256"/>
      <c r="K204" s="256"/>
      <c r="L204" s="261"/>
      <c r="M204" s="262"/>
      <c r="N204" s="263"/>
      <c r="O204" s="263"/>
      <c r="P204" s="263"/>
      <c r="Q204" s="263"/>
      <c r="R204" s="263"/>
      <c r="S204" s="263"/>
      <c r="T204" s="264"/>
      <c r="AT204" s="265" t="s">
        <v>175</v>
      </c>
      <c r="AU204" s="265" t="s">
        <v>107</v>
      </c>
      <c r="AV204" s="13" t="s">
        <v>107</v>
      </c>
      <c r="AW204" s="13" t="s">
        <v>31</v>
      </c>
      <c r="AX204" s="13" t="s">
        <v>74</v>
      </c>
      <c r="AY204" s="265" t="s">
        <v>165</v>
      </c>
    </row>
    <row r="205" s="13" customFormat="1">
      <c r="B205" s="255"/>
      <c r="C205" s="256"/>
      <c r="D205" s="246" t="s">
        <v>175</v>
      </c>
      <c r="E205" s="257" t="s">
        <v>1</v>
      </c>
      <c r="F205" s="258" t="s">
        <v>2340</v>
      </c>
      <c r="G205" s="256"/>
      <c r="H205" s="259">
        <v>1.1000000000000001</v>
      </c>
      <c r="I205" s="260"/>
      <c r="J205" s="256"/>
      <c r="K205" s="256"/>
      <c r="L205" s="261"/>
      <c r="M205" s="262"/>
      <c r="N205" s="263"/>
      <c r="O205" s="263"/>
      <c r="P205" s="263"/>
      <c r="Q205" s="263"/>
      <c r="R205" s="263"/>
      <c r="S205" s="263"/>
      <c r="T205" s="264"/>
      <c r="AT205" s="265" t="s">
        <v>175</v>
      </c>
      <c r="AU205" s="265" t="s">
        <v>107</v>
      </c>
      <c r="AV205" s="13" t="s">
        <v>107</v>
      </c>
      <c r="AW205" s="13" t="s">
        <v>31</v>
      </c>
      <c r="AX205" s="13" t="s">
        <v>74</v>
      </c>
      <c r="AY205" s="265" t="s">
        <v>165</v>
      </c>
    </row>
    <row r="206" s="15" customFormat="1">
      <c r="B206" s="277"/>
      <c r="C206" s="278"/>
      <c r="D206" s="246" t="s">
        <v>175</v>
      </c>
      <c r="E206" s="279" t="s">
        <v>1</v>
      </c>
      <c r="F206" s="280" t="s">
        <v>186</v>
      </c>
      <c r="G206" s="278"/>
      <c r="H206" s="281">
        <v>21.700000000000003</v>
      </c>
      <c r="I206" s="282"/>
      <c r="J206" s="278"/>
      <c r="K206" s="278"/>
      <c r="L206" s="283"/>
      <c r="M206" s="284"/>
      <c r="N206" s="285"/>
      <c r="O206" s="285"/>
      <c r="P206" s="285"/>
      <c r="Q206" s="285"/>
      <c r="R206" s="285"/>
      <c r="S206" s="285"/>
      <c r="T206" s="286"/>
      <c r="AT206" s="287" t="s">
        <v>175</v>
      </c>
      <c r="AU206" s="287" t="s">
        <v>107</v>
      </c>
      <c r="AV206" s="15" t="s">
        <v>173</v>
      </c>
      <c r="AW206" s="15" t="s">
        <v>31</v>
      </c>
      <c r="AX206" s="15" t="s">
        <v>82</v>
      </c>
      <c r="AY206" s="287" t="s">
        <v>165</v>
      </c>
    </row>
    <row r="207" s="1" customFormat="1" ht="16.5" customHeight="1">
      <c r="B207" s="38"/>
      <c r="C207" s="231" t="s">
        <v>331</v>
      </c>
      <c r="D207" s="231" t="s">
        <v>168</v>
      </c>
      <c r="E207" s="232" t="s">
        <v>2354</v>
      </c>
      <c r="F207" s="233" t="s">
        <v>2355</v>
      </c>
      <c r="G207" s="234" t="s">
        <v>296</v>
      </c>
      <c r="H207" s="235">
        <v>24.925000000000001</v>
      </c>
      <c r="I207" s="236"/>
      <c r="J207" s="237">
        <f>ROUND(I207*H207,2)</f>
        <v>0</v>
      </c>
      <c r="K207" s="233" t="s">
        <v>172</v>
      </c>
      <c r="L207" s="43"/>
      <c r="M207" s="238" t="s">
        <v>1</v>
      </c>
      <c r="N207" s="239" t="s">
        <v>40</v>
      </c>
      <c r="O207" s="86"/>
      <c r="P207" s="240">
        <f>O207*H207</f>
        <v>0</v>
      </c>
      <c r="Q207" s="240">
        <v>0</v>
      </c>
      <c r="R207" s="240">
        <f>Q207*H207</f>
        <v>0</v>
      </c>
      <c r="S207" s="240">
        <v>0.0058399999999999997</v>
      </c>
      <c r="T207" s="241">
        <f>S207*H207</f>
        <v>0.145562</v>
      </c>
      <c r="AR207" s="242" t="s">
        <v>315</v>
      </c>
      <c r="AT207" s="242" t="s">
        <v>168</v>
      </c>
      <c r="AU207" s="242" t="s">
        <v>107</v>
      </c>
      <c r="AY207" s="17" t="s">
        <v>165</v>
      </c>
      <c r="BE207" s="243">
        <f>IF(N207="základní",J207,0)</f>
        <v>0</v>
      </c>
      <c r="BF207" s="243">
        <f>IF(N207="snížená",J207,0)</f>
        <v>0</v>
      </c>
      <c r="BG207" s="243">
        <f>IF(N207="zákl. přenesená",J207,0)</f>
        <v>0</v>
      </c>
      <c r="BH207" s="243">
        <f>IF(N207="sníž. přenesená",J207,0)</f>
        <v>0</v>
      </c>
      <c r="BI207" s="243">
        <f>IF(N207="nulová",J207,0)</f>
        <v>0</v>
      </c>
      <c r="BJ207" s="17" t="s">
        <v>107</v>
      </c>
      <c r="BK207" s="243">
        <f>ROUND(I207*H207,2)</f>
        <v>0</v>
      </c>
      <c r="BL207" s="17" t="s">
        <v>315</v>
      </c>
      <c r="BM207" s="242" t="s">
        <v>2356</v>
      </c>
    </row>
    <row r="208" s="12" customFormat="1">
      <c r="B208" s="244"/>
      <c r="C208" s="245"/>
      <c r="D208" s="246" t="s">
        <v>175</v>
      </c>
      <c r="E208" s="247" t="s">
        <v>1</v>
      </c>
      <c r="F208" s="248" t="s">
        <v>2357</v>
      </c>
      <c r="G208" s="245"/>
      <c r="H208" s="247" t="s">
        <v>1</v>
      </c>
      <c r="I208" s="249"/>
      <c r="J208" s="245"/>
      <c r="K208" s="245"/>
      <c r="L208" s="250"/>
      <c r="M208" s="251"/>
      <c r="N208" s="252"/>
      <c r="O208" s="252"/>
      <c r="P208" s="252"/>
      <c r="Q208" s="252"/>
      <c r="R208" s="252"/>
      <c r="S208" s="252"/>
      <c r="T208" s="253"/>
      <c r="AT208" s="254" t="s">
        <v>175</v>
      </c>
      <c r="AU208" s="254" t="s">
        <v>107</v>
      </c>
      <c r="AV208" s="12" t="s">
        <v>82</v>
      </c>
      <c r="AW208" s="12" t="s">
        <v>31</v>
      </c>
      <c r="AX208" s="12" t="s">
        <v>74</v>
      </c>
      <c r="AY208" s="254" t="s">
        <v>165</v>
      </c>
    </row>
    <row r="209" s="13" customFormat="1">
      <c r="B209" s="255"/>
      <c r="C209" s="256"/>
      <c r="D209" s="246" t="s">
        <v>175</v>
      </c>
      <c r="E209" s="257" t="s">
        <v>1</v>
      </c>
      <c r="F209" s="258" t="s">
        <v>2358</v>
      </c>
      <c r="G209" s="256"/>
      <c r="H209" s="259">
        <v>6.1749999999999998</v>
      </c>
      <c r="I209" s="260"/>
      <c r="J209" s="256"/>
      <c r="K209" s="256"/>
      <c r="L209" s="261"/>
      <c r="M209" s="262"/>
      <c r="N209" s="263"/>
      <c r="O209" s="263"/>
      <c r="P209" s="263"/>
      <c r="Q209" s="263"/>
      <c r="R209" s="263"/>
      <c r="S209" s="263"/>
      <c r="T209" s="264"/>
      <c r="AT209" s="265" t="s">
        <v>175</v>
      </c>
      <c r="AU209" s="265" t="s">
        <v>107</v>
      </c>
      <c r="AV209" s="13" t="s">
        <v>107</v>
      </c>
      <c r="AW209" s="13" t="s">
        <v>31</v>
      </c>
      <c r="AX209" s="13" t="s">
        <v>74</v>
      </c>
      <c r="AY209" s="265" t="s">
        <v>165</v>
      </c>
    </row>
    <row r="210" s="13" customFormat="1">
      <c r="B210" s="255"/>
      <c r="C210" s="256"/>
      <c r="D210" s="246" t="s">
        <v>175</v>
      </c>
      <c r="E210" s="257" t="s">
        <v>1</v>
      </c>
      <c r="F210" s="258" t="s">
        <v>2359</v>
      </c>
      <c r="G210" s="256"/>
      <c r="H210" s="259">
        <v>3.9750000000000001</v>
      </c>
      <c r="I210" s="260"/>
      <c r="J210" s="256"/>
      <c r="K210" s="256"/>
      <c r="L210" s="261"/>
      <c r="M210" s="262"/>
      <c r="N210" s="263"/>
      <c r="O210" s="263"/>
      <c r="P210" s="263"/>
      <c r="Q210" s="263"/>
      <c r="R210" s="263"/>
      <c r="S210" s="263"/>
      <c r="T210" s="264"/>
      <c r="AT210" s="265" t="s">
        <v>175</v>
      </c>
      <c r="AU210" s="265" t="s">
        <v>107</v>
      </c>
      <c r="AV210" s="13" t="s">
        <v>107</v>
      </c>
      <c r="AW210" s="13" t="s">
        <v>31</v>
      </c>
      <c r="AX210" s="13" t="s">
        <v>74</v>
      </c>
      <c r="AY210" s="265" t="s">
        <v>165</v>
      </c>
    </row>
    <row r="211" s="13" customFormat="1">
      <c r="B211" s="255"/>
      <c r="C211" s="256"/>
      <c r="D211" s="246" t="s">
        <v>175</v>
      </c>
      <c r="E211" s="257" t="s">
        <v>1</v>
      </c>
      <c r="F211" s="258" t="s">
        <v>2360</v>
      </c>
      <c r="G211" s="256"/>
      <c r="H211" s="259">
        <v>3.8250000000000002</v>
      </c>
      <c r="I211" s="260"/>
      <c r="J211" s="256"/>
      <c r="K211" s="256"/>
      <c r="L211" s="261"/>
      <c r="M211" s="262"/>
      <c r="N211" s="263"/>
      <c r="O211" s="263"/>
      <c r="P211" s="263"/>
      <c r="Q211" s="263"/>
      <c r="R211" s="263"/>
      <c r="S211" s="263"/>
      <c r="T211" s="264"/>
      <c r="AT211" s="265" t="s">
        <v>175</v>
      </c>
      <c r="AU211" s="265" t="s">
        <v>107</v>
      </c>
      <c r="AV211" s="13" t="s">
        <v>107</v>
      </c>
      <c r="AW211" s="13" t="s">
        <v>31</v>
      </c>
      <c r="AX211" s="13" t="s">
        <v>74</v>
      </c>
      <c r="AY211" s="265" t="s">
        <v>165</v>
      </c>
    </row>
    <row r="212" s="13" customFormat="1">
      <c r="B212" s="255"/>
      <c r="C212" s="256"/>
      <c r="D212" s="246" t="s">
        <v>175</v>
      </c>
      <c r="E212" s="257" t="s">
        <v>1</v>
      </c>
      <c r="F212" s="258" t="s">
        <v>2361</v>
      </c>
      <c r="G212" s="256"/>
      <c r="H212" s="259">
        <v>2.8250000000000002</v>
      </c>
      <c r="I212" s="260"/>
      <c r="J212" s="256"/>
      <c r="K212" s="256"/>
      <c r="L212" s="261"/>
      <c r="M212" s="262"/>
      <c r="N212" s="263"/>
      <c r="O212" s="263"/>
      <c r="P212" s="263"/>
      <c r="Q212" s="263"/>
      <c r="R212" s="263"/>
      <c r="S212" s="263"/>
      <c r="T212" s="264"/>
      <c r="AT212" s="265" t="s">
        <v>175</v>
      </c>
      <c r="AU212" s="265" t="s">
        <v>107</v>
      </c>
      <c r="AV212" s="13" t="s">
        <v>107</v>
      </c>
      <c r="AW212" s="13" t="s">
        <v>31</v>
      </c>
      <c r="AX212" s="13" t="s">
        <v>74</v>
      </c>
      <c r="AY212" s="265" t="s">
        <v>165</v>
      </c>
    </row>
    <row r="213" s="13" customFormat="1">
      <c r="B213" s="255"/>
      <c r="C213" s="256"/>
      <c r="D213" s="246" t="s">
        <v>175</v>
      </c>
      <c r="E213" s="257" t="s">
        <v>1</v>
      </c>
      <c r="F213" s="258" t="s">
        <v>2362</v>
      </c>
      <c r="G213" s="256"/>
      <c r="H213" s="259">
        <v>2.125</v>
      </c>
      <c r="I213" s="260"/>
      <c r="J213" s="256"/>
      <c r="K213" s="256"/>
      <c r="L213" s="261"/>
      <c r="M213" s="262"/>
      <c r="N213" s="263"/>
      <c r="O213" s="263"/>
      <c r="P213" s="263"/>
      <c r="Q213" s="263"/>
      <c r="R213" s="263"/>
      <c r="S213" s="263"/>
      <c r="T213" s="264"/>
      <c r="AT213" s="265" t="s">
        <v>175</v>
      </c>
      <c r="AU213" s="265" t="s">
        <v>107</v>
      </c>
      <c r="AV213" s="13" t="s">
        <v>107</v>
      </c>
      <c r="AW213" s="13" t="s">
        <v>31</v>
      </c>
      <c r="AX213" s="13" t="s">
        <v>74</v>
      </c>
      <c r="AY213" s="265" t="s">
        <v>165</v>
      </c>
    </row>
    <row r="214" s="13" customFormat="1">
      <c r="B214" s="255"/>
      <c r="C214" s="256"/>
      <c r="D214" s="246" t="s">
        <v>175</v>
      </c>
      <c r="E214" s="257" t="s">
        <v>1</v>
      </c>
      <c r="F214" s="258" t="s">
        <v>2363</v>
      </c>
      <c r="G214" s="256"/>
      <c r="H214" s="259">
        <v>1.8</v>
      </c>
      <c r="I214" s="260"/>
      <c r="J214" s="256"/>
      <c r="K214" s="256"/>
      <c r="L214" s="261"/>
      <c r="M214" s="262"/>
      <c r="N214" s="263"/>
      <c r="O214" s="263"/>
      <c r="P214" s="263"/>
      <c r="Q214" s="263"/>
      <c r="R214" s="263"/>
      <c r="S214" s="263"/>
      <c r="T214" s="264"/>
      <c r="AT214" s="265" t="s">
        <v>175</v>
      </c>
      <c r="AU214" s="265" t="s">
        <v>107</v>
      </c>
      <c r="AV214" s="13" t="s">
        <v>107</v>
      </c>
      <c r="AW214" s="13" t="s">
        <v>31</v>
      </c>
      <c r="AX214" s="13" t="s">
        <v>74</v>
      </c>
      <c r="AY214" s="265" t="s">
        <v>165</v>
      </c>
    </row>
    <row r="215" s="13" customFormat="1">
      <c r="B215" s="255"/>
      <c r="C215" s="256"/>
      <c r="D215" s="246" t="s">
        <v>175</v>
      </c>
      <c r="E215" s="257" t="s">
        <v>1</v>
      </c>
      <c r="F215" s="258" t="s">
        <v>2364</v>
      </c>
      <c r="G215" s="256"/>
      <c r="H215" s="259">
        <v>1.575</v>
      </c>
      <c r="I215" s="260"/>
      <c r="J215" s="256"/>
      <c r="K215" s="256"/>
      <c r="L215" s="261"/>
      <c r="M215" s="262"/>
      <c r="N215" s="263"/>
      <c r="O215" s="263"/>
      <c r="P215" s="263"/>
      <c r="Q215" s="263"/>
      <c r="R215" s="263"/>
      <c r="S215" s="263"/>
      <c r="T215" s="264"/>
      <c r="AT215" s="265" t="s">
        <v>175</v>
      </c>
      <c r="AU215" s="265" t="s">
        <v>107</v>
      </c>
      <c r="AV215" s="13" t="s">
        <v>107</v>
      </c>
      <c r="AW215" s="13" t="s">
        <v>31</v>
      </c>
      <c r="AX215" s="13" t="s">
        <v>74</v>
      </c>
      <c r="AY215" s="265" t="s">
        <v>165</v>
      </c>
    </row>
    <row r="216" s="13" customFormat="1">
      <c r="B216" s="255"/>
      <c r="C216" s="256"/>
      <c r="D216" s="246" t="s">
        <v>175</v>
      </c>
      <c r="E216" s="257" t="s">
        <v>1</v>
      </c>
      <c r="F216" s="258" t="s">
        <v>2365</v>
      </c>
      <c r="G216" s="256"/>
      <c r="H216" s="259">
        <v>2.625</v>
      </c>
      <c r="I216" s="260"/>
      <c r="J216" s="256"/>
      <c r="K216" s="256"/>
      <c r="L216" s="261"/>
      <c r="M216" s="262"/>
      <c r="N216" s="263"/>
      <c r="O216" s="263"/>
      <c r="P216" s="263"/>
      <c r="Q216" s="263"/>
      <c r="R216" s="263"/>
      <c r="S216" s="263"/>
      <c r="T216" s="264"/>
      <c r="AT216" s="265" t="s">
        <v>175</v>
      </c>
      <c r="AU216" s="265" t="s">
        <v>107</v>
      </c>
      <c r="AV216" s="13" t="s">
        <v>107</v>
      </c>
      <c r="AW216" s="13" t="s">
        <v>31</v>
      </c>
      <c r="AX216" s="13" t="s">
        <v>74</v>
      </c>
      <c r="AY216" s="265" t="s">
        <v>165</v>
      </c>
    </row>
    <row r="217" s="15" customFormat="1">
      <c r="B217" s="277"/>
      <c r="C217" s="278"/>
      <c r="D217" s="246" t="s">
        <v>175</v>
      </c>
      <c r="E217" s="279" t="s">
        <v>1</v>
      </c>
      <c r="F217" s="280" t="s">
        <v>186</v>
      </c>
      <c r="G217" s="278"/>
      <c r="H217" s="281">
        <v>24.925000000000001</v>
      </c>
      <c r="I217" s="282"/>
      <c r="J217" s="278"/>
      <c r="K217" s="278"/>
      <c r="L217" s="283"/>
      <c r="M217" s="284"/>
      <c r="N217" s="285"/>
      <c r="O217" s="285"/>
      <c r="P217" s="285"/>
      <c r="Q217" s="285"/>
      <c r="R217" s="285"/>
      <c r="S217" s="285"/>
      <c r="T217" s="286"/>
      <c r="AT217" s="287" t="s">
        <v>175</v>
      </c>
      <c r="AU217" s="287" t="s">
        <v>107</v>
      </c>
      <c r="AV217" s="15" t="s">
        <v>173</v>
      </c>
      <c r="AW217" s="15" t="s">
        <v>31</v>
      </c>
      <c r="AX217" s="15" t="s">
        <v>82</v>
      </c>
      <c r="AY217" s="287" t="s">
        <v>165</v>
      </c>
    </row>
    <row r="218" s="1" customFormat="1" ht="24" customHeight="1">
      <c r="B218" s="38"/>
      <c r="C218" s="231" t="s">
        <v>336</v>
      </c>
      <c r="D218" s="231" t="s">
        <v>168</v>
      </c>
      <c r="E218" s="232" t="s">
        <v>2366</v>
      </c>
      <c r="F218" s="233" t="s">
        <v>2367</v>
      </c>
      <c r="G218" s="234" t="s">
        <v>214</v>
      </c>
      <c r="H218" s="235">
        <v>4</v>
      </c>
      <c r="I218" s="236"/>
      <c r="J218" s="237">
        <f>ROUND(I218*H218,2)</f>
        <v>0</v>
      </c>
      <c r="K218" s="233" t="s">
        <v>172</v>
      </c>
      <c r="L218" s="43"/>
      <c r="M218" s="238" t="s">
        <v>1</v>
      </c>
      <c r="N218" s="239" t="s">
        <v>40</v>
      </c>
      <c r="O218" s="86"/>
      <c r="P218" s="240">
        <f>O218*H218</f>
        <v>0</v>
      </c>
      <c r="Q218" s="240">
        <v>0</v>
      </c>
      <c r="R218" s="240">
        <f>Q218*H218</f>
        <v>0</v>
      </c>
      <c r="S218" s="240">
        <v>0.0018799999999999999</v>
      </c>
      <c r="T218" s="241">
        <f>S218*H218</f>
        <v>0.0075199999999999998</v>
      </c>
      <c r="AR218" s="242" t="s">
        <v>315</v>
      </c>
      <c r="AT218" s="242" t="s">
        <v>168</v>
      </c>
      <c r="AU218" s="242" t="s">
        <v>107</v>
      </c>
      <c r="AY218" s="17" t="s">
        <v>165</v>
      </c>
      <c r="BE218" s="243">
        <f>IF(N218="základní",J218,0)</f>
        <v>0</v>
      </c>
      <c r="BF218" s="243">
        <f>IF(N218="snížená",J218,0)</f>
        <v>0</v>
      </c>
      <c r="BG218" s="243">
        <f>IF(N218="zákl. přenesená",J218,0)</f>
        <v>0</v>
      </c>
      <c r="BH218" s="243">
        <f>IF(N218="sníž. přenesená",J218,0)</f>
        <v>0</v>
      </c>
      <c r="BI218" s="243">
        <f>IF(N218="nulová",J218,0)</f>
        <v>0</v>
      </c>
      <c r="BJ218" s="17" t="s">
        <v>107</v>
      </c>
      <c r="BK218" s="243">
        <f>ROUND(I218*H218,2)</f>
        <v>0</v>
      </c>
      <c r="BL218" s="17" t="s">
        <v>315</v>
      </c>
      <c r="BM218" s="242" t="s">
        <v>2368</v>
      </c>
    </row>
    <row r="219" s="13" customFormat="1">
      <c r="B219" s="255"/>
      <c r="C219" s="256"/>
      <c r="D219" s="246" t="s">
        <v>175</v>
      </c>
      <c r="E219" s="257" t="s">
        <v>1</v>
      </c>
      <c r="F219" s="258" t="s">
        <v>173</v>
      </c>
      <c r="G219" s="256"/>
      <c r="H219" s="259">
        <v>4</v>
      </c>
      <c r="I219" s="260"/>
      <c r="J219" s="256"/>
      <c r="K219" s="256"/>
      <c r="L219" s="261"/>
      <c r="M219" s="262"/>
      <c r="N219" s="263"/>
      <c r="O219" s="263"/>
      <c r="P219" s="263"/>
      <c r="Q219" s="263"/>
      <c r="R219" s="263"/>
      <c r="S219" s="263"/>
      <c r="T219" s="264"/>
      <c r="AT219" s="265" t="s">
        <v>175</v>
      </c>
      <c r="AU219" s="265" t="s">
        <v>107</v>
      </c>
      <c r="AV219" s="13" t="s">
        <v>107</v>
      </c>
      <c r="AW219" s="13" t="s">
        <v>31</v>
      </c>
      <c r="AX219" s="13" t="s">
        <v>74</v>
      </c>
      <c r="AY219" s="265" t="s">
        <v>165</v>
      </c>
    </row>
    <row r="220" s="15" customFormat="1">
      <c r="B220" s="277"/>
      <c r="C220" s="278"/>
      <c r="D220" s="246" t="s">
        <v>175</v>
      </c>
      <c r="E220" s="279" t="s">
        <v>1</v>
      </c>
      <c r="F220" s="280" t="s">
        <v>186</v>
      </c>
      <c r="G220" s="278"/>
      <c r="H220" s="281">
        <v>4</v>
      </c>
      <c r="I220" s="282"/>
      <c r="J220" s="278"/>
      <c r="K220" s="278"/>
      <c r="L220" s="283"/>
      <c r="M220" s="284"/>
      <c r="N220" s="285"/>
      <c r="O220" s="285"/>
      <c r="P220" s="285"/>
      <c r="Q220" s="285"/>
      <c r="R220" s="285"/>
      <c r="S220" s="285"/>
      <c r="T220" s="286"/>
      <c r="AT220" s="287" t="s">
        <v>175</v>
      </c>
      <c r="AU220" s="287" t="s">
        <v>107</v>
      </c>
      <c r="AV220" s="15" t="s">
        <v>173</v>
      </c>
      <c r="AW220" s="15" t="s">
        <v>31</v>
      </c>
      <c r="AX220" s="15" t="s">
        <v>82</v>
      </c>
      <c r="AY220" s="287" t="s">
        <v>165</v>
      </c>
    </row>
    <row r="221" s="1" customFormat="1" ht="16.5" customHeight="1">
      <c r="B221" s="38"/>
      <c r="C221" s="231" t="s">
        <v>349</v>
      </c>
      <c r="D221" s="231" t="s">
        <v>168</v>
      </c>
      <c r="E221" s="232" t="s">
        <v>2369</v>
      </c>
      <c r="F221" s="233" t="s">
        <v>2370</v>
      </c>
      <c r="G221" s="234" t="s">
        <v>339</v>
      </c>
      <c r="H221" s="235">
        <v>54.725000000000001</v>
      </c>
      <c r="I221" s="236"/>
      <c r="J221" s="237">
        <f>ROUND(I221*H221,2)</f>
        <v>0</v>
      </c>
      <c r="K221" s="233" t="s">
        <v>172</v>
      </c>
      <c r="L221" s="43"/>
      <c r="M221" s="238" t="s">
        <v>1</v>
      </c>
      <c r="N221" s="239" t="s">
        <v>40</v>
      </c>
      <c r="O221" s="86"/>
      <c r="P221" s="240">
        <f>O221*H221</f>
        <v>0</v>
      </c>
      <c r="Q221" s="240">
        <v>0</v>
      </c>
      <c r="R221" s="240">
        <f>Q221*H221</f>
        <v>0</v>
      </c>
      <c r="S221" s="240">
        <v>0.0025999999999999999</v>
      </c>
      <c r="T221" s="241">
        <f>S221*H221</f>
        <v>0.142285</v>
      </c>
      <c r="AR221" s="242" t="s">
        <v>315</v>
      </c>
      <c r="AT221" s="242" t="s">
        <v>168</v>
      </c>
      <c r="AU221" s="242" t="s">
        <v>107</v>
      </c>
      <c r="AY221" s="17" t="s">
        <v>165</v>
      </c>
      <c r="BE221" s="243">
        <f>IF(N221="základní",J221,0)</f>
        <v>0</v>
      </c>
      <c r="BF221" s="243">
        <f>IF(N221="snížená",J221,0)</f>
        <v>0</v>
      </c>
      <c r="BG221" s="243">
        <f>IF(N221="zákl. přenesená",J221,0)</f>
        <v>0</v>
      </c>
      <c r="BH221" s="243">
        <f>IF(N221="sníž. přenesená",J221,0)</f>
        <v>0</v>
      </c>
      <c r="BI221" s="243">
        <f>IF(N221="nulová",J221,0)</f>
        <v>0</v>
      </c>
      <c r="BJ221" s="17" t="s">
        <v>107</v>
      </c>
      <c r="BK221" s="243">
        <f>ROUND(I221*H221,2)</f>
        <v>0</v>
      </c>
      <c r="BL221" s="17" t="s">
        <v>315</v>
      </c>
      <c r="BM221" s="242" t="s">
        <v>2371</v>
      </c>
    </row>
    <row r="222" s="12" customFormat="1">
      <c r="B222" s="244"/>
      <c r="C222" s="245"/>
      <c r="D222" s="246" t="s">
        <v>175</v>
      </c>
      <c r="E222" s="247" t="s">
        <v>1</v>
      </c>
      <c r="F222" s="248" t="s">
        <v>2372</v>
      </c>
      <c r="G222" s="245"/>
      <c r="H222" s="247" t="s">
        <v>1</v>
      </c>
      <c r="I222" s="249"/>
      <c r="J222" s="245"/>
      <c r="K222" s="245"/>
      <c r="L222" s="250"/>
      <c r="M222" s="251"/>
      <c r="N222" s="252"/>
      <c r="O222" s="252"/>
      <c r="P222" s="252"/>
      <c r="Q222" s="252"/>
      <c r="R222" s="252"/>
      <c r="S222" s="252"/>
      <c r="T222" s="253"/>
      <c r="AT222" s="254" t="s">
        <v>175</v>
      </c>
      <c r="AU222" s="254" t="s">
        <v>107</v>
      </c>
      <c r="AV222" s="12" t="s">
        <v>82</v>
      </c>
      <c r="AW222" s="12" t="s">
        <v>31</v>
      </c>
      <c r="AX222" s="12" t="s">
        <v>74</v>
      </c>
      <c r="AY222" s="254" t="s">
        <v>165</v>
      </c>
    </row>
    <row r="223" s="12" customFormat="1">
      <c r="B223" s="244"/>
      <c r="C223" s="245"/>
      <c r="D223" s="246" t="s">
        <v>175</v>
      </c>
      <c r="E223" s="247" t="s">
        <v>1</v>
      </c>
      <c r="F223" s="248" t="s">
        <v>1175</v>
      </c>
      <c r="G223" s="245"/>
      <c r="H223" s="247" t="s">
        <v>1</v>
      </c>
      <c r="I223" s="249"/>
      <c r="J223" s="245"/>
      <c r="K223" s="245"/>
      <c r="L223" s="250"/>
      <c r="M223" s="251"/>
      <c r="N223" s="252"/>
      <c r="O223" s="252"/>
      <c r="P223" s="252"/>
      <c r="Q223" s="252"/>
      <c r="R223" s="252"/>
      <c r="S223" s="252"/>
      <c r="T223" s="253"/>
      <c r="AT223" s="254" t="s">
        <v>175</v>
      </c>
      <c r="AU223" s="254" t="s">
        <v>107</v>
      </c>
      <c r="AV223" s="12" t="s">
        <v>82</v>
      </c>
      <c r="AW223" s="12" t="s">
        <v>31</v>
      </c>
      <c r="AX223" s="12" t="s">
        <v>74</v>
      </c>
      <c r="AY223" s="254" t="s">
        <v>165</v>
      </c>
    </row>
    <row r="224" s="13" customFormat="1">
      <c r="B224" s="255"/>
      <c r="C224" s="256"/>
      <c r="D224" s="246" t="s">
        <v>175</v>
      </c>
      <c r="E224" s="257" t="s">
        <v>1</v>
      </c>
      <c r="F224" s="258" t="s">
        <v>2373</v>
      </c>
      <c r="G224" s="256"/>
      <c r="H224" s="259">
        <v>34.335000000000001</v>
      </c>
      <c r="I224" s="260"/>
      <c r="J224" s="256"/>
      <c r="K224" s="256"/>
      <c r="L224" s="261"/>
      <c r="M224" s="262"/>
      <c r="N224" s="263"/>
      <c r="O224" s="263"/>
      <c r="P224" s="263"/>
      <c r="Q224" s="263"/>
      <c r="R224" s="263"/>
      <c r="S224" s="263"/>
      <c r="T224" s="264"/>
      <c r="AT224" s="265" t="s">
        <v>175</v>
      </c>
      <c r="AU224" s="265" t="s">
        <v>107</v>
      </c>
      <c r="AV224" s="13" t="s">
        <v>107</v>
      </c>
      <c r="AW224" s="13" t="s">
        <v>31</v>
      </c>
      <c r="AX224" s="13" t="s">
        <v>74</v>
      </c>
      <c r="AY224" s="265" t="s">
        <v>165</v>
      </c>
    </row>
    <row r="225" s="12" customFormat="1">
      <c r="B225" s="244"/>
      <c r="C225" s="245"/>
      <c r="D225" s="246" t="s">
        <v>175</v>
      </c>
      <c r="E225" s="247" t="s">
        <v>1</v>
      </c>
      <c r="F225" s="248" t="s">
        <v>1750</v>
      </c>
      <c r="G225" s="245"/>
      <c r="H225" s="247" t="s">
        <v>1</v>
      </c>
      <c r="I225" s="249"/>
      <c r="J225" s="245"/>
      <c r="K225" s="245"/>
      <c r="L225" s="250"/>
      <c r="M225" s="251"/>
      <c r="N225" s="252"/>
      <c r="O225" s="252"/>
      <c r="P225" s="252"/>
      <c r="Q225" s="252"/>
      <c r="R225" s="252"/>
      <c r="S225" s="252"/>
      <c r="T225" s="253"/>
      <c r="AT225" s="254" t="s">
        <v>175</v>
      </c>
      <c r="AU225" s="254" t="s">
        <v>107</v>
      </c>
      <c r="AV225" s="12" t="s">
        <v>82</v>
      </c>
      <c r="AW225" s="12" t="s">
        <v>31</v>
      </c>
      <c r="AX225" s="12" t="s">
        <v>74</v>
      </c>
      <c r="AY225" s="254" t="s">
        <v>165</v>
      </c>
    </row>
    <row r="226" s="13" customFormat="1">
      <c r="B226" s="255"/>
      <c r="C226" s="256"/>
      <c r="D226" s="246" t="s">
        <v>175</v>
      </c>
      <c r="E226" s="257" t="s">
        <v>1</v>
      </c>
      <c r="F226" s="258" t="s">
        <v>2374</v>
      </c>
      <c r="G226" s="256"/>
      <c r="H226" s="259">
        <v>20.390000000000001</v>
      </c>
      <c r="I226" s="260"/>
      <c r="J226" s="256"/>
      <c r="K226" s="256"/>
      <c r="L226" s="261"/>
      <c r="M226" s="262"/>
      <c r="N226" s="263"/>
      <c r="O226" s="263"/>
      <c r="P226" s="263"/>
      <c r="Q226" s="263"/>
      <c r="R226" s="263"/>
      <c r="S226" s="263"/>
      <c r="T226" s="264"/>
      <c r="AT226" s="265" t="s">
        <v>175</v>
      </c>
      <c r="AU226" s="265" t="s">
        <v>107</v>
      </c>
      <c r="AV226" s="13" t="s">
        <v>107</v>
      </c>
      <c r="AW226" s="13" t="s">
        <v>31</v>
      </c>
      <c r="AX226" s="13" t="s">
        <v>74</v>
      </c>
      <c r="AY226" s="265" t="s">
        <v>165</v>
      </c>
    </row>
    <row r="227" s="15" customFormat="1">
      <c r="B227" s="277"/>
      <c r="C227" s="278"/>
      <c r="D227" s="246" t="s">
        <v>175</v>
      </c>
      <c r="E227" s="279" t="s">
        <v>1</v>
      </c>
      <c r="F227" s="280" t="s">
        <v>186</v>
      </c>
      <c r="G227" s="278"/>
      <c r="H227" s="281">
        <v>54.725000000000001</v>
      </c>
      <c r="I227" s="282"/>
      <c r="J227" s="278"/>
      <c r="K227" s="278"/>
      <c r="L227" s="283"/>
      <c r="M227" s="284"/>
      <c r="N227" s="285"/>
      <c r="O227" s="285"/>
      <c r="P227" s="285"/>
      <c r="Q227" s="285"/>
      <c r="R227" s="285"/>
      <c r="S227" s="285"/>
      <c r="T227" s="286"/>
      <c r="AT227" s="287" t="s">
        <v>175</v>
      </c>
      <c r="AU227" s="287" t="s">
        <v>107</v>
      </c>
      <c r="AV227" s="15" t="s">
        <v>173</v>
      </c>
      <c r="AW227" s="15" t="s">
        <v>31</v>
      </c>
      <c r="AX227" s="15" t="s">
        <v>82</v>
      </c>
      <c r="AY227" s="287" t="s">
        <v>165</v>
      </c>
    </row>
    <row r="228" s="1" customFormat="1" ht="16.5" customHeight="1">
      <c r="B228" s="38"/>
      <c r="C228" s="231" t="s">
        <v>357</v>
      </c>
      <c r="D228" s="231" t="s">
        <v>168</v>
      </c>
      <c r="E228" s="232" t="s">
        <v>2375</v>
      </c>
      <c r="F228" s="233" t="s">
        <v>2376</v>
      </c>
      <c r="G228" s="234" t="s">
        <v>339</v>
      </c>
      <c r="H228" s="235">
        <v>71.900000000000006</v>
      </c>
      <c r="I228" s="236"/>
      <c r="J228" s="237">
        <f>ROUND(I228*H228,2)</f>
        <v>0</v>
      </c>
      <c r="K228" s="233" t="s">
        <v>172</v>
      </c>
      <c r="L228" s="43"/>
      <c r="M228" s="238" t="s">
        <v>1</v>
      </c>
      <c r="N228" s="239" t="s">
        <v>40</v>
      </c>
      <c r="O228" s="86"/>
      <c r="P228" s="240">
        <f>O228*H228</f>
        <v>0</v>
      </c>
      <c r="Q228" s="240">
        <v>0</v>
      </c>
      <c r="R228" s="240">
        <f>Q228*H228</f>
        <v>0</v>
      </c>
      <c r="S228" s="240">
        <v>0.0039399999999999999</v>
      </c>
      <c r="T228" s="241">
        <f>S228*H228</f>
        <v>0.28328600000000004</v>
      </c>
      <c r="AR228" s="242" t="s">
        <v>315</v>
      </c>
      <c r="AT228" s="242" t="s">
        <v>168</v>
      </c>
      <c r="AU228" s="242" t="s">
        <v>107</v>
      </c>
      <c r="AY228" s="17" t="s">
        <v>165</v>
      </c>
      <c r="BE228" s="243">
        <f>IF(N228="základní",J228,0)</f>
        <v>0</v>
      </c>
      <c r="BF228" s="243">
        <f>IF(N228="snížená",J228,0)</f>
        <v>0</v>
      </c>
      <c r="BG228" s="243">
        <f>IF(N228="zákl. přenesená",J228,0)</f>
        <v>0</v>
      </c>
      <c r="BH228" s="243">
        <f>IF(N228="sníž. přenesená",J228,0)</f>
        <v>0</v>
      </c>
      <c r="BI228" s="243">
        <f>IF(N228="nulová",J228,0)</f>
        <v>0</v>
      </c>
      <c r="BJ228" s="17" t="s">
        <v>107</v>
      </c>
      <c r="BK228" s="243">
        <f>ROUND(I228*H228,2)</f>
        <v>0</v>
      </c>
      <c r="BL228" s="17" t="s">
        <v>315</v>
      </c>
      <c r="BM228" s="242" t="s">
        <v>2377</v>
      </c>
    </row>
    <row r="229" s="12" customFormat="1">
      <c r="B229" s="244"/>
      <c r="C229" s="245"/>
      <c r="D229" s="246" t="s">
        <v>175</v>
      </c>
      <c r="E229" s="247" t="s">
        <v>1</v>
      </c>
      <c r="F229" s="248" t="s">
        <v>2378</v>
      </c>
      <c r="G229" s="245"/>
      <c r="H229" s="247" t="s">
        <v>1</v>
      </c>
      <c r="I229" s="249"/>
      <c r="J229" s="245"/>
      <c r="K229" s="245"/>
      <c r="L229" s="250"/>
      <c r="M229" s="251"/>
      <c r="N229" s="252"/>
      <c r="O229" s="252"/>
      <c r="P229" s="252"/>
      <c r="Q229" s="252"/>
      <c r="R229" s="252"/>
      <c r="S229" s="252"/>
      <c r="T229" s="253"/>
      <c r="AT229" s="254" t="s">
        <v>175</v>
      </c>
      <c r="AU229" s="254" t="s">
        <v>107</v>
      </c>
      <c r="AV229" s="12" t="s">
        <v>82</v>
      </c>
      <c r="AW229" s="12" t="s">
        <v>31</v>
      </c>
      <c r="AX229" s="12" t="s">
        <v>74</v>
      </c>
      <c r="AY229" s="254" t="s">
        <v>165</v>
      </c>
    </row>
    <row r="230" s="12" customFormat="1">
      <c r="B230" s="244"/>
      <c r="C230" s="245"/>
      <c r="D230" s="246" t="s">
        <v>175</v>
      </c>
      <c r="E230" s="247" t="s">
        <v>1</v>
      </c>
      <c r="F230" s="248" t="s">
        <v>1175</v>
      </c>
      <c r="G230" s="245"/>
      <c r="H230" s="247" t="s">
        <v>1</v>
      </c>
      <c r="I230" s="249"/>
      <c r="J230" s="245"/>
      <c r="K230" s="245"/>
      <c r="L230" s="250"/>
      <c r="M230" s="251"/>
      <c r="N230" s="252"/>
      <c r="O230" s="252"/>
      <c r="P230" s="252"/>
      <c r="Q230" s="252"/>
      <c r="R230" s="252"/>
      <c r="S230" s="252"/>
      <c r="T230" s="253"/>
      <c r="AT230" s="254" t="s">
        <v>175</v>
      </c>
      <c r="AU230" s="254" t="s">
        <v>107</v>
      </c>
      <c r="AV230" s="12" t="s">
        <v>82</v>
      </c>
      <c r="AW230" s="12" t="s">
        <v>31</v>
      </c>
      <c r="AX230" s="12" t="s">
        <v>74</v>
      </c>
      <c r="AY230" s="254" t="s">
        <v>165</v>
      </c>
    </row>
    <row r="231" s="13" customFormat="1">
      <c r="B231" s="255"/>
      <c r="C231" s="256"/>
      <c r="D231" s="246" t="s">
        <v>175</v>
      </c>
      <c r="E231" s="257" t="s">
        <v>1</v>
      </c>
      <c r="F231" s="258" t="s">
        <v>2379</v>
      </c>
      <c r="G231" s="256"/>
      <c r="H231" s="259">
        <v>32.700000000000003</v>
      </c>
      <c r="I231" s="260"/>
      <c r="J231" s="256"/>
      <c r="K231" s="256"/>
      <c r="L231" s="261"/>
      <c r="M231" s="262"/>
      <c r="N231" s="263"/>
      <c r="O231" s="263"/>
      <c r="P231" s="263"/>
      <c r="Q231" s="263"/>
      <c r="R231" s="263"/>
      <c r="S231" s="263"/>
      <c r="T231" s="264"/>
      <c r="AT231" s="265" t="s">
        <v>175</v>
      </c>
      <c r="AU231" s="265" t="s">
        <v>107</v>
      </c>
      <c r="AV231" s="13" t="s">
        <v>107</v>
      </c>
      <c r="AW231" s="13" t="s">
        <v>31</v>
      </c>
      <c r="AX231" s="13" t="s">
        <v>74</v>
      </c>
      <c r="AY231" s="265" t="s">
        <v>165</v>
      </c>
    </row>
    <row r="232" s="12" customFormat="1">
      <c r="B232" s="244"/>
      <c r="C232" s="245"/>
      <c r="D232" s="246" t="s">
        <v>175</v>
      </c>
      <c r="E232" s="247" t="s">
        <v>1</v>
      </c>
      <c r="F232" s="248" t="s">
        <v>1750</v>
      </c>
      <c r="G232" s="245"/>
      <c r="H232" s="247" t="s">
        <v>1</v>
      </c>
      <c r="I232" s="249"/>
      <c r="J232" s="245"/>
      <c r="K232" s="245"/>
      <c r="L232" s="250"/>
      <c r="M232" s="251"/>
      <c r="N232" s="252"/>
      <c r="O232" s="252"/>
      <c r="P232" s="252"/>
      <c r="Q232" s="252"/>
      <c r="R232" s="252"/>
      <c r="S232" s="252"/>
      <c r="T232" s="253"/>
      <c r="AT232" s="254" t="s">
        <v>175</v>
      </c>
      <c r="AU232" s="254" t="s">
        <v>107</v>
      </c>
      <c r="AV232" s="12" t="s">
        <v>82</v>
      </c>
      <c r="AW232" s="12" t="s">
        <v>31</v>
      </c>
      <c r="AX232" s="12" t="s">
        <v>74</v>
      </c>
      <c r="AY232" s="254" t="s">
        <v>165</v>
      </c>
    </row>
    <row r="233" s="13" customFormat="1">
      <c r="B233" s="255"/>
      <c r="C233" s="256"/>
      <c r="D233" s="246" t="s">
        <v>175</v>
      </c>
      <c r="E233" s="257" t="s">
        <v>1</v>
      </c>
      <c r="F233" s="258" t="s">
        <v>2380</v>
      </c>
      <c r="G233" s="256"/>
      <c r="H233" s="259">
        <v>39.200000000000003</v>
      </c>
      <c r="I233" s="260"/>
      <c r="J233" s="256"/>
      <c r="K233" s="256"/>
      <c r="L233" s="261"/>
      <c r="M233" s="262"/>
      <c r="N233" s="263"/>
      <c r="O233" s="263"/>
      <c r="P233" s="263"/>
      <c r="Q233" s="263"/>
      <c r="R233" s="263"/>
      <c r="S233" s="263"/>
      <c r="T233" s="264"/>
      <c r="AT233" s="265" t="s">
        <v>175</v>
      </c>
      <c r="AU233" s="265" t="s">
        <v>107</v>
      </c>
      <c r="AV233" s="13" t="s">
        <v>107</v>
      </c>
      <c r="AW233" s="13" t="s">
        <v>31</v>
      </c>
      <c r="AX233" s="13" t="s">
        <v>74</v>
      </c>
      <c r="AY233" s="265" t="s">
        <v>165</v>
      </c>
    </row>
    <row r="234" s="15" customFormat="1">
      <c r="B234" s="277"/>
      <c r="C234" s="278"/>
      <c r="D234" s="246" t="s">
        <v>175</v>
      </c>
      <c r="E234" s="279" t="s">
        <v>1</v>
      </c>
      <c r="F234" s="280" t="s">
        <v>186</v>
      </c>
      <c r="G234" s="278"/>
      <c r="H234" s="281">
        <v>71.900000000000006</v>
      </c>
      <c r="I234" s="282"/>
      <c r="J234" s="278"/>
      <c r="K234" s="278"/>
      <c r="L234" s="283"/>
      <c r="M234" s="284"/>
      <c r="N234" s="285"/>
      <c r="O234" s="285"/>
      <c r="P234" s="285"/>
      <c r="Q234" s="285"/>
      <c r="R234" s="285"/>
      <c r="S234" s="285"/>
      <c r="T234" s="286"/>
      <c r="AT234" s="287" t="s">
        <v>175</v>
      </c>
      <c r="AU234" s="287" t="s">
        <v>107</v>
      </c>
      <c r="AV234" s="15" t="s">
        <v>173</v>
      </c>
      <c r="AW234" s="15" t="s">
        <v>31</v>
      </c>
      <c r="AX234" s="15" t="s">
        <v>82</v>
      </c>
      <c r="AY234" s="287" t="s">
        <v>165</v>
      </c>
    </row>
    <row r="235" s="1" customFormat="1" ht="24" customHeight="1">
      <c r="B235" s="38"/>
      <c r="C235" s="231" t="s">
        <v>7</v>
      </c>
      <c r="D235" s="231" t="s">
        <v>168</v>
      </c>
      <c r="E235" s="232" t="s">
        <v>2381</v>
      </c>
      <c r="F235" s="233" t="s">
        <v>2382</v>
      </c>
      <c r="G235" s="234" t="s">
        <v>339</v>
      </c>
      <c r="H235" s="235">
        <v>39.869999999999997</v>
      </c>
      <c r="I235" s="236"/>
      <c r="J235" s="237">
        <f>ROUND(I235*H235,2)</f>
        <v>0</v>
      </c>
      <c r="K235" s="233" t="s">
        <v>172</v>
      </c>
      <c r="L235" s="43"/>
      <c r="M235" s="238" t="s">
        <v>1</v>
      </c>
      <c r="N235" s="239" t="s">
        <v>40</v>
      </c>
      <c r="O235" s="86"/>
      <c r="P235" s="240">
        <f>O235*H235</f>
        <v>0</v>
      </c>
      <c r="Q235" s="240">
        <v>0.0028700000000000002</v>
      </c>
      <c r="R235" s="240">
        <f>Q235*H235</f>
        <v>0.1144269</v>
      </c>
      <c r="S235" s="240">
        <v>0</v>
      </c>
      <c r="T235" s="241">
        <f>S235*H235</f>
        <v>0</v>
      </c>
      <c r="AR235" s="242" t="s">
        <v>315</v>
      </c>
      <c r="AT235" s="242" t="s">
        <v>168</v>
      </c>
      <c r="AU235" s="242" t="s">
        <v>107</v>
      </c>
      <c r="AY235" s="17" t="s">
        <v>165</v>
      </c>
      <c r="BE235" s="243">
        <f>IF(N235="základní",J235,0)</f>
        <v>0</v>
      </c>
      <c r="BF235" s="243">
        <f>IF(N235="snížená",J235,0)</f>
        <v>0</v>
      </c>
      <c r="BG235" s="243">
        <f>IF(N235="zákl. přenesená",J235,0)</f>
        <v>0</v>
      </c>
      <c r="BH235" s="243">
        <f>IF(N235="sníž. přenesená",J235,0)</f>
        <v>0</v>
      </c>
      <c r="BI235" s="243">
        <f>IF(N235="nulová",J235,0)</f>
        <v>0</v>
      </c>
      <c r="BJ235" s="17" t="s">
        <v>107</v>
      </c>
      <c r="BK235" s="243">
        <f>ROUND(I235*H235,2)</f>
        <v>0</v>
      </c>
      <c r="BL235" s="17" t="s">
        <v>315</v>
      </c>
      <c r="BM235" s="242" t="s">
        <v>2383</v>
      </c>
    </row>
    <row r="236" s="12" customFormat="1">
      <c r="B236" s="244"/>
      <c r="C236" s="245"/>
      <c r="D236" s="246" t="s">
        <v>175</v>
      </c>
      <c r="E236" s="247" t="s">
        <v>1</v>
      </c>
      <c r="F236" s="248" t="s">
        <v>2325</v>
      </c>
      <c r="G236" s="245"/>
      <c r="H236" s="247" t="s">
        <v>1</v>
      </c>
      <c r="I236" s="249"/>
      <c r="J236" s="245"/>
      <c r="K236" s="245"/>
      <c r="L236" s="250"/>
      <c r="M236" s="251"/>
      <c r="N236" s="252"/>
      <c r="O236" s="252"/>
      <c r="P236" s="252"/>
      <c r="Q236" s="252"/>
      <c r="R236" s="252"/>
      <c r="S236" s="252"/>
      <c r="T236" s="253"/>
      <c r="AT236" s="254" t="s">
        <v>175</v>
      </c>
      <c r="AU236" s="254" t="s">
        <v>107</v>
      </c>
      <c r="AV236" s="12" t="s">
        <v>82</v>
      </c>
      <c r="AW236" s="12" t="s">
        <v>31</v>
      </c>
      <c r="AX236" s="12" t="s">
        <v>74</v>
      </c>
      <c r="AY236" s="254" t="s">
        <v>165</v>
      </c>
    </row>
    <row r="237" s="13" customFormat="1">
      <c r="B237" s="255"/>
      <c r="C237" s="256"/>
      <c r="D237" s="246" t="s">
        <v>175</v>
      </c>
      <c r="E237" s="257" t="s">
        <v>1</v>
      </c>
      <c r="F237" s="258" t="s">
        <v>2326</v>
      </c>
      <c r="G237" s="256"/>
      <c r="H237" s="259">
        <v>7.0999999999999996</v>
      </c>
      <c r="I237" s="260"/>
      <c r="J237" s="256"/>
      <c r="K237" s="256"/>
      <c r="L237" s="261"/>
      <c r="M237" s="262"/>
      <c r="N237" s="263"/>
      <c r="O237" s="263"/>
      <c r="P237" s="263"/>
      <c r="Q237" s="263"/>
      <c r="R237" s="263"/>
      <c r="S237" s="263"/>
      <c r="T237" s="264"/>
      <c r="AT237" s="265" t="s">
        <v>175</v>
      </c>
      <c r="AU237" s="265" t="s">
        <v>107</v>
      </c>
      <c r="AV237" s="13" t="s">
        <v>107</v>
      </c>
      <c r="AW237" s="13" t="s">
        <v>31</v>
      </c>
      <c r="AX237" s="13" t="s">
        <v>74</v>
      </c>
      <c r="AY237" s="265" t="s">
        <v>165</v>
      </c>
    </row>
    <row r="238" s="12" customFormat="1">
      <c r="B238" s="244"/>
      <c r="C238" s="245"/>
      <c r="D238" s="246" t="s">
        <v>175</v>
      </c>
      <c r="E238" s="247" t="s">
        <v>1</v>
      </c>
      <c r="F238" s="248" t="s">
        <v>2327</v>
      </c>
      <c r="G238" s="245"/>
      <c r="H238" s="247" t="s">
        <v>1</v>
      </c>
      <c r="I238" s="249"/>
      <c r="J238" s="245"/>
      <c r="K238" s="245"/>
      <c r="L238" s="250"/>
      <c r="M238" s="251"/>
      <c r="N238" s="252"/>
      <c r="O238" s="252"/>
      <c r="P238" s="252"/>
      <c r="Q238" s="252"/>
      <c r="R238" s="252"/>
      <c r="S238" s="252"/>
      <c r="T238" s="253"/>
      <c r="AT238" s="254" t="s">
        <v>175</v>
      </c>
      <c r="AU238" s="254" t="s">
        <v>107</v>
      </c>
      <c r="AV238" s="12" t="s">
        <v>82</v>
      </c>
      <c r="AW238" s="12" t="s">
        <v>31</v>
      </c>
      <c r="AX238" s="12" t="s">
        <v>74</v>
      </c>
      <c r="AY238" s="254" t="s">
        <v>165</v>
      </c>
    </row>
    <row r="239" s="13" customFormat="1">
      <c r="B239" s="255"/>
      <c r="C239" s="256"/>
      <c r="D239" s="246" t="s">
        <v>175</v>
      </c>
      <c r="E239" s="257" t="s">
        <v>1</v>
      </c>
      <c r="F239" s="258" t="s">
        <v>2328</v>
      </c>
      <c r="G239" s="256"/>
      <c r="H239" s="259">
        <v>6.75</v>
      </c>
      <c r="I239" s="260"/>
      <c r="J239" s="256"/>
      <c r="K239" s="256"/>
      <c r="L239" s="261"/>
      <c r="M239" s="262"/>
      <c r="N239" s="263"/>
      <c r="O239" s="263"/>
      <c r="P239" s="263"/>
      <c r="Q239" s="263"/>
      <c r="R239" s="263"/>
      <c r="S239" s="263"/>
      <c r="T239" s="264"/>
      <c r="AT239" s="265" t="s">
        <v>175</v>
      </c>
      <c r="AU239" s="265" t="s">
        <v>107</v>
      </c>
      <c r="AV239" s="13" t="s">
        <v>107</v>
      </c>
      <c r="AW239" s="13" t="s">
        <v>31</v>
      </c>
      <c r="AX239" s="13" t="s">
        <v>74</v>
      </c>
      <c r="AY239" s="265" t="s">
        <v>165</v>
      </c>
    </row>
    <row r="240" s="12" customFormat="1">
      <c r="B240" s="244"/>
      <c r="C240" s="245"/>
      <c r="D240" s="246" t="s">
        <v>175</v>
      </c>
      <c r="E240" s="247" t="s">
        <v>1</v>
      </c>
      <c r="F240" s="248" t="s">
        <v>2329</v>
      </c>
      <c r="G240" s="245"/>
      <c r="H240" s="247" t="s">
        <v>1</v>
      </c>
      <c r="I240" s="249"/>
      <c r="J240" s="245"/>
      <c r="K240" s="245"/>
      <c r="L240" s="250"/>
      <c r="M240" s="251"/>
      <c r="N240" s="252"/>
      <c r="O240" s="252"/>
      <c r="P240" s="252"/>
      <c r="Q240" s="252"/>
      <c r="R240" s="252"/>
      <c r="S240" s="252"/>
      <c r="T240" s="253"/>
      <c r="AT240" s="254" t="s">
        <v>175</v>
      </c>
      <c r="AU240" s="254" t="s">
        <v>107</v>
      </c>
      <c r="AV240" s="12" t="s">
        <v>82</v>
      </c>
      <c r="AW240" s="12" t="s">
        <v>31</v>
      </c>
      <c r="AX240" s="12" t="s">
        <v>74</v>
      </c>
      <c r="AY240" s="254" t="s">
        <v>165</v>
      </c>
    </row>
    <row r="241" s="13" customFormat="1">
      <c r="B241" s="255"/>
      <c r="C241" s="256"/>
      <c r="D241" s="246" t="s">
        <v>175</v>
      </c>
      <c r="E241" s="257" t="s">
        <v>1</v>
      </c>
      <c r="F241" s="258" t="s">
        <v>2330</v>
      </c>
      <c r="G241" s="256"/>
      <c r="H241" s="259">
        <v>5.9000000000000004</v>
      </c>
      <c r="I241" s="260"/>
      <c r="J241" s="256"/>
      <c r="K241" s="256"/>
      <c r="L241" s="261"/>
      <c r="M241" s="262"/>
      <c r="N241" s="263"/>
      <c r="O241" s="263"/>
      <c r="P241" s="263"/>
      <c r="Q241" s="263"/>
      <c r="R241" s="263"/>
      <c r="S241" s="263"/>
      <c r="T241" s="264"/>
      <c r="AT241" s="265" t="s">
        <v>175</v>
      </c>
      <c r="AU241" s="265" t="s">
        <v>107</v>
      </c>
      <c r="AV241" s="13" t="s">
        <v>107</v>
      </c>
      <c r="AW241" s="13" t="s">
        <v>31</v>
      </c>
      <c r="AX241" s="13" t="s">
        <v>74</v>
      </c>
      <c r="AY241" s="265" t="s">
        <v>165</v>
      </c>
    </row>
    <row r="242" s="12" customFormat="1">
      <c r="B242" s="244"/>
      <c r="C242" s="245"/>
      <c r="D242" s="246" t="s">
        <v>175</v>
      </c>
      <c r="E242" s="247" t="s">
        <v>1</v>
      </c>
      <c r="F242" s="248" t="s">
        <v>2331</v>
      </c>
      <c r="G242" s="245"/>
      <c r="H242" s="247" t="s">
        <v>1</v>
      </c>
      <c r="I242" s="249"/>
      <c r="J242" s="245"/>
      <c r="K242" s="245"/>
      <c r="L242" s="250"/>
      <c r="M242" s="251"/>
      <c r="N242" s="252"/>
      <c r="O242" s="252"/>
      <c r="P242" s="252"/>
      <c r="Q242" s="252"/>
      <c r="R242" s="252"/>
      <c r="S242" s="252"/>
      <c r="T242" s="253"/>
      <c r="AT242" s="254" t="s">
        <v>175</v>
      </c>
      <c r="AU242" s="254" t="s">
        <v>107</v>
      </c>
      <c r="AV242" s="12" t="s">
        <v>82</v>
      </c>
      <c r="AW242" s="12" t="s">
        <v>31</v>
      </c>
      <c r="AX242" s="12" t="s">
        <v>74</v>
      </c>
      <c r="AY242" s="254" t="s">
        <v>165</v>
      </c>
    </row>
    <row r="243" s="13" customFormat="1">
      <c r="B243" s="255"/>
      <c r="C243" s="256"/>
      <c r="D243" s="246" t="s">
        <v>175</v>
      </c>
      <c r="E243" s="257" t="s">
        <v>1</v>
      </c>
      <c r="F243" s="258" t="s">
        <v>2332</v>
      </c>
      <c r="G243" s="256"/>
      <c r="H243" s="259">
        <v>4.9000000000000004</v>
      </c>
      <c r="I243" s="260"/>
      <c r="J243" s="256"/>
      <c r="K243" s="256"/>
      <c r="L243" s="261"/>
      <c r="M243" s="262"/>
      <c r="N243" s="263"/>
      <c r="O243" s="263"/>
      <c r="P243" s="263"/>
      <c r="Q243" s="263"/>
      <c r="R243" s="263"/>
      <c r="S243" s="263"/>
      <c r="T243" s="264"/>
      <c r="AT243" s="265" t="s">
        <v>175</v>
      </c>
      <c r="AU243" s="265" t="s">
        <v>107</v>
      </c>
      <c r="AV243" s="13" t="s">
        <v>107</v>
      </c>
      <c r="AW243" s="13" t="s">
        <v>31</v>
      </c>
      <c r="AX243" s="13" t="s">
        <v>74</v>
      </c>
      <c r="AY243" s="265" t="s">
        <v>165</v>
      </c>
    </row>
    <row r="244" s="12" customFormat="1">
      <c r="B244" s="244"/>
      <c r="C244" s="245"/>
      <c r="D244" s="246" t="s">
        <v>175</v>
      </c>
      <c r="E244" s="247" t="s">
        <v>1</v>
      </c>
      <c r="F244" s="248" t="s">
        <v>2333</v>
      </c>
      <c r="G244" s="245"/>
      <c r="H244" s="247" t="s">
        <v>1</v>
      </c>
      <c r="I244" s="249"/>
      <c r="J244" s="245"/>
      <c r="K244" s="245"/>
      <c r="L244" s="250"/>
      <c r="M244" s="251"/>
      <c r="N244" s="252"/>
      <c r="O244" s="252"/>
      <c r="P244" s="252"/>
      <c r="Q244" s="252"/>
      <c r="R244" s="252"/>
      <c r="S244" s="252"/>
      <c r="T244" s="253"/>
      <c r="AT244" s="254" t="s">
        <v>175</v>
      </c>
      <c r="AU244" s="254" t="s">
        <v>107</v>
      </c>
      <c r="AV244" s="12" t="s">
        <v>82</v>
      </c>
      <c r="AW244" s="12" t="s">
        <v>31</v>
      </c>
      <c r="AX244" s="12" t="s">
        <v>74</v>
      </c>
      <c r="AY244" s="254" t="s">
        <v>165</v>
      </c>
    </row>
    <row r="245" s="13" customFormat="1">
      <c r="B245" s="255"/>
      <c r="C245" s="256"/>
      <c r="D245" s="246" t="s">
        <v>175</v>
      </c>
      <c r="E245" s="257" t="s">
        <v>1</v>
      </c>
      <c r="F245" s="258" t="s">
        <v>2334</v>
      </c>
      <c r="G245" s="256"/>
      <c r="H245" s="259">
        <v>4.5499999999999998</v>
      </c>
      <c r="I245" s="260"/>
      <c r="J245" s="256"/>
      <c r="K245" s="256"/>
      <c r="L245" s="261"/>
      <c r="M245" s="262"/>
      <c r="N245" s="263"/>
      <c r="O245" s="263"/>
      <c r="P245" s="263"/>
      <c r="Q245" s="263"/>
      <c r="R245" s="263"/>
      <c r="S245" s="263"/>
      <c r="T245" s="264"/>
      <c r="AT245" s="265" t="s">
        <v>175</v>
      </c>
      <c r="AU245" s="265" t="s">
        <v>107</v>
      </c>
      <c r="AV245" s="13" t="s">
        <v>107</v>
      </c>
      <c r="AW245" s="13" t="s">
        <v>31</v>
      </c>
      <c r="AX245" s="13" t="s">
        <v>74</v>
      </c>
      <c r="AY245" s="265" t="s">
        <v>165</v>
      </c>
    </row>
    <row r="246" s="12" customFormat="1">
      <c r="B246" s="244"/>
      <c r="C246" s="245"/>
      <c r="D246" s="246" t="s">
        <v>175</v>
      </c>
      <c r="E246" s="247" t="s">
        <v>1</v>
      </c>
      <c r="F246" s="248" t="s">
        <v>2335</v>
      </c>
      <c r="G246" s="245"/>
      <c r="H246" s="247" t="s">
        <v>1</v>
      </c>
      <c r="I246" s="249"/>
      <c r="J246" s="245"/>
      <c r="K246" s="245"/>
      <c r="L246" s="250"/>
      <c r="M246" s="251"/>
      <c r="N246" s="252"/>
      <c r="O246" s="252"/>
      <c r="P246" s="252"/>
      <c r="Q246" s="252"/>
      <c r="R246" s="252"/>
      <c r="S246" s="252"/>
      <c r="T246" s="253"/>
      <c r="AT246" s="254" t="s">
        <v>175</v>
      </c>
      <c r="AU246" s="254" t="s">
        <v>107</v>
      </c>
      <c r="AV246" s="12" t="s">
        <v>82</v>
      </c>
      <c r="AW246" s="12" t="s">
        <v>31</v>
      </c>
      <c r="AX246" s="12" t="s">
        <v>74</v>
      </c>
      <c r="AY246" s="254" t="s">
        <v>165</v>
      </c>
    </row>
    <row r="247" s="13" customFormat="1">
      <c r="B247" s="255"/>
      <c r="C247" s="256"/>
      <c r="D247" s="246" t="s">
        <v>175</v>
      </c>
      <c r="E247" s="257" t="s">
        <v>1</v>
      </c>
      <c r="F247" s="258" t="s">
        <v>2336</v>
      </c>
      <c r="G247" s="256"/>
      <c r="H247" s="259">
        <v>4.3499999999999996</v>
      </c>
      <c r="I247" s="260"/>
      <c r="J247" s="256"/>
      <c r="K247" s="256"/>
      <c r="L247" s="261"/>
      <c r="M247" s="262"/>
      <c r="N247" s="263"/>
      <c r="O247" s="263"/>
      <c r="P247" s="263"/>
      <c r="Q247" s="263"/>
      <c r="R247" s="263"/>
      <c r="S247" s="263"/>
      <c r="T247" s="264"/>
      <c r="AT247" s="265" t="s">
        <v>175</v>
      </c>
      <c r="AU247" s="265" t="s">
        <v>107</v>
      </c>
      <c r="AV247" s="13" t="s">
        <v>107</v>
      </c>
      <c r="AW247" s="13" t="s">
        <v>31</v>
      </c>
      <c r="AX247" s="13" t="s">
        <v>74</v>
      </c>
      <c r="AY247" s="265" t="s">
        <v>165</v>
      </c>
    </row>
    <row r="248" s="12" customFormat="1">
      <c r="B248" s="244"/>
      <c r="C248" s="245"/>
      <c r="D248" s="246" t="s">
        <v>175</v>
      </c>
      <c r="E248" s="247" t="s">
        <v>1</v>
      </c>
      <c r="F248" s="248" t="s">
        <v>2337</v>
      </c>
      <c r="G248" s="245"/>
      <c r="H248" s="247" t="s">
        <v>1</v>
      </c>
      <c r="I248" s="249"/>
      <c r="J248" s="245"/>
      <c r="K248" s="245"/>
      <c r="L248" s="250"/>
      <c r="M248" s="251"/>
      <c r="N248" s="252"/>
      <c r="O248" s="252"/>
      <c r="P248" s="252"/>
      <c r="Q248" s="252"/>
      <c r="R248" s="252"/>
      <c r="S248" s="252"/>
      <c r="T248" s="253"/>
      <c r="AT248" s="254" t="s">
        <v>175</v>
      </c>
      <c r="AU248" s="254" t="s">
        <v>107</v>
      </c>
      <c r="AV248" s="12" t="s">
        <v>82</v>
      </c>
      <c r="AW248" s="12" t="s">
        <v>31</v>
      </c>
      <c r="AX248" s="12" t="s">
        <v>74</v>
      </c>
      <c r="AY248" s="254" t="s">
        <v>165</v>
      </c>
    </row>
    <row r="249" s="13" customFormat="1">
      <c r="B249" s="255"/>
      <c r="C249" s="256"/>
      <c r="D249" s="246" t="s">
        <v>175</v>
      </c>
      <c r="E249" s="257" t="s">
        <v>1</v>
      </c>
      <c r="F249" s="258" t="s">
        <v>2338</v>
      </c>
      <c r="G249" s="256"/>
      <c r="H249" s="259">
        <v>3.75</v>
      </c>
      <c r="I249" s="260"/>
      <c r="J249" s="256"/>
      <c r="K249" s="256"/>
      <c r="L249" s="261"/>
      <c r="M249" s="262"/>
      <c r="N249" s="263"/>
      <c r="O249" s="263"/>
      <c r="P249" s="263"/>
      <c r="Q249" s="263"/>
      <c r="R249" s="263"/>
      <c r="S249" s="263"/>
      <c r="T249" s="264"/>
      <c r="AT249" s="265" t="s">
        <v>175</v>
      </c>
      <c r="AU249" s="265" t="s">
        <v>107</v>
      </c>
      <c r="AV249" s="13" t="s">
        <v>107</v>
      </c>
      <c r="AW249" s="13" t="s">
        <v>31</v>
      </c>
      <c r="AX249" s="13" t="s">
        <v>74</v>
      </c>
      <c r="AY249" s="265" t="s">
        <v>165</v>
      </c>
    </row>
    <row r="250" s="12" customFormat="1">
      <c r="B250" s="244"/>
      <c r="C250" s="245"/>
      <c r="D250" s="246" t="s">
        <v>175</v>
      </c>
      <c r="E250" s="247" t="s">
        <v>1</v>
      </c>
      <c r="F250" s="248" t="s">
        <v>2339</v>
      </c>
      <c r="G250" s="245"/>
      <c r="H250" s="247" t="s">
        <v>1</v>
      </c>
      <c r="I250" s="249"/>
      <c r="J250" s="245"/>
      <c r="K250" s="245"/>
      <c r="L250" s="250"/>
      <c r="M250" s="251"/>
      <c r="N250" s="252"/>
      <c r="O250" s="252"/>
      <c r="P250" s="252"/>
      <c r="Q250" s="252"/>
      <c r="R250" s="252"/>
      <c r="S250" s="252"/>
      <c r="T250" s="253"/>
      <c r="AT250" s="254" t="s">
        <v>175</v>
      </c>
      <c r="AU250" s="254" t="s">
        <v>107</v>
      </c>
      <c r="AV250" s="12" t="s">
        <v>82</v>
      </c>
      <c r="AW250" s="12" t="s">
        <v>31</v>
      </c>
      <c r="AX250" s="12" t="s">
        <v>74</v>
      </c>
      <c r="AY250" s="254" t="s">
        <v>165</v>
      </c>
    </row>
    <row r="251" s="13" customFormat="1">
      <c r="B251" s="255"/>
      <c r="C251" s="256"/>
      <c r="D251" s="246" t="s">
        <v>175</v>
      </c>
      <c r="E251" s="257" t="s">
        <v>1</v>
      </c>
      <c r="F251" s="258" t="s">
        <v>2340</v>
      </c>
      <c r="G251" s="256"/>
      <c r="H251" s="259">
        <v>1.1000000000000001</v>
      </c>
      <c r="I251" s="260"/>
      <c r="J251" s="256"/>
      <c r="K251" s="256"/>
      <c r="L251" s="261"/>
      <c r="M251" s="262"/>
      <c r="N251" s="263"/>
      <c r="O251" s="263"/>
      <c r="P251" s="263"/>
      <c r="Q251" s="263"/>
      <c r="R251" s="263"/>
      <c r="S251" s="263"/>
      <c r="T251" s="264"/>
      <c r="AT251" s="265" t="s">
        <v>175</v>
      </c>
      <c r="AU251" s="265" t="s">
        <v>107</v>
      </c>
      <c r="AV251" s="13" t="s">
        <v>107</v>
      </c>
      <c r="AW251" s="13" t="s">
        <v>31</v>
      </c>
      <c r="AX251" s="13" t="s">
        <v>74</v>
      </c>
      <c r="AY251" s="265" t="s">
        <v>165</v>
      </c>
    </row>
    <row r="252" s="12" customFormat="1">
      <c r="B252" s="244"/>
      <c r="C252" s="245"/>
      <c r="D252" s="246" t="s">
        <v>175</v>
      </c>
      <c r="E252" s="247" t="s">
        <v>1</v>
      </c>
      <c r="F252" s="248" t="s">
        <v>2341</v>
      </c>
      <c r="G252" s="245"/>
      <c r="H252" s="247" t="s">
        <v>1</v>
      </c>
      <c r="I252" s="249"/>
      <c r="J252" s="245"/>
      <c r="K252" s="245"/>
      <c r="L252" s="250"/>
      <c r="M252" s="251"/>
      <c r="N252" s="252"/>
      <c r="O252" s="252"/>
      <c r="P252" s="252"/>
      <c r="Q252" s="252"/>
      <c r="R252" s="252"/>
      <c r="S252" s="252"/>
      <c r="T252" s="253"/>
      <c r="AT252" s="254" t="s">
        <v>175</v>
      </c>
      <c r="AU252" s="254" t="s">
        <v>107</v>
      </c>
      <c r="AV252" s="12" t="s">
        <v>82</v>
      </c>
      <c r="AW252" s="12" t="s">
        <v>31</v>
      </c>
      <c r="AX252" s="12" t="s">
        <v>74</v>
      </c>
      <c r="AY252" s="254" t="s">
        <v>165</v>
      </c>
    </row>
    <row r="253" s="13" customFormat="1">
      <c r="B253" s="255"/>
      <c r="C253" s="256"/>
      <c r="D253" s="246" t="s">
        <v>175</v>
      </c>
      <c r="E253" s="257" t="s">
        <v>1</v>
      </c>
      <c r="F253" s="258" t="s">
        <v>2342</v>
      </c>
      <c r="G253" s="256"/>
      <c r="H253" s="259">
        <v>0.77000000000000002</v>
      </c>
      <c r="I253" s="260"/>
      <c r="J253" s="256"/>
      <c r="K253" s="256"/>
      <c r="L253" s="261"/>
      <c r="M253" s="262"/>
      <c r="N253" s="263"/>
      <c r="O253" s="263"/>
      <c r="P253" s="263"/>
      <c r="Q253" s="263"/>
      <c r="R253" s="263"/>
      <c r="S253" s="263"/>
      <c r="T253" s="264"/>
      <c r="AT253" s="265" t="s">
        <v>175</v>
      </c>
      <c r="AU253" s="265" t="s">
        <v>107</v>
      </c>
      <c r="AV253" s="13" t="s">
        <v>107</v>
      </c>
      <c r="AW253" s="13" t="s">
        <v>31</v>
      </c>
      <c r="AX253" s="13" t="s">
        <v>74</v>
      </c>
      <c r="AY253" s="265" t="s">
        <v>165</v>
      </c>
    </row>
    <row r="254" s="12" customFormat="1">
      <c r="B254" s="244"/>
      <c r="C254" s="245"/>
      <c r="D254" s="246" t="s">
        <v>175</v>
      </c>
      <c r="E254" s="247" t="s">
        <v>1</v>
      </c>
      <c r="F254" s="248" t="s">
        <v>2343</v>
      </c>
      <c r="G254" s="245"/>
      <c r="H254" s="247" t="s">
        <v>1</v>
      </c>
      <c r="I254" s="249"/>
      <c r="J254" s="245"/>
      <c r="K254" s="245"/>
      <c r="L254" s="250"/>
      <c r="M254" s="251"/>
      <c r="N254" s="252"/>
      <c r="O254" s="252"/>
      <c r="P254" s="252"/>
      <c r="Q254" s="252"/>
      <c r="R254" s="252"/>
      <c r="S254" s="252"/>
      <c r="T254" s="253"/>
      <c r="AT254" s="254" t="s">
        <v>175</v>
      </c>
      <c r="AU254" s="254" t="s">
        <v>107</v>
      </c>
      <c r="AV254" s="12" t="s">
        <v>82</v>
      </c>
      <c r="AW254" s="12" t="s">
        <v>31</v>
      </c>
      <c r="AX254" s="12" t="s">
        <v>74</v>
      </c>
      <c r="AY254" s="254" t="s">
        <v>165</v>
      </c>
    </row>
    <row r="255" s="13" customFormat="1">
      <c r="B255" s="255"/>
      <c r="C255" s="256"/>
      <c r="D255" s="246" t="s">
        <v>175</v>
      </c>
      <c r="E255" s="257" t="s">
        <v>1</v>
      </c>
      <c r="F255" s="258" t="s">
        <v>2344</v>
      </c>
      <c r="G255" s="256"/>
      <c r="H255" s="259">
        <v>0.69999999999999996</v>
      </c>
      <c r="I255" s="260"/>
      <c r="J255" s="256"/>
      <c r="K255" s="256"/>
      <c r="L255" s="261"/>
      <c r="M255" s="262"/>
      <c r="N255" s="263"/>
      <c r="O255" s="263"/>
      <c r="P255" s="263"/>
      <c r="Q255" s="263"/>
      <c r="R255" s="263"/>
      <c r="S255" s="263"/>
      <c r="T255" s="264"/>
      <c r="AT255" s="265" t="s">
        <v>175</v>
      </c>
      <c r="AU255" s="265" t="s">
        <v>107</v>
      </c>
      <c r="AV255" s="13" t="s">
        <v>107</v>
      </c>
      <c r="AW255" s="13" t="s">
        <v>31</v>
      </c>
      <c r="AX255" s="13" t="s">
        <v>74</v>
      </c>
      <c r="AY255" s="265" t="s">
        <v>165</v>
      </c>
    </row>
    <row r="256" s="15" customFormat="1">
      <c r="B256" s="277"/>
      <c r="C256" s="278"/>
      <c r="D256" s="246" t="s">
        <v>175</v>
      </c>
      <c r="E256" s="279" t="s">
        <v>1</v>
      </c>
      <c r="F256" s="280" t="s">
        <v>186</v>
      </c>
      <c r="G256" s="278"/>
      <c r="H256" s="281">
        <v>39.870000000000005</v>
      </c>
      <c r="I256" s="282"/>
      <c r="J256" s="278"/>
      <c r="K256" s="278"/>
      <c r="L256" s="283"/>
      <c r="M256" s="284"/>
      <c r="N256" s="285"/>
      <c r="O256" s="285"/>
      <c r="P256" s="285"/>
      <c r="Q256" s="285"/>
      <c r="R256" s="285"/>
      <c r="S256" s="285"/>
      <c r="T256" s="286"/>
      <c r="AT256" s="287" t="s">
        <v>175</v>
      </c>
      <c r="AU256" s="287" t="s">
        <v>107</v>
      </c>
      <c r="AV256" s="15" t="s">
        <v>173</v>
      </c>
      <c r="AW256" s="15" t="s">
        <v>31</v>
      </c>
      <c r="AX256" s="15" t="s">
        <v>82</v>
      </c>
      <c r="AY256" s="287" t="s">
        <v>165</v>
      </c>
    </row>
    <row r="257" s="1" customFormat="1" ht="24" customHeight="1">
      <c r="B257" s="38"/>
      <c r="C257" s="231" t="s">
        <v>375</v>
      </c>
      <c r="D257" s="231" t="s">
        <v>168</v>
      </c>
      <c r="E257" s="232" t="s">
        <v>2384</v>
      </c>
      <c r="F257" s="233" t="s">
        <v>2385</v>
      </c>
      <c r="G257" s="234" t="s">
        <v>339</v>
      </c>
      <c r="H257" s="235">
        <v>67.099999999999994</v>
      </c>
      <c r="I257" s="236"/>
      <c r="J257" s="237">
        <f>ROUND(I257*H257,2)</f>
        <v>0</v>
      </c>
      <c r="K257" s="233" t="s">
        <v>172</v>
      </c>
      <c r="L257" s="43"/>
      <c r="M257" s="238" t="s">
        <v>1</v>
      </c>
      <c r="N257" s="239" t="s">
        <v>40</v>
      </c>
      <c r="O257" s="86"/>
      <c r="P257" s="240">
        <f>O257*H257</f>
        <v>0</v>
      </c>
      <c r="Q257" s="240">
        <v>0.0018400000000000001</v>
      </c>
      <c r="R257" s="240">
        <f>Q257*H257</f>
        <v>0.12346399999999999</v>
      </c>
      <c r="S257" s="240">
        <v>0</v>
      </c>
      <c r="T257" s="241">
        <f>S257*H257</f>
        <v>0</v>
      </c>
      <c r="AR257" s="242" t="s">
        <v>315</v>
      </c>
      <c r="AT257" s="242" t="s">
        <v>168</v>
      </c>
      <c r="AU257" s="242" t="s">
        <v>107</v>
      </c>
      <c r="AY257" s="17" t="s">
        <v>165</v>
      </c>
      <c r="BE257" s="243">
        <f>IF(N257="základní",J257,0)</f>
        <v>0</v>
      </c>
      <c r="BF257" s="243">
        <f>IF(N257="snížená",J257,0)</f>
        <v>0</v>
      </c>
      <c r="BG257" s="243">
        <f>IF(N257="zákl. přenesená",J257,0)</f>
        <v>0</v>
      </c>
      <c r="BH257" s="243">
        <f>IF(N257="sníž. přenesená",J257,0)</f>
        <v>0</v>
      </c>
      <c r="BI257" s="243">
        <f>IF(N257="nulová",J257,0)</f>
        <v>0</v>
      </c>
      <c r="BJ257" s="17" t="s">
        <v>107</v>
      </c>
      <c r="BK257" s="243">
        <f>ROUND(I257*H257,2)</f>
        <v>0</v>
      </c>
      <c r="BL257" s="17" t="s">
        <v>315</v>
      </c>
      <c r="BM257" s="242" t="s">
        <v>2386</v>
      </c>
    </row>
    <row r="258" s="12" customFormat="1">
      <c r="B258" s="244"/>
      <c r="C258" s="245"/>
      <c r="D258" s="246" t="s">
        <v>175</v>
      </c>
      <c r="E258" s="247" t="s">
        <v>1</v>
      </c>
      <c r="F258" s="248" t="s">
        <v>2387</v>
      </c>
      <c r="G258" s="245"/>
      <c r="H258" s="247" t="s">
        <v>1</v>
      </c>
      <c r="I258" s="249"/>
      <c r="J258" s="245"/>
      <c r="K258" s="245"/>
      <c r="L258" s="250"/>
      <c r="M258" s="251"/>
      <c r="N258" s="252"/>
      <c r="O258" s="252"/>
      <c r="P258" s="252"/>
      <c r="Q258" s="252"/>
      <c r="R258" s="252"/>
      <c r="S258" s="252"/>
      <c r="T258" s="253"/>
      <c r="AT258" s="254" t="s">
        <v>175</v>
      </c>
      <c r="AU258" s="254" t="s">
        <v>107</v>
      </c>
      <c r="AV258" s="12" t="s">
        <v>82</v>
      </c>
      <c r="AW258" s="12" t="s">
        <v>31</v>
      </c>
      <c r="AX258" s="12" t="s">
        <v>74</v>
      </c>
      <c r="AY258" s="254" t="s">
        <v>165</v>
      </c>
    </row>
    <row r="259" s="12" customFormat="1">
      <c r="B259" s="244"/>
      <c r="C259" s="245"/>
      <c r="D259" s="246" t="s">
        <v>175</v>
      </c>
      <c r="E259" s="247" t="s">
        <v>1</v>
      </c>
      <c r="F259" s="248" t="s">
        <v>2388</v>
      </c>
      <c r="G259" s="245"/>
      <c r="H259" s="247" t="s">
        <v>1</v>
      </c>
      <c r="I259" s="249"/>
      <c r="J259" s="245"/>
      <c r="K259" s="245"/>
      <c r="L259" s="250"/>
      <c r="M259" s="251"/>
      <c r="N259" s="252"/>
      <c r="O259" s="252"/>
      <c r="P259" s="252"/>
      <c r="Q259" s="252"/>
      <c r="R259" s="252"/>
      <c r="S259" s="252"/>
      <c r="T259" s="253"/>
      <c r="AT259" s="254" t="s">
        <v>175</v>
      </c>
      <c r="AU259" s="254" t="s">
        <v>107</v>
      </c>
      <c r="AV259" s="12" t="s">
        <v>82</v>
      </c>
      <c r="AW259" s="12" t="s">
        <v>31</v>
      </c>
      <c r="AX259" s="12" t="s">
        <v>74</v>
      </c>
      <c r="AY259" s="254" t="s">
        <v>165</v>
      </c>
    </row>
    <row r="260" s="13" customFormat="1">
      <c r="B260" s="255"/>
      <c r="C260" s="256"/>
      <c r="D260" s="246" t="s">
        <v>175</v>
      </c>
      <c r="E260" s="257" t="s">
        <v>1</v>
      </c>
      <c r="F260" s="258" t="s">
        <v>2348</v>
      </c>
      <c r="G260" s="256"/>
      <c r="H260" s="259">
        <v>67.099999999999994</v>
      </c>
      <c r="I260" s="260"/>
      <c r="J260" s="256"/>
      <c r="K260" s="256"/>
      <c r="L260" s="261"/>
      <c r="M260" s="262"/>
      <c r="N260" s="263"/>
      <c r="O260" s="263"/>
      <c r="P260" s="263"/>
      <c r="Q260" s="263"/>
      <c r="R260" s="263"/>
      <c r="S260" s="263"/>
      <c r="T260" s="264"/>
      <c r="AT260" s="265" t="s">
        <v>175</v>
      </c>
      <c r="AU260" s="265" t="s">
        <v>107</v>
      </c>
      <c r="AV260" s="13" t="s">
        <v>107</v>
      </c>
      <c r="AW260" s="13" t="s">
        <v>31</v>
      </c>
      <c r="AX260" s="13" t="s">
        <v>74</v>
      </c>
      <c r="AY260" s="265" t="s">
        <v>165</v>
      </c>
    </row>
    <row r="261" s="15" customFormat="1">
      <c r="B261" s="277"/>
      <c r="C261" s="278"/>
      <c r="D261" s="246" t="s">
        <v>175</v>
      </c>
      <c r="E261" s="279" t="s">
        <v>1</v>
      </c>
      <c r="F261" s="280" t="s">
        <v>186</v>
      </c>
      <c r="G261" s="278"/>
      <c r="H261" s="281">
        <v>67.099999999999994</v>
      </c>
      <c r="I261" s="282"/>
      <c r="J261" s="278"/>
      <c r="K261" s="278"/>
      <c r="L261" s="283"/>
      <c r="M261" s="284"/>
      <c r="N261" s="285"/>
      <c r="O261" s="285"/>
      <c r="P261" s="285"/>
      <c r="Q261" s="285"/>
      <c r="R261" s="285"/>
      <c r="S261" s="285"/>
      <c r="T261" s="286"/>
      <c r="AT261" s="287" t="s">
        <v>175</v>
      </c>
      <c r="AU261" s="287" t="s">
        <v>107</v>
      </c>
      <c r="AV261" s="15" t="s">
        <v>173</v>
      </c>
      <c r="AW261" s="15" t="s">
        <v>31</v>
      </c>
      <c r="AX261" s="15" t="s">
        <v>82</v>
      </c>
      <c r="AY261" s="287" t="s">
        <v>165</v>
      </c>
    </row>
    <row r="262" s="1" customFormat="1" ht="24" customHeight="1">
      <c r="B262" s="38"/>
      <c r="C262" s="231" t="s">
        <v>514</v>
      </c>
      <c r="D262" s="231" t="s">
        <v>168</v>
      </c>
      <c r="E262" s="232" t="s">
        <v>2389</v>
      </c>
      <c r="F262" s="233" t="s">
        <v>2390</v>
      </c>
      <c r="G262" s="234" t="s">
        <v>339</v>
      </c>
      <c r="H262" s="235">
        <v>10.5</v>
      </c>
      <c r="I262" s="236"/>
      <c r="J262" s="237">
        <f>ROUND(I262*H262,2)</f>
        <v>0</v>
      </c>
      <c r="K262" s="233" t="s">
        <v>172</v>
      </c>
      <c r="L262" s="43"/>
      <c r="M262" s="238" t="s">
        <v>1</v>
      </c>
      <c r="N262" s="239" t="s">
        <v>40</v>
      </c>
      <c r="O262" s="86"/>
      <c r="P262" s="240">
        <f>O262*H262</f>
        <v>0</v>
      </c>
      <c r="Q262" s="240">
        <v>0.0023999999999999998</v>
      </c>
      <c r="R262" s="240">
        <f>Q262*H262</f>
        <v>0.025199999999999997</v>
      </c>
      <c r="S262" s="240">
        <v>0</v>
      </c>
      <c r="T262" s="241">
        <f>S262*H262</f>
        <v>0</v>
      </c>
      <c r="AR262" s="242" t="s">
        <v>315</v>
      </c>
      <c r="AT262" s="242" t="s">
        <v>168</v>
      </c>
      <c r="AU262" s="242" t="s">
        <v>107</v>
      </c>
      <c r="AY262" s="17" t="s">
        <v>165</v>
      </c>
      <c r="BE262" s="243">
        <f>IF(N262="základní",J262,0)</f>
        <v>0</v>
      </c>
      <c r="BF262" s="243">
        <f>IF(N262="snížená",J262,0)</f>
        <v>0</v>
      </c>
      <c r="BG262" s="243">
        <f>IF(N262="zákl. přenesená",J262,0)</f>
        <v>0</v>
      </c>
      <c r="BH262" s="243">
        <f>IF(N262="sníž. přenesená",J262,0)</f>
        <v>0</v>
      </c>
      <c r="BI262" s="243">
        <f>IF(N262="nulová",J262,0)</f>
        <v>0</v>
      </c>
      <c r="BJ262" s="17" t="s">
        <v>107</v>
      </c>
      <c r="BK262" s="243">
        <f>ROUND(I262*H262,2)</f>
        <v>0</v>
      </c>
      <c r="BL262" s="17" t="s">
        <v>315</v>
      </c>
      <c r="BM262" s="242" t="s">
        <v>2391</v>
      </c>
    </row>
    <row r="263" s="13" customFormat="1">
      <c r="B263" s="255"/>
      <c r="C263" s="256"/>
      <c r="D263" s="246" t="s">
        <v>175</v>
      </c>
      <c r="E263" s="257" t="s">
        <v>1</v>
      </c>
      <c r="F263" s="258" t="s">
        <v>2392</v>
      </c>
      <c r="G263" s="256"/>
      <c r="H263" s="259">
        <v>10.5</v>
      </c>
      <c r="I263" s="260"/>
      <c r="J263" s="256"/>
      <c r="K263" s="256"/>
      <c r="L263" s="261"/>
      <c r="M263" s="262"/>
      <c r="N263" s="263"/>
      <c r="O263" s="263"/>
      <c r="P263" s="263"/>
      <c r="Q263" s="263"/>
      <c r="R263" s="263"/>
      <c r="S263" s="263"/>
      <c r="T263" s="264"/>
      <c r="AT263" s="265" t="s">
        <v>175</v>
      </c>
      <c r="AU263" s="265" t="s">
        <v>107</v>
      </c>
      <c r="AV263" s="13" t="s">
        <v>107</v>
      </c>
      <c r="AW263" s="13" t="s">
        <v>31</v>
      </c>
      <c r="AX263" s="13" t="s">
        <v>74</v>
      </c>
      <c r="AY263" s="265" t="s">
        <v>165</v>
      </c>
    </row>
    <row r="264" s="15" customFormat="1">
      <c r="B264" s="277"/>
      <c r="C264" s="278"/>
      <c r="D264" s="246" t="s">
        <v>175</v>
      </c>
      <c r="E264" s="279" t="s">
        <v>1</v>
      </c>
      <c r="F264" s="280" t="s">
        <v>186</v>
      </c>
      <c r="G264" s="278"/>
      <c r="H264" s="281">
        <v>10.5</v>
      </c>
      <c r="I264" s="282"/>
      <c r="J264" s="278"/>
      <c r="K264" s="278"/>
      <c r="L264" s="283"/>
      <c r="M264" s="284"/>
      <c r="N264" s="285"/>
      <c r="O264" s="285"/>
      <c r="P264" s="285"/>
      <c r="Q264" s="285"/>
      <c r="R264" s="285"/>
      <c r="S264" s="285"/>
      <c r="T264" s="286"/>
      <c r="AT264" s="287" t="s">
        <v>175</v>
      </c>
      <c r="AU264" s="287" t="s">
        <v>107</v>
      </c>
      <c r="AV264" s="15" t="s">
        <v>173</v>
      </c>
      <c r="AW264" s="15" t="s">
        <v>31</v>
      </c>
      <c r="AX264" s="15" t="s">
        <v>82</v>
      </c>
      <c r="AY264" s="287" t="s">
        <v>165</v>
      </c>
    </row>
    <row r="265" s="1" customFormat="1" ht="24" customHeight="1">
      <c r="B265" s="38"/>
      <c r="C265" s="231" t="s">
        <v>526</v>
      </c>
      <c r="D265" s="231" t="s">
        <v>168</v>
      </c>
      <c r="E265" s="232" t="s">
        <v>2393</v>
      </c>
      <c r="F265" s="233" t="s">
        <v>2394</v>
      </c>
      <c r="G265" s="234" t="s">
        <v>339</v>
      </c>
      <c r="H265" s="235">
        <v>21.699999999999999</v>
      </c>
      <c r="I265" s="236"/>
      <c r="J265" s="237">
        <f>ROUND(I265*H265,2)</f>
        <v>0</v>
      </c>
      <c r="K265" s="233" t="s">
        <v>172</v>
      </c>
      <c r="L265" s="43"/>
      <c r="M265" s="238" t="s">
        <v>1</v>
      </c>
      <c r="N265" s="239" t="s">
        <v>40</v>
      </c>
      <c r="O265" s="86"/>
      <c r="P265" s="240">
        <f>O265*H265</f>
        <v>0</v>
      </c>
      <c r="Q265" s="240">
        <v>0.0035000000000000001</v>
      </c>
      <c r="R265" s="240">
        <f>Q265*H265</f>
        <v>0.075950000000000004</v>
      </c>
      <c r="S265" s="240">
        <v>0</v>
      </c>
      <c r="T265" s="241">
        <f>S265*H265</f>
        <v>0</v>
      </c>
      <c r="AR265" s="242" t="s">
        <v>315</v>
      </c>
      <c r="AT265" s="242" t="s">
        <v>168</v>
      </c>
      <c r="AU265" s="242" t="s">
        <v>107</v>
      </c>
      <c r="AY265" s="17" t="s">
        <v>165</v>
      </c>
      <c r="BE265" s="243">
        <f>IF(N265="základní",J265,0)</f>
        <v>0</v>
      </c>
      <c r="BF265" s="243">
        <f>IF(N265="snížená",J265,0)</f>
        <v>0</v>
      </c>
      <c r="BG265" s="243">
        <f>IF(N265="zákl. přenesená",J265,0)</f>
        <v>0</v>
      </c>
      <c r="BH265" s="243">
        <f>IF(N265="sníž. přenesená",J265,0)</f>
        <v>0</v>
      </c>
      <c r="BI265" s="243">
        <f>IF(N265="nulová",J265,0)</f>
        <v>0</v>
      </c>
      <c r="BJ265" s="17" t="s">
        <v>107</v>
      </c>
      <c r="BK265" s="243">
        <f>ROUND(I265*H265,2)</f>
        <v>0</v>
      </c>
      <c r="BL265" s="17" t="s">
        <v>315</v>
      </c>
      <c r="BM265" s="242" t="s">
        <v>2395</v>
      </c>
    </row>
    <row r="266" s="12" customFormat="1">
      <c r="B266" s="244"/>
      <c r="C266" s="245"/>
      <c r="D266" s="246" t="s">
        <v>175</v>
      </c>
      <c r="E266" s="247" t="s">
        <v>1</v>
      </c>
      <c r="F266" s="248" t="s">
        <v>2396</v>
      </c>
      <c r="G266" s="245"/>
      <c r="H266" s="247" t="s">
        <v>1</v>
      </c>
      <c r="I266" s="249"/>
      <c r="J266" s="245"/>
      <c r="K266" s="245"/>
      <c r="L266" s="250"/>
      <c r="M266" s="251"/>
      <c r="N266" s="252"/>
      <c r="O266" s="252"/>
      <c r="P266" s="252"/>
      <c r="Q266" s="252"/>
      <c r="R266" s="252"/>
      <c r="S266" s="252"/>
      <c r="T266" s="253"/>
      <c r="AT266" s="254" t="s">
        <v>175</v>
      </c>
      <c r="AU266" s="254" t="s">
        <v>107</v>
      </c>
      <c r="AV266" s="12" t="s">
        <v>82</v>
      </c>
      <c r="AW266" s="12" t="s">
        <v>31</v>
      </c>
      <c r="AX266" s="12" t="s">
        <v>74</v>
      </c>
      <c r="AY266" s="254" t="s">
        <v>165</v>
      </c>
    </row>
    <row r="267" s="13" customFormat="1">
      <c r="B267" s="255"/>
      <c r="C267" s="256"/>
      <c r="D267" s="246" t="s">
        <v>175</v>
      </c>
      <c r="E267" s="257" t="s">
        <v>1</v>
      </c>
      <c r="F267" s="258" t="s">
        <v>2332</v>
      </c>
      <c r="G267" s="256"/>
      <c r="H267" s="259">
        <v>4.9000000000000004</v>
      </c>
      <c r="I267" s="260"/>
      <c r="J267" s="256"/>
      <c r="K267" s="256"/>
      <c r="L267" s="261"/>
      <c r="M267" s="262"/>
      <c r="N267" s="263"/>
      <c r="O267" s="263"/>
      <c r="P267" s="263"/>
      <c r="Q267" s="263"/>
      <c r="R267" s="263"/>
      <c r="S267" s="263"/>
      <c r="T267" s="264"/>
      <c r="AT267" s="265" t="s">
        <v>175</v>
      </c>
      <c r="AU267" s="265" t="s">
        <v>107</v>
      </c>
      <c r="AV267" s="13" t="s">
        <v>107</v>
      </c>
      <c r="AW267" s="13" t="s">
        <v>31</v>
      </c>
      <c r="AX267" s="13" t="s">
        <v>74</v>
      </c>
      <c r="AY267" s="265" t="s">
        <v>165</v>
      </c>
    </row>
    <row r="268" s="12" customFormat="1">
      <c r="B268" s="244"/>
      <c r="C268" s="245"/>
      <c r="D268" s="246" t="s">
        <v>175</v>
      </c>
      <c r="E268" s="247" t="s">
        <v>1</v>
      </c>
      <c r="F268" s="248" t="s">
        <v>2397</v>
      </c>
      <c r="G268" s="245"/>
      <c r="H268" s="247" t="s">
        <v>1</v>
      </c>
      <c r="I268" s="249"/>
      <c r="J268" s="245"/>
      <c r="K268" s="245"/>
      <c r="L268" s="250"/>
      <c r="M268" s="251"/>
      <c r="N268" s="252"/>
      <c r="O268" s="252"/>
      <c r="P268" s="252"/>
      <c r="Q268" s="252"/>
      <c r="R268" s="252"/>
      <c r="S268" s="252"/>
      <c r="T268" s="253"/>
      <c r="AT268" s="254" t="s">
        <v>175</v>
      </c>
      <c r="AU268" s="254" t="s">
        <v>107</v>
      </c>
      <c r="AV268" s="12" t="s">
        <v>82</v>
      </c>
      <c r="AW268" s="12" t="s">
        <v>31</v>
      </c>
      <c r="AX268" s="12" t="s">
        <v>74</v>
      </c>
      <c r="AY268" s="254" t="s">
        <v>165</v>
      </c>
    </row>
    <row r="269" s="13" customFormat="1">
      <c r="B269" s="255"/>
      <c r="C269" s="256"/>
      <c r="D269" s="246" t="s">
        <v>175</v>
      </c>
      <c r="E269" s="257" t="s">
        <v>1</v>
      </c>
      <c r="F269" s="258" t="s">
        <v>2352</v>
      </c>
      <c r="G269" s="256"/>
      <c r="H269" s="259">
        <v>9.9000000000000004</v>
      </c>
      <c r="I269" s="260"/>
      <c r="J269" s="256"/>
      <c r="K269" s="256"/>
      <c r="L269" s="261"/>
      <c r="M269" s="262"/>
      <c r="N269" s="263"/>
      <c r="O269" s="263"/>
      <c r="P269" s="263"/>
      <c r="Q269" s="263"/>
      <c r="R269" s="263"/>
      <c r="S269" s="263"/>
      <c r="T269" s="264"/>
      <c r="AT269" s="265" t="s">
        <v>175</v>
      </c>
      <c r="AU269" s="265" t="s">
        <v>107</v>
      </c>
      <c r="AV269" s="13" t="s">
        <v>107</v>
      </c>
      <c r="AW269" s="13" t="s">
        <v>31</v>
      </c>
      <c r="AX269" s="13" t="s">
        <v>74</v>
      </c>
      <c r="AY269" s="265" t="s">
        <v>165</v>
      </c>
    </row>
    <row r="270" s="12" customFormat="1">
      <c r="B270" s="244"/>
      <c r="C270" s="245"/>
      <c r="D270" s="246" t="s">
        <v>175</v>
      </c>
      <c r="E270" s="247" t="s">
        <v>1</v>
      </c>
      <c r="F270" s="248" t="s">
        <v>2398</v>
      </c>
      <c r="G270" s="245"/>
      <c r="H270" s="247" t="s">
        <v>1</v>
      </c>
      <c r="I270" s="249"/>
      <c r="J270" s="245"/>
      <c r="K270" s="245"/>
      <c r="L270" s="250"/>
      <c r="M270" s="251"/>
      <c r="N270" s="252"/>
      <c r="O270" s="252"/>
      <c r="P270" s="252"/>
      <c r="Q270" s="252"/>
      <c r="R270" s="252"/>
      <c r="S270" s="252"/>
      <c r="T270" s="253"/>
      <c r="AT270" s="254" t="s">
        <v>175</v>
      </c>
      <c r="AU270" s="254" t="s">
        <v>107</v>
      </c>
      <c r="AV270" s="12" t="s">
        <v>82</v>
      </c>
      <c r="AW270" s="12" t="s">
        <v>31</v>
      </c>
      <c r="AX270" s="12" t="s">
        <v>74</v>
      </c>
      <c r="AY270" s="254" t="s">
        <v>165</v>
      </c>
    </row>
    <row r="271" s="13" customFormat="1">
      <c r="B271" s="255"/>
      <c r="C271" s="256"/>
      <c r="D271" s="246" t="s">
        <v>175</v>
      </c>
      <c r="E271" s="257" t="s">
        <v>1</v>
      </c>
      <c r="F271" s="258" t="s">
        <v>2353</v>
      </c>
      <c r="G271" s="256"/>
      <c r="H271" s="259">
        <v>5.7999999999999998</v>
      </c>
      <c r="I271" s="260"/>
      <c r="J271" s="256"/>
      <c r="K271" s="256"/>
      <c r="L271" s="261"/>
      <c r="M271" s="262"/>
      <c r="N271" s="263"/>
      <c r="O271" s="263"/>
      <c r="P271" s="263"/>
      <c r="Q271" s="263"/>
      <c r="R271" s="263"/>
      <c r="S271" s="263"/>
      <c r="T271" s="264"/>
      <c r="AT271" s="265" t="s">
        <v>175</v>
      </c>
      <c r="AU271" s="265" t="s">
        <v>107</v>
      </c>
      <c r="AV271" s="13" t="s">
        <v>107</v>
      </c>
      <c r="AW271" s="13" t="s">
        <v>31</v>
      </c>
      <c r="AX271" s="13" t="s">
        <v>74</v>
      </c>
      <c r="AY271" s="265" t="s">
        <v>165</v>
      </c>
    </row>
    <row r="272" s="12" customFormat="1">
      <c r="B272" s="244"/>
      <c r="C272" s="245"/>
      <c r="D272" s="246" t="s">
        <v>175</v>
      </c>
      <c r="E272" s="247" t="s">
        <v>1</v>
      </c>
      <c r="F272" s="248" t="s">
        <v>2399</v>
      </c>
      <c r="G272" s="245"/>
      <c r="H272" s="247" t="s">
        <v>1</v>
      </c>
      <c r="I272" s="249"/>
      <c r="J272" s="245"/>
      <c r="K272" s="245"/>
      <c r="L272" s="250"/>
      <c r="M272" s="251"/>
      <c r="N272" s="252"/>
      <c r="O272" s="252"/>
      <c r="P272" s="252"/>
      <c r="Q272" s="252"/>
      <c r="R272" s="252"/>
      <c r="S272" s="252"/>
      <c r="T272" s="253"/>
      <c r="AT272" s="254" t="s">
        <v>175</v>
      </c>
      <c r="AU272" s="254" t="s">
        <v>107</v>
      </c>
      <c r="AV272" s="12" t="s">
        <v>82</v>
      </c>
      <c r="AW272" s="12" t="s">
        <v>31</v>
      </c>
      <c r="AX272" s="12" t="s">
        <v>74</v>
      </c>
      <c r="AY272" s="254" t="s">
        <v>165</v>
      </c>
    </row>
    <row r="273" s="13" customFormat="1">
      <c r="B273" s="255"/>
      <c r="C273" s="256"/>
      <c r="D273" s="246" t="s">
        <v>175</v>
      </c>
      <c r="E273" s="257" t="s">
        <v>1</v>
      </c>
      <c r="F273" s="258" t="s">
        <v>2340</v>
      </c>
      <c r="G273" s="256"/>
      <c r="H273" s="259">
        <v>1.1000000000000001</v>
      </c>
      <c r="I273" s="260"/>
      <c r="J273" s="256"/>
      <c r="K273" s="256"/>
      <c r="L273" s="261"/>
      <c r="M273" s="262"/>
      <c r="N273" s="263"/>
      <c r="O273" s="263"/>
      <c r="P273" s="263"/>
      <c r="Q273" s="263"/>
      <c r="R273" s="263"/>
      <c r="S273" s="263"/>
      <c r="T273" s="264"/>
      <c r="AT273" s="265" t="s">
        <v>175</v>
      </c>
      <c r="AU273" s="265" t="s">
        <v>107</v>
      </c>
      <c r="AV273" s="13" t="s">
        <v>107</v>
      </c>
      <c r="AW273" s="13" t="s">
        <v>31</v>
      </c>
      <c r="AX273" s="13" t="s">
        <v>74</v>
      </c>
      <c r="AY273" s="265" t="s">
        <v>165</v>
      </c>
    </row>
    <row r="274" s="15" customFormat="1">
      <c r="B274" s="277"/>
      <c r="C274" s="278"/>
      <c r="D274" s="246" t="s">
        <v>175</v>
      </c>
      <c r="E274" s="279" t="s">
        <v>1</v>
      </c>
      <c r="F274" s="280" t="s">
        <v>186</v>
      </c>
      <c r="G274" s="278"/>
      <c r="H274" s="281">
        <v>21.700000000000003</v>
      </c>
      <c r="I274" s="282"/>
      <c r="J274" s="278"/>
      <c r="K274" s="278"/>
      <c r="L274" s="283"/>
      <c r="M274" s="284"/>
      <c r="N274" s="285"/>
      <c r="O274" s="285"/>
      <c r="P274" s="285"/>
      <c r="Q274" s="285"/>
      <c r="R274" s="285"/>
      <c r="S274" s="285"/>
      <c r="T274" s="286"/>
      <c r="AT274" s="287" t="s">
        <v>175</v>
      </c>
      <c r="AU274" s="287" t="s">
        <v>107</v>
      </c>
      <c r="AV274" s="15" t="s">
        <v>173</v>
      </c>
      <c r="AW274" s="15" t="s">
        <v>31</v>
      </c>
      <c r="AX274" s="15" t="s">
        <v>82</v>
      </c>
      <c r="AY274" s="287" t="s">
        <v>165</v>
      </c>
    </row>
    <row r="275" s="1" customFormat="1" ht="24" customHeight="1">
      <c r="B275" s="38"/>
      <c r="C275" s="231" t="s">
        <v>543</v>
      </c>
      <c r="D275" s="231" t="s">
        <v>168</v>
      </c>
      <c r="E275" s="232" t="s">
        <v>2400</v>
      </c>
      <c r="F275" s="233" t="s">
        <v>2401</v>
      </c>
      <c r="G275" s="234" t="s">
        <v>296</v>
      </c>
      <c r="H275" s="235">
        <v>24.925000000000001</v>
      </c>
      <c r="I275" s="236"/>
      <c r="J275" s="237">
        <f>ROUND(I275*H275,2)</f>
        <v>0</v>
      </c>
      <c r="K275" s="233" t="s">
        <v>172</v>
      </c>
      <c r="L275" s="43"/>
      <c r="M275" s="238" t="s">
        <v>1</v>
      </c>
      <c r="N275" s="239" t="s">
        <v>40</v>
      </c>
      <c r="O275" s="86"/>
      <c r="P275" s="240">
        <f>O275*H275</f>
        <v>0</v>
      </c>
      <c r="Q275" s="240">
        <v>0.01082</v>
      </c>
      <c r="R275" s="240">
        <f>Q275*H275</f>
        <v>0.2696885</v>
      </c>
      <c r="S275" s="240">
        <v>0</v>
      </c>
      <c r="T275" s="241">
        <f>S275*H275</f>
        <v>0</v>
      </c>
      <c r="AR275" s="242" t="s">
        <v>315</v>
      </c>
      <c r="AT275" s="242" t="s">
        <v>168</v>
      </c>
      <c r="AU275" s="242" t="s">
        <v>107</v>
      </c>
      <c r="AY275" s="17" t="s">
        <v>165</v>
      </c>
      <c r="BE275" s="243">
        <f>IF(N275="základní",J275,0)</f>
        <v>0</v>
      </c>
      <c r="BF275" s="243">
        <f>IF(N275="snížená",J275,0)</f>
        <v>0</v>
      </c>
      <c r="BG275" s="243">
        <f>IF(N275="zákl. přenesená",J275,0)</f>
        <v>0</v>
      </c>
      <c r="BH275" s="243">
        <f>IF(N275="sníž. přenesená",J275,0)</f>
        <v>0</v>
      </c>
      <c r="BI275" s="243">
        <f>IF(N275="nulová",J275,0)</f>
        <v>0</v>
      </c>
      <c r="BJ275" s="17" t="s">
        <v>107</v>
      </c>
      <c r="BK275" s="243">
        <f>ROUND(I275*H275,2)</f>
        <v>0</v>
      </c>
      <c r="BL275" s="17" t="s">
        <v>315</v>
      </c>
      <c r="BM275" s="242" t="s">
        <v>2402</v>
      </c>
    </row>
    <row r="276" s="12" customFormat="1">
      <c r="B276" s="244"/>
      <c r="C276" s="245"/>
      <c r="D276" s="246" t="s">
        <v>175</v>
      </c>
      <c r="E276" s="247" t="s">
        <v>1</v>
      </c>
      <c r="F276" s="248" t="s">
        <v>2357</v>
      </c>
      <c r="G276" s="245"/>
      <c r="H276" s="247" t="s">
        <v>1</v>
      </c>
      <c r="I276" s="249"/>
      <c r="J276" s="245"/>
      <c r="K276" s="245"/>
      <c r="L276" s="250"/>
      <c r="M276" s="251"/>
      <c r="N276" s="252"/>
      <c r="O276" s="252"/>
      <c r="P276" s="252"/>
      <c r="Q276" s="252"/>
      <c r="R276" s="252"/>
      <c r="S276" s="252"/>
      <c r="T276" s="253"/>
      <c r="AT276" s="254" t="s">
        <v>175</v>
      </c>
      <c r="AU276" s="254" t="s">
        <v>107</v>
      </c>
      <c r="AV276" s="12" t="s">
        <v>82</v>
      </c>
      <c r="AW276" s="12" t="s">
        <v>31</v>
      </c>
      <c r="AX276" s="12" t="s">
        <v>74</v>
      </c>
      <c r="AY276" s="254" t="s">
        <v>165</v>
      </c>
    </row>
    <row r="277" s="12" customFormat="1">
      <c r="B277" s="244"/>
      <c r="C277" s="245"/>
      <c r="D277" s="246" t="s">
        <v>175</v>
      </c>
      <c r="E277" s="247" t="s">
        <v>1</v>
      </c>
      <c r="F277" s="248" t="s">
        <v>2403</v>
      </c>
      <c r="G277" s="245"/>
      <c r="H277" s="247" t="s">
        <v>1</v>
      </c>
      <c r="I277" s="249"/>
      <c r="J277" s="245"/>
      <c r="K277" s="245"/>
      <c r="L277" s="250"/>
      <c r="M277" s="251"/>
      <c r="N277" s="252"/>
      <c r="O277" s="252"/>
      <c r="P277" s="252"/>
      <c r="Q277" s="252"/>
      <c r="R277" s="252"/>
      <c r="S277" s="252"/>
      <c r="T277" s="253"/>
      <c r="AT277" s="254" t="s">
        <v>175</v>
      </c>
      <c r="AU277" s="254" t="s">
        <v>107</v>
      </c>
      <c r="AV277" s="12" t="s">
        <v>82</v>
      </c>
      <c r="AW277" s="12" t="s">
        <v>31</v>
      </c>
      <c r="AX277" s="12" t="s">
        <v>74</v>
      </c>
      <c r="AY277" s="254" t="s">
        <v>165</v>
      </c>
    </row>
    <row r="278" s="13" customFormat="1">
      <c r="B278" s="255"/>
      <c r="C278" s="256"/>
      <c r="D278" s="246" t="s">
        <v>175</v>
      </c>
      <c r="E278" s="257" t="s">
        <v>1</v>
      </c>
      <c r="F278" s="258" t="s">
        <v>2358</v>
      </c>
      <c r="G278" s="256"/>
      <c r="H278" s="259">
        <v>6.1749999999999998</v>
      </c>
      <c r="I278" s="260"/>
      <c r="J278" s="256"/>
      <c r="K278" s="256"/>
      <c r="L278" s="261"/>
      <c r="M278" s="262"/>
      <c r="N278" s="263"/>
      <c r="O278" s="263"/>
      <c r="P278" s="263"/>
      <c r="Q278" s="263"/>
      <c r="R278" s="263"/>
      <c r="S278" s="263"/>
      <c r="T278" s="264"/>
      <c r="AT278" s="265" t="s">
        <v>175</v>
      </c>
      <c r="AU278" s="265" t="s">
        <v>107</v>
      </c>
      <c r="AV278" s="13" t="s">
        <v>107</v>
      </c>
      <c r="AW278" s="13" t="s">
        <v>31</v>
      </c>
      <c r="AX278" s="13" t="s">
        <v>74</v>
      </c>
      <c r="AY278" s="265" t="s">
        <v>165</v>
      </c>
    </row>
    <row r="279" s="12" customFormat="1">
      <c r="B279" s="244"/>
      <c r="C279" s="245"/>
      <c r="D279" s="246" t="s">
        <v>175</v>
      </c>
      <c r="E279" s="247" t="s">
        <v>1</v>
      </c>
      <c r="F279" s="248" t="s">
        <v>2404</v>
      </c>
      <c r="G279" s="245"/>
      <c r="H279" s="247" t="s">
        <v>1</v>
      </c>
      <c r="I279" s="249"/>
      <c r="J279" s="245"/>
      <c r="K279" s="245"/>
      <c r="L279" s="250"/>
      <c r="M279" s="251"/>
      <c r="N279" s="252"/>
      <c r="O279" s="252"/>
      <c r="P279" s="252"/>
      <c r="Q279" s="252"/>
      <c r="R279" s="252"/>
      <c r="S279" s="252"/>
      <c r="T279" s="253"/>
      <c r="AT279" s="254" t="s">
        <v>175</v>
      </c>
      <c r="AU279" s="254" t="s">
        <v>107</v>
      </c>
      <c r="AV279" s="12" t="s">
        <v>82</v>
      </c>
      <c r="AW279" s="12" t="s">
        <v>31</v>
      </c>
      <c r="AX279" s="12" t="s">
        <v>74</v>
      </c>
      <c r="AY279" s="254" t="s">
        <v>165</v>
      </c>
    </row>
    <row r="280" s="13" customFormat="1">
      <c r="B280" s="255"/>
      <c r="C280" s="256"/>
      <c r="D280" s="246" t="s">
        <v>175</v>
      </c>
      <c r="E280" s="257" t="s">
        <v>1</v>
      </c>
      <c r="F280" s="258" t="s">
        <v>2359</v>
      </c>
      <c r="G280" s="256"/>
      <c r="H280" s="259">
        <v>3.9750000000000001</v>
      </c>
      <c r="I280" s="260"/>
      <c r="J280" s="256"/>
      <c r="K280" s="256"/>
      <c r="L280" s="261"/>
      <c r="M280" s="262"/>
      <c r="N280" s="263"/>
      <c r="O280" s="263"/>
      <c r="P280" s="263"/>
      <c r="Q280" s="263"/>
      <c r="R280" s="263"/>
      <c r="S280" s="263"/>
      <c r="T280" s="264"/>
      <c r="AT280" s="265" t="s">
        <v>175</v>
      </c>
      <c r="AU280" s="265" t="s">
        <v>107</v>
      </c>
      <c r="AV280" s="13" t="s">
        <v>107</v>
      </c>
      <c r="AW280" s="13" t="s">
        <v>31</v>
      </c>
      <c r="AX280" s="13" t="s">
        <v>74</v>
      </c>
      <c r="AY280" s="265" t="s">
        <v>165</v>
      </c>
    </row>
    <row r="281" s="12" customFormat="1">
      <c r="B281" s="244"/>
      <c r="C281" s="245"/>
      <c r="D281" s="246" t="s">
        <v>175</v>
      </c>
      <c r="E281" s="247" t="s">
        <v>1</v>
      </c>
      <c r="F281" s="248" t="s">
        <v>2405</v>
      </c>
      <c r="G281" s="245"/>
      <c r="H281" s="247" t="s">
        <v>1</v>
      </c>
      <c r="I281" s="249"/>
      <c r="J281" s="245"/>
      <c r="K281" s="245"/>
      <c r="L281" s="250"/>
      <c r="M281" s="251"/>
      <c r="N281" s="252"/>
      <c r="O281" s="252"/>
      <c r="P281" s="252"/>
      <c r="Q281" s="252"/>
      <c r="R281" s="252"/>
      <c r="S281" s="252"/>
      <c r="T281" s="253"/>
      <c r="AT281" s="254" t="s">
        <v>175</v>
      </c>
      <c r="AU281" s="254" t="s">
        <v>107</v>
      </c>
      <c r="AV281" s="12" t="s">
        <v>82</v>
      </c>
      <c r="AW281" s="12" t="s">
        <v>31</v>
      </c>
      <c r="AX281" s="12" t="s">
        <v>74</v>
      </c>
      <c r="AY281" s="254" t="s">
        <v>165</v>
      </c>
    </row>
    <row r="282" s="13" customFormat="1">
      <c r="B282" s="255"/>
      <c r="C282" s="256"/>
      <c r="D282" s="246" t="s">
        <v>175</v>
      </c>
      <c r="E282" s="257" t="s">
        <v>1</v>
      </c>
      <c r="F282" s="258" t="s">
        <v>2360</v>
      </c>
      <c r="G282" s="256"/>
      <c r="H282" s="259">
        <v>3.8250000000000002</v>
      </c>
      <c r="I282" s="260"/>
      <c r="J282" s="256"/>
      <c r="K282" s="256"/>
      <c r="L282" s="261"/>
      <c r="M282" s="262"/>
      <c r="N282" s="263"/>
      <c r="O282" s="263"/>
      <c r="P282" s="263"/>
      <c r="Q282" s="263"/>
      <c r="R282" s="263"/>
      <c r="S282" s="263"/>
      <c r="T282" s="264"/>
      <c r="AT282" s="265" t="s">
        <v>175</v>
      </c>
      <c r="AU282" s="265" t="s">
        <v>107</v>
      </c>
      <c r="AV282" s="13" t="s">
        <v>107</v>
      </c>
      <c r="AW282" s="13" t="s">
        <v>31</v>
      </c>
      <c r="AX282" s="13" t="s">
        <v>74</v>
      </c>
      <c r="AY282" s="265" t="s">
        <v>165</v>
      </c>
    </row>
    <row r="283" s="12" customFormat="1">
      <c r="B283" s="244"/>
      <c r="C283" s="245"/>
      <c r="D283" s="246" t="s">
        <v>175</v>
      </c>
      <c r="E283" s="247" t="s">
        <v>1</v>
      </c>
      <c r="F283" s="248" t="s">
        <v>2406</v>
      </c>
      <c r="G283" s="245"/>
      <c r="H283" s="247" t="s">
        <v>1</v>
      </c>
      <c r="I283" s="249"/>
      <c r="J283" s="245"/>
      <c r="K283" s="245"/>
      <c r="L283" s="250"/>
      <c r="M283" s="251"/>
      <c r="N283" s="252"/>
      <c r="O283" s="252"/>
      <c r="P283" s="252"/>
      <c r="Q283" s="252"/>
      <c r="R283" s="252"/>
      <c r="S283" s="252"/>
      <c r="T283" s="253"/>
      <c r="AT283" s="254" t="s">
        <v>175</v>
      </c>
      <c r="AU283" s="254" t="s">
        <v>107</v>
      </c>
      <c r="AV283" s="12" t="s">
        <v>82</v>
      </c>
      <c r="AW283" s="12" t="s">
        <v>31</v>
      </c>
      <c r="AX283" s="12" t="s">
        <v>74</v>
      </c>
      <c r="AY283" s="254" t="s">
        <v>165</v>
      </c>
    </row>
    <row r="284" s="13" customFormat="1">
      <c r="B284" s="255"/>
      <c r="C284" s="256"/>
      <c r="D284" s="246" t="s">
        <v>175</v>
      </c>
      <c r="E284" s="257" t="s">
        <v>1</v>
      </c>
      <c r="F284" s="258" t="s">
        <v>2361</v>
      </c>
      <c r="G284" s="256"/>
      <c r="H284" s="259">
        <v>2.8250000000000002</v>
      </c>
      <c r="I284" s="260"/>
      <c r="J284" s="256"/>
      <c r="K284" s="256"/>
      <c r="L284" s="261"/>
      <c r="M284" s="262"/>
      <c r="N284" s="263"/>
      <c r="O284" s="263"/>
      <c r="P284" s="263"/>
      <c r="Q284" s="263"/>
      <c r="R284" s="263"/>
      <c r="S284" s="263"/>
      <c r="T284" s="264"/>
      <c r="AT284" s="265" t="s">
        <v>175</v>
      </c>
      <c r="AU284" s="265" t="s">
        <v>107</v>
      </c>
      <c r="AV284" s="13" t="s">
        <v>107</v>
      </c>
      <c r="AW284" s="13" t="s">
        <v>31</v>
      </c>
      <c r="AX284" s="13" t="s">
        <v>74</v>
      </c>
      <c r="AY284" s="265" t="s">
        <v>165</v>
      </c>
    </row>
    <row r="285" s="12" customFormat="1">
      <c r="B285" s="244"/>
      <c r="C285" s="245"/>
      <c r="D285" s="246" t="s">
        <v>175</v>
      </c>
      <c r="E285" s="247" t="s">
        <v>1</v>
      </c>
      <c r="F285" s="248" t="s">
        <v>2407</v>
      </c>
      <c r="G285" s="245"/>
      <c r="H285" s="247" t="s">
        <v>1</v>
      </c>
      <c r="I285" s="249"/>
      <c r="J285" s="245"/>
      <c r="K285" s="245"/>
      <c r="L285" s="250"/>
      <c r="M285" s="251"/>
      <c r="N285" s="252"/>
      <c r="O285" s="252"/>
      <c r="P285" s="252"/>
      <c r="Q285" s="252"/>
      <c r="R285" s="252"/>
      <c r="S285" s="252"/>
      <c r="T285" s="253"/>
      <c r="AT285" s="254" t="s">
        <v>175</v>
      </c>
      <c r="AU285" s="254" t="s">
        <v>107</v>
      </c>
      <c r="AV285" s="12" t="s">
        <v>82</v>
      </c>
      <c r="AW285" s="12" t="s">
        <v>31</v>
      </c>
      <c r="AX285" s="12" t="s">
        <v>74</v>
      </c>
      <c r="AY285" s="254" t="s">
        <v>165</v>
      </c>
    </row>
    <row r="286" s="13" customFormat="1">
      <c r="B286" s="255"/>
      <c r="C286" s="256"/>
      <c r="D286" s="246" t="s">
        <v>175</v>
      </c>
      <c r="E286" s="257" t="s">
        <v>1</v>
      </c>
      <c r="F286" s="258" t="s">
        <v>2362</v>
      </c>
      <c r="G286" s="256"/>
      <c r="H286" s="259">
        <v>2.125</v>
      </c>
      <c r="I286" s="260"/>
      <c r="J286" s="256"/>
      <c r="K286" s="256"/>
      <c r="L286" s="261"/>
      <c r="M286" s="262"/>
      <c r="N286" s="263"/>
      <c r="O286" s="263"/>
      <c r="P286" s="263"/>
      <c r="Q286" s="263"/>
      <c r="R286" s="263"/>
      <c r="S286" s="263"/>
      <c r="T286" s="264"/>
      <c r="AT286" s="265" t="s">
        <v>175</v>
      </c>
      <c r="AU286" s="265" t="s">
        <v>107</v>
      </c>
      <c r="AV286" s="13" t="s">
        <v>107</v>
      </c>
      <c r="AW286" s="13" t="s">
        <v>31</v>
      </c>
      <c r="AX286" s="13" t="s">
        <v>74</v>
      </c>
      <c r="AY286" s="265" t="s">
        <v>165</v>
      </c>
    </row>
    <row r="287" s="12" customFormat="1">
      <c r="B287" s="244"/>
      <c r="C287" s="245"/>
      <c r="D287" s="246" t="s">
        <v>175</v>
      </c>
      <c r="E287" s="247" t="s">
        <v>1</v>
      </c>
      <c r="F287" s="248" t="s">
        <v>2408</v>
      </c>
      <c r="G287" s="245"/>
      <c r="H287" s="247" t="s">
        <v>1</v>
      </c>
      <c r="I287" s="249"/>
      <c r="J287" s="245"/>
      <c r="K287" s="245"/>
      <c r="L287" s="250"/>
      <c r="M287" s="251"/>
      <c r="N287" s="252"/>
      <c r="O287" s="252"/>
      <c r="P287" s="252"/>
      <c r="Q287" s="252"/>
      <c r="R287" s="252"/>
      <c r="S287" s="252"/>
      <c r="T287" s="253"/>
      <c r="AT287" s="254" t="s">
        <v>175</v>
      </c>
      <c r="AU287" s="254" t="s">
        <v>107</v>
      </c>
      <c r="AV287" s="12" t="s">
        <v>82</v>
      </c>
      <c r="AW287" s="12" t="s">
        <v>31</v>
      </c>
      <c r="AX287" s="12" t="s">
        <v>74</v>
      </c>
      <c r="AY287" s="254" t="s">
        <v>165</v>
      </c>
    </row>
    <row r="288" s="13" customFormat="1">
      <c r="B288" s="255"/>
      <c r="C288" s="256"/>
      <c r="D288" s="246" t="s">
        <v>175</v>
      </c>
      <c r="E288" s="257" t="s">
        <v>1</v>
      </c>
      <c r="F288" s="258" t="s">
        <v>2363</v>
      </c>
      <c r="G288" s="256"/>
      <c r="H288" s="259">
        <v>1.8</v>
      </c>
      <c r="I288" s="260"/>
      <c r="J288" s="256"/>
      <c r="K288" s="256"/>
      <c r="L288" s="261"/>
      <c r="M288" s="262"/>
      <c r="N288" s="263"/>
      <c r="O288" s="263"/>
      <c r="P288" s="263"/>
      <c r="Q288" s="263"/>
      <c r="R288" s="263"/>
      <c r="S288" s="263"/>
      <c r="T288" s="264"/>
      <c r="AT288" s="265" t="s">
        <v>175</v>
      </c>
      <c r="AU288" s="265" t="s">
        <v>107</v>
      </c>
      <c r="AV288" s="13" t="s">
        <v>107</v>
      </c>
      <c r="AW288" s="13" t="s">
        <v>31</v>
      </c>
      <c r="AX288" s="13" t="s">
        <v>74</v>
      </c>
      <c r="AY288" s="265" t="s">
        <v>165</v>
      </c>
    </row>
    <row r="289" s="12" customFormat="1">
      <c r="B289" s="244"/>
      <c r="C289" s="245"/>
      <c r="D289" s="246" t="s">
        <v>175</v>
      </c>
      <c r="E289" s="247" t="s">
        <v>1</v>
      </c>
      <c r="F289" s="248" t="s">
        <v>2409</v>
      </c>
      <c r="G289" s="245"/>
      <c r="H289" s="247" t="s">
        <v>1</v>
      </c>
      <c r="I289" s="249"/>
      <c r="J289" s="245"/>
      <c r="K289" s="245"/>
      <c r="L289" s="250"/>
      <c r="M289" s="251"/>
      <c r="N289" s="252"/>
      <c r="O289" s="252"/>
      <c r="P289" s="252"/>
      <c r="Q289" s="252"/>
      <c r="R289" s="252"/>
      <c r="S289" s="252"/>
      <c r="T289" s="253"/>
      <c r="AT289" s="254" t="s">
        <v>175</v>
      </c>
      <c r="AU289" s="254" t="s">
        <v>107</v>
      </c>
      <c r="AV289" s="12" t="s">
        <v>82</v>
      </c>
      <c r="AW289" s="12" t="s">
        <v>31</v>
      </c>
      <c r="AX289" s="12" t="s">
        <v>74</v>
      </c>
      <c r="AY289" s="254" t="s">
        <v>165</v>
      </c>
    </row>
    <row r="290" s="13" customFormat="1">
      <c r="B290" s="255"/>
      <c r="C290" s="256"/>
      <c r="D290" s="246" t="s">
        <v>175</v>
      </c>
      <c r="E290" s="257" t="s">
        <v>1</v>
      </c>
      <c r="F290" s="258" t="s">
        <v>2364</v>
      </c>
      <c r="G290" s="256"/>
      <c r="H290" s="259">
        <v>1.575</v>
      </c>
      <c r="I290" s="260"/>
      <c r="J290" s="256"/>
      <c r="K290" s="256"/>
      <c r="L290" s="261"/>
      <c r="M290" s="262"/>
      <c r="N290" s="263"/>
      <c r="O290" s="263"/>
      <c r="P290" s="263"/>
      <c r="Q290" s="263"/>
      <c r="R290" s="263"/>
      <c r="S290" s="263"/>
      <c r="T290" s="264"/>
      <c r="AT290" s="265" t="s">
        <v>175</v>
      </c>
      <c r="AU290" s="265" t="s">
        <v>107</v>
      </c>
      <c r="AV290" s="13" t="s">
        <v>107</v>
      </c>
      <c r="AW290" s="13" t="s">
        <v>31</v>
      </c>
      <c r="AX290" s="13" t="s">
        <v>74</v>
      </c>
      <c r="AY290" s="265" t="s">
        <v>165</v>
      </c>
    </row>
    <row r="291" s="12" customFormat="1">
      <c r="B291" s="244"/>
      <c r="C291" s="245"/>
      <c r="D291" s="246" t="s">
        <v>175</v>
      </c>
      <c r="E291" s="247" t="s">
        <v>1</v>
      </c>
      <c r="F291" s="248" t="s">
        <v>2410</v>
      </c>
      <c r="G291" s="245"/>
      <c r="H291" s="247" t="s">
        <v>1</v>
      </c>
      <c r="I291" s="249"/>
      <c r="J291" s="245"/>
      <c r="K291" s="245"/>
      <c r="L291" s="250"/>
      <c r="M291" s="251"/>
      <c r="N291" s="252"/>
      <c r="O291" s="252"/>
      <c r="P291" s="252"/>
      <c r="Q291" s="252"/>
      <c r="R291" s="252"/>
      <c r="S291" s="252"/>
      <c r="T291" s="253"/>
      <c r="AT291" s="254" t="s">
        <v>175</v>
      </c>
      <c r="AU291" s="254" t="s">
        <v>107</v>
      </c>
      <c r="AV291" s="12" t="s">
        <v>82</v>
      </c>
      <c r="AW291" s="12" t="s">
        <v>31</v>
      </c>
      <c r="AX291" s="12" t="s">
        <v>74</v>
      </c>
      <c r="AY291" s="254" t="s">
        <v>165</v>
      </c>
    </row>
    <row r="292" s="13" customFormat="1">
      <c r="B292" s="255"/>
      <c r="C292" s="256"/>
      <c r="D292" s="246" t="s">
        <v>175</v>
      </c>
      <c r="E292" s="257" t="s">
        <v>1</v>
      </c>
      <c r="F292" s="258" t="s">
        <v>2365</v>
      </c>
      <c r="G292" s="256"/>
      <c r="H292" s="259">
        <v>2.625</v>
      </c>
      <c r="I292" s="260"/>
      <c r="J292" s="256"/>
      <c r="K292" s="256"/>
      <c r="L292" s="261"/>
      <c r="M292" s="262"/>
      <c r="N292" s="263"/>
      <c r="O292" s="263"/>
      <c r="P292" s="263"/>
      <c r="Q292" s="263"/>
      <c r="R292" s="263"/>
      <c r="S292" s="263"/>
      <c r="T292" s="264"/>
      <c r="AT292" s="265" t="s">
        <v>175</v>
      </c>
      <c r="AU292" s="265" t="s">
        <v>107</v>
      </c>
      <c r="AV292" s="13" t="s">
        <v>107</v>
      </c>
      <c r="AW292" s="13" t="s">
        <v>31</v>
      </c>
      <c r="AX292" s="13" t="s">
        <v>74</v>
      </c>
      <c r="AY292" s="265" t="s">
        <v>165</v>
      </c>
    </row>
    <row r="293" s="15" customFormat="1">
      <c r="B293" s="277"/>
      <c r="C293" s="278"/>
      <c r="D293" s="246" t="s">
        <v>175</v>
      </c>
      <c r="E293" s="279" t="s">
        <v>1</v>
      </c>
      <c r="F293" s="280" t="s">
        <v>186</v>
      </c>
      <c r="G293" s="278"/>
      <c r="H293" s="281">
        <v>24.925000000000001</v>
      </c>
      <c r="I293" s="282"/>
      <c r="J293" s="278"/>
      <c r="K293" s="278"/>
      <c r="L293" s="283"/>
      <c r="M293" s="284"/>
      <c r="N293" s="285"/>
      <c r="O293" s="285"/>
      <c r="P293" s="285"/>
      <c r="Q293" s="285"/>
      <c r="R293" s="285"/>
      <c r="S293" s="285"/>
      <c r="T293" s="286"/>
      <c r="AT293" s="287" t="s">
        <v>175</v>
      </c>
      <c r="AU293" s="287" t="s">
        <v>107</v>
      </c>
      <c r="AV293" s="15" t="s">
        <v>173</v>
      </c>
      <c r="AW293" s="15" t="s">
        <v>31</v>
      </c>
      <c r="AX293" s="15" t="s">
        <v>82</v>
      </c>
      <c r="AY293" s="287" t="s">
        <v>165</v>
      </c>
    </row>
    <row r="294" s="1" customFormat="1" ht="24" customHeight="1">
      <c r="B294" s="38"/>
      <c r="C294" s="231" t="s">
        <v>557</v>
      </c>
      <c r="D294" s="231" t="s">
        <v>168</v>
      </c>
      <c r="E294" s="232" t="s">
        <v>2411</v>
      </c>
      <c r="F294" s="233" t="s">
        <v>2412</v>
      </c>
      <c r="G294" s="234" t="s">
        <v>339</v>
      </c>
      <c r="H294" s="235">
        <v>12</v>
      </c>
      <c r="I294" s="236"/>
      <c r="J294" s="237">
        <f>ROUND(I294*H294,2)</f>
        <v>0</v>
      </c>
      <c r="K294" s="233" t="s">
        <v>172</v>
      </c>
      <c r="L294" s="43"/>
      <c r="M294" s="238" t="s">
        <v>1</v>
      </c>
      <c r="N294" s="239" t="s">
        <v>40</v>
      </c>
      <c r="O294" s="86"/>
      <c r="P294" s="240">
        <f>O294*H294</f>
        <v>0</v>
      </c>
      <c r="Q294" s="240">
        <v>0.0013699999999999999</v>
      </c>
      <c r="R294" s="240">
        <f>Q294*H294</f>
        <v>0.01644</v>
      </c>
      <c r="S294" s="240">
        <v>0</v>
      </c>
      <c r="T294" s="241">
        <f>S294*H294</f>
        <v>0</v>
      </c>
      <c r="AR294" s="242" t="s">
        <v>315</v>
      </c>
      <c r="AT294" s="242" t="s">
        <v>168</v>
      </c>
      <c r="AU294" s="242" t="s">
        <v>107</v>
      </c>
      <c r="AY294" s="17" t="s">
        <v>165</v>
      </c>
      <c r="BE294" s="243">
        <f>IF(N294="základní",J294,0)</f>
        <v>0</v>
      </c>
      <c r="BF294" s="243">
        <f>IF(N294="snížená",J294,0)</f>
        <v>0</v>
      </c>
      <c r="BG294" s="243">
        <f>IF(N294="zákl. přenesená",J294,0)</f>
        <v>0</v>
      </c>
      <c r="BH294" s="243">
        <f>IF(N294="sníž. přenesená",J294,0)</f>
        <v>0</v>
      </c>
      <c r="BI294" s="243">
        <f>IF(N294="nulová",J294,0)</f>
        <v>0</v>
      </c>
      <c r="BJ294" s="17" t="s">
        <v>107</v>
      </c>
      <c r="BK294" s="243">
        <f>ROUND(I294*H294,2)</f>
        <v>0</v>
      </c>
      <c r="BL294" s="17" t="s">
        <v>315</v>
      </c>
      <c r="BM294" s="242" t="s">
        <v>2413</v>
      </c>
    </row>
    <row r="295" s="12" customFormat="1">
      <c r="B295" s="244"/>
      <c r="C295" s="245"/>
      <c r="D295" s="246" t="s">
        <v>175</v>
      </c>
      <c r="E295" s="247" t="s">
        <v>1</v>
      </c>
      <c r="F295" s="248" t="s">
        <v>2414</v>
      </c>
      <c r="G295" s="245"/>
      <c r="H295" s="247" t="s">
        <v>1</v>
      </c>
      <c r="I295" s="249"/>
      <c r="J295" s="245"/>
      <c r="K295" s="245"/>
      <c r="L295" s="250"/>
      <c r="M295" s="251"/>
      <c r="N295" s="252"/>
      <c r="O295" s="252"/>
      <c r="P295" s="252"/>
      <c r="Q295" s="252"/>
      <c r="R295" s="252"/>
      <c r="S295" s="252"/>
      <c r="T295" s="253"/>
      <c r="AT295" s="254" t="s">
        <v>175</v>
      </c>
      <c r="AU295" s="254" t="s">
        <v>107</v>
      </c>
      <c r="AV295" s="12" t="s">
        <v>82</v>
      </c>
      <c r="AW295" s="12" t="s">
        <v>31</v>
      </c>
      <c r="AX295" s="12" t="s">
        <v>74</v>
      </c>
      <c r="AY295" s="254" t="s">
        <v>165</v>
      </c>
    </row>
    <row r="296" s="13" customFormat="1">
      <c r="B296" s="255"/>
      <c r="C296" s="256"/>
      <c r="D296" s="246" t="s">
        <v>175</v>
      </c>
      <c r="E296" s="257" t="s">
        <v>1</v>
      </c>
      <c r="F296" s="258" t="s">
        <v>2415</v>
      </c>
      <c r="G296" s="256"/>
      <c r="H296" s="259">
        <v>3.6000000000000001</v>
      </c>
      <c r="I296" s="260"/>
      <c r="J296" s="256"/>
      <c r="K296" s="256"/>
      <c r="L296" s="261"/>
      <c r="M296" s="262"/>
      <c r="N296" s="263"/>
      <c r="O296" s="263"/>
      <c r="P296" s="263"/>
      <c r="Q296" s="263"/>
      <c r="R296" s="263"/>
      <c r="S296" s="263"/>
      <c r="T296" s="264"/>
      <c r="AT296" s="265" t="s">
        <v>175</v>
      </c>
      <c r="AU296" s="265" t="s">
        <v>107</v>
      </c>
      <c r="AV296" s="13" t="s">
        <v>107</v>
      </c>
      <c r="AW296" s="13" t="s">
        <v>31</v>
      </c>
      <c r="AX296" s="13" t="s">
        <v>74</v>
      </c>
      <c r="AY296" s="265" t="s">
        <v>165</v>
      </c>
    </row>
    <row r="297" s="12" customFormat="1">
      <c r="B297" s="244"/>
      <c r="C297" s="245"/>
      <c r="D297" s="246" t="s">
        <v>175</v>
      </c>
      <c r="E297" s="247" t="s">
        <v>1</v>
      </c>
      <c r="F297" s="248" t="s">
        <v>2416</v>
      </c>
      <c r="G297" s="245"/>
      <c r="H297" s="247" t="s">
        <v>1</v>
      </c>
      <c r="I297" s="249"/>
      <c r="J297" s="245"/>
      <c r="K297" s="245"/>
      <c r="L297" s="250"/>
      <c r="M297" s="251"/>
      <c r="N297" s="252"/>
      <c r="O297" s="252"/>
      <c r="P297" s="252"/>
      <c r="Q297" s="252"/>
      <c r="R297" s="252"/>
      <c r="S297" s="252"/>
      <c r="T297" s="253"/>
      <c r="AT297" s="254" t="s">
        <v>175</v>
      </c>
      <c r="AU297" s="254" t="s">
        <v>107</v>
      </c>
      <c r="AV297" s="12" t="s">
        <v>82</v>
      </c>
      <c r="AW297" s="12" t="s">
        <v>31</v>
      </c>
      <c r="AX297" s="12" t="s">
        <v>74</v>
      </c>
      <c r="AY297" s="254" t="s">
        <v>165</v>
      </c>
    </row>
    <row r="298" s="13" customFormat="1">
      <c r="B298" s="255"/>
      <c r="C298" s="256"/>
      <c r="D298" s="246" t="s">
        <v>175</v>
      </c>
      <c r="E298" s="257" t="s">
        <v>1</v>
      </c>
      <c r="F298" s="258" t="s">
        <v>2417</v>
      </c>
      <c r="G298" s="256"/>
      <c r="H298" s="259">
        <v>3.1499999999999999</v>
      </c>
      <c r="I298" s="260"/>
      <c r="J298" s="256"/>
      <c r="K298" s="256"/>
      <c r="L298" s="261"/>
      <c r="M298" s="262"/>
      <c r="N298" s="263"/>
      <c r="O298" s="263"/>
      <c r="P298" s="263"/>
      <c r="Q298" s="263"/>
      <c r="R298" s="263"/>
      <c r="S298" s="263"/>
      <c r="T298" s="264"/>
      <c r="AT298" s="265" t="s">
        <v>175</v>
      </c>
      <c r="AU298" s="265" t="s">
        <v>107</v>
      </c>
      <c r="AV298" s="13" t="s">
        <v>107</v>
      </c>
      <c r="AW298" s="13" t="s">
        <v>31</v>
      </c>
      <c r="AX298" s="13" t="s">
        <v>74</v>
      </c>
      <c r="AY298" s="265" t="s">
        <v>165</v>
      </c>
    </row>
    <row r="299" s="12" customFormat="1">
      <c r="B299" s="244"/>
      <c r="C299" s="245"/>
      <c r="D299" s="246" t="s">
        <v>175</v>
      </c>
      <c r="E299" s="247" t="s">
        <v>1</v>
      </c>
      <c r="F299" s="248" t="s">
        <v>2418</v>
      </c>
      <c r="G299" s="245"/>
      <c r="H299" s="247" t="s">
        <v>1</v>
      </c>
      <c r="I299" s="249"/>
      <c r="J299" s="245"/>
      <c r="K299" s="245"/>
      <c r="L299" s="250"/>
      <c r="M299" s="251"/>
      <c r="N299" s="252"/>
      <c r="O299" s="252"/>
      <c r="P299" s="252"/>
      <c r="Q299" s="252"/>
      <c r="R299" s="252"/>
      <c r="S299" s="252"/>
      <c r="T299" s="253"/>
      <c r="AT299" s="254" t="s">
        <v>175</v>
      </c>
      <c r="AU299" s="254" t="s">
        <v>107</v>
      </c>
      <c r="AV299" s="12" t="s">
        <v>82</v>
      </c>
      <c r="AW299" s="12" t="s">
        <v>31</v>
      </c>
      <c r="AX299" s="12" t="s">
        <v>74</v>
      </c>
      <c r="AY299" s="254" t="s">
        <v>165</v>
      </c>
    </row>
    <row r="300" s="13" customFormat="1">
      <c r="B300" s="255"/>
      <c r="C300" s="256"/>
      <c r="D300" s="246" t="s">
        <v>175</v>
      </c>
      <c r="E300" s="257" t="s">
        <v>1</v>
      </c>
      <c r="F300" s="258" t="s">
        <v>2419</v>
      </c>
      <c r="G300" s="256"/>
      <c r="H300" s="259">
        <v>5.25</v>
      </c>
      <c r="I300" s="260"/>
      <c r="J300" s="256"/>
      <c r="K300" s="256"/>
      <c r="L300" s="261"/>
      <c r="M300" s="262"/>
      <c r="N300" s="263"/>
      <c r="O300" s="263"/>
      <c r="P300" s="263"/>
      <c r="Q300" s="263"/>
      <c r="R300" s="263"/>
      <c r="S300" s="263"/>
      <c r="T300" s="264"/>
      <c r="AT300" s="265" t="s">
        <v>175</v>
      </c>
      <c r="AU300" s="265" t="s">
        <v>107</v>
      </c>
      <c r="AV300" s="13" t="s">
        <v>107</v>
      </c>
      <c r="AW300" s="13" t="s">
        <v>31</v>
      </c>
      <c r="AX300" s="13" t="s">
        <v>74</v>
      </c>
      <c r="AY300" s="265" t="s">
        <v>165</v>
      </c>
    </row>
    <row r="301" s="15" customFormat="1">
      <c r="B301" s="277"/>
      <c r="C301" s="278"/>
      <c r="D301" s="246" t="s">
        <v>175</v>
      </c>
      <c r="E301" s="279" t="s">
        <v>1</v>
      </c>
      <c r="F301" s="280" t="s">
        <v>186</v>
      </c>
      <c r="G301" s="278"/>
      <c r="H301" s="281">
        <v>12</v>
      </c>
      <c r="I301" s="282"/>
      <c r="J301" s="278"/>
      <c r="K301" s="278"/>
      <c r="L301" s="283"/>
      <c r="M301" s="284"/>
      <c r="N301" s="285"/>
      <c r="O301" s="285"/>
      <c r="P301" s="285"/>
      <c r="Q301" s="285"/>
      <c r="R301" s="285"/>
      <c r="S301" s="285"/>
      <c r="T301" s="286"/>
      <c r="AT301" s="287" t="s">
        <v>175</v>
      </c>
      <c r="AU301" s="287" t="s">
        <v>107</v>
      </c>
      <c r="AV301" s="15" t="s">
        <v>173</v>
      </c>
      <c r="AW301" s="15" t="s">
        <v>31</v>
      </c>
      <c r="AX301" s="15" t="s">
        <v>82</v>
      </c>
      <c r="AY301" s="287" t="s">
        <v>165</v>
      </c>
    </row>
    <row r="302" s="1" customFormat="1" ht="24" customHeight="1">
      <c r="B302" s="38"/>
      <c r="C302" s="231" t="s">
        <v>574</v>
      </c>
      <c r="D302" s="231" t="s">
        <v>168</v>
      </c>
      <c r="E302" s="232" t="s">
        <v>2420</v>
      </c>
      <c r="F302" s="233" t="s">
        <v>2421</v>
      </c>
      <c r="G302" s="234" t="s">
        <v>339</v>
      </c>
      <c r="H302" s="235">
        <v>37.899999999999999</v>
      </c>
      <c r="I302" s="236"/>
      <c r="J302" s="237">
        <f>ROUND(I302*H302,2)</f>
        <v>0</v>
      </c>
      <c r="K302" s="233" t="s">
        <v>172</v>
      </c>
      <c r="L302" s="43"/>
      <c r="M302" s="238" t="s">
        <v>1</v>
      </c>
      <c r="N302" s="239" t="s">
        <v>40</v>
      </c>
      <c r="O302" s="86"/>
      <c r="P302" s="240">
        <f>O302*H302</f>
        <v>0</v>
      </c>
      <c r="Q302" s="240">
        <v>0.00174</v>
      </c>
      <c r="R302" s="240">
        <f>Q302*H302</f>
        <v>0.065946000000000005</v>
      </c>
      <c r="S302" s="240">
        <v>0</v>
      </c>
      <c r="T302" s="241">
        <f>S302*H302</f>
        <v>0</v>
      </c>
      <c r="AR302" s="242" t="s">
        <v>315</v>
      </c>
      <c r="AT302" s="242" t="s">
        <v>168</v>
      </c>
      <c r="AU302" s="242" t="s">
        <v>107</v>
      </c>
      <c r="AY302" s="17" t="s">
        <v>165</v>
      </c>
      <c r="BE302" s="243">
        <f>IF(N302="základní",J302,0)</f>
        <v>0</v>
      </c>
      <c r="BF302" s="243">
        <f>IF(N302="snížená",J302,0)</f>
        <v>0</v>
      </c>
      <c r="BG302" s="243">
        <f>IF(N302="zákl. přenesená",J302,0)</f>
        <v>0</v>
      </c>
      <c r="BH302" s="243">
        <f>IF(N302="sníž. přenesená",J302,0)</f>
        <v>0</v>
      </c>
      <c r="BI302" s="243">
        <f>IF(N302="nulová",J302,0)</f>
        <v>0</v>
      </c>
      <c r="BJ302" s="17" t="s">
        <v>107</v>
      </c>
      <c r="BK302" s="243">
        <f>ROUND(I302*H302,2)</f>
        <v>0</v>
      </c>
      <c r="BL302" s="17" t="s">
        <v>315</v>
      </c>
      <c r="BM302" s="242" t="s">
        <v>2422</v>
      </c>
    </row>
    <row r="303" s="12" customFormat="1">
      <c r="B303" s="244"/>
      <c r="C303" s="245"/>
      <c r="D303" s="246" t="s">
        <v>175</v>
      </c>
      <c r="E303" s="247" t="s">
        <v>1</v>
      </c>
      <c r="F303" s="248" t="s">
        <v>2423</v>
      </c>
      <c r="G303" s="245"/>
      <c r="H303" s="247" t="s">
        <v>1</v>
      </c>
      <c r="I303" s="249"/>
      <c r="J303" s="245"/>
      <c r="K303" s="245"/>
      <c r="L303" s="250"/>
      <c r="M303" s="251"/>
      <c r="N303" s="252"/>
      <c r="O303" s="252"/>
      <c r="P303" s="252"/>
      <c r="Q303" s="252"/>
      <c r="R303" s="252"/>
      <c r="S303" s="252"/>
      <c r="T303" s="253"/>
      <c r="AT303" s="254" t="s">
        <v>175</v>
      </c>
      <c r="AU303" s="254" t="s">
        <v>107</v>
      </c>
      <c r="AV303" s="12" t="s">
        <v>82</v>
      </c>
      <c r="AW303" s="12" t="s">
        <v>31</v>
      </c>
      <c r="AX303" s="12" t="s">
        <v>74</v>
      </c>
      <c r="AY303" s="254" t="s">
        <v>165</v>
      </c>
    </row>
    <row r="304" s="13" customFormat="1">
      <c r="B304" s="255"/>
      <c r="C304" s="256"/>
      <c r="D304" s="246" t="s">
        <v>175</v>
      </c>
      <c r="E304" s="257" t="s">
        <v>1</v>
      </c>
      <c r="F304" s="258" t="s">
        <v>2424</v>
      </c>
      <c r="G304" s="256"/>
      <c r="H304" s="259">
        <v>12.4</v>
      </c>
      <c r="I304" s="260"/>
      <c r="J304" s="256"/>
      <c r="K304" s="256"/>
      <c r="L304" s="261"/>
      <c r="M304" s="262"/>
      <c r="N304" s="263"/>
      <c r="O304" s="263"/>
      <c r="P304" s="263"/>
      <c r="Q304" s="263"/>
      <c r="R304" s="263"/>
      <c r="S304" s="263"/>
      <c r="T304" s="264"/>
      <c r="AT304" s="265" t="s">
        <v>175</v>
      </c>
      <c r="AU304" s="265" t="s">
        <v>107</v>
      </c>
      <c r="AV304" s="13" t="s">
        <v>107</v>
      </c>
      <c r="AW304" s="13" t="s">
        <v>31</v>
      </c>
      <c r="AX304" s="13" t="s">
        <v>74</v>
      </c>
      <c r="AY304" s="265" t="s">
        <v>165</v>
      </c>
    </row>
    <row r="305" s="12" customFormat="1">
      <c r="B305" s="244"/>
      <c r="C305" s="245"/>
      <c r="D305" s="246" t="s">
        <v>175</v>
      </c>
      <c r="E305" s="247" t="s">
        <v>1</v>
      </c>
      <c r="F305" s="248" t="s">
        <v>2425</v>
      </c>
      <c r="G305" s="245"/>
      <c r="H305" s="247" t="s">
        <v>1</v>
      </c>
      <c r="I305" s="249"/>
      <c r="J305" s="245"/>
      <c r="K305" s="245"/>
      <c r="L305" s="250"/>
      <c r="M305" s="251"/>
      <c r="N305" s="252"/>
      <c r="O305" s="252"/>
      <c r="P305" s="252"/>
      <c r="Q305" s="252"/>
      <c r="R305" s="252"/>
      <c r="S305" s="252"/>
      <c r="T305" s="253"/>
      <c r="AT305" s="254" t="s">
        <v>175</v>
      </c>
      <c r="AU305" s="254" t="s">
        <v>107</v>
      </c>
      <c r="AV305" s="12" t="s">
        <v>82</v>
      </c>
      <c r="AW305" s="12" t="s">
        <v>31</v>
      </c>
      <c r="AX305" s="12" t="s">
        <v>74</v>
      </c>
      <c r="AY305" s="254" t="s">
        <v>165</v>
      </c>
    </row>
    <row r="306" s="13" customFormat="1">
      <c r="B306" s="255"/>
      <c r="C306" s="256"/>
      <c r="D306" s="246" t="s">
        <v>175</v>
      </c>
      <c r="E306" s="257" t="s">
        <v>1</v>
      </c>
      <c r="F306" s="258" t="s">
        <v>2426</v>
      </c>
      <c r="G306" s="256"/>
      <c r="H306" s="259">
        <v>7.9500000000000002</v>
      </c>
      <c r="I306" s="260"/>
      <c r="J306" s="256"/>
      <c r="K306" s="256"/>
      <c r="L306" s="261"/>
      <c r="M306" s="262"/>
      <c r="N306" s="263"/>
      <c r="O306" s="263"/>
      <c r="P306" s="263"/>
      <c r="Q306" s="263"/>
      <c r="R306" s="263"/>
      <c r="S306" s="263"/>
      <c r="T306" s="264"/>
      <c r="AT306" s="265" t="s">
        <v>175</v>
      </c>
      <c r="AU306" s="265" t="s">
        <v>107</v>
      </c>
      <c r="AV306" s="13" t="s">
        <v>107</v>
      </c>
      <c r="AW306" s="13" t="s">
        <v>31</v>
      </c>
      <c r="AX306" s="13" t="s">
        <v>74</v>
      </c>
      <c r="AY306" s="265" t="s">
        <v>165</v>
      </c>
    </row>
    <row r="307" s="12" customFormat="1">
      <c r="B307" s="244"/>
      <c r="C307" s="245"/>
      <c r="D307" s="246" t="s">
        <v>175</v>
      </c>
      <c r="E307" s="247" t="s">
        <v>1</v>
      </c>
      <c r="F307" s="248" t="s">
        <v>2427</v>
      </c>
      <c r="G307" s="245"/>
      <c r="H307" s="247" t="s">
        <v>1</v>
      </c>
      <c r="I307" s="249"/>
      <c r="J307" s="245"/>
      <c r="K307" s="245"/>
      <c r="L307" s="250"/>
      <c r="M307" s="251"/>
      <c r="N307" s="252"/>
      <c r="O307" s="252"/>
      <c r="P307" s="252"/>
      <c r="Q307" s="252"/>
      <c r="R307" s="252"/>
      <c r="S307" s="252"/>
      <c r="T307" s="253"/>
      <c r="AT307" s="254" t="s">
        <v>175</v>
      </c>
      <c r="AU307" s="254" t="s">
        <v>107</v>
      </c>
      <c r="AV307" s="12" t="s">
        <v>82</v>
      </c>
      <c r="AW307" s="12" t="s">
        <v>31</v>
      </c>
      <c r="AX307" s="12" t="s">
        <v>74</v>
      </c>
      <c r="AY307" s="254" t="s">
        <v>165</v>
      </c>
    </row>
    <row r="308" s="13" customFormat="1">
      <c r="B308" s="255"/>
      <c r="C308" s="256"/>
      <c r="D308" s="246" t="s">
        <v>175</v>
      </c>
      <c r="E308" s="257" t="s">
        <v>1</v>
      </c>
      <c r="F308" s="258" t="s">
        <v>709</v>
      </c>
      <c r="G308" s="256"/>
      <c r="H308" s="259">
        <v>7.6500000000000004</v>
      </c>
      <c r="I308" s="260"/>
      <c r="J308" s="256"/>
      <c r="K308" s="256"/>
      <c r="L308" s="261"/>
      <c r="M308" s="262"/>
      <c r="N308" s="263"/>
      <c r="O308" s="263"/>
      <c r="P308" s="263"/>
      <c r="Q308" s="263"/>
      <c r="R308" s="263"/>
      <c r="S308" s="263"/>
      <c r="T308" s="264"/>
      <c r="AT308" s="265" t="s">
        <v>175</v>
      </c>
      <c r="AU308" s="265" t="s">
        <v>107</v>
      </c>
      <c r="AV308" s="13" t="s">
        <v>107</v>
      </c>
      <c r="AW308" s="13" t="s">
        <v>31</v>
      </c>
      <c r="AX308" s="13" t="s">
        <v>74</v>
      </c>
      <c r="AY308" s="265" t="s">
        <v>165</v>
      </c>
    </row>
    <row r="309" s="12" customFormat="1">
      <c r="B309" s="244"/>
      <c r="C309" s="245"/>
      <c r="D309" s="246" t="s">
        <v>175</v>
      </c>
      <c r="E309" s="247" t="s">
        <v>1</v>
      </c>
      <c r="F309" s="248" t="s">
        <v>2428</v>
      </c>
      <c r="G309" s="245"/>
      <c r="H309" s="247" t="s">
        <v>1</v>
      </c>
      <c r="I309" s="249"/>
      <c r="J309" s="245"/>
      <c r="K309" s="245"/>
      <c r="L309" s="250"/>
      <c r="M309" s="251"/>
      <c r="N309" s="252"/>
      <c r="O309" s="252"/>
      <c r="P309" s="252"/>
      <c r="Q309" s="252"/>
      <c r="R309" s="252"/>
      <c r="S309" s="252"/>
      <c r="T309" s="253"/>
      <c r="AT309" s="254" t="s">
        <v>175</v>
      </c>
      <c r="AU309" s="254" t="s">
        <v>107</v>
      </c>
      <c r="AV309" s="12" t="s">
        <v>82</v>
      </c>
      <c r="AW309" s="12" t="s">
        <v>31</v>
      </c>
      <c r="AX309" s="12" t="s">
        <v>74</v>
      </c>
      <c r="AY309" s="254" t="s">
        <v>165</v>
      </c>
    </row>
    <row r="310" s="13" customFormat="1">
      <c r="B310" s="255"/>
      <c r="C310" s="256"/>
      <c r="D310" s="246" t="s">
        <v>175</v>
      </c>
      <c r="E310" s="257" t="s">
        <v>1</v>
      </c>
      <c r="F310" s="258" t="s">
        <v>2429</v>
      </c>
      <c r="G310" s="256"/>
      <c r="H310" s="259">
        <v>5.6500000000000004</v>
      </c>
      <c r="I310" s="260"/>
      <c r="J310" s="256"/>
      <c r="K310" s="256"/>
      <c r="L310" s="261"/>
      <c r="M310" s="262"/>
      <c r="N310" s="263"/>
      <c r="O310" s="263"/>
      <c r="P310" s="263"/>
      <c r="Q310" s="263"/>
      <c r="R310" s="263"/>
      <c r="S310" s="263"/>
      <c r="T310" s="264"/>
      <c r="AT310" s="265" t="s">
        <v>175</v>
      </c>
      <c r="AU310" s="265" t="s">
        <v>107</v>
      </c>
      <c r="AV310" s="13" t="s">
        <v>107</v>
      </c>
      <c r="AW310" s="13" t="s">
        <v>31</v>
      </c>
      <c r="AX310" s="13" t="s">
        <v>74</v>
      </c>
      <c r="AY310" s="265" t="s">
        <v>165</v>
      </c>
    </row>
    <row r="311" s="12" customFormat="1">
      <c r="B311" s="244"/>
      <c r="C311" s="245"/>
      <c r="D311" s="246" t="s">
        <v>175</v>
      </c>
      <c r="E311" s="247" t="s">
        <v>1</v>
      </c>
      <c r="F311" s="248" t="s">
        <v>2430</v>
      </c>
      <c r="G311" s="245"/>
      <c r="H311" s="247" t="s">
        <v>1</v>
      </c>
      <c r="I311" s="249"/>
      <c r="J311" s="245"/>
      <c r="K311" s="245"/>
      <c r="L311" s="250"/>
      <c r="M311" s="251"/>
      <c r="N311" s="252"/>
      <c r="O311" s="252"/>
      <c r="P311" s="252"/>
      <c r="Q311" s="252"/>
      <c r="R311" s="252"/>
      <c r="S311" s="252"/>
      <c r="T311" s="253"/>
      <c r="AT311" s="254" t="s">
        <v>175</v>
      </c>
      <c r="AU311" s="254" t="s">
        <v>107</v>
      </c>
      <c r="AV311" s="12" t="s">
        <v>82</v>
      </c>
      <c r="AW311" s="12" t="s">
        <v>31</v>
      </c>
      <c r="AX311" s="12" t="s">
        <v>74</v>
      </c>
      <c r="AY311" s="254" t="s">
        <v>165</v>
      </c>
    </row>
    <row r="312" s="13" customFormat="1">
      <c r="B312" s="255"/>
      <c r="C312" s="256"/>
      <c r="D312" s="246" t="s">
        <v>175</v>
      </c>
      <c r="E312" s="257" t="s">
        <v>1</v>
      </c>
      <c r="F312" s="258" t="s">
        <v>2431</v>
      </c>
      <c r="G312" s="256"/>
      <c r="H312" s="259">
        <v>4.25</v>
      </c>
      <c r="I312" s="260"/>
      <c r="J312" s="256"/>
      <c r="K312" s="256"/>
      <c r="L312" s="261"/>
      <c r="M312" s="262"/>
      <c r="N312" s="263"/>
      <c r="O312" s="263"/>
      <c r="P312" s="263"/>
      <c r="Q312" s="263"/>
      <c r="R312" s="263"/>
      <c r="S312" s="263"/>
      <c r="T312" s="264"/>
      <c r="AT312" s="265" t="s">
        <v>175</v>
      </c>
      <c r="AU312" s="265" t="s">
        <v>107</v>
      </c>
      <c r="AV312" s="13" t="s">
        <v>107</v>
      </c>
      <c r="AW312" s="13" t="s">
        <v>31</v>
      </c>
      <c r="AX312" s="13" t="s">
        <v>74</v>
      </c>
      <c r="AY312" s="265" t="s">
        <v>165</v>
      </c>
    </row>
    <row r="313" s="15" customFormat="1">
      <c r="B313" s="277"/>
      <c r="C313" s="278"/>
      <c r="D313" s="246" t="s">
        <v>175</v>
      </c>
      <c r="E313" s="279" t="s">
        <v>1</v>
      </c>
      <c r="F313" s="280" t="s">
        <v>186</v>
      </c>
      <c r="G313" s="278"/>
      <c r="H313" s="281">
        <v>37.899999999999999</v>
      </c>
      <c r="I313" s="282"/>
      <c r="J313" s="278"/>
      <c r="K313" s="278"/>
      <c r="L313" s="283"/>
      <c r="M313" s="284"/>
      <c r="N313" s="285"/>
      <c r="O313" s="285"/>
      <c r="P313" s="285"/>
      <c r="Q313" s="285"/>
      <c r="R313" s="285"/>
      <c r="S313" s="285"/>
      <c r="T313" s="286"/>
      <c r="AT313" s="287" t="s">
        <v>175</v>
      </c>
      <c r="AU313" s="287" t="s">
        <v>107</v>
      </c>
      <c r="AV313" s="15" t="s">
        <v>173</v>
      </c>
      <c r="AW313" s="15" t="s">
        <v>31</v>
      </c>
      <c r="AX313" s="15" t="s">
        <v>82</v>
      </c>
      <c r="AY313" s="287" t="s">
        <v>165</v>
      </c>
    </row>
    <row r="314" s="1" customFormat="1" ht="24" customHeight="1">
      <c r="B314" s="38"/>
      <c r="C314" s="231" t="s">
        <v>580</v>
      </c>
      <c r="D314" s="231" t="s">
        <v>168</v>
      </c>
      <c r="E314" s="232" t="s">
        <v>2432</v>
      </c>
      <c r="F314" s="233" t="s">
        <v>2433</v>
      </c>
      <c r="G314" s="234" t="s">
        <v>214</v>
      </c>
      <c r="H314" s="235">
        <v>3</v>
      </c>
      <c r="I314" s="236"/>
      <c r="J314" s="237">
        <f>ROUND(I314*H314,2)</f>
        <v>0</v>
      </c>
      <c r="K314" s="233" t="s">
        <v>172</v>
      </c>
      <c r="L314" s="43"/>
      <c r="M314" s="238" t="s">
        <v>1</v>
      </c>
      <c r="N314" s="239" t="s">
        <v>40</v>
      </c>
      <c r="O314" s="86"/>
      <c r="P314" s="240">
        <f>O314*H314</f>
        <v>0</v>
      </c>
      <c r="Q314" s="240">
        <v>0.00025000000000000001</v>
      </c>
      <c r="R314" s="240">
        <f>Q314*H314</f>
        <v>0.00075000000000000002</v>
      </c>
      <c r="S314" s="240">
        <v>0</v>
      </c>
      <c r="T314" s="241">
        <f>S314*H314</f>
        <v>0</v>
      </c>
      <c r="AR314" s="242" t="s">
        <v>315</v>
      </c>
      <c r="AT314" s="242" t="s">
        <v>168</v>
      </c>
      <c r="AU314" s="242" t="s">
        <v>107</v>
      </c>
      <c r="AY314" s="17" t="s">
        <v>165</v>
      </c>
      <c r="BE314" s="243">
        <f>IF(N314="základní",J314,0)</f>
        <v>0</v>
      </c>
      <c r="BF314" s="243">
        <f>IF(N314="snížená",J314,0)</f>
        <v>0</v>
      </c>
      <c r="BG314" s="243">
        <f>IF(N314="zákl. přenesená",J314,0)</f>
        <v>0</v>
      </c>
      <c r="BH314" s="243">
        <f>IF(N314="sníž. přenesená",J314,0)</f>
        <v>0</v>
      </c>
      <c r="BI314" s="243">
        <f>IF(N314="nulová",J314,0)</f>
        <v>0</v>
      </c>
      <c r="BJ314" s="17" t="s">
        <v>107</v>
      </c>
      <c r="BK314" s="243">
        <f>ROUND(I314*H314,2)</f>
        <v>0</v>
      </c>
      <c r="BL314" s="17" t="s">
        <v>315</v>
      </c>
      <c r="BM314" s="242" t="s">
        <v>2434</v>
      </c>
    </row>
    <row r="315" s="12" customFormat="1">
      <c r="B315" s="244"/>
      <c r="C315" s="245"/>
      <c r="D315" s="246" t="s">
        <v>175</v>
      </c>
      <c r="E315" s="247" t="s">
        <v>1</v>
      </c>
      <c r="F315" s="248" t="s">
        <v>2435</v>
      </c>
      <c r="G315" s="245"/>
      <c r="H315" s="247" t="s">
        <v>1</v>
      </c>
      <c r="I315" s="249"/>
      <c r="J315" s="245"/>
      <c r="K315" s="245"/>
      <c r="L315" s="250"/>
      <c r="M315" s="251"/>
      <c r="N315" s="252"/>
      <c r="O315" s="252"/>
      <c r="P315" s="252"/>
      <c r="Q315" s="252"/>
      <c r="R315" s="252"/>
      <c r="S315" s="252"/>
      <c r="T315" s="253"/>
      <c r="AT315" s="254" t="s">
        <v>175</v>
      </c>
      <c r="AU315" s="254" t="s">
        <v>107</v>
      </c>
      <c r="AV315" s="12" t="s">
        <v>82</v>
      </c>
      <c r="AW315" s="12" t="s">
        <v>31</v>
      </c>
      <c r="AX315" s="12" t="s">
        <v>74</v>
      </c>
      <c r="AY315" s="254" t="s">
        <v>165</v>
      </c>
    </row>
    <row r="316" s="13" customFormat="1">
      <c r="B316" s="255"/>
      <c r="C316" s="256"/>
      <c r="D316" s="246" t="s">
        <v>175</v>
      </c>
      <c r="E316" s="257" t="s">
        <v>1</v>
      </c>
      <c r="F316" s="258" t="s">
        <v>166</v>
      </c>
      <c r="G316" s="256"/>
      <c r="H316" s="259">
        <v>3</v>
      </c>
      <c r="I316" s="260"/>
      <c r="J316" s="256"/>
      <c r="K316" s="256"/>
      <c r="L316" s="261"/>
      <c r="M316" s="262"/>
      <c r="N316" s="263"/>
      <c r="O316" s="263"/>
      <c r="P316" s="263"/>
      <c r="Q316" s="263"/>
      <c r="R316" s="263"/>
      <c r="S316" s="263"/>
      <c r="T316" s="264"/>
      <c r="AT316" s="265" t="s">
        <v>175</v>
      </c>
      <c r="AU316" s="265" t="s">
        <v>107</v>
      </c>
      <c r="AV316" s="13" t="s">
        <v>107</v>
      </c>
      <c r="AW316" s="13" t="s">
        <v>31</v>
      </c>
      <c r="AX316" s="13" t="s">
        <v>74</v>
      </c>
      <c r="AY316" s="265" t="s">
        <v>165</v>
      </c>
    </row>
    <row r="317" s="15" customFormat="1">
      <c r="B317" s="277"/>
      <c r="C317" s="278"/>
      <c r="D317" s="246" t="s">
        <v>175</v>
      </c>
      <c r="E317" s="279" t="s">
        <v>1</v>
      </c>
      <c r="F317" s="280" t="s">
        <v>186</v>
      </c>
      <c r="G317" s="278"/>
      <c r="H317" s="281">
        <v>3</v>
      </c>
      <c r="I317" s="282"/>
      <c r="J317" s="278"/>
      <c r="K317" s="278"/>
      <c r="L317" s="283"/>
      <c r="M317" s="284"/>
      <c r="N317" s="285"/>
      <c r="O317" s="285"/>
      <c r="P317" s="285"/>
      <c r="Q317" s="285"/>
      <c r="R317" s="285"/>
      <c r="S317" s="285"/>
      <c r="T317" s="286"/>
      <c r="AT317" s="287" t="s">
        <v>175</v>
      </c>
      <c r="AU317" s="287" t="s">
        <v>107</v>
      </c>
      <c r="AV317" s="15" t="s">
        <v>173</v>
      </c>
      <c r="AW317" s="15" t="s">
        <v>31</v>
      </c>
      <c r="AX317" s="15" t="s">
        <v>82</v>
      </c>
      <c r="AY317" s="287" t="s">
        <v>165</v>
      </c>
    </row>
    <row r="318" s="1" customFormat="1" ht="24" customHeight="1">
      <c r="B318" s="38"/>
      <c r="C318" s="231" t="s">
        <v>601</v>
      </c>
      <c r="D318" s="231" t="s">
        <v>168</v>
      </c>
      <c r="E318" s="232" t="s">
        <v>2436</v>
      </c>
      <c r="F318" s="233" t="s">
        <v>2437</v>
      </c>
      <c r="G318" s="234" t="s">
        <v>214</v>
      </c>
      <c r="H318" s="235">
        <v>6</v>
      </c>
      <c r="I318" s="236"/>
      <c r="J318" s="237">
        <f>ROUND(I318*H318,2)</f>
        <v>0</v>
      </c>
      <c r="K318" s="233" t="s">
        <v>172</v>
      </c>
      <c r="L318" s="43"/>
      <c r="M318" s="238" t="s">
        <v>1</v>
      </c>
      <c r="N318" s="239" t="s">
        <v>40</v>
      </c>
      <c r="O318" s="86"/>
      <c r="P318" s="240">
        <f>O318*H318</f>
        <v>0</v>
      </c>
      <c r="Q318" s="240">
        <v>0.00025000000000000001</v>
      </c>
      <c r="R318" s="240">
        <f>Q318*H318</f>
        <v>0.0015</v>
      </c>
      <c r="S318" s="240">
        <v>0</v>
      </c>
      <c r="T318" s="241">
        <f>S318*H318</f>
        <v>0</v>
      </c>
      <c r="AR318" s="242" t="s">
        <v>315</v>
      </c>
      <c r="AT318" s="242" t="s">
        <v>168</v>
      </c>
      <c r="AU318" s="242" t="s">
        <v>107</v>
      </c>
      <c r="AY318" s="17" t="s">
        <v>165</v>
      </c>
      <c r="BE318" s="243">
        <f>IF(N318="základní",J318,0)</f>
        <v>0</v>
      </c>
      <c r="BF318" s="243">
        <f>IF(N318="snížená",J318,0)</f>
        <v>0</v>
      </c>
      <c r="BG318" s="243">
        <f>IF(N318="zákl. přenesená",J318,0)</f>
        <v>0</v>
      </c>
      <c r="BH318" s="243">
        <f>IF(N318="sníž. přenesená",J318,0)</f>
        <v>0</v>
      </c>
      <c r="BI318" s="243">
        <f>IF(N318="nulová",J318,0)</f>
        <v>0</v>
      </c>
      <c r="BJ318" s="17" t="s">
        <v>107</v>
      </c>
      <c r="BK318" s="243">
        <f>ROUND(I318*H318,2)</f>
        <v>0</v>
      </c>
      <c r="BL318" s="17" t="s">
        <v>315</v>
      </c>
      <c r="BM318" s="242" t="s">
        <v>2438</v>
      </c>
    </row>
    <row r="319" s="12" customFormat="1">
      <c r="B319" s="244"/>
      <c r="C319" s="245"/>
      <c r="D319" s="246" t="s">
        <v>175</v>
      </c>
      <c r="E319" s="247" t="s">
        <v>1</v>
      </c>
      <c r="F319" s="248" t="s">
        <v>2439</v>
      </c>
      <c r="G319" s="245"/>
      <c r="H319" s="247" t="s">
        <v>1</v>
      </c>
      <c r="I319" s="249"/>
      <c r="J319" s="245"/>
      <c r="K319" s="245"/>
      <c r="L319" s="250"/>
      <c r="M319" s="251"/>
      <c r="N319" s="252"/>
      <c r="O319" s="252"/>
      <c r="P319" s="252"/>
      <c r="Q319" s="252"/>
      <c r="R319" s="252"/>
      <c r="S319" s="252"/>
      <c r="T319" s="253"/>
      <c r="AT319" s="254" t="s">
        <v>175</v>
      </c>
      <c r="AU319" s="254" t="s">
        <v>107</v>
      </c>
      <c r="AV319" s="12" t="s">
        <v>82</v>
      </c>
      <c r="AW319" s="12" t="s">
        <v>31</v>
      </c>
      <c r="AX319" s="12" t="s">
        <v>74</v>
      </c>
      <c r="AY319" s="254" t="s">
        <v>165</v>
      </c>
    </row>
    <row r="320" s="13" customFormat="1">
      <c r="B320" s="255"/>
      <c r="C320" s="256"/>
      <c r="D320" s="246" t="s">
        <v>175</v>
      </c>
      <c r="E320" s="257" t="s">
        <v>1</v>
      </c>
      <c r="F320" s="258" t="s">
        <v>233</v>
      </c>
      <c r="G320" s="256"/>
      <c r="H320" s="259">
        <v>6</v>
      </c>
      <c r="I320" s="260"/>
      <c r="J320" s="256"/>
      <c r="K320" s="256"/>
      <c r="L320" s="261"/>
      <c r="M320" s="262"/>
      <c r="N320" s="263"/>
      <c r="O320" s="263"/>
      <c r="P320" s="263"/>
      <c r="Q320" s="263"/>
      <c r="R320" s="263"/>
      <c r="S320" s="263"/>
      <c r="T320" s="264"/>
      <c r="AT320" s="265" t="s">
        <v>175</v>
      </c>
      <c r="AU320" s="265" t="s">
        <v>107</v>
      </c>
      <c r="AV320" s="13" t="s">
        <v>107</v>
      </c>
      <c r="AW320" s="13" t="s">
        <v>31</v>
      </c>
      <c r="AX320" s="13" t="s">
        <v>74</v>
      </c>
      <c r="AY320" s="265" t="s">
        <v>165</v>
      </c>
    </row>
    <row r="321" s="15" customFormat="1">
      <c r="B321" s="277"/>
      <c r="C321" s="278"/>
      <c r="D321" s="246" t="s">
        <v>175</v>
      </c>
      <c r="E321" s="279" t="s">
        <v>1</v>
      </c>
      <c r="F321" s="280" t="s">
        <v>186</v>
      </c>
      <c r="G321" s="278"/>
      <c r="H321" s="281">
        <v>6</v>
      </c>
      <c r="I321" s="282"/>
      <c r="J321" s="278"/>
      <c r="K321" s="278"/>
      <c r="L321" s="283"/>
      <c r="M321" s="284"/>
      <c r="N321" s="285"/>
      <c r="O321" s="285"/>
      <c r="P321" s="285"/>
      <c r="Q321" s="285"/>
      <c r="R321" s="285"/>
      <c r="S321" s="285"/>
      <c r="T321" s="286"/>
      <c r="AT321" s="287" t="s">
        <v>175</v>
      </c>
      <c r="AU321" s="287" t="s">
        <v>107</v>
      </c>
      <c r="AV321" s="15" t="s">
        <v>173</v>
      </c>
      <c r="AW321" s="15" t="s">
        <v>31</v>
      </c>
      <c r="AX321" s="15" t="s">
        <v>82</v>
      </c>
      <c r="AY321" s="287" t="s">
        <v>165</v>
      </c>
    </row>
    <row r="322" s="1" customFormat="1" ht="24" customHeight="1">
      <c r="B322" s="38"/>
      <c r="C322" s="231" t="s">
        <v>607</v>
      </c>
      <c r="D322" s="231" t="s">
        <v>168</v>
      </c>
      <c r="E322" s="232" t="s">
        <v>2440</v>
      </c>
      <c r="F322" s="233" t="s">
        <v>2441</v>
      </c>
      <c r="G322" s="234" t="s">
        <v>339</v>
      </c>
      <c r="H322" s="235">
        <v>30.100000000000001</v>
      </c>
      <c r="I322" s="236"/>
      <c r="J322" s="237">
        <f>ROUND(I322*H322,2)</f>
        <v>0</v>
      </c>
      <c r="K322" s="233" t="s">
        <v>172</v>
      </c>
      <c r="L322" s="43"/>
      <c r="M322" s="238" t="s">
        <v>1</v>
      </c>
      <c r="N322" s="239" t="s">
        <v>40</v>
      </c>
      <c r="O322" s="86"/>
      <c r="P322" s="240">
        <f>O322*H322</f>
        <v>0</v>
      </c>
      <c r="Q322" s="240">
        <v>0.0021199999999999999</v>
      </c>
      <c r="R322" s="240">
        <f>Q322*H322</f>
        <v>0.063812000000000008</v>
      </c>
      <c r="S322" s="240">
        <v>0</v>
      </c>
      <c r="T322" s="241">
        <f>S322*H322</f>
        <v>0</v>
      </c>
      <c r="AR322" s="242" t="s">
        <v>315</v>
      </c>
      <c r="AT322" s="242" t="s">
        <v>168</v>
      </c>
      <c r="AU322" s="242" t="s">
        <v>107</v>
      </c>
      <c r="AY322" s="17" t="s">
        <v>165</v>
      </c>
      <c r="BE322" s="243">
        <f>IF(N322="základní",J322,0)</f>
        <v>0</v>
      </c>
      <c r="BF322" s="243">
        <f>IF(N322="snížená",J322,0)</f>
        <v>0</v>
      </c>
      <c r="BG322" s="243">
        <f>IF(N322="zákl. přenesená",J322,0)</f>
        <v>0</v>
      </c>
      <c r="BH322" s="243">
        <f>IF(N322="sníž. přenesená",J322,0)</f>
        <v>0</v>
      </c>
      <c r="BI322" s="243">
        <f>IF(N322="nulová",J322,0)</f>
        <v>0</v>
      </c>
      <c r="BJ322" s="17" t="s">
        <v>107</v>
      </c>
      <c r="BK322" s="243">
        <f>ROUND(I322*H322,2)</f>
        <v>0</v>
      </c>
      <c r="BL322" s="17" t="s">
        <v>315</v>
      </c>
      <c r="BM322" s="242" t="s">
        <v>2442</v>
      </c>
    </row>
    <row r="323" s="12" customFormat="1">
      <c r="B323" s="244"/>
      <c r="C323" s="245"/>
      <c r="D323" s="246" t="s">
        <v>175</v>
      </c>
      <c r="E323" s="247" t="s">
        <v>1</v>
      </c>
      <c r="F323" s="248" t="s">
        <v>2443</v>
      </c>
      <c r="G323" s="245"/>
      <c r="H323" s="247" t="s">
        <v>1</v>
      </c>
      <c r="I323" s="249"/>
      <c r="J323" s="245"/>
      <c r="K323" s="245"/>
      <c r="L323" s="250"/>
      <c r="M323" s="251"/>
      <c r="N323" s="252"/>
      <c r="O323" s="252"/>
      <c r="P323" s="252"/>
      <c r="Q323" s="252"/>
      <c r="R323" s="252"/>
      <c r="S323" s="252"/>
      <c r="T323" s="253"/>
      <c r="AT323" s="254" t="s">
        <v>175</v>
      </c>
      <c r="AU323" s="254" t="s">
        <v>107</v>
      </c>
      <c r="AV323" s="12" t="s">
        <v>82</v>
      </c>
      <c r="AW323" s="12" t="s">
        <v>31</v>
      </c>
      <c r="AX323" s="12" t="s">
        <v>74</v>
      </c>
      <c r="AY323" s="254" t="s">
        <v>165</v>
      </c>
    </row>
    <row r="324" s="13" customFormat="1">
      <c r="B324" s="255"/>
      <c r="C324" s="256"/>
      <c r="D324" s="246" t="s">
        <v>175</v>
      </c>
      <c r="E324" s="257" t="s">
        <v>1</v>
      </c>
      <c r="F324" s="258" t="s">
        <v>2444</v>
      </c>
      <c r="G324" s="256"/>
      <c r="H324" s="259">
        <v>8.3000000000000007</v>
      </c>
      <c r="I324" s="260"/>
      <c r="J324" s="256"/>
      <c r="K324" s="256"/>
      <c r="L324" s="261"/>
      <c r="M324" s="262"/>
      <c r="N324" s="263"/>
      <c r="O324" s="263"/>
      <c r="P324" s="263"/>
      <c r="Q324" s="263"/>
      <c r="R324" s="263"/>
      <c r="S324" s="263"/>
      <c r="T324" s="264"/>
      <c r="AT324" s="265" t="s">
        <v>175</v>
      </c>
      <c r="AU324" s="265" t="s">
        <v>107</v>
      </c>
      <c r="AV324" s="13" t="s">
        <v>107</v>
      </c>
      <c r="AW324" s="13" t="s">
        <v>31</v>
      </c>
      <c r="AX324" s="13" t="s">
        <v>74</v>
      </c>
      <c r="AY324" s="265" t="s">
        <v>165</v>
      </c>
    </row>
    <row r="325" s="12" customFormat="1">
      <c r="B325" s="244"/>
      <c r="C325" s="245"/>
      <c r="D325" s="246" t="s">
        <v>175</v>
      </c>
      <c r="E325" s="247" t="s">
        <v>1</v>
      </c>
      <c r="F325" s="248" t="s">
        <v>2445</v>
      </c>
      <c r="G325" s="245"/>
      <c r="H325" s="247" t="s">
        <v>1</v>
      </c>
      <c r="I325" s="249"/>
      <c r="J325" s="245"/>
      <c r="K325" s="245"/>
      <c r="L325" s="250"/>
      <c r="M325" s="251"/>
      <c r="N325" s="252"/>
      <c r="O325" s="252"/>
      <c r="P325" s="252"/>
      <c r="Q325" s="252"/>
      <c r="R325" s="252"/>
      <c r="S325" s="252"/>
      <c r="T325" s="253"/>
      <c r="AT325" s="254" t="s">
        <v>175</v>
      </c>
      <c r="AU325" s="254" t="s">
        <v>107</v>
      </c>
      <c r="AV325" s="12" t="s">
        <v>82</v>
      </c>
      <c r="AW325" s="12" t="s">
        <v>31</v>
      </c>
      <c r="AX325" s="12" t="s">
        <v>74</v>
      </c>
      <c r="AY325" s="254" t="s">
        <v>165</v>
      </c>
    </row>
    <row r="326" s="13" customFormat="1">
      <c r="B326" s="255"/>
      <c r="C326" s="256"/>
      <c r="D326" s="246" t="s">
        <v>175</v>
      </c>
      <c r="E326" s="257" t="s">
        <v>1</v>
      </c>
      <c r="F326" s="258" t="s">
        <v>2446</v>
      </c>
      <c r="G326" s="256"/>
      <c r="H326" s="259">
        <v>6.2999999999999998</v>
      </c>
      <c r="I326" s="260"/>
      <c r="J326" s="256"/>
      <c r="K326" s="256"/>
      <c r="L326" s="261"/>
      <c r="M326" s="262"/>
      <c r="N326" s="263"/>
      <c r="O326" s="263"/>
      <c r="P326" s="263"/>
      <c r="Q326" s="263"/>
      <c r="R326" s="263"/>
      <c r="S326" s="263"/>
      <c r="T326" s="264"/>
      <c r="AT326" s="265" t="s">
        <v>175</v>
      </c>
      <c r="AU326" s="265" t="s">
        <v>107</v>
      </c>
      <c r="AV326" s="13" t="s">
        <v>107</v>
      </c>
      <c r="AW326" s="13" t="s">
        <v>31</v>
      </c>
      <c r="AX326" s="13" t="s">
        <v>74</v>
      </c>
      <c r="AY326" s="265" t="s">
        <v>165</v>
      </c>
    </row>
    <row r="327" s="12" customFormat="1">
      <c r="B327" s="244"/>
      <c r="C327" s="245"/>
      <c r="D327" s="246" t="s">
        <v>175</v>
      </c>
      <c r="E327" s="247" t="s">
        <v>1</v>
      </c>
      <c r="F327" s="248" t="s">
        <v>2447</v>
      </c>
      <c r="G327" s="245"/>
      <c r="H327" s="247" t="s">
        <v>1</v>
      </c>
      <c r="I327" s="249"/>
      <c r="J327" s="245"/>
      <c r="K327" s="245"/>
      <c r="L327" s="250"/>
      <c r="M327" s="251"/>
      <c r="N327" s="252"/>
      <c r="O327" s="252"/>
      <c r="P327" s="252"/>
      <c r="Q327" s="252"/>
      <c r="R327" s="252"/>
      <c r="S327" s="252"/>
      <c r="T327" s="253"/>
      <c r="AT327" s="254" t="s">
        <v>175</v>
      </c>
      <c r="AU327" s="254" t="s">
        <v>107</v>
      </c>
      <c r="AV327" s="12" t="s">
        <v>82</v>
      </c>
      <c r="AW327" s="12" t="s">
        <v>31</v>
      </c>
      <c r="AX327" s="12" t="s">
        <v>74</v>
      </c>
      <c r="AY327" s="254" t="s">
        <v>165</v>
      </c>
    </row>
    <row r="328" s="13" customFormat="1">
      <c r="B328" s="255"/>
      <c r="C328" s="256"/>
      <c r="D328" s="246" t="s">
        <v>175</v>
      </c>
      <c r="E328" s="257" t="s">
        <v>1</v>
      </c>
      <c r="F328" s="258" t="s">
        <v>2448</v>
      </c>
      <c r="G328" s="256"/>
      <c r="H328" s="259">
        <v>5.7000000000000002</v>
      </c>
      <c r="I328" s="260"/>
      <c r="J328" s="256"/>
      <c r="K328" s="256"/>
      <c r="L328" s="261"/>
      <c r="M328" s="262"/>
      <c r="N328" s="263"/>
      <c r="O328" s="263"/>
      <c r="P328" s="263"/>
      <c r="Q328" s="263"/>
      <c r="R328" s="263"/>
      <c r="S328" s="263"/>
      <c r="T328" s="264"/>
      <c r="AT328" s="265" t="s">
        <v>175</v>
      </c>
      <c r="AU328" s="265" t="s">
        <v>107</v>
      </c>
      <c r="AV328" s="13" t="s">
        <v>107</v>
      </c>
      <c r="AW328" s="13" t="s">
        <v>31</v>
      </c>
      <c r="AX328" s="13" t="s">
        <v>74</v>
      </c>
      <c r="AY328" s="265" t="s">
        <v>165</v>
      </c>
    </row>
    <row r="329" s="12" customFormat="1">
      <c r="B329" s="244"/>
      <c r="C329" s="245"/>
      <c r="D329" s="246" t="s">
        <v>175</v>
      </c>
      <c r="E329" s="247" t="s">
        <v>1</v>
      </c>
      <c r="F329" s="248" t="s">
        <v>2449</v>
      </c>
      <c r="G329" s="245"/>
      <c r="H329" s="247" t="s">
        <v>1</v>
      </c>
      <c r="I329" s="249"/>
      <c r="J329" s="245"/>
      <c r="K329" s="245"/>
      <c r="L329" s="250"/>
      <c r="M329" s="251"/>
      <c r="N329" s="252"/>
      <c r="O329" s="252"/>
      <c r="P329" s="252"/>
      <c r="Q329" s="252"/>
      <c r="R329" s="252"/>
      <c r="S329" s="252"/>
      <c r="T329" s="253"/>
      <c r="AT329" s="254" t="s">
        <v>175</v>
      </c>
      <c r="AU329" s="254" t="s">
        <v>107</v>
      </c>
      <c r="AV329" s="12" t="s">
        <v>82</v>
      </c>
      <c r="AW329" s="12" t="s">
        <v>31</v>
      </c>
      <c r="AX329" s="12" t="s">
        <v>74</v>
      </c>
      <c r="AY329" s="254" t="s">
        <v>165</v>
      </c>
    </row>
    <row r="330" s="13" customFormat="1">
      <c r="B330" s="255"/>
      <c r="C330" s="256"/>
      <c r="D330" s="246" t="s">
        <v>175</v>
      </c>
      <c r="E330" s="257" t="s">
        <v>1</v>
      </c>
      <c r="F330" s="258" t="s">
        <v>2450</v>
      </c>
      <c r="G330" s="256"/>
      <c r="H330" s="259">
        <v>9.8000000000000007</v>
      </c>
      <c r="I330" s="260"/>
      <c r="J330" s="256"/>
      <c r="K330" s="256"/>
      <c r="L330" s="261"/>
      <c r="M330" s="262"/>
      <c r="N330" s="263"/>
      <c r="O330" s="263"/>
      <c r="P330" s="263"/>
      <c r="Q330" s="263"/>
      <c r="R330" s="263"/>
      <c r="S330" s="263"/>
      <c r="T330" s="264"/>
      <c r="AT330" s="265" t="s">
        <v>175</v>
      </c>
      <c r="AU330" s="265" t="s">
        <v>107</v>
      </c>
      <c r="AV330" s="13" t="s">
        <v>107</v>
      </c>
      <c r="AW330" s="13" t="s">
        <v>31</v>
      </c>
      <c r="AX330" s="13" t="s">
        <v>74</v>
      </c>
      <c r="AY330" s="265" t="s">
        <v>165</v>
      </c>
    </row>
    <row r="331" s="15" customFormat="1">
      <c r="B331" s="277"/>
      <c r="C331" s="278"/>
      <c r="D331" s="246" t="s">
        <v>175</v>
      </c>
      <c r="E331" s="279" t="s">
        <v>1</v>
      </c>
      <c r="F331" s="280" t="s">
        <v>186</v>
      </c>
      <c r="G331" s="278"/>
      <c r="H331" s="281">
        <v>30.100000000000001</v>
      </c>
      <c r="I331" s="282"/>
      <c r="J331" s="278"/>
      <c r="K331" s="278"/>
      <c r="L331" s="283"/>
      <c r="M331" s="284"/>
      <c r="N331" s="285"/>
      <c r="O331" s="285"/>
      <c r="P331" s="285"/>
      <c r="Q331" s="285"/>
      <c r="R331" s="285"/>
      <c r="S331" s="285"/>
      <c r="T331" s="286"/>
      <c r="AT331" s="287" t="s">
        <v>175</v>
      </c>
      <c r="AU331" s="287" t="s">
        <v>107</v>
      </c>
      <c r="AV331" s="15" t="s">
        <v>173</v>
      </c>
      <c r="AW331" s="15" t="s">
        <v>31</v>
      </c>
      <c r="AX331" s="15" t="s">
        <v>82</v>
      </c>
      <c r="AY331" s="287" t="s">
        <v>165</v>
      </c>
    </row>
    <row r="332" s="1" customFormat="1" ht="24" customHeight="1">
      <c r="B332" s="38"/>
      <c r="C332" s="231" t="s">
        <v>612</v>
      </c>
      <c r="D332" s="231" t="s">
        <v>168</v>
      </c>
      <c r="E332" s="232" t="s">
        <v>2451</v>
      </c>
      <c r="F332" s="233" t="s">
        <v>2452</v>
      </c>
      <c r="G332" s="234" t="s">
        <v>339</v>
      </c>
      <c r="H332" s="235">
        <v>9.8000000000000007</v>
      </c>
      <c r="I332" s="236"/>
      <c r="J332" s="237">
        <f>ROUND(I332*H332,2)</f>
        <v>0</v>
      </c>
      <c r="K332" s="233" t="s">
        <v>172</v>
      </c>
      <c r="L332" s="43"/>
      <c r="M332" s="238" t="s">
        <v>1</v>
      </c>
      <c r="N332" s="239" t="s">
        <v>40</v>
      </c>
      <c r="O332" s="86"/>
      <c r="P332" s="240">
        <f>O332*H332</f>
        <v>0</v>
      </c>
      <c r="Q332" s="240">
        <v>0.0028600000000000001</v>
      </c>
      <c r="R332" s="240">
        <f>Q332*H332</f>
        <v>0.028028000000000004</v>
      </c>
      <c r="S332" s="240">
        <v>0</v>
      </c>
      <c r="T332" s="241">
        <f>S332*H332</f>
        <v>0</v>
      </c>
      <c r="AR332" s="242" t="s">
        <v>315</v>
      </c>
      <c r="AT332" s="242" t="s">
        <v>168</v>
      </c>
      <c r="AU332" s="242" t="s">
        <v>107</v>
      </c>
      <c r="AY332" s="17" t="s">
        <v>165</v>
      </c>
      <c r="BE332" s="243">
        <f>IF(N332="základní",J332,0)</f>
        <v>0</v>
      </c>
      <c r="BF332" s="243">
        <f>IF(N332="snížená",J332,0)</f>
        <v>0</v>
      </c>
      <c r="BG332" s="243">
        <f>IF(N332="zákl. přenesená",J332,0)</f>
        <v>0</v>
      </c>
      <c r="BH332" s="243">
        <f>IF(N332="sníž. přenesená",J332,0)</f>
        <v>0</v>
      </c>
      <c r="BI332" s="243">
        <f>IF(N332="nulová",J332,0)</f>
        <v>0</v>
      </c>
      <c r="BJ332" s="17" t="s">
        <v>107</v>
      </c>
      <c r="BK332" s="243">
        <f>ROUND(I332*H332,2)</f>
        <v>0</v>
      </c>
      <c r="BL332" s="17" t="s">
        <v>315</v>
      </c>
      <c r="BM332" s="242" t="s">
        <v>2453</v>
      </c>
    </row>
    <row r="333" s="12" customFormat="1">
      <c r="B333" s="244"/>
      <c r="C333" s="245"/>
      <c r="D333" s="246" t="s">
        <v>175</v>
      </c>
      <c r="E333" s="247" t="s">
        <v>1</v>
      </c>
      <c r="F333" s="248" t="s">
        <v>2454</v>
      </c>
      <c r="G333" s="245"/>
      <c r="H333" s="247" t="s">
        <v>1</v>
      </c>
      <c r="I333" s="249"/>
      <c r="J333" s="245"/>
      <c r="K333" s="245"/>
      <c r="L333" s="250"/>
      <c r="M333" s="251"/>
      <c r="N333" s="252"/>
      <c r="O333" s="252"/>
      <c r="P333" s="252"/>
      <c r="Q333" s="252"/>
      <c r="R333" s="252"/>
      <c r="S333" s="252"/>
      <c r="T333" s="253"/>
      <c r="AT333" s="254" t="s">
        <v>175</v>
      </c>
      <c r="AU333" s="254" t="s">
        <v>107</v>
      </c>
      <c r="AV333" s="12" t="s">
        <v>82</v>
      </c>
      <c r="AW333" s="12" t="s">
        <v>31</v>
      </c>
      <c r="AX333" s="12" t="s">
        <v>74</v>
      </c>
      <c r="AY333" s="254" t="s">
        <v>165</v>
      </c>
    </row>
    <row r="334" s="13" customFormat="1">
      <c r="B334" s="255"/>
      <c r="C334" s="256"/>
      <c r="D334" s="246" t="s">
        <v>175</v>
      </c>
      <c r="E334" s="257" t="s">
        <v>1</v>
      </c>
      <c r="F334" s="258" t="s">
        <v>2450</v>
      </c>
      <c r="G334" s="256"/>
      <c r="H334" s="259">
        <v>9.8000000000000007</v>
      </c>
      <c r="I334" s="260"/>
      <c r="J334" s="256"/>
      <c r="K334" s="256"/>
      <c r="L334" s="261"/>
      <c r="M334" s="262"/>
      <c r="N334" s="263"/>
      <c r="O334" s="263"/>
      <c r="P334" s="263"/>
      <c r="Q334" s="263"/>
      <c r="R334" s="263"/>
      <c r="S334" s="263"/>
      <c r="T334" s="264"/>
      <c r="AT334" s="265" t="s">
        <v>175</v>
      </c>
      <c r="AU334" s="265" t="s">
        <v>107</v>
      </c>
      <c r="AV334" s="13" t="s">
        <v>107</v>
      </c>
      <c r="AW334" s="13" t="s">
        <v>31</v>
      </c>
      <c r="AX334" s="13" t="s">
        <v>74</v>
      </c>
      <c r="AY334" s="265" t="s">
        <v>165</v>
      </c>
    </row>
    <row r="335" s="15" customFormat="1">
      <c r="B335" s="277"/>
      <c r="C335" s="278"/>
      <c r="D335" s="246" t="s">
        <v>175</v>
      </c>
      <c r="E335" s="279" t="s">
        <v>1</v>
      </c>
      <c r="F335" s="280" t="s">
        <v>186</v>
      </c>
      <c r="G335" s="278"/>
      <c r="H335" s="281">
        <v>9.8000000000000007</v>
      </c>
      <c r="I335" s="282"/>
      <c r="J335" s="278"/>
      <c r="K335" s="278"/>
      <c r="L335" s="283"/>
      <c r="M335" s="284"/>
      <c r="N335" s="285"/>
      <c r="O335" s="285"/>
      <c r="P335" s="285"/>
      <c r="Q335" s="285"/>
      <c r="R335" s="285"/>
      <c r="S335" s="285"/>
      <c r="T335" s="286"/>
      <c r="AT335" s="287" t="s">
        <v>175</v>
      </c>
      <c r="AU335" s="287" t="s">
        <v>107</v>
      </c>
      <c r="AV335" s="15" t="s">
        <v>173</v>
      </c>
      <c r="AW335" s="15" t="s">
        <v>31</v>
      </c>
      <c r="AX335" s="15" t="s">
        <v>82</v>
      </c>
      <c r="AY335" s="287" t="s">
        <v>165</v>
      </c>
    </row>
    <row r="336" s="1" customFormat="1" ht="24" customHeight="1">
      <c r="B336" s="38"/>
      <c r="C336" s="231" t="s">
        <v>616</v>
      </c>
      <c r="D336" s="231" t="s">
        <v>168</v>
      </c>
      <c r="E336" s="232" t="s">
        <v>2244</v>
      </c>
      <c r="F336" s="233" t="s">
        <v>2245</v>
      </c>
      <c r="G336" s="234" t="s">
        <v>285</v>
      </c>
      <c r="H336" s="235">
        <v>0.78500000000000003</v>
      </c>
      <c r="I336" s="236"/>
      <c r="J336" s="237">
        <f>ROUND(I336*H336,2)</f>
        <v>0</v>
      </c>
      <c r="K336" s="233" t="s">
        <v>172</v>
      </c>
      <c r="L336" s="43"/>
      <c r="M336" s="238" t="s">
        <v>1</v>
      </c>
      <c r="N336" s="239" t="s">
        <v>40</v>
      </c>
      <c r="O336" s="86"/>
      <c r="P336" s="240">
        <f>O336*H336</f>
        <v>0</v>
      </c>
      <c r="Q336" s="240">
        <v>0</v>
      </c>
      <c r="R336" s="240">
        <f>Q336*H336</f>
        <v>0</v>
      </c>
      <c r="S336" s="240">
        <v>0</v>
      </c>
      <c r="T336" s="241">
        <f>S336*H336</f>
        <v>0</v>
      </c>
      <c r="AR336" s="242" t="s">
        <v>315</v>
      </c>
      <c r="AT336" s="242" t="s">
        <v>168</v>
      </c>
      <c r="AU336" s="242" t="s">
        <v>107</v>
      </c>
      <c r="AY336" s="17" t="s">
        <v>165</v>
      </c>
      <c r="BE336" s="243">
        <f>IF(N336="základní",J336,0)</f>
        <v>0</v>
      </c>
      <c r="BF336" s="243">
        <f>IF(N336="snížená",J336,0)</f>
        <v>0</v>
      </c>
      <c r="BG336" s="243">
        <f>IF(N336="zákl. přenesená",J336,0)</f>
        <v>0</v>
      </c>
      <c r="BH336" s="243">
        <f>IF(N336="sníž. přenesená",J336,0)</f>
        <v>0</v>
      </c>
      <c r="BI336" s="243">
        <f>IF(N336="nulová",J336,0)</f>
        <v>0</v>
      </c>
      <c r="BJ336" s="17" t="s">
        <v>107</v>
      </c>
      <c r="BK336" s="243">
        <f>ROUND(I336*H336,2)</f>
        <v>0</v>
      </c>
      <c r="BL336" s="17" t="s">
        <v>315</v>
      </c>
      <c r="BM336" s="242" t="s">
        <v>2455</v>
      </c>
    </row>
    <row r="337" s="11" customFormat="1" ht="22.8" customHeight="1">
      <c r="B337" s="215"/>
      <c r="C337" s="216"/>
      <c r="D337" s="217" t="s">
        <v>73</v>
      </c>
      <c r="E337" s="229" t="s">
        <v>2456</v>
      </c>
      <c r="F337" s="229" t="s">
        <v>2457</v>
      </c>
      <c r="G337" s="216"/>
      <c r="H337" s="216"/>
      <c r="I337" s="219"/>
      <c r="J337" s="230">
        <f>BK337</f>
        <v>0</v>
      </c>
      <c r="K337" s="216"/>
      <c r="L337" s="221"/>
      <c r="M337" s="222"/>
      <c r="N337" s="223"/>
      <c r="O337" s="223"/>
      <c r="P337" s="224">
        <f>SUM(P338:P411)</f>
        <v>0</v>
      </c>
      <c r="Q337" s="223"/>
      <c r="R337" s="224">
        <f>SUM(R338:R411)</f>
        <v>5.5535191400000024</v>
      </c>
      <c r="S337" s="223"/>
      <c r="T337" s="225">
        <f>SUM(T338:T411)</f>
        <v>7.1433821399999999</v>
      </c>
      <c r="AR337" s="226" t="s">
        <v>107</v>
      </c>
      <c r="AT337" s="227" t="s">
        <v>73</v>
      </c>
      <c r="AU337" s="227" t="s">
        <v>82</v>
      </c>
      <c r="AY337" s="226" t="s">
        <v>165</v>
      </c>
      <c r="BK337" s="228">
        <f>SUM(BK338:BK411)</f>
        <v>0</v>
      </c>
    </row>
    <row r="338" s="1" customFormat="1" ht="24" customHeight="1">
      <c r="B338" s="38"/>
      <c r="C338" s="231" t="s">
        <v>620</v>
      </c>
      <c r="D338" s="231" t="s">
        <v>168</v>
      </c>
      <c r="E338" s="232" t="s">
        <v>2458</v>
      </c>
      <c r="F338" s="233" t="s">
        <v>2459</v>
      </c>
      <c r="G338" s="234" t="s">
        <v>339</v>
      </c>
      <c r="H338" s="235">
        <v>66.030000000000001</v>
      </c>
      <c r="I338" s="236"/>
      <c r="J338" s="237">
        <f>ROUND(I338*H338,2)</f>
        <v>0</v>
      </c>
      <c r="K338" s="233" t="s">
        <v>1</v>
      </c>
      <c r="L338" s="43"/>
      <c r="M338" s="238" t="s">
        <v>1</v>
      </c>
      <c r="N338" s="239" t="s">
        <v>40</v>
      </c>
      <c r="O338" s="86"/>
      <c r="P338" s="240">
        <f>O338*H338</f>
        <v>0</v>
      </c>
      <c r="Q338" s="240">
        <v>0.00022000000000000001</v>
      </c>
      <c r="R338" s="240">
        <f>Q338*H338</f>
        <v>0.014526600000000001</v>
      </c>
      <c r="S338" s="240">
        <v>0</v>
      </c>
      <c r="T338" s="241">
        <f>S338*H338</f>
        <v>0</v>
      </c>
      <c r="AR338" s="242" t="s">
        <v>315</v>
      </c>
      <c r="AT338" s="242" t="s">
        <v>168</v>
      </c>
      <c r="AU338" s="242" t="s">
        <v>107</v>
      </c>
      <c r="AY338" s="17" t="s">
        <v>165</v>
      </c>
      <c r="BE338" s="243">
        <f>IF(N338="základní",J338,0)</f>
        <v>0</v>
      </c>
      <c r="BF338" s="243">
        <f>IF(N338="snížená",J338,0)</f>
        <v>0</v>
      </c>
      <c r="BG338" s="243">
        <f>IF(N338="zákl. přenesená",J338,0)</f>
        <v>0</v>
      </c>
      <c r="BH338" s="243">
        <f>IF(N338="sníž. přenesená",J338,0)</f>
        <v>0</v>
      </c>
      <c r="BI338" s="243">
        <f>IF(N338="nulová",J338,0)</f>
        <v>0</v>
      </c>
      <c r="BJ338" s="17" t="s">
        <v>107</v>
      </c>
      <c r="BK338" s="243">
        <f>ROUND(I338*H338,2)</f>
        <v>0</v>
      </c>
      <c r="BL338" s="17" t="s">
        <v>315</v>
      </c>
      <c r="BM338" s="242" t="s">
        <v>2460</v>
      </c>
    </row>
    <row r="339" s="12" customFormat="1">
      <c r="B339" s="244"/>
      <c r="C339" s="245"/>
      <c r="D339" s="246" t="s">
        <v>175</v>
      </c>
      <c r="E339" s="247" t="s">
        <v>1</v>
      </c>
      <c r="F339" s="248" t="s">
        <v>2461</v>
      </c>
      <c r="G339" s="245"/>
      <c r="H339" s="247" t="s">
        <v>1</v>
      </c>
      <c r="I339" s="249"/>
      <c r="J339" s="245"/>
      <c r="K339" s="245"/>
      <c r="L339" s="250"/>
      <c r="M339" s="251"/>
      <c r="N339" s="252"/>
      <c r="O339" s="252"/>
      <c r="P339" s="252"/>
      <c r="Q339" s="252"/>
      <c r="R339" s="252"/>
      <c r="S339" s="252"/>
      <c r="T339" s="253"/>
      <c r="AT339" s="254" t="s">
        <v>175</v>
      </c>
      <c r="AU339" s="254" t="s">
        <v>107</v>
      </c>
      <c r="AV339" s="12" t="s">
        <v>82</v>
      </c>
      <c r="AW339" s="12" t="s">
        <v>31</v>
      </c>
      <c r="AX339" s="12" t="s">
        <v>74</v>
      </c>
      <c r="AY339" s="254" t="s">
        <v>165</v>
      </c>
    </row>
    <row r="340" s="13" customFormat="1">
      <c r="B340" s="255"/>
      <c r="C340" s="256"/>
      <c r="D340" s="246" t="s">
        <v>175</v>
      </c>
      <c r="E340" s="257" t="s">
        <v>1</v>
      </c>
      <c r="F340" s="258" t="s">
        <v>2462</v>
      </c>
      <c r="G340" s="256"/>
      <c r="H340" s="259">
        <v>66.030000000000001</v>
      </c>
      <c r="I340" s="260"/>
      <c r="J340" s="256"/>
      <c r="K340" s="256"/>
      <c r="L340" s="261"/>
      <c r="M340" s="262"/>
      <c r="N340" s="263"/>
      <c r="O340" s="263"/>
      <c r="P340" s="263"/>
      <c r="Q340" s="263"/>
      <c r="R340" s="263"/>
      <c r="S340" s="263"/>
      <c r="T340" s="264"/>
      <c r="AT340" s="265" t="s">
        <v>175</v>
      </c>
      <c r="AU340" s="265" t="s">
        <v>107</v>
      </c>
      <c r="AV340" s="13" t="s">
        <v>107</v>
      </c>
      <c r="AW340" s="13" t="s">
        <v>31</v>
      </c>
      <c r="AX340" s="13" t="s">
        <v>74</v>
      </c>
      <c r="AY340" s="265" t="s">
        <v>165</v>
      </c>
    </row>
    <row r="341" s="15" customFormat="1">
      <c r="B341" s="277"/>
      <c r="C341" s="278"/>
      <c r="D341" s="246" t="s">
        <v>175</v>
      </c>
      <c r="E341" s="279" t="s">
        <v>1</v>
      </c>
      <c r="F341" s="280" t="s">
        <v>186</v>
      </c>
      <c r="G341" s="278"/>
      <c r="H341" s="281">
        <v>66.030000000000001</v>
      </c>
      <c r="I341" s="282"/>
      <c r="J341" s="278"/>
      <c r="K341" s="278"/>
      <c r="L341" s="283"/>
      <c r="M341" s="284"/>
      <c r="N341" s="285"/>
      <c r="O341" s="285"/>
      <c r="P341" s="285"/>
      <c r="Q341" s="285"/>
      <c r="R341" s="285"/>
      <c r="S341" s="285"/>
      <c r="T341" s="286"/>
      <c r="AT341" s="287" t="s">
        <v>175</v>
      </c>
      <c r="AU341" s="287" t="s">
        <v>107</v>
      </c>
      <c r="AV341" s="15" t="s">
        <v>173</v>
      </c>
      <c r="AW341" s="15" t="s">
        <v>31</v>
      </c>
      <c r="AX341" s="15" t="s">
        <v>82</v>
      </c>
      <c r="AY341" s="287" t="s">
        <v>165</v>
      </c>
    </row>
    <row r="342" s="1" customFormat="1" ht="24" customHeight="1">
      <c r="B342" s="38"/>
      <c r="C342" s="231" t="s">
        <v>624</v>
      </c>
      <c r="D342" s="231" t="s">
        <v>168</v>
      </c>
      <c r="E342" s="232" t="s">
        <v>2463</v>
      </c>
      <c r="F342" s="233" t="s">
        <v>2464</v>
      </c>
      <c r="G342" s="234" t="s">
        <v>296</v>
      </c>
      <c r="H342" s="235">
        <v>385.67500000000001</v>
      </c>
      <c r="I342" s="236"/>
      <c r="J342" s="237">
        <f>ROUND(I342*H342,2)</f>
        <v>0</v>
      </c>
      <c r="K342" s="233" t="s">
        <v>172</v>
      </c>
      <c r="L342" s="43"/>
      <c r="M342" s="238" t="s">
        <v>1</v>
      </c>
      <c r="N342" s="239" t="s">
        <v>40</v>
      </c>
      <c r="O342" s="86"/>
      <c r="P342" s="240">
        <f>O342*H342</f>
        <v>0</v>
      </c>
      <c r="Q342" s="240">
        <v>0.00012</v>
      </c>
      <c r="R342" s="240">
        <f>Q342*H342</f>
        <v>0.046281000000000003</v>
      </c>
      <c r="S342" s="240">
        <v>0</v>
      </c>
      <c r="T342" s="241">
        <f>S342*H342</f>
        <v>0</v>
      </c>
      <c r="AR342" s="242" t="s">
        <v>315</v>
      </c>
      <c r="AT342" s="242" t="s">
        <v>168</v>
      </c>
      <c r="AU342" s="242" t="s">
        <v>107</v>
      </c>
      <c r="AY342" s="17" t="s">
        <v>165</v>
      </c>
      <c r="BE342" s="243">
        <f>IF(N342="základní",J342,0)</f>
        <v>0</v>
      </c>
      <c r="BF342" s="243">
        <f>IF(N342="snížená",J342,0)</f>
        <v>0</v>
      </c>
      <c r="BG342" s="243">
        <f>IF(N342="zákl. přenesená",J342,0)</f>
        <v>0</v>
      </c>
      <c r="BH342" s="243">
        <f>IF(N342="sníž. přenesená",J342,0)</f>
        <v>0</v>
      </c>
      <c r="BI342" s="243">
        <f>IF(N342="nulová",J342,0)</f>
        <v>0</v>
      </c>
      <c r="BJ342" s="17" t="s">
        <v>107</v>
      </c>
      <c r="BK342" s="243">
        <f>ROUND(I342*H342,2)</f>
        <v>0</v>
      </c>
      <c r="BL342" s="17" t="s">
        <v>315</v>
      </c>
      <c r="BM342" s="242" t="s">
        <v>2465</v>
      </c>
    </row>
    <row r="343" s="12" customFormat="1">
      <c r="B343" s="244"/>
      <c r="C343" s="245"/>
      <c r="D343" s="246" t="s">
        <v>175</v>
      </c>
      <c r="E343" s="247" t="s">
        <v>1</v>
      </c>
      <c r="F343" s="248" t="s">
        <v>2466</v>
      </c>
      <c r="G343" s="245"/>
      <c r="H343" s="247" t="s">
        <v>1</v>
      </c>
      <c r="I343" s="249"/>
      <c r="J343" s="245"/>
      <c r="K343" s="245"/>
      <c r="L343" s="250"/>
      <c r="M343" s="251"/>
      <c r="N343" s="252"/>
      <c r="O343" s="252"/>
      <c r="P343" s="252"/>
      <c r="Q343" s="252"/>
      <c r="R343" s="252"/>
      <c r="S343" s="252"/>
      <c r="T343" s="253"/>
      <c r="AT343" s="254" t="s">
        <v>175</v>
      </c>
      <c r="AU343" s="254" t="s">
        <v>107</v>
      </c>
      <c r="AV343" s="12" t="s">
        <v>82</v>
      </c>
      <c r="AW343" s="12" t="s">
        <v>31</v>
      </c>
      <c r="AX343" s="12" t="s">
        <v>74</v>
      </c>
      <c r="AY343" s="254" t="s">
        <v>165</v>
      </c>
    </row>
    <row r="344" s="13" customFormat="1">
      <c r="B344" s="255"/>
      <c r="C344" s="256"/>
      <c r="D344" s="246" t="s">
        <v>175</v>
      </c>
      <c r="E344" s="257" t="s">
        <v>1</v>
      </c>
      <c r="F344" s="258" t="s">
        <v>2283</v>
      </c>
      <c r="G344" s="256"/>
      <c r="H344" s="259">
        <v>412.39999999999998</v>
      </c>
      <c r="I344" s="260"/>
      <c r="J344" s="256"/>
      <c r="K344" s="256"/>
      <c r="L344" s="261"/>
      <c r="M344" s="262"/>
      <c r="N344" s="263"/>
      <c r="O344" s="263"/>
      <c r="P344" s="263"/>
      <c r="Q344" s="263"/>
      <c r="R344" s="263"/>
      <c r="S344" s="263"/>
      <c r="T344" s="264"/>
      <c r="AT344" s="265" t="s">
        <v>175</v>
      </c>
      <c r="AU344" s="265" t="s">
        <v>107</v>
      </c>
      <c r="AV344" s="13" t="s">
        <v>107</v>
      </c>
      <c r="AW344" s="13" t="s">
        <v>31</v>
      </c>
      <c r="AX344" s="13" t="s">
        <v>74</v>
      </c>
      <c r="AY344" s="265" t="s">
        <v>165</v>
      </c>
    </row>
    <row r="345" s="12" customFormat="1">
      <c r="B345" s="244"/>
      <c r="C345" s="245"/>
      <c r="D345" s="246" t="s">
        <v>175</v>
      </c>
      <c r="E345" s="247" t="s">
        <v>1</v>
      </c>
      <c r="F345" s="248" t="s">
        <v>2467</v>
      </c>
      <c r="G345" s="245"/>
      <c r="H345" s="247" t="s">
        <v>1</v>
      </c>
      <c r="I345" s="249"/>
      <c r="J345" s="245"/>
      <c r="K345" s="245"/>
      <c r="L345" s="250"/>
      <c r="M345" s="251"/>
      <c r="N345" s="252"/>
      <c r="O345" s="252"/>
      <c r="P345" s="252"/>
      <c r="Q345" s="252"/>
      <c r="R345" s="252"/>
      <c r="S345" s="252"/>
      <c r="T345" s="253"/>
      <c r="AT345" s="254" t="s">
        <v>175</v>
      </c>
      <c r="AU345" s="254" t="s">
        <v>107</v>
      </c>
      <c r="AV345" s="12" t="s">
        <v>82</v>
      </c>
      <c r="AW345" s="12" t="s">
        <v>31</v>
      </c>
      <c r="AX345" s="12" t="s">
        <v>74</v>
      </c>
      <c r="AY345" s="254" t="s">
        <v>165</v>
      </c>
    </row>
    <row r="346" s="13" customFormat="1">
      <c r="B346" s="255"/>
      <c r="C346" s="256"/>
      <c r="D346" s="246" t="s">
        <v>175</v>
      </c>
      <c r="E346" s="257" t="s">
        <v>1</v>
      </c>
      <c r="F346" s="258" t="s">
        <v>2468</v>
      </c>
      <c r="G346" s="256"/>
      <c r="H346" s="259">
        <v>-24.925000000000001</v>
      </c>
      <c r="I346" s="260"/>
      <c r="J346" s="256"/>
      <c r="K346" s="256"/>
      <c r="L346" s="261"/>
      <c r="M346" s="262"/>
      <c r="N346" s="263"/>
      <c r="O346" s="263"/>
      <c r="P346" s="263"/>
      <c r="Q346" s="263"/>
      <c r="R346" s="263"/>
      <c r="S346" s="263"/>
      <c r="T346" s="264"/>
      <c r="AT346" s="265" t="s">
        <v>175</v>
      </c>
      <c r="AU346" s="265" t="s">
        <v>107</v>
      </c>
      <c r="AV346" s="13" t="s">
        <v>107</v>
      </c>
      <c r="AW346" s="13" t="s">
        <v>31</v>
      </c>
      <c r="AX346" s="13" t="s">
        <v>74</v>
      </c>
      <c r="AY346" s="265" t="s">
        <v>165</v>
      </c>
    </row>
    <row r="347" s="12" customFormat="1">
      <c r="B347" s="244"/>
      <c r="C347" s="245"/>
      <c r="D347" s="246" t="s">
        <v>175</v>
      </c>
      <c r="E347" s="247" t="s">
        <v>1</v>
      </c>
      <c r="F347" s="248" t="s">
        <v>2469</v>
      </c>
      <c r="G347" s="245"/>
      <c r="H347" s="247" t="s">
        <v>1</v>
      </c>
      <c r="I347" s="249"/>
      <c r="J347" s="245"/>
      <c r="K347" s="245"/>
      <c r="L347" s="250"/>
      <c r="M347" s="251"/>
      <c r="N347" s="252"/>
      <c r="O347" s="252"/>
      <c r="P347" s="252"/>
      <c r="Q347" s="252"/>
      <c r="R347" s="252"/>
      <c r="S347" s="252"/>
      <c r="T347" s="253"/>
      <c r="AT347" s="254" t="s">
        <v>175</v>
      </c>
      <c r="AU347" s="254" t="s">
        <v>107</v>
      </c>
      <c r="AV347" s="12" t="s">
        <v>82</v>
      </c>
      <c r="AW347" s="12" t="s">
        <v>31</v>
      </c>
      <c r="AX347" s="12" t="s">
        <v>74</v>
      </c>
      <c r="AY347" s="254" t="s">
        <v>165</v>
      </c>
    </row>
    <row r="348" s="13" customFormat="1">
      <c r="B348" s="255"/>
      <c r="C348" s="256"/>
      <c r="D348" s="246" t="s">
        <v>175</v>
      </c>
      <c r="E348" s="257" t="s">
        <v>1</v>
      </c>
      <c r="F348" s="258" t="s">
        <v>2470</v>
      </c>
      <c r="G348" s="256"/>
      <c r="H348" s="259">
        <v>-1.8</v>
      </c>
      <c r="I348" s="260"/>
      <c r="J348" s="256"/>
      <c r="K348" s="256"/>
      <c r="L348" s="261"/>
      <c r="M348" s="262"/>
      <c r="N348" s="263"/>
      <c r="O348" s="263"/>
      <c r="P348" s="263"/>
      <c r="Q348" s="263"/>
      <c r="R348" s="263"/>
      <c r="S348" s="263"/>
      <c r="T348" s="264"/>
      <c r="AT348" s="265" t="s">
        <v>175</v>
      </c>
      <c r="AU348" s="265" t="s">
        <v>107</v>
      </c>
      <c r="AV348" s="13" t="s">
        <v>107</v>
      </c>
      <c r="AW348" s="13" t="s">
        <v>31</v>
      </c>
      <c r="AX348" s="13" t="s">
        <v>74</v>
      </c>
      <c r="AY348" s="265" t="s">
        <v>165</v>
      </c>
    </row>
    <row r="349" s="15" customFormat="1">
      <c r="B349" s="277"/>
      <c r="C349" s="278"/>
      <c r="D349" s="246" t="s">
        <v>175</v>
      </c>
      <c r="E349" s="279" t="s">
        <v>1</v>
      </c>
      <c r="F349" s="280" t="s">
        <v>186</v>
      </c>
      <c r="G349" s="278"/>
      <c r="H349" s="281">
        <v>385.67500000000001</v>
      </c>
      <c r="I349" s="282"/>
      <c r="J349" s="278"/>
      <c r="K349" s="278"/>
      <c r="L349" s="283"/>
      <c r="M349" s="284"/>
      <c r="N349" s="285"/>
      <c r="O349" s="285"/>
      <c r="P349" s="285"/>
      <c r="Q349" s="285"/>
      <c r="R349" s="285"/>
      <c r="S349" s="285"/>
      <c r="T349" s="286"/>
      <c r="AT349" s="287" t="s">
        <v>175</v>
      </c>
      <c r="AU349" s="287" t="s">
        <v>107</v>
      </c>
      <c r="AV349" s="15" t="s">
        <v>173</v>
      </c>
      <c r="AW349" s="15" t="s">
        <v>31</v>
      </c>
      <c r="AX349" s="15" t="s">
        <v>82</v>
      </c>
      <c r="AY349" s="287" t="s">
        <v>165</v>
      </c>
    </row>
    <row r="350" s="1" customFormat="1" ht="24" customHeight="1">
      <c r="B350" s="38"/>
      <c r="C350" s="288" t="s">
        <v>628</v>
      </c>
      <c r="D350" s="288" t="s">
        <v>223</v>
      </c>
      <c r="E350" s="289" t="s">
        <v>2471</v>
      </c>
      <c r="F350" s="290" t="s">
        <v>2472</v>
      </c>
      <c r="G350" s="291" t="s">
        <v>214</v>
      </c>
      <c r="H350" s="292">
        <v>3895.3180000000002</v>
      </c>
      <c r="I350" s="293"/>
      <c r="J350" s="294">
        <f>ROUND(I350*H350,2)</f>
        <v>0</v>
      </c>
      <c r="K350" s="290" t="s">
        <v>172</v>
      </c>
      <c r="L350" s="295"/>
      <c r="M350" s="296" t="s">
        <v>1</v>
      </c>
      <c r="N350" s="297" t="s">
        <v>40</v>
      </c>
      <c r="O350" s="86"/>
      <c r="P350" s="240">
        <f>O350*H350</f>
        <v>0</v>
      </c>
      <c r="Q350" s="240">
        <v>0.00133</v>
      </c>
      <c r="R350" s="240">
        <f>Q350*H350</f>
        <v>5.1807729400000007</v>
      </c>
      <c r="S350" s="240">
        <v>0</v>
      </c>
      <c r="T350" s="241">
        <f>S350*H350</f>
        <v>0</v>
      </c>
      <c r="AR350" s="242" t="s">
        <v>616</v>
      </c>
      <c r="AT350" s="242" t="s">
        <v>223</v>
      </c>
      <c r="AU350" s="242" t="s">
        <v>107</v>
      </c>
      <c r="AY350" s="17" t="s">
        <v>165</v>
      </c>
      <c r="BE350" s="243">
        <f>IF(N350="základní",J350,0)</f>
        <v>0</v>
      </c>
      <c r="BF350" s="243">
        <f>IF(N350="snížená",J350,0)</f>
        <v>0</v>
      </c>
      <c r="BG350" s="243">
        <f>IF(N350="zákl. přenesená",J350,0)</f>
        <v>0</v>
      </c>
      <c r="BH350" s="243">
        <f>IF(N350="sníž. přenesená",J350,0)</f>
        <v>0</v>
      </c>
      <c r="BI350" s="243">
        <f>IF(N350="nulová",J350,0)</f>
        <v>0</v>
      </c>
      <c r="BJ350" s="17" t="s">
        <v>107</v>
      </c>
      <c r="BK350" s="243">
        <f>ROUND(I350*H350,2)</f>
        <v>0</v>
      </c>
      <c r="BL350" s="17" t="s">
        <v>315</v>
      </c>
      <c r="BM350" s="242" t="s">
        <v>2473</v>
      </c>
    </row>
    <row r="351" s="12" customFormat="1">
      <c r="B351" s="244"/>
      <c r="C351" s="245"/>
      <c r="D351" s="246" t="s">
        <v>175</v>
      </c>
      <c r="E351" s="247" t="s">
        <v>1</v>
      </c>
      <c r="F351" s="248" t="s">
        <v>2474</v>
      </c>
      <c r="G351" s="245"/>
      <c r="H351" s="247" t="s">
        <v>1</v>
      </c>
      <c r="I351" s="249"/>
      <c r="J351" s="245"/>
      <c r="K351" s="245"/>
      <c r="L351" s="250"/>
      <c r="M351" s="251"/>
      <c r="N351" s="252"/>
      <c r="O351" s="252"/>
      <c r="P351" s="252"/>
      <c r="Q351" s="252"/>
      <c r="R351" s="252"/>
      <c r="S351" s="252"/>
      <c r="T351" s="253"/>
      <c r="AT351" s="254" t="s">
        <v>175</v>
      </c>
      <c r="AU351" s="254" t="s">
        <v>107</v>
      </c>
      <c r="AV351" s="12" t="s">
        <v>82</v>
      </c>
      <c r="AW351" s="12" t="s">
        <v>31</v>
      </c>
      <c r="AX351" s="12" t="s">
        <v>74</v>
      </c>
      <c r="AY351" s="254" t="s">
        <v>165</v>
      </c>
    </row>
    <row r="352" s="13" customFormat="1">
      <c r="B352" s="255"/>
      <c r="C352" s="256"/>
      <c r="D352" s="246" t="s">
        <v>175</v>
      </c>
      <c r="E352" s="257" t="s">
        <v>1</v>
      </c>
      <c r="F352" s="258" t="s">
        <v>2475</v>
      </c>
      <c r="G352" s="256"/>
      <c r="H352" s="259">
        <v>3895.3180000000002</v>
      </c>
      <c r="I352" s="260"/>
      <c r="J352" s="256"/>
      <c r="K352" s="256"/>
      <c r="L352" s="261"/>
      <c r="M352" s="262"/>
      <c r="N352" s="263"/>
      <c r="O352" s="263"/>
      <c r="P352" s="263"/>
      <c r="Q352" s="263"/>
      <c r="R352" s="263"/>
      <c r="S352" s="263"/>
      <c r="T352" s="264"/>
      <c r="AT352" s="265" t="s">
        <v>175</v>
      </c>
      <c r="AU352" s="265" t="s">
        <v>107</v>
      </c>
      <c r="AV352" s="13" t="s">
        <v>107</v>
      </c>
      <c r="AW352" s="13" t="s">
        <v>31</v>
      </c>
      <c r="AX352" s="13" t="s">
        <v>74</v>
      </c>
      <c r="AY352" s="265" t="s">
        <v>165</v>
      </c>
    </row>
    <row r="353" s="15" customFormat="1">
      <c r="B353" s="277"/>
      <c r="C353" s="278"/>
      <c r="D353" s="246" t="s">
        <v>175</v>
      </c>
      <c r="E353" s="279" t="s">
        <v>1</v>
      </c>
      <c r="F353" s="280" t="s">
        <v>186</v>
      </c>
      <c r="G353" s="278"/>
      <c r="H353" s="281">
        <v>3895.3180000000002</v>
      </c>
      <c r="I353" s="282"/>
      <c r="J353" s="278"/>
      <c r="K353" s="278"/>
      <c r="L353" s="283"/>
      <c r="M353" s="284"/>
      <c r="N353" s="285"/>
      <c r="O353" s="285"/>
      <c r="P353" s="285"/>
      <c r="Q353" s="285"/>
      <c r="R353" s="285"/>
      <c r="S353" s="285"/>
      <c r="T353" s="286"/>
      <c r="AT353" s="287" t="s">
        <v>175</v>
      </c>
      <c r="AU353" s="287" t="s">
        <v>107</v>
      </c>
      <c r="AV353" s="15" t="s">
        <v>173</v>
      </c>
      <c r="AW353" s="15" t="s">
        <v>31</v>
      </c>
      <c r="AX353" s="15" t="s">
        <v>82</v>
      </c>
      <c r="AY353" s="287" t="s">
        <v>165</v>
      </c>
    </row>
    <row r="354" s="1" customFormat="1" ht="24" customHeight="1">
      <c r="B354" s="38"/>
      <c r="C354" s="288" t="s">
        <v>632</v>
      </c>
      <c r="D354" s="288" t="s">
        <v>223</v>
      </c>
      <c r="E354" s="289" t="s">
        <v>2476</v>
      </c>
      <c r="F354" s="290" t="s">
        <v>2477</v>
      </c>
      <c r="G354" s="291" t="s">
        <v>214</v>
      </c>
      <c r="H354" s="292">
        <v>4</v>
      </c>
      <c r="I354" s="293"/>
      <c r="J354" s="294">
        <f>ROUND(I354*H354,2)</f>
        <v>0</v>
      </c>
      <c r="K354" s="290" t="s">
        <v>172</v>
      </c>
      <c r="L354" s="295"/>
      <c r="M354" s="296" t="s">
        <v>1</v>
      </c>
      <c r="N354" s="297" t="s">
        <v>40</v>
      </c>
      <c r="O354" s="86"/>
      <c r="P354" s="240">
        <f>O354*H354</f>
        <v>0</v>
      </c>
      <c r="Q354" s="240">
        <v>0.0011999999999999999</v>
      </c>
      <c r="R354" s="240">
        <f>Q354*H354</f>
        <v>0.0047999999999999996</v>
      </c>
      <c r="S354" s="240">
        <v>0</v>
      </c>
      <c r="T354" s="241">
        <f>S354*H354</f>
        <v>0</v>
      </c>
      <c r="AR354" s="242" t="s">
        <v>616</v>
      </c>
      <c r="AT354" s="242" t="s">
        <v>223</v>
      </c>
      <c r="AU354" s="242" t="s">
        <v>107</v>
      </c>
      <c r="AY354" s="17" t="s">
        <v>165</v>
      </c>
      <c r="BE354" s="243">
        <f>IF(N354="základní",J354,0)</f>
        <v>0</v>
      </c>
      <c r="BF354" s="243">
        <f>IF(N354="snížená",J354,0)</f>
        <v>0</v>
      </c>
      <c r="BG354" s="243">
        <f>IF(N354="zákl. přenesená",J354,0)</f>
        <v>0</v>
      </c>
      <c r="BH354" s="243">
        <f>IF(N354="sníž. přenesená",J354,0)</f>
        <v>0</v>
      </c>
      <c r="BI354" s="243">
        <f>IF(N354="nulová",J354,0)</f>
        <v>0</v>
      </c>
      <c r="BJ354" s="17" t="s">
        <v>107</v>
      </c>
      <c r="BK354" s="243">
        <f>ROUND(I354*H354,2)</f>
        <v>0</v>
      </c>
      <c r="BL354" s="17" t="s">
        <v>315</v>
      </c>
      <c r="BM354" s="242" t="s">
        <v>2478</v>
      </c>
    </row>
    <row r="355" s="13" customFormat="1">
      <c r="B355" s="255"/>
      <c r="C355" s="256"/>
      <c r="D355" s="246" t="s">
        <v>175</v>
      </c>
      <c r="E355" s="257" t="s">
        <v>1</v>
      </c>
      <c r="F355" s="258" t="s">
        <v>173</v>
      </c>
      <c r="G355" s="256"/>
      <c r="H355" s="259">
        <v>4</v>
      </c>
      <c r="I355" s="260"/>
      <c r="J355" s="256"/>
      <c r="K355" s="256"/>
      <c r="L355" s="261"/>
      <c r="M355" s="262"/>
      <c r="N355" s="263"/>
      <c r="O355" s="263"/>
      <c r="P355" s="263"/>
      <c r="Q355" s="263"/>
      <c r="R355" s="263"/>
      <c r="S355" s="263"/>
      <c r="T355" s="264"/>
      <c r="AT355" s="265" t="s">
        <v>175</v>
      </c>
      <c r="AU355" s="265" t="s">
        <v>107</v>
      </c>
      <c r="AV355" s="13" t="s">
        <v>107</v>
      </c>
      <c r="AW355" s="13" t="s">
        <v>31</v>
      </c>
      <c r="AX355" s="13" t="s">
        <v>74</v>
      </c>
      <c r="AY355" s="265" t="s">
        <v>165</v>
      </c>
    </row>
    <row r="356" s="15" customFormat="1">
      <c r="B356" s="277"/>
      <c r="C356" s="278"/>
      <c r="D356" s="246" t="s">
        <v>175</v>
      </c>
      <c r="E356" s="279" t="s">
        <v>1</v>
      </c>
      <c r="F356" s="280" t="s">
        <v>186</v>
      </c>
      <c r="G356" s="278"/>
      <c r="H356" s="281">
        <v>4</v>
      </c>
      <c r="I356" s="282"/>
      <c r="J356" s="278"/>
      <c r="K356" s="278"/>
      <c r="L356" s="283"/>
      <c r="M356" s="284"/>
      <c r="N356" s="285"/>
      <c r="O356" s="285"/>
      <c r="P356" s="285"/>
      <c r="Q356" s="285"/>
      <c r="R356" s="285"/>
      <c r="S356" s="285"/>
      <c r="T356" s="286"/>
      <c r="AT356" s="287" t="s">
        <v>175</v>
      </c>
      <c r="AU356" s="287" t="s">
        <v>107</v>
      </c>
      <c r="AV356" s="15" t="s">
        <v>173</v>
      </c>
      <c r="AW356" s="15" t="s">
        <v>31</v>
      </c>
      <c r="AX356" s="15" t="s">
        <v>82</v>
      </c>
      <c r="AY356" s="287" t="s">
        <v>165</v>
      </c>
    </row>
    <row r="357" s="1" customFormat="1" ht="24" customHeight="1">
      <c r="B357" s="38"/>
      <c r="C357" s="288" t="s">
        <v>638</v>
      </c>
      <c r="D357" s="288" t="s">
        <v>223</v>
      </c>
      <c r="E357" s="289" t="s">
        <v>2479</v>
      </c>
      <c r="F357" s="290" t="s">
        <v>2480</v>
      </c>
      <c r="G357" s="291" t="s">
        <v>214</v>
      </c>
      <c r="H357" s="292">
        <v>1</v>
      </c>
      <c r="I357" s="293"/>
      <c r="J357" s="294">
        <f>ROUND(I357*H357,2)</f>
        <v>0</v>
      </c>
      <c r="K357" s="290" t="s">
        <v>172</v>
      </c>
      <c r="L357" s="295"/>
      <c r="M357" s="296" t="s">
        <v>1</v>
      </c>
      <c r="N357" s="297" t="s">
        <v>40</v>
      </c>
      <c r="O357" s="86"/>
      <c r="P357" s="240">
        <f>O357*H357</f>
        <v>0</v>
      </c>
      <c r="Q357" s="240">
        <v>0.00069999999999999999</v>
      </c>
      <c r="R357" s="240">
        <f>Q357*H357</f>
        <v>0.00069999999999999999</v>
      </c>
      <c r="S357" s="240">
        <v>0</v>
      </c>
      <c r="T357" s="241">
        <f>S357*H357</f>
        <v>0</v>
      </c>
      <c r="AR357" s="242" t="s">
        <v>616</v>
      </c>
      <c r="AT357" s="242" t="s">
        <v>223</v>
      </c>
      <c r="AU357" s="242" t="s">
        <v>107</v>
      </c>
      <c r="AY357" s="17" t="s">
        <v>165</v>
      </c>
      <c r="BE357" s="243">
        <f>IF(N357="základní",J357,0)</f>
        <v>0</v>
      </c>
      <c r="BF357" s="243">
        <f>IF(N357="snížená",J357,0)</f>
        <v>0</v>
      </c>
      <c r="BG357" s="243">
        <f>IF(N357="zákl. přenesená",J357,0)</f>
        <v>0</v>
      </c>
      <c r="BH357" s="243">
        <f>IF(N357="sníž. přenesená",J357,0)</f>
        <v>0</v>
      </c>
      <c r="BI357" s="243">
        <f>IF(N357="nulová",J357,0)</f>
        <v>0</v>
      </c>
      <c r="BJ357" s="17" t="s">
        <v>107</v>
      </c>
      <c r="BK357" s="243">
        <f>ROUND(I357*H357,2)</f>
        <v>0</v>
      </c>
      <c r="BL357" s="17" t="s">
        <v>315</v>
      </c>
      <c r="BM357" s="242" t="s">
        <v>2481</v>
      </c>
    </row>
    <row r="358" s="1" customFormat="1" ht="24" customHeight="1">
      <c r="B358" s="38"/>
      <c r="C358" s="231" t="s">
        <v>642</v>
      </c>
      <c r="D358" s="231" t="s">
        <v>168</v>
      </c>
      <c r="E358" s="232" t="s">
        <v>2482</v>
      </c>
      <c r="F358" s="233" t="s">
        <v>2483</v>
      </c>
      <c r="G358" s="234" t="s">
        <v>339</v>
      </c>
      <c r="H358" s="235">
        <v>49.450000000000003</v>
      </c>
      <c r="I358" s="236"/>
      <c r="J358" s="237">
        <f>ROUND(I358*H358,2)</f>
        <v>0</v>
      </c>
      <c r="K358" s="233" t="s">
        <v>172</v>
      </c>
      <c r="L358" s="43"/>
      <c r="M358" s="238" t="s">
        <v>1</v>
      </c>
      <c r="N358" s="239" t="s">
        <v>40</v>
      </c>
      <c r="O358" s="86"/>
      <c r="P358" s="240">
        <f>O358*H358</f>
        <v>0</v>
      </c>
      <c r="Q358" s="240">
        <v>0.00174</v>
      </c>
      <c r="R358" s="240">
        <f>Q358*H358</f>
        <v>0.086043000000000008</v>
      </c>
      <c r="S358" s="240">
        <v>0</v>
      </c>
      <c r="T358" s="241">
        <f>S358*H358</f>
        <v>0</v>
      </c>
      <c r="AR358" s="242" t="s">
        <v>315</v>
      </c>
      <c r="AT358" s="242" t="s">
        <v>168</v>
      </c>
      <c r="AU358" s="242" t="s">
        <v>107</v>
      </c>
      <c r="AY358" s="17" t="s">
        <v>165</v>
      </c>
      <c r="BE358" s="243">
        <f>IF(N358="základní",J358,0)</f>
        <v>0</v>
      </c>
      <c r="BF358" s="243">
        <f>IF(N358="snížená",J358,0)</f>
        <v>0</v>
      </c>
      <c r="BG358" s="243">
        <f>IF(N358="zákl. přenesená",J358,0)</f>
        <v>0</v>
      </c>
      <c r="BH358" s="243">
        <f>IF(N358="sníž. přenesená",J358,0)</f>
        <v>0</v>
      </c>
      <c r="BI358" s="243">
        <f>IF(N358="nulová",J358,0)</f>
        <v>0</v>
      </c>
      <c r="BJ358" s="17" t="s">
        <v>107</v>
      </c>
      <c r="BK358" s="243">
        <f>ROUND(I358*H358,2)</f>
        <v>0</v>
      </c>
      <c r="BL358" s="17" t="s">
        <v>315</v>
      </c>
      <c r="BM358" s="242" t="s">
        <v>2484</v>
      </c>
    </row>
    <row r="359" s="12" customFormat="1">
      <c r="B359" s="244"/>
      <c r="C359" s="245"/>
      <c r="D359" s="246" t="s">
        <v>175</v>
      </c>
      <c r="E359" s="247" t="s">
        <v>1</v>
      </c>
      <c r="F359" s="248" t="s">
        <v>2485</v>
      </c>
      <c r="G359" s="245"/>
      <c r="H359" s="247" t="s">
        <v>1</v>
      </c>
      <c r="I359" s="249"/>
      <c r="J359" s="245"/>
      <c r="K359" s="245"/>
      <c r="L359" s="250"/>
      <c r="M359" s="251"/>
      <c r="N359" s="252"/>
      <c r="O359" s="252"/>
      <c r="P359" s="252"/>
      <c r="Q359" s="252"/>
      <c r="R359" s="252"/>
      <c r="S359" s="252"/>
      <c r="T359" s="253"/>
      <c r="AT359" s="254" t="s">
        <v>175</v>
      </c>
      <c r="AU359" s="254" t="s">
        <v>107</v>
      </c>
      <c r="AV359" s="12" t="s">
        <v>82</v>
      </c>
      <c r="AW359" s="12" t="s">
        <v>31</v>
      </c>
      <c r="AX359" s="12" t="s">
        <v>74</v>
      </c>
      <c r="AY359" s="254" t="s">
        <v>165</v>
      </c>
    </row>
    <row r="360" s="13" customFormat="1">
      <c r="B360" s="255"/>
      <c r="C360" s="256"/>
      <c r="D360" s="246" t="s">
        <v>175</v>
      </c>
      <c r="E360" s="257" t="s">
        <v>1</v>
      </c>
      <c r="F360" s="258" t="s">
        <v>2486</v>
      </c>
      <c r="G360" s="256"/>
      <c r="H360" s="259">
        <v>49.450000000000003</v>
      </c>
      <c r="I360" s="260"/>
      <c r="J360" s="256"/>
      <c r="K360" s="256"/>
      <c r="L360" s="261"/>
      <c r="M360" s="262"/>
      <c r="N360" s="263"/>
      <c r="O360" s="263"/>
      <c r="P360" s="263"/>
      <c r="Q360" s="263"/>
      <c r="R360" s="263"/>
      <c r="S360" s="263"/>
      <c r="T360" s="264"/>
      <c r="AT360" s="265" t="s">
        <v>175</v>
      </c>
      <c r="AU360" s="265" t="s">
        <v>107</v>
      </c>
      <c r="AV360" s="13" t="s">
        <v>107</v>
      </c>
      <c r="AW360" s="13" t="s">
        <v>31</v>
      </c>
      <c r="AX360" s="13" t="s">
        <v>74</v>
      </c>
      <c r="AY360" s="265" t="s">
        <v>165</v>
      </c>
    </row>
    <row r="361" s="15" customFormat="1">
      <c r="B361" s="277"/>
      <c r="C361" s="278"/>
      <c r="D361" s="246" t="s">
        <v>175</v>
      </c>
      <c r="E361" s="279" t="s">
        <v>1</v>
      </c>
      <c r="F361" s="280" t="s">
        <v>186</v>
      </c>
      <c r="G361" s="278"/>
      <c r="H361" s="281">
        <v>49.450000000000003</v>
      </c>
      <c r="I361" s="282"/>
      <c r="J361" s="278"/>
      <c r="K361" s="278"/>
      <c r="L361" s="283"/>
      <c r="M361" s="284"/>
      <c r="N361" s="285"/>
      <c r="O361" s="285"/>
      <c r="P361" s="285"/>
      <c r="Q361" s="285"/>
      <c r="R361" s="285"/>
      <c r="S361" s="285"/>
      <c r="T361" s="286"/>
      <c r="AT361" s="287" t="s">
        <v>175</v>
      </c>
      <c r="AU361" s="287" t="s">
        <v>107</v>
      </c>
      <c r="AV361" s="15" t="s">
        <v>173</v>
      </c>
      <c r="AW361" s="15" t="s">
        <v>31</v>
      </c>
      <c r="AX361" s="15" t="s">
        <v>82</v>
      </c>
      <c r="AY361" s="287" t="s">
        <v>165</v>
      </c>
    </row>
    <row r="362" s="1" customFormat="1" ht="24" customHeight="1">
      <c r="B362" s="38"/>
      <c r="C362" s="288" t="s">
        <v>646</v>
      </c>
      <c r="D362" s="288" t="s">
        <v>223</v>
      </c>
      <c r="E362" s="289" t="s">
        <v>2487</v>
      </c>
      <c r="F362" s="290" t="s">
        <v>2488</v>
      </c>
      <c r="G362" s="291" t="s">
        <v>339</v>
      </c>
      <c r="H362" s="292">
        <v>49.450000000000003</v>
      </c>
      <c r="I362" s="293"/>
      <c r="J362" s="294">
        <f>ROUND(I362*H362,2)</f>
        <v>0</v>
      </c>
      <c r="K362" s="290" t="s">
        <v>172</v>
      </c>
      <c r="L362" s="295"/>
      <c r="M362" s="296" t="s">
        <v>1</v>
      </c>
      <c r="N362" s="297" t="s">
        <v>40</v>
      </c>
      <c r="O362" s="86"/>
      <c r="P362" s="240">
        <f>O362*H362</f>
        <v>0</v>
      </c>
      <c r="Q362" s="240">
        <v>0.0021199999999999999</v>
      </c>
      <c r="R362" s="240">
        <f>Q362*H362</f>
        <v>0.104834</v>
      </c>
      <c r="S362" s="240">
        <v>0</v>
      </c>
      <c r="T362" s="241">
        <f>S362*H362</f>
        <v>0</v>
      </c>
      <c r="AR362" s="242" t="s">
        <v>616</v>
      </c>
      <c r="AT362" s="242" t="s">
        <v>223</v>
      </c>
      <c r="AU362" s="242" t="s">
        <v>107</v>
      </c>
      <c r="AY362" s="17" t="s">
        <v>165</v>
      </c>
      <c r="BE362" s="243">
        <f>IF(N362="základní",J362,0)</f>
        <v>0</v>
      </c>
      <c r="BF362" s="243">
        <f>IF(N362="snížená",J362,0)</f>
        <v>0</v>
      </c>
      <c r="BG362" s="243">
        <f>IF(N362="zákl. přenesená",J362,0)</f>
        <v>0</v>
      </c>
      <c r="BH362" s="243">
        <f>IF(N362="sníž. přenesená",J362,0)</f>
        <v>0</v>
      </c>
      <c r="BI362" s="243">
        <f>IF(N362="nulová",J362,0)</f>
        <v>0</v>
      </c>
      <c r="BJ362" s="17" t="s">
        <v>107</v>
      </c>
      <c r="BK362" s="243">
        <f>ROUND(I362*H362,2)</f>
        <v>0</v>
      </c>
      <c r="BL362" s="17" t="s">
        <v>315</v>
      </c>
      <c r="BM362" s="242" t="s">
        <v>2489</v>
      </c>
    </row>
    <row r="363" s="12" customFormat="1">
      <c r="B363" s="244"/>
      <c r="C363" s="245"/>
      <c r="D363" s="246" t="s">
        <v>175</v>
      </c>
      <c r="E363" s="247" t="s">
        <v>1</v>
      </c>
      <c r="F363" s="248" t="s">
        <v>2485</v>
      </c>
      <c r="G363" s="245"/>
      <c r="H363" s="247" t="s">
        <v>1</v>
      </c>
      <c r="I363" s="249"/>
      <c r="J363" s="245"/>
      <c r="K363" s="245"/>
      <c r="L363" s="250"/>
      <c r="M363" s="251"/>
      <c r="N363" s="252"/>
      <c r="O363" s="252"/>
      <c r="P363" s="252"/>
      <c r="Q363" s="252"/>
      <c r="R363" s="252"/>
      <c r="S363" s="252"/>
      <c r="T363" s="253"/>
      <c r="AT363" s="254" t="s">
        <v>175</v>
      </c>
      <c r="AU363" s="254" t="s">
        <v>107</v>
      </c>
      <c r="AV363" s="12" t="s">
        <v>82</v>
      </c>
      <c r="AW363" s="12" t="s">
        <v>31</v>
      </c>
      <c r="AX363" s="12" t="s">
        <v>74</v>
      </c>
      <c r="AY363" s="254" t="s">
        <v>165</v>
      </c>
    </row>
    <row r="364" s="13" customFormat="1">
      <c r="B364" s="255"/>
      <c r="C364" s="256"/>
      <c r="D364" s="246" t="s">
        <v>175</v>
      </c>
      <c r="E364" s="257" t="s">
        <v>1</v>
      </c>
      <c r="F364" s="258" t="s">
        <v>2486</v>
      </c>
      <c r="G364" s="256"/>
      <c r="H364" s="259">
        <v>49.450000000000003</v>
      </c>
      <c r="I364" s="260"/>
      <c r="J364" s="256"/>
      <c r="K364" s="256"/>
      <c r="L364" s="261"/>
      <c r="M364" s="262"/>
      <c r="N364" s="263"/>
      <c r="O364" s="263"/>
      <c r="P364" s="263"/>
      <c r="Q364" s="263"/>
      <c r="R364" s="263"/>
      <c r="S364" s="263"/>
      <c r="T364" s="264"/>
      <c r="AT364" s="265" t="s">
        <v>175</v>
      </c>
      <c r="AU364" s="265" t="s">
        <v>107</v>
      </c>
      <c r="AV364" s="13" t="s">
        <v>107</v>
      </c>
      <c r="AW364" s="13" t="s">
        <v>31</v>
      </c>
      <c r="AX364" s="13" t="s">
        <v>74</v>
      </c>
      <c r="AY364" s="265" t="s">
        <v>165</v>
      </c>
    </row>
    <row r="365" s="15" customFormat="1">
      <c r="B365" s="277"/>
      <c r="C365" s="278"/>
      <c r="D365" s="246" t="s">
        <v>175</v>
      </c>
      <c r="E365" s="279" t="s">
        <v>1</v>
      </c>
      <c r="F365" s="280" t="s">
        <v>186</v>
      </c>
      <c r="G365" s="278"/>
      <c r="H365" s="281">
        <v>49.450000000000003</v>
      </c>
      <c r="I365" s="282"/>
      <c r="J365" s="278"/>
      <c r="K365" s="278"/>
      <c r="L365" s="283"/>
      <c r="M365" s="284"/>
      <c r="N365" s="285"/>
      <c r="O365" s="285"/>
      <c r="P365" s="285"/>
      <c r="Q365" s="285"/>
      <c r="R365" s="285"/>
      <c r="S365" s="285"/>
      <c r="T365" s="286"/>
      <c r="AT365" s="287" t="s">
        <v>175</v>
      </c>
      <c r="AU365" s="287" t="s">
        <v>107</v>
      </c>
      <c r="AV365" s="15" t="s">
        <v>173</v>
      </c>
      <c r="AW365" s="15" t="s">
        <v>31</v>
      </c>
      <c r="AX365" s="15" t="s">
        <v>82</v>
      </c>
      <c r="AY365" s="287" t="s">
        <v>165</v>
      </c>
    </row>
    <row r="366" s="1" customFormat="1" ht="16.5" customHeight="1">
      <c r="B366" s="38"/>
      <c r="C366" s="288" t="s">
        <v>650</v>
      </c>
      <c r="D366" s="288" t="s">
        <v>223</v>
      </c>
      <c r="E366" s="289" t="s">
        <v>2490</v>
      </c>
      <c r="F366" s="290" t="s">
        <v>2491</v>
      </c>
      <c r="G366" s="291" t="s">
        <v>339</v>
      </c>
      <c r="H366" s="292">
        <v>49.450000000000003</v>
      </c>
      <c r="I366" s="293"/>
      <c r="J366" s="294">
        <f>ROUND(I366*H366,2)</f>
        <v>0</v>
      </c>
      <c r="K366" s="290" t="s">
        <v>172</v>
      </c>
      <c r="L366" s="295"/>
      <c r="M366" s="296" t="s">
        <v>1</v>
      </c>
      <c r="N366" s="297" t="s">
        <v>40</v>
      </c>
      <c r="O366" s="86"/>
      <c r="P366" s="240">
        <f>O366*H366</f>
        <v>0</v>
      </c>
      <c r="Q366" s="240">
        <v>0.00069999999999999999</v>
      </c>
      <c r="R366" s="240">
        <f>Q366*H366</f>
        <v>0.034615</v>
      </c>
      <c r="S366" s="240">
        <v>0</v>
      </c>
      <c r="T366" s="241">
        <f>S366*H366</f>
        <v>0</v>
      </c>
      <c r="AR366" s="242" t="s">
        <v>616</v>
      </c>
      <c r="AT366" s="242" t="s">
        <v>223</v>
      </c>
      <c r="AU366" s="242" t="s">
        <v>107</v>
      </c>
      <c r="AY366" s="17" t="s">
        <v>165</v>
      </c>
      <c r="BE366" s="243">
        <f>IF(N366="základní",J366,0)</f>
        <v>0</v>
      </c>
      <c r="BF366" s="243">
        <f>IF(N366="snížená",J366,0)</f>
        <v>0</v>
      </c>
      <c r="BG366" s="243">
        <f>IF(N366="zákl. přenesená",J366,0)</f>
        <v>0</v>
      </c>
      <c r="BH366" s="243">
        <f>IF(N366="sníž. přenesená",J366,0)</f>
        <v>0</v>
      </c>
      <c r="BI366" s="243">
        <f>IF(N366="nulová",J366,0)</f>
        <v>0</v>
      </c>
      <c r="BJ366" s="17" t="s">
        <v>107</v>
      </c>
      <c r="BK366" s="243">
        <f>ROUND(I366*H366,2)</f>
        <v>0</v>
      </c>
      <c r="BL366" s="17" t="s">
        <v>315</v>
      </c>
      <c r="BM366" s="242" t="s">
        <v>2492</v>
      </c>
    </row>
    <row r="367" s="12" customFormat="1">
      <c r="B367" s="244"/>
      <c r="C367" s="245"/>
      <c r="D367" s="246" t="s">
        <v>175</v>
      </c>
      <c r="E367" s="247" t="s">
        <v>1</v>
      </c>
      <c r="F367" s="248" t="s">
        <v>2485</v>
      </c>
      <c r="G367" s="245"/>
      <c r="H367" s="247" t="s">
        <v>1</v>
      </c>
      <c r="I367" s="249"/>
      <c r="J367" s="245"/>
      <c r="K367" s="245"/>
      <c r="L367" s="250"/>
      <c r="M367" s="251"/>
      <c r="N367" s="252"/>
      <c r="O367" s="252"/>
      <c r="P367" s="252"/>
      <c r="Q367" s="252"/>
      <c r="R367" s="252"/>
      <c r="S367" s="252"/>
      <c r="T367" s="253"/>
      <c r="AT367" s="254" t="s">
        <v>175</v>
      </c>
      <c r="AU367" s="254" t="s">
        <v>107</v>
      </c>
      <c r="AV367" s="12" t="s">
        <v>82</v>
      </c>
      <c r="AW367" s="12" t="s">
        <v>31</v>
      </c>
      <c r="AX367" s="12" t="s">
        <v>74</v>
      </c>
      <c r="AY367" s="254" t="s">
        <v>165</v>
      </c>
    </row>
    <row r="368" s="13" customFormat="1">
      <c r="B368" s="255"/>
      <c r="C368" s="256"/>
      <c r="D368" s="246" t="s">
        <v>175</v>
      </c>
      <c r="E368" s="257" t="s">
        <v>1</v>
      </c>
      <c r="F368" s="258" t="s">
        <v>2486</v>
      </c>
      <c r="G368" s="256"/>
      <c r="H368" s="259">
        <v>49.450000000000003</v>
      </c>
      <c r="I368" s="260"/>
      <c r="J368" s="256"/>
      <c r="K368" s="256"/>
      <c r="L368" s="261"/>
      <c r="M368" s="262"/>
      <c r="N368" s="263"/>
      <c r="O368" s="263"/>
      <c r="P368" s="263"/>
      <c r="Q368" s="263"/>
      <c r="R368" s="263"/>
      <c r="S368" s="263"/>
      <c r="T368" s="264"/>
      <c r="AT368" s="265" t="s">
        <v>175</v>
      </c>
      <c r="AU368" s="265" t="s">
        <v>107</v>
      </c>
      <c r="AV368" s="13" t="s">
        <v>107</v>
      </c>
      <c r="AW368" s="13" t="s">
        <v>31</v>
      </c>
      <c r="AX368" s="13" t="s">
        <v>74</v>
      </c>
      <c r="AY368" s="265" t="s">
        <v>165</v>
      </c>
    </row>
    <row r="369" s="15" customFormat="1">
      <c r="B369" s="277"/>
      <c r="C369" s="278"/>
      <c r="D369" s="246" t="s">
        <v>175</v>
      </c>
      <c r="E369" s="279" t="s">
        <v>1</v>
      </c>
      <c r="F369" s="280" t="s">
        <v>186</v>
      </c>
      <c r="G369" s="278"/>
      <c r="H369" s="281">
        <v>49.450000000000003</v>
      </c>
      <c r="I369" s="282"/>
      <c r="J369" s="278"/>
      <c r="K369" s="278"/>
      <c r="L369" s="283"/>
      <c r="M369" s="284"/>
      <c r="N369" s="285"/>
      <c r="O369" s="285"/>
      <c r="P369" s="285"/>
      <c r="Q369" s="285"/>
      <c r="R369" s="285"/>
      <c r="S369" s="285"/>
      <c r="T369" s="286"/>
      <c r="AT369" s="287" t="s">
        <v>175</v>
      </c>
      <c r="AU369" s="287" t="s">
        <v>107</v>
      </c>
      <c r="AV369" s="15" t="s">
        <v>173</v>
      </c>
      <c r="AW369" s="15" t="s">
        <v>31</v>
      </c>
      <c r="AX369" s="15" t="s">
        <v>82</v>
      </c>
      <c r="AY369" s="287" t="s">
        <v>165</v>
      </c>
    </row>
    <row r="370" s="1" customFormat="1" ht="24" customHeight="1">
      <c r="B370" s="38"/>
      <c r="C370" s="288" t="s">
        <v>654</v>
      </c>
      <c r="D370" s="288" t="s">
        <v>223</v>
      </c>
      <c r="E370" s="289" t="s">
        <v>2493</v>
      </c>
      <c r="F370" s="290" t="s">
        <v>2494</v>
      </c>
      <c r="G370" s="291" t="s">
        <v>214</v>
      </c>
      <c r="H370" s="292">
        <v>2</v>
      </c>
      <c r="I370" s="293"/>
      <c r="J370" s="294">
        <f>ROUND(I370*H370,2)</f>
        <v>0</v>
      </c>
      <c r="K370" s="290" t="s">
        <v>172</v>
      </c>
      <c r="L370" s="295"/>
      <c r="M370" s="296" t="s">
        <v>1</v>
      </c>
      <c r="N370" s="297" t="s">
        <v>40</v>
      </c>
      <c r="O370" s="86"/>
      <c r="P370" s="240">
        <f>O370*H370</f>
        <v>0</v>
      </c>
      <c r="Q370" s="240">
        <v>0.0074200000000000004</v>
      </c>
      <c r="R370" s="240">
        <f>Q370*H370</f>
        <v>0.014840000000000001</v>
      </c>
      <c r="S370" s="240">
        <v>0</v>
      </c>
      <c r="T370" s="241">
        <f>S370*H370</f>
        <v>0</v>
      </c>
      <c r="AR370" s="242" t="s">
        <v>616</v>
      </c>
      <c r="AT370" s="242" t="s">
        <v>223</v>
      </c>
      <c r="AU370" s="242" t="s">
        <v>107</v>
      </c>
      <c r="AY370" s="17" t="s">
        <v>165</v>
      </c>
      <c r="BE370" s="243">
        <f>IF(N370="základní",J370,0)</f>
        <v>0</v>
      </c>
      <c r="BF370" s="243">
        <f>IF(N370="snížená",J370,0)</f>
        <v>0</v>
      </c>
      <c r="BG370" s="243">
        <f>IF(N370="zákl. přenesená",J370,0)</f>
        <v>0</v>
      </c>
      <c r="BH370" s="243">
        <f>IF(N370="sníž. přenesená",J370,0)</f>
        <v>0</v>
      </c>
      <c r="BI370" s="243">
        <f>IF(N370="nulová",J370,0)</f>
        <v>0</v>
      </c>
      <c r="BJ370" s="17" t="s">
        <v>107</v>
      </c>
      <c r="BK370" s="243">
        <f>ROUND(I370*H370,2)</f>
        <v>0</v>
      </c>
      <c r="BL370" s="17" t="s">
        <v>315</v>
      </c>
      <c r="BM370" s="242" t="s">
        <v>2495</v>
      </c>
    </row>
    <row r="371" s="13" customFormat="1">
      <c r="B371" s="255"/>
      <c r="C371" s="256"/>
      <c r="D371" s="246" t="s">
        <v>175</v>
      </c>
      <c r="E371" s="257" t="s">
        <v>1</v>
      </c>
      <c r="F371" s="258" t="s">
        <v>107</v>
      </c>
      <c r="G371" s="256"/>
      <c r="H371" s="259">
        <v>2</v>
      </c>
      <c r="I371" s="260"/>
      <c r="J371" s="256"/>
      <c r="K371" s="256"/>
      <c r="L371" s="261"/>
      <c r="M371" s="262"/>
      <c r="N371" s="263"/>
      <c r="O371" s="263"/>
      <c r="P371" s="263"/>
      <c r="Q371" s="263"/>
      <c r="R371" s="263"/>
      <c r="S371" s="263"/>
      <c r="T371" s="264"/>
      <c r="AT371" s="265" t="s">
        <v>175</v>
      </c>
      <c r="AU371" s="265" t="s">
        <v>107</v>
      </c>
      <c r="AV371" s="13" t="s">
        <v>107</v>
      </c>
      <c r="AW371" s="13" t="s">
        <v>31</v>
      </c>
      <c r="AX371" s="13" t="s">
        <v>74</v>
      </c>
      <c r="AY371" s="265" t="s">
        <v>165</v>
      </c>
    </row>
    <row r="372" s="15" customFormat="1">
      <c r="B372" s="277"/>
      <c r="C372" s="278"/>
      <c r="D372" s="246" t="s">
        <v>175</v>
      </c>
      <c r="E372" s="279" t="s">
        <v>1</v>
      </c>
      <c r="F372" s="280" t="s">
        <v>186</v>
      </c>
      <c r="G372" s="278"/>
      <c r="H372" s="281">
        <v>2</v>
      </c>
      <c r="I372" s="282"/>
      <c r="J372" s="278"/>
      <c r="K372" s="278"/>
      <c r="L372" s="283"/>
      <c r="M372" s="284"/>
      <c r="N372" s="285"/>
      <c r="O372" s="285"/>
      <c r="P372" s="285"/>
      <c r="Q372" s="285"/>
      <c r="R372" s="285"/>
      <c r="S372" s="285"/>
      <c r="T372" s="286"/>
      <c r="AT372" s="287" t="s">
        <v>175</v>
      </c>
      <c r="AU372" s="287" t="s">
        <v>107</v>
      </c>
      <c r="AV372" s="15" t="s">
        <v>173</v>
      </c>
      <c r="AW372" s="15" t="s">
        <v>31</v>
      </c>
      <c r="AX372" s="15" t="s">
        <v>82</v>
      </c>
      <c r="AY372" s="287" t="s">
        <v>165</v>
      </c>
    </row>
    <row r="373" s="1" customFormat="1" ht="24" customHeight="1">
      <c r="B373" s="38"/>
      <c r="C373" s="231" t="s">
        <v>659</v>
      </c>
      <c r="D373" s="231" t="s">
        <v>168</v>
      </c>
      <c r="E373" s="232" t="s">
        <v>2496</v>
      </c>
      <c r="F373" s="233" t="s">
        <v>2497</v>
      </c>
      <c r="G373" s="234" t="s">
        <v>296</v>
      </c>
      <c r="H373" s="235">
        <v>385.67500000000001</v>
      </c>
      <c r="I373" s="236"/>
      <c r="J373" s="237">
        <f>ROUND(I373*H373,2)</f>
        <v>0</v>
      </c>
      <c r="K373" s="233" t="s">
        <v>172</v>
      </c>
      <c r="L373" s="43"/>
      <c r="M373" s="238" t="s">
        <v>1</v>
      </c>
      <c r="N373" s="239" t="s">
        <v>40</v>
      </c>
      <c r="O373" s="86"/>
      <c r="P373" s="240">
        <f>O373*H373</f>
        <v>0</v>
      </c>
      <c r="Q373" s="240">
        <v>0</v>
      </c>
      <c r="R373" s="240">
        <f>Q373*H373</f>
        <v>0</v>
      </c>
      <c r="S373" s="240">
        <v>0</v>
      </c>
      <c r="T373" s="241">
        <f>S373*H373</f>
        <v>0</v>
      </c>
      <c r="AR373" s="242" t="s">
        <v>315</v>
      </c>
      <c r="AT373" s="242" t="s">
        <v>168</v>
      </c>
      <c r="AU373" s="242" t="s">
        <v>107</v>
      </c>
      <c r="AY373" s="17" t="s">
        <v>165</v>
      </c>
      <c r="BE373" s="243">
        <f>IF(N373="základní",J373,0)</f>
        <v>0</v>
      </c>
      <c r="BF373" s="243">
        <f>IF(N373="snížená",J373,0)</f>
        <v>0</v>
      </c>
      <c r="BG373" s="243">
        <f>IF(N373="zákl. přenesená",J373,0)</f>
        <v>0</v>
      </c>
      <c r="BH373" s="243">
        <f>IF(N373="sníž. přenesená",J373,0)</f>
        <v>0</v>
      </c>
      <c r="BI373" s="243">
        <f>IF(N373="nulová",J373,0)</f>
        <v>0</v>
      </c>
      <c r="BJ373" s="17" t="s">
        <v>107</v>
      </c>
      <c r="BK373" s="243">
        <f>ROUND(I373*H373,2)</f>
        <v>0</v>
      </c>
      <c r="BL373" s="17" t="s">
        <v>315</v>
      </c>
      <c r="BM373" s="242" t="s">
        <v>2498</v>
      </c>
    </row>
    <row r="374" s="12" customFormat="1">
      <c r="B374" s="244"/>
      <c r="C374" s="245"/>
      <c r="D374" s="246" t="s">
        <v>175</v>
      </c>
      <c r="E374" s="247" t="s">
        <v>1</v>
      </c>
      <c r="F374" s="248" t="s">
        <v>2466</v>
      </c>
      <c r="G374" s="245"/>
      <c r="H374" s="247" t="s">
        <v>1</v>
      </c>
      <c r="I374" s="249"/>
      <c r="J374" s="245"/>
      <c r="K374" s="245"/>
      <c r="L374" s="250"/>
      <c r="M374" s="251"/>
      <c r="N374" s="252"/>
      <c r="O374" s="252"/>
      <c r="P374" s="252"/>
      <c r="Q374" s="252"/>
      <c r="R374" s="252"/>
      <c r="S374" s="252"/>
      <c r="T374" s="253"/>
      <c r="AT374" s="254" t="s">
        <v>175</v>
      </c>
      <c r="AU374" s="254" t="s">
        <v>107</v>
      </c>
      <c r="AV374" s="12" t="s">
        <v>82</v>
      </c>
      <c r="AW374" s="12" t="s">
        <v>31</v>
      </c>
      <c r="AX374" s="12" t="s">
        <v>74</v>
      </c>
      <c r="AY374" s="254" t="s">
        <v>165</v>
      </c>
    </row>
    <row r="375" s="13" customFormat="1">
      <c r="B375" s="255"/>
      <c r="C375" s="256"/>
      <c r="D375" s="246" t="s">
        <v>175</v>
      </c>
      <c r="E375" s="257" t="s">
        <v>1</v>
      </c>
      <c r="F375" s="258" t="s">
        <v>2283</v>
      </c>
      <c r="G375" s="256"/>
      <c r="H375" s="259">
        <v>412.39999999999998</v>
      </c>
      <c r="I375" s="260"/>
      <c r="J375" s="256"/>
      <c r="K375" s="256"/>
      <c r="L375" s="261"/>
      <c r="M375" s="262"/>
      <c r="N375" s="263"/>
      <c r="O375" s="263"/>
      <c r="P375" s="263"/>
      <c r="Q375" s="263"/>
      <c r="R375" s="263"/>
      <c r="S375" s="263"/>
      <c r="T375" s="264"/>
      <c r="AT375" s="265" t="s">
        <v>175</v>
      </c>
      <c r="AU375" s="265" t="s">
        <v>107</v>
      </c>
      <c r="AV375" s="13" t="s">
        <v>107</v>
      </c>
      <c r="AW375" s="13" t="s">
        <v>31</v>
      </c>
      <c r="AX375" s="13" t="s">
        <v>74</v>
      </c>
      <c r="AY375" s="265" t="s">
        <v>165</v>
      </c>
    </row>
    <row r="376" s="12" customFormat="1">
      <c r="B376" s="244"/>
      <c r="C376" s="245"/>
      <c r="D376" s="246" t="s">
        <v>175</v>
      </c>
      <c r="E376" s="247" t="s">
        <v>1</v>
      </c>
      <c r="F376" s="248" t="s">
        <v>2467</v>
      </c>
      <c r="G376" s="245"/>
      <c r="H376" s="247" t="s">
        <v>1</v>
      </c>
      <c r="I376" s="249"/>
      <c r="J376" s="245"/>
      <c r="K376" s="245"/>
      <c r="L376" s="250"/>
      <c r="M376" s="251"/>
      <c r="N376" s="252"/>
      <c r="O376" s="252"/>
      <c r="P376" s="252"/>
      <c r="Q376" s="252"/>
      <c r="R376" s="252"/>
      <c r="S376" s="252"/>
      <c r="T376" s="253"/>
      <c r="AT376" s="254" t="s">
        <v>175</v>
      </c>
      <c r="AU376" s="254" t="s">
        <v>107</v>
      </c>
      <c r="AV376" s="12" t="s">
        <v>82</v>
      </c>
      <c r="AW376" s="12" t="s">
        <v>31</v>
      </c>
      <c r="AX376" s="12" t="s">
        <v>74</v>
      </c>
      <c r="AY376" s="254" t="s">
        <v>165</v>
      </c>
    </row>
    <row r="377" s="13" customFormat="1">
      <c r="B377" s="255"/>
      <c r="C377" s="256"/>
      <c r="D377" s="246" t="s">
        <v>175</v>
      </c>
      <c r="E377" s="257" t="s">
        <v>1</v>
      </c>
      <c r="F377" s="258" t="s">
        <v>2468</v>
      </c>
      <c r="G377" s="256"/>
      <c r="H377" s="259">
        <v>-24.925000000000001</v>
      </c>
      <c r="I377" s="260"/>
      <c r="J377" s="256"/>
      <c r="K377" s="256"/>
      <c r="L377" s="261"/>
      <c r="M377" s="262"/>
      <c r="N377" s="263"/>
      <c r="O377" s="263"/>
      <c r="P377" s="263"/>
      <c r="Q377" s="263"/>
      <c r="R377" s="263"/>
      <c r="S377" s="263"/>
      <c r="T377" s="264"/>
      <c r="AT377" s="265" t="s">
        <v>175</v>
      </c>
      <c r="AU377" s="265" t="s">
        <v>107</v>
      </c>
      <c r="AV377" s="13" t="s">
        <v>107</v>
      </c>
      <c r="AW377" s="13" t="s">
        <v>31</v>
      </c>
      <c r="AX377" s="13" t="s">
        <v>74</v>
      </c>
      <c r="AY377" s="265" t="s">
        <v>165</v>
      </c>
    </row>
    <row r="378" s="12" customFormat="1">
      <c r="B378" s="244"/>
      <c r="C378" s="245"/>
      <c r="D378" s="246" t="s">
        <v>175</v>
      </c>
      <c r="E378" s="247" t="s">
        <v>1</v>
      </c>
      <c r="F378" s="248" t="s">
        <v>2469</v>
      </c>
      <c r="G378" s="245"/>
      <c r="H378" s="247" t="s">
        <v>1</v>
      </c>
      <c r="I378" s="249"/>
      <c r="J378" s="245"/>
      <c r="K378" s="245"/>
      <c r="L378" s="250"/>
      <c r="M378" s="251"/>
      <c r="N378" s="252"/>
      <c r="O378" s="252"/>
      <c r="P378" s="252"/>
      <c r="Q378" s="252"/>
      <c r="R378" s="252"/>
      <c r="S378" s="252"/>
      <c r="T378" s="253"/>
      <c r="AT378" s="254" t="s">
        <v>175</v>
      </c>
      <c r="AU378" s="254" t="s">
        <v>107</v>
      </c>
      <c r="AV378" s="12" t="s">
        <v>82</v>
      </c>
      <c r="AW378" s="12" t="s">
        <v>31</v>
      </c>
      <c r="AX378" s="12" t="s">
        <v>74</v>
      </c>
      <c r="AY378" s="254" t="s">
        <v>165</v>
      </c>
    </row>
    <row r="379" s="13" customFormat="1">
      <c r="B379" s="255"/>
      <c r="C379" s="256"/>
      <c r="D379" s="246" t="s">
        <v>175</v>
      </c>
      <c r="E379" s="257" t="s">
        <v>1</v>
      </c>
      <c r="F379" s="258" t="s">
        <v>2470</v>
      </c>
      <c r="G379" s="256"/>
      <c r="H379" s="259">
        <v>-1.8</v>
      </c>
      <c r="I379" s="260"/>
      <c r="J379" s="256"/>
      <c r="K379" s="256"/>
      <c r="L379" s="261"/>
      <c r="M379" s="262"/>
      <c r="N379" s="263"/>
      <c r="O379" s="263"/>
      <c r="P379" s="263"/>
      <c r="Q379" s="263"/>
      <c r="R379" s="263"/>
      <c r="S379" s="263"/>
      <c r="T379" s="264"/>
      <c r="AT379" s="265" t="s">
        <v>175</v>
      </c>
      <c r="AU379" s="265" t="s">
        <v>107</v>
      </c>
      <c r="AV379" s="13" t="s">
        <v>107</v>
      </c>
      <c r="AW379" s="13" t="s">
        <v>31</v>
      </c>
      <c r="AX379" s="13" t="s">
        <v>74</v>
      </c>
      <c r="AY379" s="265" t="s">
        <v>165</v>
      </c>
    </row>
    <row r="380" s="15" customFormat="1">
      <c r="B380" s="277"/>
      <c r="C380" s="278"/>
      <c r="D380" s="246" t="s">
        <v>175</v>
      </c>
      <c r="E380" s="279" t="s">
        <v>1</v>
      </c>
      <c r="F380" s="280" t="s">
        <v>186</v>
      </c>
      <c r="G380" s="278"/>
      <c r="H380" s="281">
        <v>385.67500000000001</v>
      </c>
      <c r="I380" s="282"/>
      <c r="J380" s="278"/>
      <c r="K380" s="278"/>
      <c r="L380" s="283"/>
      <c r="M380" s="284"/>
      <c r="N380" s="285"/>
      <c r="O380" s="285"/>
      <c r="P380" s="285"/>
      <c r="Q380" s="285"/>
      <c r="R380" s="285"/>
      <c r="S380" s="285"/>
      <c r="T380" s="286"/>
      <c r="AT380" s="287" t="s">
        <v>175</v>
      </c>
      <c r="AU380" s="287" t="s">
        <v>107</v>
      </c>
      <c r="AV380" s="15" t="s">
        <v>173</v>
      </c>
      <c r="AW380" s="15" t="s">
        <v>31</v>
      </c>
      <c r="AX380" s="15" t="s">
        <v>82</v>
      </c>
      <c r="AY380" s="287" t="s">
        <v>165</v>
      </c>
    </row>
    <row r="381" s="1" customFormat="1" ht="48" customHeight="1">
      <c r="B381" s="38"/>
      <c r="C381" s="231" t="s">
        <v>721</v>
      </c>
      <c r="D381" s="231" t="s">
        <v>168</v>
      </c>
      <c r="E381" s="232" t="s">
        <v>2499</v>
      </c>
      <c r="F381" s="233" t="s">
        <v>2500</v>
      </c>
      <c r="G381" s="234" t="s">
        <v>296</v>
      </c>
      <c r="H381" s="235">
        <v>388.88799999999998</v>
      </c>
      <c r="I381" s="236"/>
      <c r="J381" s="237">
        <f>ROUND(I381*H381,2)</f>
        <v>0</v>
      </c>
      <c r="K381" s="233" t="s">
        <v>1</v>
      </c>
      <c r="L381" s="43"/>
      <c r="M381" s="238" t="s">
        <v>1</v>
      </c>
      <c r="N381" s="239" t="s">
        <v>40</v>
      </c>
      <c r="O381" s="86"/>
      <c r="P381" s="240">
        <f>O381*H381</f>
        <v>0</v>
      </c>
      <c r="Q381" s="240">
        <v>0</v>
      </c>
      <c r="R381" s="240">
        <f>Q381*H381</f>
        <v>0</v>
      </c>
      <c r="S381" s="240">
        <v>0.017780000000000001</v>
      </c>
      <c r="T381" s="241">
        <f>S381*H381</f>
        <v>6.9144286399999997</v>
      </c>
      <c r="AR381" s="242" t="s">
        <v>315</v>
      </c>
      <c r="AT381" s="242" t="s">
        <v>168</v>
      </c>
      <c r="AU381" s="242" t="s">
        <v>107</v>
      </c>
      <c r="AY381" s="17" t="s">
        <v>165</v>
      </c>
      <c r="BE381" s="243">
        <f>IF(N381="základní",J381,0)</f>
        <v>0</v>
      </c>
      <c r="BF381" s="243">
        <f>IF(N381="snížená",J381,0)</f>
        <v>0</v>
      </c>
      <c r="BG381" s="243">
        <f>IF(N381="zákl. přenesená",J381,0)</f>
        <v>0</v>
      </c>
      <c r="BH381" s="243">
        <f>IF(N381="sníž. přenesená",J381,0)</f>
        <v>0</v>
      </c>
      <c r="BI381" s="243">
        <f>IF(N381="nulová",J381,0)</f>
        <v>0</v>
      </c>
      <c r="BJ381" s="17" t="s">
        <v>107</v>
      </c>
      <c r="BK381" s="243">
        <f>ROUND(I381*H381,2)</f>
        <v>0</v>
      </c>
      <c r="BL381" s="17" t="s">
        <v>315</v>
      </c>
      <c r="BM381" s="242" t="s">
        <v>2501</v>
      </c>
    </row>
    <row r="382" s="12" customFormat="1">
      <c r="B382" s="244"/>
      <c r="C382" s="245"/>
      <c r="D382" s="246" t="s">
        <v>175</v>
      </c>
      <c r="E382" s="247" t="s">
        <v>1</v>
      </c>
      <c r="F382" s="248" t="s">
        <v>2276</v>
      </c>
      <c r="G382" s="245"/>
      <c r="H382" s="247" t="s">
        <v>1</v>
      </c>
      <c r="I382" s="249"/>
      <c r="J382" s="245"/>
      <c r="K382" s="245"/>
      <c r="L382" s="250"/>
      <c r="M382" s="251"/>
      <c r="N382" s="252"/>
      <c r="O382" s="252"/>
      <c r="P382" s="252"/>
      <c r="Q382" s="252"/>
      <c r="R382" s="252"/>
      <c r="S382" s="252"/>
      <c r="T382" s="253"/>
      <c r="AT382" s="254" t="s">
        <v>175</v>
      </c>
      <c r="AU382" s="254" t="s">
        <v>107</v>
      </c>
      <c r="AV382" s="12" t="s">
        <v>82</v>
      </c>
      <c r="AW382" s="12" t="s">
        <v>31</v>
      </c>
      <c r="AX382" s="12" t="s">
        <v>74</v>
      </c>
      <c r="AY382" s="254" t="s">
        <v>165</v>
      </c>
    </row>
    <row r="383" s="13" customFormat="1">
      <c r="B383" s="255"/>
      <c r="C383" s="256"/>
      <c r="D383" s="246" t="s">
        <v>175</v>
      </c>
      <c r="E383" s="257" t="s">
        <v>1</v>
      </c>
      <c r="F383" s="258" t="s">
        <v>2502</v>
      </c>
      <c r="G383" s="256"/>
      <c r="H383" s="259">
        <v>388.88799999999998</v>
      </c>
      <c r="I383" s="260"/>
      <c r="J383" s="256"/>
      <c r="K383" s="256"/>
      <c r="L383" s="261"/>
      <c r="M383" s="262"/>
      <c r="N383" s="263"/>
      <c r="O383" s="263"/>
      <c r="P383" s="263"/>
      <c r="Q383" s="263"/>
      <c r="R383" s="263"/>
      <c r="S383" s="263"/>
      <c r="T383" s="264"/>
      <c r="AT383" s="265" t="s">
        <v>175</v>
      </c>
      <c r="AU383" s="265" t="s">
        <v>107</v>
      </c>
      <c r="AV383" s="13" t="s">
        <v>107</v>
      </c>
      <c r="AW383" s="13" t="s">
        <v>31</v>
      </c>
      <c r="AX383" s="13" t="s">
        <v>74</v>
      </c>
      <c r="AY383" s="265" t="s">
        <v>165</v>
      </c>
    </row>
    <row r="384" s="15" customFormat="1">
      <c r="B384" s="277"/>
      <c r="C384" s="278"/>
      <c r="D384" s="246" t="s">
        <v>175</v>
      </c>
      <c r="E384" s="279" t="s">
        <v>1</v>
      </c>
      <c r="F384" s="280" t="s">
        <v>186</v>
      </c>
      <c r="G384" s="278"/>
      <c r="H384" s="281">
        <v>388.88799999999998</v>
      </c>
      <c r="I384" s="282"/>
      <c r="J384" s="278"/>
      <c r="K384" s="278"/>
      <c r="L384" s="283"/>
      <c r="M384" s="284"/>
      <c r="N384" s="285"/>
      <c r="O384" s="285"/>
      <c r="P384" s="285"/>
      <c r="Q384" s="285"/>
      <c r="R384" s="285"/>
      <c r="S384" s="285"/>
      <c r="T384" s="286"/>
      <c r="AT384" s="287" t="s">
        <v>175</v>
      </c>
      <c r="AU384" s="287" t="s">
        <v>107</v>
      </c>
      <c r="AV384" s="15" t="s">
        <v>173</v>
      </c>
      <c r="AW384" s="15" t="s">
        <v>31</v>
      </c>
      <c r="AX384" s="15" t="s">
        <v>82</v>
      </c>
      <c r="AY384" s="287" t="s">
        <v>165</v>
      </c>
    </row>
    <row r="385" s="1" customFormat="1" ht="60" customHeight="1">
      <c r="B385" s="38"/>
      <c r="C385" s="231" t="s">
        <v>725</v>
      </c>
      <c r="D385" s="231" t="s">
        <v>168</v>
      </c>
      <c r="E385" s="232" t="s">
        <v>2503</v>
      </c>
      <c r="F385" s="233" t="s">
        <v>2504</v>
      </c>
      <c r="G385" s="234" t="s">
        <v>339</v>
      </c>
      <c r="H385" s="235">
        <v>49.450000000000003</v>
      </c>
      <c r="I385" s="236"/>
      <c r="J385" s="237">
        <f>ROUND(I385*H385,2)</f>
        <v>0</v>
      </c>
      <c r="K385" s="233" t="s">
        <v>172</v>
      </c>
      <c r="L385" s="43"/>
      <c r="M385" s="238" t="s">
        <v>1</v>
      </c>
      <c r="N385" s="239" t="s">
        <v>40</v>
      </c>
      <c r="O385" s="86"/>
      <c r="P385" s="240">
        <f>O385*H385</f>
        <v>0</v>
      </c>
      <c r="Q385" s="240">
        <v>0</v>
      </c>
      <c r="R385" s="240">
        <f>Q385*H385</f>
        <v>0</v>
      </c>
      <c r="S385" s="240">
        <v>0.0046299999999999996</v>
      </c>
      <c r="T385" s="241">
        <f>S385*H385</f>
        <v>0.2289535</v>
      </c>
      <c r="AR385" s="242" t="s">
        <v>315</v>
      </c>
      <c r="AT385" s="242" t="s">
        <v>168</v>
      </c>
      <c r="AU385" s="242" t="s">
        <v>107</v>
      </c>
      <c r="AY385" s="17" t="s">
        <v>165</v>
      </c>
      <c r="BE385" s="243">
        <f>IF(N385="základní",J385,0)</f>
        <v>0</v>
      </c>
      <c r="BF385" s="243">
        <f>IF(N385="snížená",J385,0)</f>
        <v>0</v>
      </c>
      <c r="BG385" s="243">
        <f>IF(N385="zákl. přenesená",J385,0)</f>
        <v>0</v>
      </c>
      <c r="BH385" s="243">
        <f>IF(N385="sníž. přenesená",J385,0)</f>
        <v>0</v>
      </c>
      <c r="BI385" s="243">
        <f>IF(N385="nulová",J385,0)</f>
        <v>0</v>
      </c>
      <c r="BJ385" s="17" t="s">
        <v>107</v>
      </c>
      <c r="BK385" s="243">
        <f>ROUND(I385*H385,2)</f>
        <v>0</v>
      </c>
      <c r="BL385" s="17" t="s">
        <v>315</v>
      </c>
      <c r="BM385" s="242" t="s">
        <v>2505</v>
      </c>
    </row>
    <row r="386" s="12" customFormat="1">
      <c r="B386" s="244"/>
      <c r="C386" s="245"/>
      <c r="D386" s="246" t="s">
        <v>175</v>
      </c>
      <c r="E386" s="247" t="s">
        <v>1</v>
      </c>
      <c r="F386" s="248" t="s">
        <v>2506</v>
      </c>
      <c r="G386" s="245"/>
      <c r="H386" s="247" t="s">
        <v>1</v>
      </c>
      <c r="I386" s="249"/>
      <c r="J386" s="245"/>
      <c r="K386" s="245"/>
      <c r="L386" s="250"/>
      <c r="M386" s="251"/>
      <c r="N386" s="252"/>
      <c r="O386" s="252"/>
      <c r="P386" s="252"/>
      <c r="Q386" s="252"/>
      <c r="R386" s="252"/>
      <c r="S386" s="252"/>
      <c r="T386" s="253"/>
      <c r="AT386" s="254" t="s">
        <v>175</v>
      </c>
      <c r="AU386" s="254" t="s">
        <v>107</v>
      </c>
      <c r="AV386" s="12" t="s">
        <v>82</v>
      </c>
      <c r="AW386" s="12" t="s">
        <v>31</v>
      </c>
      <c r="AX386" s="12" t="s">
        <v>74</v>
      </c>
      <c r="AY386" s="254" t="s">
        <v>165</v>
      </c>
    </row>
    <row r="387" s="13" customFormat="1">
      <c r="B387" s="255"/>
      <c r="C387" s="256"/>
      <c r="D387" s="246" t="s">
        <v>175</v>
      </c>
      <c r="E387" s="257" t="s">
        <v>1</v>
      </c>
      <c r="F387" s="258" t="s">
        <v>2486</v>
      </c>
      <c r="G387" s="256"/>
      <c r="H387" s="259">
        <v>49.450000000000003</v>
      </c>
      <c r="I387" s="260"/>
      <c r="J387" s="256"/>
      <c r="K387" s="256"/>
      <c r="L387" s="261"/>
      <c r="M387" s="262"/>
      <c r="N387" s="263"/>
      <c r="O387" s="263"/>
      <c r="P387" s="263"/>
      <c r="Q387" s="263"/>
      <c r="R387" s="263"/>
      <c r="S387" s="263"/>
      <c r="T387" s="264"/>
      <c r="AT387" s="265" t="s">
        <v>175</v>
      </c>
      <c r="AU387" s="265" t="s">
        <v>107</v>
      </c>
      <c r="AV387" s="13" t="s">
        <v>107</v>
      </c>
      <c r="AW387" s="13" t="s">
        <v>31</v>
      </c>
      <c r="AX387" s="13" t="s">
        <v>74</v>
      </c>
      <c r="AY387" s="265" t="s">
        <v>165</v>
      </c>
    </row>
    <row r="388" s="15" customFormat="1">
      <c r="B388" s="277"/>
      <c r="C388" s="278"/>
      <c r="D388" s="246" t="s">
        <v>175</v>
      </c>
      <c r="E388" s="279" t="s">
        <v>1</v>
      </c>
      <c r="F388" s="280" t="s">
        <v>186</v>
      </c>
      <c r="G388" s="278"/>
      <c r="H388" s="281">
        <v>49.450000000000003</v>
      </c>
      <c r="I388" s="282"/>
      <c r="J388" s="278"/>
      <c r="K388" s="278"/>
      <c r="L388" s="283"/>
      <c r="M388" s="284"/>
      <c r="N388" s="285"/>
      <c r="O388" s="285"/>
      <c r="P388" s="285"/>
      <c r="Q388" s="285"/>
      <c r="R388" s="285"/>
      <c r="S388" s="285"/>
      <c r="T388" s="286"/>
      <c r="AT388" s="287" t="s">
        <v>175</v>
      </c>
      <c r="AU388" s="287" t="s">
        <v>107</v>
      </c>
      <c r="AV388" s="15" t="s">
        <v>173</v>
      </c>
      <c r="AW388" s="15" t="s">
        <v>31</v>
      </c>
      <c r="AX388" s="15" t="s">
        <v>82</v>
      </c>
      <c r="AY388" s="287" t="s">
        <v>165</v>
      </c>
    </row>
    <row r="389" s="1" customFormat="1" ht="24" customHeight="1">
      <c r="B389" s="38"/>
      <c r="C389" s="231" t="s">
        <v>729</v>
      </c>
      <c r="D389" s="231" t="s">
        <v>168</v>
      </c>
      <c r="E389" s="232" t="s">
        <v>2507</v>
      </c>
      <c r="F389" s="233" t="s">
        <v>2508</v>
      </c>
      <c r="G389" s="234" t="s">
        <v>296</v>
      </c>
      <c r="H389" s="235">
        <v>388.88799999999998</v>
      </c>
      <c r="I389" s="236"/>
      <c r="J389" s="237">
        <f>ROUND(I389*H389,2)</f>
        <v>0</v>
      </c>
      <c r="K389" s="233" t="s">
        <v>172</v>
      </c>
      <c r="L389" s="43"/>
      <c r="M389" s="238" t="s">
        <v>1</v>
      </c>
      <c r="N389" s="239" t="s">
        <v>40</v>
      </c>
      <c r="O389" s="86"/>
      <c r="P389" s="240">
        <f>O389*H389</f>
        <v>0</v>
      </c>
      <c r="Q389" s="240">
        <v>0</v>
      </c>
      <c r="R389" s="240">
        <f>Q389*H389</f>
        <v>0</v>
      </c>
      <c r="S389" s="240">
        <v>0</v>
      </c>
      <c r="T389" s="241">
        <f>S389*H389</f>
        <v>0</v>
      </c>
      <c r="AR389" s="242" t="s">
        <v>315</v>
      </c>
      <c r="AT389" s="242" t="s">
        <v>168</v>
      </c>
      <c r="AU389" s="242" t="s">
        <v>107</v>
      </c>
      <c r="AY389" s="17" t="s">
        <v>165</v>
      </c>
      <c r="BE389" s="243">
        <f>IF(N389="základní",J389,0)</f>
        <v>0</v>
      </c>
      <c r="BF389" s="243">
        <f>IF(N389="snížená",J389,0)</f>
        <v>0</v>
      </c>
      <c r="BG389" s="243">
        <f>IF(N389="zákl. přenesená",J389,0)</f>
        <v>0</v>
      </c>
      <c r="BH389" s="243">
        <f>IF(N389="sníž. přenesená",J389,0)</f>
        <v>0</v>
      </c>
      <c r="BI389" s="243">
        <f>IF(N389="nulová",J389,0)</f>
        <v>0</v>
      </c>
      <c r="BJ389" s="17" t="s">
        <v>107</v>
      </c>
      <c r="BK389" s="243">
        <f>ROUND(I389*H389,2)</f>
        <v>0</v>
      </c>
      <c r="BL389" s="17" t="s">
        <v>315</v>
      </c>
      <c r="BM389" s="242" t="s">
        <v>2509</v>
      </c>
    </row>
    <row r="390" s="1" customFormat="1" ht="24" customHeight="1">
      <c r="B390" s="38"/>
      <c r="C390" s="231" t="s">
        <v>733</v>
      </c>
      <c r="D390" s="231" t="s">
        <v>168</v>
      </c>
      <c r="E390" s="232" t="s">
        <v>2510</v>
      </c>
      <c r="F390" s="233" t="s">
        <v>2511</v>
      </c>
      <c r="G390" s="234" t="s">
        <v>339</v>
      </c>
      <c r="H390" s="235">
        <v>49.450000000000003</v>
      </c>
      <c r="I390" s="236"/>
      <c r="J390" s="237">
        <f>ROUND(I390*H390,2)</f>
        <v>0</v>
      </c>
      <c r="K390" s="233" t="s">
        <v>172</v>
      </c>
      <c r="L390" s="43"/>
      <c r="M390" s="238" t="s">
        <v>1</v>
      </c>
      <c r="N390" s="239" t="s">
        <v>40</v>
      </c>
      <c r="O390" s="86"/>
      <c r="P390" s="240">
        <f>O390*H390</f>
        <v>0</v>
      </c>
      <c r="Q390" s="240">
        <v>0</v>
      </c>
      <c r="R390" s="240">
        <f>Q390*H390</f>
        <v>0</v>
      </c>
      <c r="S390" s="240">
        <v>0</v>
      </c>
      <c r="T390" s="241">
        <f>S390*H390</f>
        <v>0</v>
      </c>
      <c r="AR390" s="242" t="s">
        <v>315</v>
      </c>
      <c r="AT390" s="242" t="s">
        <v>168</v>
      </c>
      <c r="AU390" s="242" t="s">
        <v>107</v>
      </c>
      <c r="AY390" s="17" t="s">
        <v>165</v>
      </c>
      <c r="BE390" s="243">
        <f>IF(N390="základní",J390,0)</f>
        <v>0</v>
      </c>
      <c r="BF390" s="243">
        <f>IF(N390="snížená",J390,0)</f>
        <v>0</v>
      </c>
      <c r="BG390" s="243">
        <f>IF(N390="zákl. přenesená",J390,0)</f>
        <v>0</v>
      </c>
      <c r="BH390" s="243">
        <f>IF(N390="sníž. přenesená",J390,0)</f>
        <v>0</v>
      </c>
      <c r="BI390" s="243">
        <f>IF(N390="nulová",J390,0)</f>
        <v>0</v>
      </c>
      <c r="BJ390" s="17" t="s">
        <v>107</v>
      </c>
      <c r="BK390" s="243">
        <f>ROUND(I390*H390,2)</f>
        <v>0</v>
      </c>
      <c r="BL390" s="17" t="s">
        <v>315</v>
      </c>
      <c r="BM390" s="242" t="s">
        <v>2512</v>
      </c>
    </row>
    <row r="391" s="1" customFormat="1" ht="24" customHeight="1">
      <c r="B391" s="38"/>
      <c r="C391" s="231" t="s">
        <v>737</v>
      </c>
      <c r="D391" s="231" t="s">
        <v>168</v>
      </c>
      <c r="E391" s="232" t="s">
        <v>2513</v>
      </c>
      <c r="F391" s="233" t="s">
        <v>2514</v>
      </c>
      <c r="G391" s="234" t="s">
        <v>296</v>
      </c>
      <c r="H391" s="235">
        <v>410.60000000000002</v>
      </c>
      <c r="I391" s="236"/>
      <c r="J391" s="237">
        <f>ROUND(I391*H391,2)</f>
        <v>0</v>
      </c>
      <c r="K391" s="233" t="s">
        <v>172</v>
      </c>
      <c r="L391" s="43"/>
      <c r="M391" s="238" t="s">
        <v>1</v>
      </c>
      <c r="N391" s="239" t="s">
        <v>40</v>
      </c>
      <c r="O391" s="86"/>
      <c r="P391" s="240">
        <f>O391*H391</f>
        <v>0</v>
      </c>
      <c r="Q391" s="240">
        <v>0</v>
      </c>
      <c r="R391" s="240">
        <f>Q391*H391</f>
        <v>0</v>
      </c>
      <c r="S391" s="240">
        <v>0</v>
      </c>
      <c r="T391" s="241">
        <f>S391*H391</f>
        <v>0</v>
      </c>
      <c r="AR391" s="242" t="s">
        <v>315</v>
      </c>
      <c r="AT391" s="242" t="s">
        <v>168</v>
      </c>
      <c r="AU391" s="242" t="s">
        <v>107</v>
      </c>
      <c r="AY391" s="17" t="s">
        <v>165</v>
      </c>
      <c r="BE391" s="243">
        <f>IF(N391="základní",J391,0)</f>
        <v>0</v>
      </c>
      <c r="BF391" s="243">
        <f>IF(N391="snížená",J391,0)</f>
        <v>0</v>
      </c>
      <c r="BG391" s="243">
        <f>IF(N391="zákl. přenesená",J391,0)</f>
        <v>0</v>
      </c>
      <c r="BH391" s="243">
        <f>IF(N391="sníž. přenesená",J391,0)</f>
        <v>0</v>
      </c>
      <c r="BI391" s="243">
        <f>IF(N391="nulová",J391,0)</f>
        <v>0</v>
      </c>
      <c r="BJ391" s="17" t="s">
        <v>107</v>
      </c>
      <c r="BK391" s="243">
        <f>ROUND(I391*H391,2)</f>
        <v>0</v>
      </c>
      <c r="BL391" s="17" t="s">
        <v>315</v>
      </c>
      <c r="BM391" s="242" t="s">
        <v>2515</v>
      </c>
    </row>
    <row r="392" s="12" customFormat="1">
      <c r="B392" s="244"/>
      <c r="C392" s="245"/>
      <c r="D392" s="246" t="s">
        <v>175</v>
      </c>
      <c r="E392" s="247" t="s">
        <v>1</v>
      </c>
      <c r="F392" s="248" t="s">
        <v>2516</v>
      </c>
      <c r="G392" s="245"/>
      <c r="H392" s="247" t="s">
        <v>1</v>
      </c>
      <c r="I392" s="249"/>
      <c r="J392" s="245"/>
      <c r="K392" s="245"/>
      <c r="L392" s="250"/>
      <c r="M392" s="251"/>
      <c r="N392" s="252"/>
      <c r="O392" s="252"/>
      <c r="P392" s="252"/>
      <c r="Q392" s="252"/>
      <c r="R392" s="252"/>
      <c r="S392" s="252"/>
      <c r="T392" s="253"/>
      <c r="AT392" s="254" t="s">
        <v>175</v>
      </c>
      <c r="AU392" s="254" t="s">
        <v>107</v>
      </c>
      <c r="AV392" s="12" t="s">
        <v>82</v>
      </c>
      <c r="AW392" s="12" t="s">
        <v>31</v>
      </c>
      <c r="AX392" s="12" t="s">
        <v>74</v>
      </c>
      <c r="AY392" s="254" t="s">
        <v>165</v>
      </c>
    </row>
    <row r="393" s="12" customFormat="1">
      <c r="B393" s="244"/>
      <c r="C393" s="245"/>
      <c r="D393" s="246" t="s">
        <v>175</v>
      </c>
      <c r="E393" s="247" t="s">
        <v>1</v>
      </c>
      <c r="F393" s="248" t="s">
        <v>2295</v>
      </c>
      <c r="G393" s="245"/>
      <c r="H393" s="247" t="s">
        <v>1</v>
      </c>
      <c r="I393" s="249"/>
      <c r="J393" s="245"/>
      <c r="K393" s="245"/>
      <c r="L393" s="250"/>
      <c r="M393" s="251"/>
      <c r="N393" s="252"/>
      <c r="O393" s="252"/>
      <c r="P393" s="252"/>
      <c r="Q393" s="252"/>
      <c r="R393" s="252"/>
      <c r="S393" s="252"/>
      <c r="T393" s="253"/>
      <c r="AT393" s="254" t="s">
        <v>175</v>
      </c>
      <c r="AU393" s="254" t="s">
        <v>107</v>
      </c>
      <c r="AV393" s="12" t="s">
        <v>82</v>
      </c>
      <c r="AW393" s="12" t="s">
        <v>31</v>
      </c>
      <c r="AX393" s="12" t="s">
        <v>74</v>
      </c>
      <c r="AY393" s="254" t="s">
        <v>165</v>
      </c>
    </row>
    <row r="394" s="13" customFormat="1">
      <c r="B394" s="255"/>
      <c r="C394" s="256"/>
      <c r="D394" s="246" t="s">
        <v>175</v>
      </c>
      <c r="E394" s="257" t="s">
        <v>1</v>
      </c>
      <c r="F394" s="258" t="s">
        <v>2283</v>
      </c>
      <c r="G394" s="256"/>
      <c r="H394" s="259">
        <v>412.39999999999998</v>
      </c>
      <c r="I394" s="260"/>
      <c r="J394" s="256"/>
      <c r="K394" s="256"/>
      <c r="L394" s="261"/>
      <c r="M394" s="262"/>
      <c r="N394" s="263"/>
      <c r="O394" s="263"/>
      <c r="P394" s="263"/>
      <c r="Q394" s="263"/>
      <c r="R394" s="263"/>
      <c r="S394" s="263"/>
      <c r="T394" s="264"/>
      <c r="AT394" s="265" t="s">
        <v>175</v>
      </c>
      <c r="AU394" s="265" t="s">
        <v>107</v>
      </c>
      <c r="AV394" s="13" t="s">
        <v>107</v>
      </c>
      <c r="AW394" s="13" t="s">
        <v>31</v>
      </c>
      <c r="AX394" s="13" t="s">
        <v>74</v>
      </c>
      <c r="AY394" s="265" t="s">
        <v>165</v>
      </c>
    </row>
    <row r="395" s="12" customFormat="1">
      <c r="B395" s="244"/>
      <c r="C395" s="245"/>
      <c r="D395" s="246" t="s">
        <v>175</v>
      </c>
      <c r="E395" s="247" t="s">
        <v>1</v>
      </c>
      <c r="F395" s="248" t="s">
        <v>2469</v>
      </c>
      <c r="G395" s="245"/>
      <c r="H395" s="247" t="s">
        <v>1</v>
      </c>
      <c r="I395" s="249"/>
      <c r="J395" s="245"/>
      <c r="K395" s="245"/>
      <c r="L395" s="250"/>
      <c r="M395" s="251"/>
      <c r="N395" s="252"/>
      <c r="O395" s="252"/>
      <c r="P395" s="252"/>
      <c r="Q395" s="252"/>
      <c r="R395" s="252"/>
      <c r="S395" s="252"/>
      <c r="T395" s="253"/>
      <c r="AT395" s="254" t="s">
        <v>175</v>
      </c>
      <c r="AU395" s="254" t="s">
        <v>107</v>
      </c>
      <c r="AV395" s="12" t="s">
        <v>82</v>
      </c>
      <c r="AW395" s="12" t="s">
        <v>31</v>
      </c>
      <c r="AX395" s="12" t="s">
        <v>74</v>
      </c>
      <c r="AY395" s="254" t="s">
        <v>165</v>
      </c>
    </row>
    <row r="396" s="13" customFormat="1">
      <c r="B396" s="255"/>
      <c r="C396" s="256"/>
      <c r="D396" s="246" t="s">
        <v>175</v>
      </c>
      <c r="E396" s="257" t="s">
        <v>1</v>
      </c>
      <c r="F396" s="258" t="s">
        <v>2470</v>
      </c>
      <c r="G396" s="256"/>
      <c r="H396" s="259">
        <v>-1.8</v>
      </c>
      <c r="I396" s="260"/>
      <c r="J396" s="256"/>
      <c r="K396" s="256"/>
      <c r="L396" s="261"/>
      <c r="M396" s="262"/>
      <c r="N396" s="263"/>
      <c r="O396" s="263"/>
      <c r="P396" s="263"/>
      <c r="Q396" s="263"/>
      <c r="R396" s="263"/>
      <c r="S396" s="263"/>
      <c r="T396" s="264"/>
      <c r="AT396" s="265" t="s">
        <v>175</v>
      </c>
      <c r="AU396" s="265" t="s">
        <v>107</v>
      </c>
      <c r="AV396" s="13" t="s">
        <v>107</v>
      </c>
      <c r="AW396" s="13" t="s">
        <v>31</v>
      </c>
      <c r="AX396" s="13" t="s">
        <v>74</v>
      </c>
      <c r="AY396" s="265" t="s">
        <v>165</v>
      </c>
    </row>
    <row r="397" s="15" customFormat="1">
      <c r="B397" s="277"/>
      <c r="C397" s="278"/>
      <c r="D397" s="246" t="s">
        <v>175</v>
      </c>
      <c r="E397" s="279" t="s">
        <v>1</v>
      </c>
      <c r="F397" s="280" t="s">
        <v>186</v>
      </c>
      <c r="G397" s="278"/>
      <c r="H397" s="281">
        <v>410.60000000000002</v>
      </c>
      <c r="I397" s="282"/>
      <c r="J397" s="278"/>
      <c r="K397" s="278"/>
      <c r="L397" s="283"/>
      <c r="M397" s="284"/>
      <c r="N397" s="285"/>
      <c r="O397" s="285"/>
      <c r="P397" s="285"/>
      <c r="Q397" s="285"/>
      <c r="R397" s="285"/>
      <c r="S397" s="285"/>
      <c r="T397" s="286"/>
      <c r="AT397" s="287" t="s">
        <v>175</v>
      </c>
      <c r="AU397" s="287" t="s">
        <v>107</v>
      </c>
      <c r="AV397" s="15" t="s">
        <v>173</v>
      </c>
      <c r="AW397" s="15" t="s">
        <v>31</v>
      </c>
      <c r="AX397" s="15" t="s">
        <v>82</v>
      </c>
      <c r="AY397" s="287" t="s">
        <v>165</v>
      </c>
    </row>
    <row r="398" s="1" customFormat="1" ht="16.5" customHeight="1">
      <c r="B398" s="38"/>
      <c r="C398" s="288" t="s">
        <v>764</v>
      </c>
      <c r="D398" s="288" t="s">
        <v>223</v>
      </c>
      <c r="E398" s="289" t="s">
        <v>2517</v>
      </c>
      <c r="F398" s="290" t="s">
        <v>2518</v>
      </c>
      <c r="G398" s="291" t="s">
        <v>296</v>
      </c>
      <c r="H398" s="292">
        <v>472.19</v>
      </c>
      <c r="I398" s="293"/>
      <c r="J398" s="294">
        <f>ROUND(I398*H398,2)</f>
        <v>0</v>
      </c>
      <c r="K398" s="290" t="s">
        <v>286</v>
      </c>
      <c r="L398" s="295"/>
      <c r="M398" s="296" t="s">
        <v>1</v>
      </c>
      <c r="N398" s="297" t="s">
        <v>40</v>
      </c>
      <c r="O398" s="86"/>
      <c r="P398" s="240">
        <f>O398*H398</f>
        <v>0</v>
      </c>
      <c r="Q398" s="240">
        <v>0.00013999999999999999</v>
      </c>
      <c r="R398" s="240">
        <f>Q398*H398</f>
        <v>0.066106599999999988</v>
      </c>
      <c r="S398" s="240">
        <v>0</v>
      </c>
      <c r="T398" s="241">
        <f>S398*H398</f>
        <v>0</v>
      </c>
      <c r="AR398" s="242" t="s">
        <v>616</v>
      </c>
      <c r="AT398" s="242" t="s">
        <v>223</v>
      </c>
      <c r="AU398" s="242" t="s">
        <v>107</v>
      </c>
      <c r="AY398" s="17" t="s">
        <v>165</v>
      </c>
      <c r="BE398" s="243">
        <f>IF(N398="základní",J398,0)</f>
        <v>0</v>
      </c>
      <c r="BF398" s="243">
        <f>IF(N398="snížená",J398,0)</f>
        <v>0</v>
      </c>
      <c r="BG398" s="243">
        <f>IF(N398="zákl. přenesená",J398,0)</f>
        <v>0</v>
      </c>
      <c r="BH398" s="243">
        <f>IF(N398="sníž. přenesená",J398,0)</f>
        <v>0</v>
      </c>
      <c r="BI398" s="243">
        <f>IF(N398="nulová",J398,0)</f>
        <v>0</v>
      </c>
      <c r="BJ398" s="17" t="s">
        <v>107</v>
      </c>
      <c r="BK398" s="243">
        <f>ROUND(I398*H398,2)</f>
        <v>0</v>
      </c>
      <c r="BL398" s="17" t="s">
        <v>315</v>
      </c>
      <c r="BM398" s="242" t="s">
        <v>2519</v>
      </c>
    </row>
    <row r="399" s="12" customFormat="1">
      <c r="B399" s="244"/>
      <c r="C399" s="245"/>
      <c r="D399" s="246" t="s">
        <v>175</v>
      </c>
      <c r="E399" s="247" t="s">
        <v>1</v>
      </c>
      <c r="F399" s="248" t="s">
        <v>2516</v>
      </c>
      <c r="G399" s="245"/>
      <c r="H399" s="247" t="s">
        <v>1</v>
      </c>
      <c r="I399" s="249"/>
      <c r="J399" s="245"/>
      <c r="K399" s="245"/>
      <c r="L399" s="250"/>
      <c r="M399" s="251"/>
      <c r="N399" s="252"/>
      <c r="O399" s="252"/>
      <c r="P399" s="252"/>
      <c r="Q399" s="252"/>
      <c r="R399" s="252"/>
      <c r="S399" s="252"/>
      <c r="T399" s="253"/>
      <c r="AT399" s="254" t="s">
        <v>175</v>
      </c>
      <c r="AU399" s="254" t="s">
        <v>107</v>
      </c>
      <c r="AV399" s="12" t="s">
        <v>82</v>
      </c>
      <c r="AW399" s="12" t="s">
        <v>31</v>
      </c>
      <c r="AX399" s="12" t="s">
        <v>74</v>
      </c>
      <c r="AY399" s="254" t="s">
        <v>165</v>
      </c>
    </row>
    <row r="400" s="12" customFormat="1">
      <c r="B400" s="244"/>
      <c r="C400" s="245"/>
      <c r="D400" s="246" t="s">
        <v>175</v>
      </c>
      <c r="E400" s="247" t="s">
        <v>1</v>
      </c>
      <c r="F400" s="248" t="s">
        <v>2295</v>
      </c>
      <c r="G400" s="245"/>
      <c r="H400" s="247" t="s">
        <v>1</v>
      </c>
      <c r="I400" s="249"/>
      <c r="J400" s="245"/>
      <c r="K400" s="245"/>
      <c r="L400" s="250"/>
      <c r="M400" s="251"/>
      <c r="N400" s="252"/>
      <c r="O400" s="252"/>
      <c r="P400" s="252"/>
      <c r="Q400" s="252"/>
      <c r="R400" s="252"/>
      <c r="S400" s="252"/>
      <c r="T400" s="253"/>
      <c r="AT400" s="254" t="s">
        <v>175</v>
      </c>
      <c r="AU400" s="254" t="s">
        <v>107</v>
      </c>
      <c r="AV400" s="12" t="s">
        <v>82</v>
      </c>
      <c r="AW400" s="12" t="s">
        <v>31</v>
      </c>
      <c r="AX400" s="12" t="s">
        <v>74</v>
      </c>
      <c r="AY400" s="254" t="s">
        <v>165</v>
      </c>
    </row>
    <row r="401" s="13" customFormat="1">
      <c r="B401" s="255"/>
      <c r="C401" s="256"/>
      <c r="D401" s="246" t="s">
        <v>175</v>
      </c>
      <c r="E401" s="257" t="s">
        <v>1</v>
      </c>
      <c r="F401" s="258" t="s">
        <v>2520</v>
      </c>
      <c r="G401" s="256"/>
      <c r="H401" s="259">
        <v>474.25999999999999</v>
      </c>
      <c r="I401" s="260"/>
      <c r="J401" s="256"/>
      <c r="K401" s="256"/>
      <c r="L401" s="261"/>
      <c r="M401" s="262"/>
      <c r="N401" s="263"/>
      <c r="O401" s="263"/>
      <c r="P401" s="263"/>
      <c r="Q401" s="263"/>
      <c r="R401" s="263"/>
      <c r="S401" s="263"/>
      <c r="T401" s="264"/>
      <c r="AT401" s="265" t="s">
        <v>175</v>
      </c>
      <c r="AU401" s="265" t="s">
        <v>107</v>
      </c>
      <c r="AV401" s="13" t="s">
        <v>107</v>
      </c>
      <c r="AW401" s="13" t="s">
        <v>31</v>
      </c>
      <c r="AX401" s="13" t="s">
        <v>74</v>
      </c>
      <c r="AY401" s="265" t="s">
        <v>165</v>
      </c>
    </row>
    <row r="402" s="12" customFormat="1">
      <c r="B402" s="244"/>
      <c r="C402" s="245"/>
      <c r="D402" s="246" t="s">
        <v>175</v>
      </c>
      <c r="E402" s="247" t="s">
        <v>1</v>
      </c>
      <c r="F402" s="248" t="s">
        <v>2469</v>
      </c>
      <c r="G402" s="245"/>
      <c r="H402" s="247" t="s">
        <v>1</v>
      </c>
      <c r="I402" s="249"/>
      <c r="J402" s="245"/>
      <c r="K402" s="245"/>
      <c r="L402" s="250"/>
      <c r="M402" s="251"/>
      <c r="N402" s="252"/>
      <c r="O402" s="252"/>
      <c r="P402" s="252"/>
      <c r="Q402" s="252"/>
      <c r="R402" s="252"/>
      <c r="S402" s="252"/>
      <c r="T402" s="253"/>
      <c r="AT402" s="254" t="s">
        <v>175</v>
      </c>
      <c r="AU402" s="254" t="s">
        <v>107</v>
      </c>
      <c r="AV402" s="12" t="s">
        <v>82</v>
      </c>
      <c r="AW402" s="12" t="s">
        <v>31</v>
      </c>
      <c r="AX402" s="12" t="s">
        <v>74</v>
      </c>
      <c r="AY402" s="254" t="s">
        <v>165</v>
      </c>
    </row>
    <row r="403" s="13" customFormat="1">
      <c r="B403" s="255"/>
      <c r="C403" s="256"/>
      <c r="D403" s="246" t="s">
        <v>175</v>
      </c>
      <c r="E403" s="257" t="s">
        <v>1</v>
      </c>
      <c r="F403" s="258" t="s">
        <v>2521</v>
      </c>
      <c r="G403" s="256"/>
      <c r="H403" s="259">
        <v>-2.0699999999999998</v>
      </c>
      <c r="I403" s="260"/>
      <c r="J403" s="256"/>
      <c r="K403" s="256"/>
      <c r="L403" s="261"/>
      <c r="M403" s="262"/>
      <c r="N403" s="263"/>
      <c r="O403" s="263"/>
      <c r="P403" s="263"/>
      <c r="Q403" s="263"/>
      <c r="R403" s="263"/>
      <c r="S403" s="263"/>
      <c r="T403" s="264"/>
      <c r="AT403" s="265" t="s">
        <v>175</v>
      </c>
      <c r="AU403" s="265" t="s">
        <v>107</v>
      </c>
      <c r="AV403" s="13" t="s">
        <v>107</v>
      </c>
      <c r="AW403" s="13" t="s">
        <v>31</v>
      </c>
      <c r="AX403" s="13" t="s">
        <v>74</v>
      </c>
      <c r="AY403" s="265" t="s">
        <v>165</v>
      </c>
    </row>
    <row r="404" s="15" customFormat="1">
      <c r="B404" s="277"/>
      <c r="C404" s="278"/>
      <c r="D404" s="246" t="s">
        <v>175</v>
      </c>
      <c r="E404" s="279" t="s">
        <v>1</v>
      </c>
      <c r="F404" s="280" t="s">
        <v>186</v>
      </c>
      <c r="G404" s="278"/>
      <c r="H404" s="281">
        <v>472.19</v>
      </c>
      <c r="I404" s="282"/>
      <c r="J404" s="278"/>
      <c r="K404" s="278"/>
      <c r="L404" s="283"/>
      <c r="M404" s="284"/>
      <c r="N404" s="285"/>
      <c r="O404" s="285"/>
      <c r="P404" s="285"/>
      <c r="Q404" s="285"/>
      <c r="R404" s="285"/>
      <c r="S404" s="285"/>
      <c r="T404" s="286"/>
      <c r="AT404" s="287" t="s">
        <v>175</v>
      </c>
      <c r="AU404" s="287" t="s">
        <v>107</v>
      </c>
      <c r="AV404" s="15" t="s">
        <v>173</v>
      </c>
      <c r="AW404" s="15" t="s">
        <v>31</v>
      </c>
      <c r="AX404" s="15" t="s">
        <v>82</v>
      </c>
      <c r="AY404" s="287" t="s">
        <v>165</v>
      </c>
    </row>
    <row r="405" s="1" customFormat="1" ht="24" customHeight="1">
      <c r="B405" s="38"/>
      <c r="C405" s="231" t="s">
        <v>771</v>
      </c>
      <c r="D405" s="231" t="s">
        <v>168</v>
      </c>
      <c r="E405" s="232" t="s">
        <v>2522</v>
      </c>
      <c r="F405" s="233" t="s">
        <v>2523</v>
      </c>
      <c r="G405" s="234" t="s">
        <v>296</v>
      </c>
      <c r="H405" s="235">
        <v>410.60000000000002</v>
      </c>
      <c r="I405" s="236"/>
      <c r="J405" s="237">
        <f>ROUND(I405*H405,2)</f>
        <v>0</v>
      </c>
      <c r="K405" s="233" t="s">
        <v>172</v>
      </c>
      <c r="L405" s="43"/>
      <c r="M405" s="238" t="s">
        <v>1</v>
      </c>
      <c r="N405" s="239" t="s">
        <v>40</v>
      </c>
      <c r="O405" s="86"/>
      <c r="P405" s="240">
        <f>O405*H405</f>
        <v>0</v>
      </c>
      <c r="Q405" s="240">
        <v>0</v>
      </c>
      <c r="R405" s="240">
        <f>Q405*H405</f>
        <v>0</v>
      </c>
      <c r="S405" s="240">
        <v>0</v>
      </c>
      <c r="T405" s="241">
        <f>S405*H405</f>
        <v>0</v>
      </c>
      <c r="AR405" s="242" t="s">
        <v>315</v>
      </c>
      <c r="AT405" s="242" t="s">
        <v>168</v>
      </c>
      <c r="AU405" s="242" t="s">
        <v>107</v>
      </c>
      <c r="AY405" s="17" t="s">
        <v>165</v>
      </c>
      <c r="BE405" s="243">
        <f>IF(N405="základní",J405,0)</f>
        <v>0</v>
      </c>
      <c r="BF405" s="243">
        <f>IF(N405="snížená",J405,0)</f>
        <v>0</v>
      </c>
      <c r="BG405" s="243">
        <f>IF(N405="zákl. přenesená",J405,0)</f>
        <v>0</v>
      </c>
      <c r="BH405" s="243">
        <f>IF(N405="sníž. přenesená",J405,0)</f>
        <v>0</v>
      </c>
      <c r="BI405" s="243">
        <f>IF(N405="nulová",J405,0)</f>
        <v>0</v>
      </c>
      <c r="BJ405" s="17" t="s">
        <v>107</v>
      </c>
      <c r="BK405" s="243">
        <f>ROUND(I405*H405,2)</f>
        <v>0</v>
      </c>
      <c r="BL405" s="17" t="s">
        <v>315</v>
      </c>
      <c r="BM405" s="242" t="s">
        <v>2524</v>
      </c>
    </row>
    <row r="406" s="12" customFormat="1">
      <c r="B406" s="244"/>
      <c r="C406" s="245"/>
      <c r="D406" s="246" t="s">
        <v>175</v>
      </c>
      <c r="E406" s="247" t="s">
        <v>1</v>
      </c>
      <c r="F406" s="248" t="s">
        <v>2466</v>
      </c>
      <c r="G406" s="245"/>
      <c r="H406" s="247" t="s">
        <v>1</v>
      </c>
      <c r="I406" s="249"/>
      <c r="J406" s="245"/>
      <c r="K406" s="245"/>
      <c r="L406" s="250"/>
      <c r="M406" s="251"/>
      <c r="N406" s="252"/>
      <c r="O406" s="252"/>
      <c r="P406" s="252"/>
      <c r="Q406" s="252"/>
      <c r="R406" s="252"/>
      <c r="S406" s="252"/>
      <c r="T406" s="253"/>
      <c r="AT406" s="254" t="s">
        <v>175</v>
      </c>
      <c r="AU406" s="254" t="s">
        <v>107</v>
      </c>
      <c r="AV406" s="12" t="s">
        <v>82</v>
      </c>
      <c r="AW406" s="12" t="s">
        <v>31</v>
      </c>
      <c r="AX406" s="12" t="s">
        <v>74</v>
      </c>
      <c r="AY406" s="254" t="s">
        <v>165</v>
      </c>
    </row>
    <row r="407" s="13" customFormat="1">
      <c r="B407" s="255"/>
      <c r="C407" s="256"/>
      <c r="D407" s="246" t="s">
        <v>175</v>
      </c>
      <c r="E407" s="257" t="s">
        <v>1</v>
      </c>
      <c r="F407" s="258" t="s">
        <v>2283</v>
      </c>
      <c r="G407" s="256"/>
      <c r="H407" s="259">
        <v>412.39999999999998</v>
      </c>
      <c r="I407" s="260"/>
      <c r="J407" s="256"/>
      <c r="K407" s="256"/>
      <c r="L407" s="261"/>
      <c r="M407" s="262"/>
      <c r="N407" s="263"/>
      <c r="O407" s="263"/>
      <c r="P407" s="263"/>
      <c r="Q407" s="263"/>
      <c r="R407" s="263"/>
      <c r="S407" s="263"/>
      <c r="T407" s="264"/>
      <c r="AT407" s="265" t="s">
        <v>175</v>
      </c>
      <c r="AU407" s="265" t="s">
        <v>107</v>
      </c>
      <c r="AV407" s="13" t="s">
        <v>107</v>
      </c>
      <c r="AW407" s="13" t="s">
        <v>31</v>
      </c>
      <c r="AX407" s="13" t="s">
        <v>74</v>
      </c>
      <c r="AY407" s="265" t="s">
        <v>165</v>
      </c>
    </row>
    <row r="408" s="12" customFormat="1">
      <c r="B408" s="244"/>
      <c r="C408" s="245"/>
      <c r="D408" s="246" t="s">
        <v>175</v>
      </c>
      <c r="E408" s="247" t="s">
        <v>1</v>
      </c>
      <c r="F408" s="248" t="s">
        <v>2469</v>
      </c>
      <c r="G408" s="245"/>
      <c r="H408" s="247" t="s">
        <v>1</v>
      </c>
      <c r="I408" s="249"/>
      <c r="J408" s="245"/>
      <c r="K408" s="245"/>
      <c r="L408" s="250"/>
      <c r="M408" s="251"/>
      <c r="N408" s="252"/>
      <c r="O408" s="252"/>
      <c r="P408" s="252"/>
      <c r="Q408" s="252"/>
      <c r="R408" s="252"/>
      <c r="S408" s="252"/>
      <c r="T408" s="253"/>
      <c r="AT408" s="254" t="s">
        <v>175</v>
      </c>
      <c r="AU408" s="254" t="s">
        <v>107</v>
      </c>
      <c r="AV408" s="12" t="s">
        <v>82</v>
      </c>
      <c r="AW408" s="12" t="s">
        <v>31</v>
      </c>
      <c r="AX408" s="12" t="s">
        <v>74</v>
      </c>
      <c r="AY408" s="254" t="s">
        <v>165</v>
      </c>
    </row>
    <row r="409" s="13" customFormat="1">
      <c r="B409" s="255"/>
      <c r="C409" s="256"/>
      <c r="D409" s="246" t="s">
        <v>175</v>
      </c>
      <c r="E409" s="257" t="s">
        <v>1</v>
      </c>
      <c r="F409" s="258" t="s">
        <v>2470</v>
      </c>
      <c r="G409" s="256"/>
      <c r="H409" s="259">
        <v>-1.8</v>
      </c>
      <c r="I409" s="260"/>
      <c r="J409" s="256"/>
      <c r="K409" s="256"/>
      <c r="L409" s="261"/>
      <c r="M409" s="262"/>
      <c r="N409" s="263"/>
      <c r="O409" s="263"/>
      <c r="P409" s="263"/>
      <c r="Q409" s="263"/>
      <c r="R409" s="263"/>
      <c r="S409" s="263"/>
      <c r="T409" s="264"/>
      <c r="AT409" s="265" t="s">
        <v>175</v>
      </c>
      <c r="AU409" s="265" t="s">
        <v>107</v>
      </c>
      <c r="AV409" s="13" t="s">
        <v>107</v>
      </c>
      <c r="AW409" s="13" t="s">
        <v>31</v>
      </c>
      <c r="AX409" s="13" t="s">
        <v>74</v>
      </c>
      <c r="AY409" s="265" t="s">
        <v>165</v>
      </c>
    </row>
    <row r="410" s="15" customFormat="1">
      <c r="B410" s="277"/>
      <c r="C410" s="278"/>
      <c r="D410" s="246" t="s">
        <v>175</v>
      </c>
      <c r="E410" s="279" t="s">
        <v>1</v>
      </c>
      <c r="F410" s="280" t="s">
        <v>186</v>
      </c>
      <c r="G410" s="278"/>
      <c r="H410" s="281">
        <v>410.60000000000002</v>
      </c>
      <c r="I410" s="282"/>
      <c r="J410" s="278"/>
      <c r="K410" s="278"/>
      <c r="L410" s="283"/>
      <c r="M410" s="284"/>
      <c r="N410" s="285"/>
      <c r="O410" s="285"/>
      <c r="P410" s="285"/>
      <c r="Q410" s="285"/>
      <c r="R410" s="285"/>
      <c r="S410" s="285"/>
      <c r="T410" s="286"/>
      <c r="AT410" s="287" t="s">
        <v>175</v>
      </c>
      <c r="AU410" s="287" t="s">
        <v>107</v>
      </c>
      <c r="AV410" s="15" t="s">
        <v>173</v>
      </c>
      <c r="AW410" s="15" t="s">
        <v>31</v>
      </c>
      <c r="AX410" s="15" t="s">
        <v>82</v>
      </c>
      <c r="AY410" s="287" t="s">
        <v>165</v>
      </c>
    </row>
    <row r="411" s="1" customFormat="1" ht="24" customHeight="1">
      <c r="B411" s="38"/>
      <c r="C411" s="231" t="s">
        <v>777</v>
      </c>
      <c r="D411" s="231" t="s">
        <v>168</v>
      </c>
      <c r="E411" s="232" t="s">
        <v>2525</v>
      </c>
      <c r="F411" s="233" t="s">
        <v>2526</v>
      </c>
      <c r="G411" s="234" t="s">
        <v>285</v>
      </c>
      <c r="H411" s="235">
        <v>5.5540000000000003</v>
      </c>
      <c r="I411" s="236"/>
      <c r="J411" s="237">
        <f>ROUND(I411*H411,2)</f>
        <v>0</v>
      </c>
      <c r="K411" s="233" t="s">
        <v>172</v>
      </c>
      <c r="L411" s="43"/>
      <c r="M411" s="238" t="s">
        <v>1</v>
      </c>
      <c r="N411" s="239" t="s">
        <v>40</v>
      </c>
      <c r="O411" s="86"/>
      <c r="P411" s="240">
        <f>O411*H411</f>
        <v>0</v>
      </c>
      <c r="Q411" s="240">
        <v>0</v>
      </c>
      <c r="R411" s="240">
        <f>Q411*H411</f>
        <v>0</v>
      </c>
      <c r="S411" s="240">
        <v>0</v>
      </c>
      <c r="T411" s="241">
        <f>S411*H411</f>
        <v>0</v>
      </c>
      <c r="AR411" s="242" t="s">
        <v>315</v>
      </c>
      <c r="AT411" s="242" t="s">
        <v>168</v>
      </c>
      <c r="AU411" s="242" t="s">
        <v>107</v>
      </c>
      <c r="AY411" s="17" t="s">
        <v>165</v>
      </c>
      <c r="BE411" s="243">
        <f>IF(N411="základní",J411,0)</f>
        <v>0</v>
      </c>
      <c r="BF411" s="243">
        <f>IF(N411="snížená",J411,0)</f>
        <v>0</v>
      </c>
      <c r="BG411" s="243">
        <f>IF(N411="zákl. přenesená",J411,0)</f>
        <v>0</v>
      </c>
      <c r="BH411" s="243">
        <f>IF(N411="sníž. přenesená",J411,0)</f>
        <v>0</v>
      </c>
      <c r="BI411" s="243">
        <f>IF(N411="nulová",J411,0)</f>
        <v>0</v>
      </c>
      <c r="BJ411" s="17" t="s">
        <v>107</v>
      </c>
      <c r="BK411" s="243">
        <f>ROUND(I411*H411,2)</f>
        <v>0</v>
      </c>
      <c r="BL411" s="17" t="s">
        <v>315</v>
      </c>
      <c r="BM411" s="242" t="s">
        <v>2527</v>
      </c>
    </row>
    <row r="412" s="11" customFormat="1" ht="22.8" customHeight="1">
      <c r="B412" s="215"/>
      <c r="C412" s="216"/>
      <c r="D412" s="217" t="s">
        <v>73</v>
      </c>
      <c r="E412" s="229" t="s">
        <v>1162</v>
      </c>
      <c r="F412" s="229" t="s">
        <v>1163</v>
      </c>
      <c r="G412" s="216"/>
      <c r="H412" s="216"/>
      <c r="I412" s="219"/>
      <c r="J412" s="230">
        <f>BK412</f>
        <v>0</v>
      </c>
      <c r="K412" s="216"/>
      <c r="L412" s="221"/>
      <c r="M412" s="222"/>
      <c r="N412" s="223"/>
      <c r="O412" s="223"/>
      <c r="P412" s="224">
        <f>SUM(P413:P422)</f>
        <v>0</v>
      </c>
      <c r="Q412" s="223"/>
      <c r="R412" s="224">
        <f>SUM(R413:R422)</f>
        <v>0.083750000000000005</v>
      </c>
      <c r="S412" s="223"/>
      <c r="T412" s="225">
        <f>SUM(T413:T422)</f>
        <v>0</v>
      </c>
      <c r="AR412" s="226" t="s">
        <v>107</v>
      </c>
      <c r="AT412" s="227" t="s">
        <v>73</v>
      </c>
      <c r="AU412" s="227" t="s">
        <v>82</v>
      </c>
      <c r="AY412" s="226" t="s">
        <v>165</v>
      </c>
      <c r="BK412" s="228">
        <f>SUM(BK413:BK422)</f>
        <v>0</v>
      </c>
    </row>
    <row r="413" s="1" customFormat="1" ht="24" customHeight="1">
      <c r="B413" s="38"/>
      <c r="C413" s="231" t="s">
        <v>782</v>
      </c>
      <c r="D413" s="231" t="s">
        <v>168</v>
      </c>
      <c r="E413" s="232" t="s">
        <v>2528</v>
      </c>
      <c r="F413" s="233" t="s">
        <v>2529</v>
      </c>
      <c r="G413" s="234" t="s">
        <v>214</v>
      </c>
      <c r="H413" s="235">
        <v>5</v>
      </c>
      <c r="I413" s="236"/>
      <c r="J413" s="237">
        <f>ROUND(I413*H413,2)</f>
        <v>0</v>
      </c>
      <c r="K413" s="233" t="s">
        <v>1</v>
      </c>
      <c r="L413" s="43"/>
      <c r="M413" s="238" t="s">
        <v>1</v>
      </c>
      <c r="N413" s="239" t="s">
        <v>40</v>
      </c>
      <c r="O413" s="86"/>
      <c r="P413" s="240">
        <f>O413*H413</f>
        <v>0</v>
      </c>
      <c r="Q413" s="240">
        <v>0.00025000000000000001</v>
      </c>
      <c r="R413" s="240">
        <f>Q413*H413</f>
        <v>0.00125</v>
      </c>
      <c r="S413" s="240">
        <v>0</v>
      </c>
      <c r="T413" s="241">
        <f>S413*H413</f>
        <v>0</v>
      </c>
      <c r="AR413" s="242" t="s">
        <v>315</v>
      </c>
      <c r="AT413" s="242" t="s">
        <v>168</v>
      </c>
      <c r="AU413" s="242" t="s">
        <v>107</v>
      </c>
      <c r="AY413" s="17" t="s">
        <v>165</v>
      </c>
      <c r="BE413" s="243">
        <f>IF(N413="základní",J413,0)</f>
        <v>0</v>
      </c>
      <c r="BF413" s="243">
        <f>IF(N413="snížená",J413,0)</f>
        <v>0</v>
      </c>
      <c r="BG413" s="243">
        <f>IF(N413="zákl. přenesená",J413,0)</f>
        <v>0</v>
      </c>
      <c r="BH413" s="243">
        <f>IF(N413="sníž. přenesená",J413,0)</f>
        <v>0</v>
      </c>
      <c r="BI413" s="243">
        <f>IF(N413="nulová",J413,0)</f>
        <v>0</v>
      </c>
      <c r="BJ413" s="17" t="s">
        <v>107</v>
      </c>
      <c r="BK413" s="243">
        <f>ROUND(I413*H413,2)</f>
        <v>0</v>
      </c>
      <c r="BL413" s="17" t="s">
        <v>315</v>
      </c>
      <c r="BM413" s="242" t="s">
        <v>2530</v>
      </c>
    </row>
    <row r="414" s="13" customFormat="1">
      <c r="B414" s="255"/>
      <c r="C414" s="256"/>
      <c r="D414" s="246" t="s">
        <v>175</v>
      </c>
      <c r="E414" s="257" t="s">
        <v>1</v>
      </c>
      <c r="F414" s="258" t="s">
        <v>229</v>
      </c>
      <c r="G414" s="256"/>
      <c r="H414" s="259">
        <v>5</v>
      </c>
      <c r="I414" s="260"/>
      <c r="J414" s="256"/>
      <c r="K414" s="256"/>
      <c r="L414" s="261"/>
      <c r="M414" s="262"/>
      <c r="N414" s="263"/>
      <c r="O414" s="263"/>
      <c r="P414" s="263"/>
      <c r="Q414" s="263"/>
      <c r="R414" s="263"/>
      <c r="S414" s="263"/>
      <c r="T414" s="264"/>
      <c r="AT414" s="265" t="s">
        <v>175</v>
      </c>
      <c r="AU414" s="265" t="s">
        <v>107</v>
      </c>
      <c r="AV414" s="13" t="s">
        <v>107</v>
      </c>
      <c r="AW414" s="13" t="s">
        <v>31</v>
      </c>
      <c r="AX414" s="13" t="s">
        <v>74</v>
      </c>
      <c r="AY414" s="265" t="s">
        <v>165</v>
      </c>
    </row>
    <row r="415" s="15" customFormat="1">
      <c r="B415" s="277"/>
      <c r="C415" s="278"/>
      <c r="D415" s="246" t="s">
        <v>175</v>
      </c>
      <c r="E415" s="279" t="s">
        <v>1</v>
      </c>
      <c r="F415" s="280" t="s">
        <v>186</v>
      </c>
      <c r="G415" s="278"/>
      <c r="H415" s="281">
        <v>5</v>
      </c>
      <c r="I415" s="282"/>
      <c r="J415" s="278"/>
      <c r="K415" s="278"/>
      <c r="L415" s="283"/>
      <c r="M415" s="284"/>
      <c r="N415" s="285"/>
      <c r="O415" s="285"/>
      <c r="P415" s="285"/>
      <c r="Q415" s="285"/>
      <c r="R415" s="285"/>
      <c r="S415" s="285"/>
      <c r="T415" s="286"/>
      <c r="AT415" s="287" t="s">
        <v>175</v>
      </c>
      <c r="AU415" s="287" t="s">
        <v>107</v>
      </c>
      <c r="AV415" s="15" t="s">
        <v>173</v>
      </c>
      <c r="AW415" s="15" t="s">
        <v>31</v>
      </c>
      <c r="AX415" s="15" t="s">
        <v>82</v>
      </c>
      <c r="AY415" s="287" t="s">
        <v>165</v>
      </c>
    </row>
    <row r="416" s="1" customFormat="1" ht="16.5" customHeight="1">
      <c r="B416" s="38"/>
      <c r="C416" s="231" t="s">
        <v>790</v>
      </c>
      <c r="D416" s="231" t="s">
        <v>168</v>
      </c>
      <c r="E416" s="232" t="s">
        <v>2531</v>
      </c>
      <c r="F416" s="233" t="s">
        <v>2532</v>
      </c>
      <c r="G416" s="234" t="s">
        <v>214</v>
      </c>
      <c r="H416" s="235">
        <v>5</v>
      </c>
      <c r="I416" s="236"/>
      <c r="J416" s="237">
        <f>ROUND(I416*H416,2)</f>
        <v>0</v>
      </c>
      <c r="K416" s="233" t="s">
        <v>1</v>
      </c>
      <c r="L416" s="43"/>
      <c r="M416" s="238" t="s">
        <v>1</v>
      </c>
      <c r="N416" s="239" t="s">
        <v>40</v>
      </c>
      <c r="O416" s="86"/>
      <c r="P416" s="240">
        <f>O416*H416</f>
        <v>0</v>
      </c>
      <c r="Q416" s="240">
        <v>0.016500000000000001</v>
      </c>
      <c r="R416" s="240">
        <f>Q416*H416</f>
        <v>0.082500000000000004</v>
      </c>
      <c r="S416" s="240">
        <v>0</v>
      </c>
      <c r="T416" s="241">
        <f>S416*H416</f>
        <v>0</v>
      </c>
      <c r="AR416" s="242" t="s">
        <v>315</v>
      </c>
      <c r="AT416" s="242" t="s">
        <v>168</v>
      </c>
      <c r="AU416" s="242" t="s">
        <v>107</v>
      </c>
      <c r="AY416" s="17" t="s">
        <v>165</v>
      </c>
      <c r="BE416" s="243">
        <f>IF(N416="základní",J416,0)</f>
        <v>0</v>
      </c>
      <c r="BF416" s="243">
        <f>IF(N416="snížená",J416,0)</f>
        <v>0</v>
      </c>
      <c r="BG416" s="243">
        <f>IF(N416="zákl. přenesená",J416,0)</f>
        <v>0</v>
      </c>
      <c r="BH416" s="243">
        <f>IF(N416="sníž. přenesená",J416,0)</f>
        <v>0</v>
      </c>
      <c r="BI416" s="243">
        <f>IF(N416="nulová",J416,0)</f>
        <v>0</v>
      </c>
      <c r="BJ416" s="17" t="s">
        <v>107</v>
      </c>
      <c r="BK416" s="243">
        <f>ROUND(I416*H416,2)</f>
        <v>0</v>
      </c>
      <c r="BL416" s="17" t="s">
        <v>315</v>
      </c>
      <c r="BM416" s="242" t="s">
        <v>2533</v>
      </c>
    </row>
    <row r="417" s="1" customFormat="1" ht="16.5" customHeight="1">
      <c r="B417" s="38"/>
      <c r="C417" s="231" t="s">
        <v>795</v>
      </c>
      <c r="D417" s="231" t="s">
        <v>168</v>
      </c>
      <c r="E417" s="232" t="s">
        <v>2534</v>
      </c>
      <c r="F417" s="233" t="s">
        <v>2535</v>
      </c>
      <c r="G417" s="234" t="s">
        <v>339</v>
      </c>
      <c r="H417" s="235">
        <v>12</v>
      </c>
      <c r="I417" s="236"/>
      <c r="J417" s="237">
        <f>ROUND(I417*H417,2)</f>
        <v>0</v>
      </c>
      <c r="K417" s="233" t="s">
        <v>286</v>
      </c>
      <c r="L417" s="43"/>
      <c r="M417" s="238" t="s">
        <v>1</v>
      </c>
      <c r="N417" s="239" t="s">
        <v>40</v>
      </c>
      <c r="O417" s="86"/>
      <c r="P417" s="240">
        <f>O417*H417</f>
        <v>0</v>
      </c>
      <c r="Q417" s="240">
        <v>0</v>
      </c>
      <c r="R417" s="240">
        <f>Q417*H417</f>
        <v>0</v>
      </c>
      <c r="S417" s="240">
        <v>0</v>
      </c>
      <c r="T417" s="241">
        <f>S417*H417</f>
        <v>0</v>
      </c>
      <c r="AR417" s="242" t="s">
        <v>315</v>
      </c>
      <c r="AT417" s="242" t="s">
        <v>168</v>
      </c>
      <c r="AU417" s="242" t="s">
        <v>107</v>
      </c>
      <c r="AY417" s="17" t="s">
        <v>165</v>
      </c>
      <c r="BE417" s="243">
        <f>IF(N417="základní",J417,0)</f>
        <v>0</v>
      </c>
      <c r="BF417" s="243">
        <f>IF(N417="snížená",J417,0)</f>
        <v>0</v>
      </c>
      <c r="BG417" s="243">
        <f>IF(N417="zákl. přenesená",J417,0)</f>
        <v>0</v>
      </c>
      <c r="BH417" s="243">
        <f>IF(N417="sníž. přenesená",J417,0)</f>
        <v>0</v>
      </c>
      <c r="BI417" s="243">
        <f>IF(N417="nulová",J417,0)</f>
        <v>0</v>
      </c>
      <c r="BJ417" s="17" t="s">
        <v>107</v>
      </c>
      <c r="BK417" s="243">
        <f>ROUND(I417*H417,2)</f>
        <v>0</v>
      </c>
      <c r="BL417" s="17" t="s">
        <v>315</v>
      </c>
      <c r="BM417" s="242" t="s">
        <v>2536</v>
      </c>
    </row>
    <row r="418" s="12" customFormat="1">
      <c r="B418" s="244"/>
      <c r="C418" s="245"/>
      <c r="D418" s="246" t="s">
        <v>175</v>
      </c>
      <c r="E418" s="247" t="s">
        <v>1</v>
      </c>
      <c r="F418" s="248" t="s">
        <v>2469</v>
      </c>
      <c r="G418" s="245"/>
      <c r="H418" s="247" t="s">
        <v>1</v>
      </c>
      <c r="I418" s="249"/>
      <c r="J418" s="245"/>
      <c r="K418" s="245"/>
      <c r="L418" s="250"/>
      <c r="M418" s="251"/>
      <c r="N418" s="252"/>
      <c r="O418" s="252"/>
      <c r="P418" s="252"/>
      <c r="Q418" s="252"/>
      <c r="R418" s="252"/>
      <c r="S418" s="252"/>
      <c r="T418" s="253"/>
      <c r="AT418" s="254" t="s">
        <v>175</v>
      </c>
      <c r="AU418" s="254" t="s">
        <v>107</v>
      </c>
      <c r="AV418" s="12" t="s">
        <v>82</v>
      </c>
      <c r="AW418" s="12" t="s">
        <v>31</v>
      </c>
      <c r="AX418" s="12" t="s">
        <v>74</v>
      </c>
      <c r="AY418" s="254" t="s">
        <v>165</v>
      </c>
    </row>
    <row r="419" s="13" customFormat="1">
      <c r="B419" s="255"/>
      <c r="C419" s="256"/>
      <c r="D419" s="246" t="s">
        <v>175</v>
      </c>
      <c r="E419" s="257" t="s">
        <v>1</v>
      </c>
      <c r="F419" s="258" t="s">
        <v>2537</v>
      </c>
      <c r="G419" s="256"/>
      <c r="H419" s="259">
        <v>12</v>
      </c>
      <c r="I419" s="260"/>
      <c r="J419" s="256"/>
      <c r="K419" s="256"/>
      <c r="L419" s="261"/>
      <c r="M419" s="262"/>
      <c r="N419" s="263"/>
      <c r="O419" s="263"/>
      <c r="P419" s="263"/>
      <c r="Q419" s="263"/>
      <c r="R419" s="263"/>
      <c r="S419" s="263"/>
      <c r="T419" s="264"/>
      <c r="AT419" s="265" t="s">
        <v>175</v>
      </c>
      <c r="AU419" s="265" t="s">
        <v>107</v>
      </c>
      <c r="AV419" s="13" t="s">
        <v>107</v>
      </c>
      <c r="AW419" s="13" t="s">
        <v>31</v>
      </c>
      <c r="AX419" s="13" t="s">
        <v>74</v>
      </c>
      <c r="AY419" s="265" t="s">
        <v>165</v>
      </c>
    </row>
    <row r="420" s="15" customFormat="1">
      <c r="B420" s="277"/>
      <c r="C420" s="278"/>
      <c r="D420" s="246" t="s">
        <v>175</v>
      </c>
      <c r="E420" s="279" t="s">
        <v>1</v>
      </c>
      <c r="F420" s="280" t="s">
        <v>186</v>
      </c>
      <c r="G420" s="278"/>
      <c r="H420" s="281">
        <v>12</v>
      </c>
      <c r="I420" s="282"/>
      <c r="J420" s="278"/>
      <c r="K420" s="278"/>
      <c r="L420" s="283"/>
      <c r="M420" s="284"/>
      <c r="N420" s="285"/>
      <c r="O420" s="285"/>
      <c r="P420" s="285"/>
      <c r="Q420" s="285"/>
      <c r="R420" s="285"/>
      <c r="S420" s="285"/>
      <c r="T420" s="286"/>
      <c r="AT420" s="287" t="s">
        <v>175</v>
      </c>
      <c r="AU420" s="287" t="s">
        <v>107</v>
      </c>
      <c r="AV420" s="15" t="s">
        <v>173</v>
      </c>
      <c r="AW420" s="15" t="s">
        <v>31</v>
      </c>
      <c r="AX420" s="15" t="s">
        <v>82</v>
      </c>
      <c r="AY420" s="287" t="s">
        <v>165</v>
      </c>
    </row>
    <row r="421" s="1" customFormat="1" ht="24" customHeight="1">
      <c r="B421" s="38"/>
      <c r="C421" s="231" t="s">
        <v>805</v>
      </c>
      <c r="D421" s="231" t="s">
        <v>168</v>
      </c>
      <c r="E421" s="232" t="s">
        <v>2538</v>
      </c>
      <c r="F421" s="233" t="s">
        <v>2539</v>
      </c>
      <c r="G421" s="234" t="s">
        <v>214</v>
      </c>
      <c r="H421" s="235">
        <v>5</v>
      </c>
      <c r="I421" s="236"/>
      <c r="J421" s="237">
        <f>ROUND(I421*H421,2)</f>
        <v>0</v>
      </c>
      <c r="K421" s="233" t="s">
        <v>1</v>
      </c>
      <c r="L421" s="43"/>
      <c r="M421" s="238" t="s">
        <v>1</v>
      </c>
      <c r="N421" s="239" t="s">
        <v>40</v>
      </c>
      <c r="O421" s="86"/>
      <c r="P421" s="240">
        <f>O421*H421</f>
        <v>0</v>
      </c>
      <c r="Q421" s="240">
        <v>0</v>
      </c>
      <c r="R421" s="240">
        <f>Q421*H421</f>
        <v>0</v>
      </c>
      <c r="S421" s="240">
        <v>0</v>
      </c>
      <c r="T421" s="241">
        <f>S421*H421</f>
        <v>0</v>
      </c>
      <c r="AR421" s="242" t="s">
        <v>315</v>
      </c>
      <c r="AT421" s="242" t="s">
        <v>168</v>
      </c>
      <c r="AU421" s="242" t="s">
        <v>107</v>
      </c>
      <c r="AY421" s="17" t="s">
        <v>165</v>
      </c>
      <c r="BE421" s="243">
        <f>IF(N421="základní",J421,0)</f>
        <v>0</v>
      </c>
      <c r="BF421" s="243">
        <f>IF(N421="snížená",J421,0)</f>
        <v>0</v>
      </c>
      <c r="BG421" s="243">
        <f>IF(N421="zákl. přenesená",J421,0)</f>
        <v>0</v>
      </c>
      <c r="BH421" s="243">
        <f>IF(N421="sníž. přenesená",J421,0)</f>
        <v>0</v>
      </c>
      <c r="BI421" s="243">
        <f>IF(N421="nulová",J421,0)</f>
        <v>0</v>
      </c>
      <c r="BJ421" s="17" t="s">
        <v>107</v>
      </c>
      <c r="BK421" s="243">
        <f>ROUND(I421*H421,2)</f>
        <v>0</v>
      </c>
      <c r="BL421" s="17" t="s">
        <v>315</v>
      </c>
      <c r="BM421" s="242" t="s">
        <v>2540</v>
      </c>
    </row>
    <row r="422" s="1" customFormat="1" ht="24" customHeight="1">
      <c r="B422" s="38"/>
      <c r="C422" s="231" t="s">
        <v>810</v>
      </c>
      <c r="D422" s="231" t="s">
        <v>168</v>
      </c>
      <c r="E422" s="232" t="s">
        <v>2541</v>
      </c>
      <c r="F422" s="233" t="s">
        <v>2542</v>
      </c>
      <c r="G422" s="234" t="s">
        <v>285</v>
      </c>
      <c r="H422" s="235">
        <v>0.084000000000000005</v>
      </c>
      <c r="I422" s="236"/>
      <c r="J422" s="237">
        <f>ROUND(I422*H422,2)</f>
        <v>0</v>
      </c>
      <c r="K422" s="233" t="s">
        <v>172</v>
      </c>
      <c r="L422" s="43"/>
      <c r="M422" s="238" t="s">
        <v>1</v>
      </c>
      <c r="N422" s="239" t="s">
        <v>40</v>
      </c>
      <c r="O422" s="86"/>
      <c r="P422" s="240">
        <f>O422*H422</f>
        <v>0</v>
      </c>
      <c r="Q422" s="240">
        <v>0</v>
      </c>
      <c r="R422" s="240">
        <f>Q422*H422</f>
        <v>0</v>
      </c>
      <c r="S422" s="240">
        <v>0</v>
      </c>
      <c r="T422" s="241">
        <f>S422*H422</f>
        <v>0</v>
      </c>
      <c r="AR422" s="242" t="s">
        <v>315</v>
      </c>
      <c r="AT422" s="242" t="s">
        <v>168</v>
      </c>
      <c r="AU422" s="242" t="s">
        <v>107</v>
      </c>
      <c r="AY422" s="17" t="s">
        <v>165</v>
      </c>
      <c r="BE422" s="243">
        <f>IF(N422="základní",J422,0)</f>
        <v>0</v>
      </c>
      <c r="BF422" s="243">
        <f>IF(N422="snížená",J422,0)</f>
        <v>0</v>
      </c>
      <c r="BG422" s="243">
        <f>IF(N422="zákl. přenesená",J422,0)</f>
        <v>0</v>
      </c>
      <c r="BH422" s="243">
        <f>IF(N422="sníž. přenesená",J422,0)</f>
        <v>0</v>
      </c>
      <c r="BI422" s="243">
        <f>IF(N422="nulová",J422,0)</f>
        <v>0</v>
      </c>
      <c r="BJ422" s="17" t="s">
        <v>107</v>
      </c>
      <c r="BK422" s="243">
        <f>ROUND(I422*H422,2)</f>
        <v>0</v>
      </c>
      <c r="BL422" s="17" t="s">
        <v>315</v>
      </c>
      <c r="BM422" s="242" t="s">
        <v>2543</v>
      </c>
    </row>
    <row r="423" s="11" customFormat="1" ht="22.8" customHeight="1">
      <c r="B423" s="215"/>
      <c r="C423" s="216"/>
      <c r="D423" s="217" t="s">
        <v>73</v>
      </c>
      <c r="E423" s="229" t="s">
        <v>1365</v>
      </c>
      <c r="F423" s="229" t="s">
        <v>1366</v>
      </c>
      <c r="G423" s="216"/>
      <c r="H423" s="216"/>
      <c r="I423" s="219"/>
      <c r="J423" s="230">
        <f>BK423</f>
        <v>0</v>
      </c>
      <c r="K423" s="216"/>
      <c r="L423" s="221"/>
      <c r="M423" s="222"/>
      <c r="N423" s="223"/>
      <c r="O423" s="223"/>
      <c r="P423" s="224">
        <f>SUM(P424:P428)</f>
        <v>0</v>
      </c>
      <c r="Q423" s="223"/>
      <c r="R423" s="224">
        <f>SUM(R424:R428)</f>
        <v>0</v>
      </c>
      <c r="S423" s="223"/>
      <c r="T423" s="225">
        <f>SUM(T424:T428)</f>
        <v>0</v>
      </c>
      <c r="AR423" s="226" t="s">
        <v>107</v>
      </c>
      <c r="AT423" s="227" t="s">
        <v>73</v>
      </c>
      <c r="AU423" s="227" t="s">
        <v>82</v>
      </c>
      <c r="AY423" s="226" t="s">
        <v>165</v>
      </c>
      <c r="BK423" s="228">
        <f>SUM(BK424:BK428)</f>
        <v>0</v>
      </c>
    </row>
    <row r="424" s="1" customFormat="1" ht="24" customHeight="1">
      <c r="B424" s="38"/>
      <c r="C424" s="231" t="s">
        <v>815</v>
      </c>
      <c r="D424" s="231" t="s">
        <v>168</v>
      </c>
      <c r="E424" s="232" t="s">
        <v>2544</v>
      </c>
      <c r="F424" s="233" t="s">
        <v>2545</v>
      </c>
      <c r="G424" s="234" t="s">
        <v>339</v>
      </c>
      <c r="H424" s="235">
        <v>2</v>
      </c>
      <c r="I424" s="236"/>
      <c r="J424" s="237">
        <f>ROUND(I424*H424,2)</f>
        <v>0</v>
      </c>
      <c r="K424" s="233" t="s">
        <v>1</v>
      </c>
      <c r="L424" s="43"/>
      <c r="M424" s="238" t="s">
        <v>1</v>
      </c>
      <c r="N424" s="239" t="s">
        <v>40</v>
      </c>
      <c r="O424" s="86"/>
      <c r="P424" s="240">
        <f>O424*H424</f>
        <v>0</v>
      </c>
      <c r="Q424" s="240">
        <v>0</v>
      </c>
      <c r="R424" s="240">
        <f>Q424*H424</f>
        <v>0</v>
      </c>
      <c r="S424" s="240">
        <v>0</v>
      </c>
      <c r="T424" s="241">
        <f>S424*H424</f>
        <v>0</v>
      </c>
      <c r="AR424" s="242" t="s">
        <v>315</v>
      </c>
      <c r="AT424" s="242" t="s">
        <v>168</v>
      </c>
      <c r="AU424" s="242" t="s">
        <v>107</v>
      </c>
      <c r="AY424" s="17" t="s">
        <v>165</v>
      </c>
      <c r="BE424" s="243">
        <f>IF(N424="základní",J424,0)</f>
        <v>0</v>
      </c>
      <c r="BF424" s="243">
        <f>IF(N424="snížená",J424,0)</f>
        <v>0</v>
      </c>
      <c r="BG424" s="243">
        <f>IF(N424="zákl. přenesená",J424,0)</f>
        <v>0</v>
      </c>
      <c r="BH424" s="243">
        <f>IF(N424="sníž. přenesená",J424,0)</f>
        <v>0</v>
      </c>
      <c r="BI424" s="243">
        <f>IF(N424="nulová",J424,0)</f>
        <v>0</v>
      </c>
      <c r="BJ424" s="17" t="s">
        <v>107</v>
      </c>
      <c r="BK424" s="243">
        <f>ROUND(I424*H424,2)</f>
        <v>0</v>
      </c>
      <c r="BL424" s="17" t="s">
        <v>315</v>
      </c>
      <c r="BM424" s="242" t="s">
        <v>2546</v>
      </c>
    </row>
    <row r="425" s="12" customFormat="1">
      <c r="B425" s="244"/>
      <c r="C425" s="245"/>
      <c r="D425" s="246" t="s">
        <v>175</v>
      </c>
      <c r="E425" s="247" t="s">
        <v>1</v>
      </c>
      <c r="F425" s="248" t="s">
        <v>2547</v>
      </c>
      <c r="G425" s="245"/>
      <c r="H425" s="247" t="s">
        <v>1</v>
      </c>
      <c r="I425" s="249"/>
      <c r="J425" s="245"/>
      <c r="K425" s="245"/>
      <c r="L425" s="250"/>
      <c r="M425" s="251"/>
      <c r="N425" s="252"/>
      <c r="O425" s="252"/>
      <c r="P425" s="252"/>
      <c r="Q425" s="252"/>
      <c r="R425" s="252"/>
      <c r="S425" s="252"/>
      <c r="T425" s="253"/>
      <c r="AT425" s="254" t="s">
        <v>175</v>
      </c>
      <c r="AU425" s="254" t="s">
        <v>107</v>
      </c>
      <c r="AV425" s="12" t="s">
        <v>82</v>
      </c>
      <c r="AW425" s="12" t="s">
        <v>31</v>
      </c>
      <c r="AX425" s="12" t="s">
        <v>74</v>
      </c>
      <c r="AY425" s="254" t="s">
        <v>165</v>
      </c>
    </row>
    <row r="426" s="13" customFormat="1">
      <c r="B426" s="255"/>
      <c r="C426" s="256"/>
      <c r="D426" s="246" t="s">
        <v>175</v>
      </c>
      <c r="E426" s="257" t="s">
        <v>1</v>
      </c>
      <c r="F426" s="258" t="s">
        <v>107</v>
      </c>
      <c r="G426" s="256"/>
      <c r="H426" s="259">
        <v>2</v>
      </c>
      <c r="I426" s="260"/>
      <c r="J426" s="256"/>
      <c r="K426" s="256"/>
      <c r="L426" s="261"/>
      <c r="M426" s="262"/>
      <c r="N426" s="263"/>
      <c r="O426" s="263"/>
      <c r="P426" s="263"/>
      <c r="Q426" s="263"/>
      <c r="R426" s="263"/>
      <c r="S426" s="263"/>
      <c r="T426" s="264"/>
      <c r="AT426" s="265" t="s">
        <v>175</v>
      </c>
      <c r="AU426" s="265" t="s">
        <v>107</v>
      </c>
      <c r="AV426" s="13" t="s">
        <v>107</v>
      </c>
      <c r="AW426" s="13" t="s">
        <v>31</v>
      </c>
      <c r="AX426" s="13" t="s">
        <v>74</v>
      </c>
      <c r="AY426" s="265" t="s">
        <v>165</v>
      </c>
    </row>
    <row r="427" s="15" customFormat="1">
      <c r="B427" s="277"/>
      <c r="C427" s="278"/>
      <c r="D427" s="246" t="s">
        <v>175</v>
      </c>
      <c r="E427" s="279" t="s">
        <v>1</v>
      </c>
      <c r="F427" s="280" t="s">
        <v>186</v>
      </c>
      <c r="G427" s="278"/>
      <c r="H427" s="281">
        <v>2</v>
      </c>
      <c r="I427" s="282"/>
      <c r="J427" s="278"/>
      <c r="K427" s="278"/>
      <c r="L427" s="283"/>
      <c r="M427" s="284"/>
      <c r="N427" s="285"/>
      <c r="O427" s="285"/>
      <c r="P427" s="285"/>
      <c r="Q427" s="285"/>
      <c r="R427" s="285"/>
      <c r="S427" s="285"/>
      <c r="T427" s="286"/>
      <c r="AT427" s="287" t="s">
        <v>175</v>
      </c>
      <c r="AU427" s="287" t="s">
        <v>107</v>
      </c>
      <c r="AV427" s="15" t="s">
        <v>173</v>
      </c>
      <c r="AW427" s="15" t="s">
        <v>31</v>
      </c>
      <c r="AX427" s="15" t="s">
        <v>82</v>
      </c>
      <c r="AY427" s="287" t="s">
        <v>165</v>
      </c>
    </row>
    <row r="428" s="1" customFormat="1" ht="24" customHeight="1">
      <c r="B428" s="38"/>
      <c r="C428" s="231" t="s">
        <v>820</v>
      </c>
      <c r="D428" s="231" t="s">
        <v>168</v>
      </c>
      <c r="E428" s="232" t="s">
        <v>2548</v>
      </c>
      <c r="F428" s="233" t="s">
        <v>2549</v>
      </c>
      <c r="G428" s="234" t="s">
        <v>1363</v>
      </c>
      <c r="H428" s="298"/>
      <c r="I428" s="236"/>
      <c r="J428" s="237">
        <f>ROUND(I428*H428,2)</f>
        <v>0</v>
      </c>
      <c r="K428" s="233" t="s">
        <v>172</v>
      </c>
      <c r="L428" s="43"/>
      <c r="M428" s="302" t="s">
        <v>1</v>
      </c>
      <c r="N428" s="303" t="s">
        <v>40</v>
      </c>
      <c r="O428" s="304"/>
      <c r="P428" s="305">
        <f>O428*H428</f>
        <v>0</v>
      </c>
      <c r="Q428" s="305">
        <v>0</v>
      </c>
      <c r="R428" s="305">
        <f>Q428*H428</f>
        <v>0</v>
      </c>
      <c r="S428" s="305">
        <v>0</v>
      </c>
      <c r="T428" s="306">
        <f>S428*H428</f>
        <v>0</v>
      </c>
      <c r="AR428" s="242" t="s">
        <v>315</v>
      </c>
      <c r="AT428" s="242" t="s">
        <v>168</v>
      </c>
      <c r="AU428" s="242" t="s">
        <v>107</v>
      </c>
      <c r="AY428" s="17" t="s">
        <v>165</v>
      </c>
      <c r="BE428" s="243">
        <f>IF(N428="základní",J428,0)</f>
        <v>0</v>
      </c>
      <c r="BF428" s="243">
        <f>IF(N428="snížená",J428,0)</f>
        <v>0</v>
      </c>
      <c r="BG428" s="243">
        <f>IF(N428="zákl. přenesená",J428,0)</f>
        <v>0</v>
      </c>
      <c r="BH428" s="243">
        <f>IF(N428="sníž. přenesená",J428,0)</f>
        <v>0</v>
      </c>
      <c r="BI428" s="243">
        <f>IF(N428="nulová",J428,0)</f>
        <v>0</v>
      </c>
      <c r="BJ428" s="17" t="s">
        <v>107</v>
      </c>
      <c r="BK428" s="243">
        <f>ROUND(I428*H428,2)</f>
        <v>0</v>
      </c>
      <c r="BL428" s="17" t="s">
        <v>315</v>
      </c>
      <c r="BM428" s="242" t="s">
        <v>2550</v>
      </c>
    </row>
    <row r="429" s="1" customFormat="1" ht="6.96" customHeight="1">
      <c r="B429" s="61"/>
      <c r="C429" s="62"/>
      <c r="D429" s="62"/>
      <c r="E429" s="62"/>
      <c r="F429" s="62"/>
      <c r="G429" s="62"/>
      <c r="H429" s="62"/>
      <c r="I429" s="182"/>
      <c r="J429" s="62"/>
      <c r="K429" s="62"/>
      <c r="L429" s="43"/>
    </row>
  </sheetData>
  <sheetProtection sheet="1" autoFilter="0" formatColumns="0" formatRows="0" objects="1" scenarios="1" spinCount="100000" saltValue="gsZXBUXXI7eTR1GJjuJIrDZ12j7ub82LLPzg/8CSmwrj7m6jB1U8qMw03PCByn0xSNW7dcIVLGzOI5K27d1RPQ==" hashValue="uijKTk6QSbzguLJSO+4e4RoUlFMV5hIEzmESwI1T6YoAZjJRmMqpNESPFGncDVy0Asgo7+pnRSak2Salp26ISw==" algorithmName="SHA-512" password="CC35"/>
  <autoFilter ref="C123:K428"/>
  <mergeCells count="9">
    <mergeCell ref="E7:H7"/>
    <mergeCell ref="E9:H9"/>
    <mergeCell ref="E18:H18"/>
    <mergeCell ref="E27:H27"/>
    <mergeCell ref="E85:H85"/>
    <mergeCell ref="E87:H87"/>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41"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92</v>
      </c>
    </row>
    <row r="3" ht="6.96" customHeight="1">
      <c r="B3" s="142"/>
      <c r="C3" s="143"/>
      <c r="D3" s="143"/>
      <c r="E3" s="143"/>
      <c r="F3" s="143"/>
      <c r="G3" s="143"/>
      <c r="H3" s="143"/>
      <c r="I3" s="144"/>
      <c r="J3" s="143"/>
      <c r="K3" s="143"/>
      <c r="L3" s="20"/>
      <c r="AT3" s="17" t="s">
        <v>82</v>
      </c>
    </row>
    <row r="4" ht="24.96" customHeight="1">
      <c r="B4" s="20"/>
      <c r="D4" s="145" t="s">
        <v>121</v>
      </c>
      <c r="L4" s="20"/>
      <c r="M4" s="146" t="s">
        <v>10</v>
      </c>
      <c r="AT4" s="17" t="s">
        <v>4</v>
      </c>
    </row>
    <row r="5" ht="6.96" customHeight="1">
      <c r="B5" s="20"/>
      <c r="L5" s="20"/>
    </row>
    <row r="6" ht="12" customHeight="1">
      <c r="B6" s="20"/>
      <c r="D6" s="147" t="s">
        <v>16</v>
      </c>
      <c r="L6" s="20"/>
    </row>
    <row r="7" ht="16.5" customHeight="1">
      <c r="B7" s="20"/>
      <c r="E7" s="148" t="str">
        <f>'Rekapitulace stavby'!K6</f>
        <v>Stavební úpravy a změny užívání domu s pečovatelskou službou na bytový dům p.č. St. 171/1 a 171/2, k.ú. Hanušovice</v>
      </c>
      <c r="F7" s="147"/>
      <c r="G7" s="147"/>
      <c r="H7" s="147"/>
      <c r="L7" s="20"/>
    </row>
    <row r="8" s="1" customFormat="1" ht="12" customHeight="1">
      <c r="B8" s="43"/>
      <c r="D8" s="147" t="s">
        <v>122</v>
      </c>
      <c r="I8" s="149"/>
      <c r="L8" s="43"/>
    </row>
    <row r="9" s="1" customFormat="1" ht="36.96" customHeight="1">
      <c r="B9" s="43"/>
      <c r="E9" s="150" t="s">
        <v>2551</v>
      </c>
      <c r="F9" s="1"/>
      <c r="G9" s="1"/>
      <c r="H9" s="1"/>
      <c r="I9" s="149"/>
      <c r="L9" s="43"/>
    </row>
    <row r="10" s="1" customFormat="1">
      <c r="B10" s="43"/>
      <c r="I10" s="149"/>
      <c r="L10" s="43"/>
    </row>
    <row r="11" s="1" customFormat="1" ht="12" customHeight="1">
      <c r="B11" s="43"/>
      <c r="D11" s="147" t="s">
        <v>18</v>
      </c>
      <c r="F11" s="136" t="s">
        <v>1</v>
      </c>
      <c r="I11" s="151" t="s">
        <v>19</v>
      </c>
      <c r="J11" s="136" t="s">
        <v>1</v>
      </c>
      <c r="L11" s="43"/>
    </row>
    <row r="12" s="1" customFormat="1" ht="12" customHeight="1">
      <c r="B12" s="43"/>
      <c r="D12" s="147" t="s">
        <v>20</v>
      </c>
      <c r="F12" s="136" t="s">
        <v>21</v>
      </c>
      <c r="I12" s="151" t="s">
        <v>22</v>
      </c>
      <c r="J12" s="152" t="str">
        <f>'Rekapitulace stavby'!AN8</f>
        <v>9. 10. 2019</v>
      </c>
      <c r="L12" s="43"/>
    </row>
    <row r="13" s="1" customFormat="1" ht="10.8" customHeight="1">
      <c r="B13" s="43"/>
      <c r="I13" s="149"/>
      <c r="L13" s="43"/>
    </row>
    <row r="14" s="1" customFormat="1" ht="12" customHeight="1">
      <c r="B14" s="43"/>
      <c r="D14" s="147" t="s">
        <v>24</v>
      </c>
      <c r="I14" s="151" t="s">
        <v>25</v>
      </c>
      <c r="J14" s="136" t="str">
        <f>IF('Rekapitulace stavby'!AN10="","",'Rekapitulace stavby'!AN10)</f>
        <v/>
      </c>
      <c r="L14" s="43"/>
    </row>
    <row r="15" s="1" customFormat="1" ht="18" customHeight="1">
      <c r="B15" s="43"/>
      <c r="E15" s="136" t="str">
        <f>IF('Rekapitulace stavby'!E11="","",'Rekapitulace stavby'!E11)</f>
        <v xml:space="preserve"> </v>
      </c>
      <c r="I15" s="151" t="s">
        <v>27</v>
      </c>
      <c r="J15" s="136" t="str">
        <f>IF('Rekapitulace stavby'!AN11="","",'Rekapitulace stavby'!AN11)</f>
        <v/>
      </c>
      <c r="L15" s="43"/>
    </row>
    <row r="16" s="1" customFormat="1" ht="6.96" customHeight="1">
      <c r="B16" s="43"/>
      <c r="I16" s="149"/>
      <c r="L16" s="43"/>
    </row>
    <row r="17" s="1" customFormat="1" ht="12" customHeight="1">
      <c r="B17" s="43"/>
      <c r="D17" s="147" t="s">
        <v>28</v>
      </c>
      <c r="I17" s="151" t="s">
        <v>25</v>
      </c>
      <c r="J17" s="33" t="str">
        <f>'Rekapitulace stavby'!AN13</f>
        <v>Vyplň údaj</v>
      </c>
      <c r="L17" s="43"/>
    </row>
    <row r="18" s="1" customFormat="1" ht="18" customHeight="1">
      <c r="B18" s="43"/>
      <c r="E18" s="33" t="str">
        <f>'Rekapitulace stavby'!E14</f>
        <v>Vyplň údaj</v>
      </c>
      <c r="F18" s="136"/>
      <c r="G18" s="136"/>
      <c r="H18" s="136"/>
      <c r="I18" s="151" t="s">
        <v>27</v>
      </c>
      <c r="J18" s="33" t="str">
        <f>'Rekapitulace stavby'!AN14</f>
        <v>Vyplň údaj</v>
      </c>
      <c r="L18" s="43"/>
    </row>
    <row r="19" s="1" customFormat="1" ht="6.96" customHeight="1">
      <c r="B19" s="43"/>
      <c r="I19" s="149"/>
      <c r="L19" s="43"/>
    </row>
    <row r="20" s="1" customFormat="1" ht="12" customHeight="1">
      <c r="B20" s="43"/>
      <c r="D20" s="147" t="s">
        <v>30</v>
      </c>
      <c r="I20" s="151" t="s">
        <v>25</v>
      </c>
      <c r="J20" s="136" t="str">
        <f>IF('Rekapitulace stavby'!AN16="","",'Rekapitulace stavby'!AN16)</f>
        <v/>
      </c>
      <c r="L20" s="43"/>
    </row>
    <row r="21" s="1" customFormat="1" ht="18" customHeight="1">
      <c r="B21" s="43"/>
      <c r="E21" s="136" t="str">
        <f>IF('Rekapitulace stavby'!E17="","",'Rekapitulace stavby'!E17)</f>
        <v xml:space="preserve"> </v>
      </c>
      <c r="I21" s="151" t="s">
        <v>27</v>
      </c>
      <c r="J21" s="136" t="str">
        <f>IF('Rekapitulace stavby'!AN17="","",'Rekapitulace stavby'!AN17)</f>
        <v/>
      </c>
      <c r="L21" s="43"/>
    </row>
    <row r="22" s="1" customFormat="1" ht="6.96" customHeight="1">
      <c r="B22" s="43"/>
      <c r="I22" s="149"/>
      <c r="L22" s="43"/>
    </row>
    <row r="23" s="1" customFormat="1" ht="12" customHeight="1">
      <c r="B23" s="43"/>
      <c r="D23" s="147" t="s">
        <v>32</v>
      </c>
      <c r="I23" s="151" t="s">
        <v>25</v>
      </c>
      <c r="J23" s="136" t="str">
        <f>IF('Rekapitulace stavby'!AN19="","",'Rekapitulace stavby'!AN19)</f>
        <v/>
      </c>
      <c r="L23" s="43"/>
    </row>
    <row r="24" s="1" customFormat="1" ht="18" customHeight="1">
      <c r="B24" s="43"/>
      <c r="E24" s="136" t="str">
        <f>IF('Rekapitulace stavby'!E20="","",'Rekapitulace stavby'!E20)</f>
        <v xml:space="preserve"> </v>
      </c>
      <c r="I24" s="151" t="s">
        <v>27</v>
      </c>
      <c r="J24" s="136" t="str">
        <f>IF('Rekapitulace stavby'!AN20="","",'Rekapitulace stavby'!AN20)</f>
        <v/>
      </c>
      <c r="L24" s="43"/>
    </row>
    <row r="25" s="1" customFormat="1" ht="6.96" customHeight="1">
      <c r="B25" s="43"/>
      <c r="I25" s="149"/>
      <c r="L25" s="43"/>
    </row>
    <row r="26" s="1" customFormat="1" ht="12" customHeight="1">
      <c r="B26" s="43"/>
      <c r="D26" s="147" t="s">
        <v>33</v>
      </c>
      <c r="I26" s="149"/>
      <c r="L26" s="43"/>
    </row>
    <row r="27" s="7" customFormat="1" ht="16.5" customHeight="1">
      <c r="B27" s="153"/>
      <c r="E27" s="154" t="s">
        <v>1</v>
      </c>
      <c r="F27" s="154"/>
      <c r="G27" s="154"/>
      <c r="H27" s="154"/>
      <c r="I27" s="155"/>
      <c r="L27" s="153"/>
    </row>
    <row r="28" s="1" customFormat="1" ht="6.96" customHeight="1">
      <c r="B28" s="43"/>
      <c r="I28" s="149"/>
      <c r="L28" s="43"/>
    </row>
    <row r="29" s="1" customFormat="1" ht="6.96" customHeight="1">
      <c r="B29" s="43"/>
      <c r="D29" s="78"/>
      <c r="E29" s="78"/>
      <c r="F29" s="78"/>
      <c r="G29" s="78"/>
      <c r="H29" s="78"/>
      <c r="I29" s="156"/>
      <c r="J29" s="78"/>
      <c r="K29" s="78"/>
      <c r="L29" s="43"/>
    </row>
    <row r="30" s="1" customFormat="1" ht="25.44" customHeight="1">
      <c r="B30" s="43"/>
      <c r="D30" s="157" t="s">
        <v>34</v>
      </c>
      <c r="I30" s="149"/>
      <c r="J30" s="158">
        <f>ROUND(J130, 2)</f>
        <v>0</v>
      </c>
      <c r="L30" s="43"/>
    </row>
    <row r="31" s="1" customFormat="1" ht="6.96" customHeight="1">
      <c r="B31" s="43"/>
      <c r="D31" s="78"/>
      <c r="E31" s="78"/>
      <c r="F31" s="78"/>
      <c r="G31" s="78"/>
      <c r="H31" s="78"/>
      <c r="I31" s="156"/>
      <c r="J31" s="78"/>
      <c r="K31" s="78"/>
      <c r="L31" s="43"/>
    </row>
    <row r="32" s="1" customFormat="1" ht="14.4" customHeight="1">
      <c r="B32" s="43"/>
      <c r="F32" s="159" t="s">
        <v>36</v>
      </c>
      <c r="I32" s="160" t="s">
        <v>35</v>
      </c>
      <c r="J32" s="159" t="s">
        <v>37</v>
      </c>
      <c r="L32" s="43"/>
    </row>
    <row r="33" s="1" customFormat="1" ht="14.4" customHeight="1">
      <c r="B33" s="43"/>
      <c r="D33" s="161" t="s">
        <v>38</v>
      </c>
      <c r="E33" s="147" t="s">
        <v>39</v>
      </c>
      <c r="F33" s="162">
        <f>ROUND((SUM(BE130:BE600)),  2)</f>
        <v>0</v>
      </c>
      <c r="I33" s="163">
        <v>0.20999999999999999</v>
      </c>
      <c r="J33" s="162">
        <f>ROUND(((SUM(BE130:BE600))*I33),  2)</f>
        <v>0</v>
      </c>
      <c r="L33" s="43"/>
    </row>
    <row r="34" s="1" customFormat="1" ht="14.4" customHeight="1">
      <c r="B34" s="43"/>
      <c r="E34" s="147" t="s">
        <v>40</v>
      </c>
      <c r="F34" s="162">
        <f>ROUND((SUM(BF130:BF600)),  2)</f>
        <v>0</v>
      </c>
      <c r="I34" s="163">
        <v>0.14999999999999999</v>
      </c>
      <c r="J34" s="162">
        <f>ROUND(((SUM(BF130:BF600))*I34),  2)</f>
        <v>0</v>
      </c>
      <c r="L34" s="43"/>
    </row>
    <row r="35" hidden="1" s="1" customFormat="1" ht="14.4" customHeight="1">
      <c r="B35" s="43"/>
      <c r="E35" s="147" t="s">
        <v>41</v>
      </c>
      <c r="F35" s="162">
        <f>ROUND((SUM(BG130:BG600)),  2)</f>
        <v>0</v>
      </c>
      <c r="I35" s="163">
        <v>0.20999999999999999</v>
      </c>
      <c r="J35" s="162">
        <f>0</f>
        <v>0</v>
      </c>
      <c r="L35" s="43"/>
    </row>
    <row r="36" hidden="1" s="1" customFormat="1" ht="14.4" customHeight="1">
      <c r="B36" s="43"/>
      <c r="E36" s="147" t="s">
        <v>42</v>
      </c>
      <c r="F36" s="162">
        <f>ROUND((SUM(BH130:BH600)),  2)</f>
        <v>0</v>
      </c>
      <c r="I36" s="163">
        <v>0.14999999999999999</v>
      </c>
      <c r="J36" s="162">
        <f>0</f>
        <v>0</v>
      </c>
      <c r="L36" s="43"/>
    </row>
    <row r="37" hidden="1" s="1" customFormat="1" ht="14.4" customHeight="1">
      <c r="B37" s="43"/>
      <c r="E37" s="147" t="s">
        <v>43</v>
      </c>
      <c r="F37" s="162">
        <f>ROUND((SUM(BI130:BI600)),  2)</f>
        <v>0</v>
      </c>
      <c r="I37" s="163">
        <v>0</v>
      </c>
      <c r="J37" s="162">
        <f>0</f>
        <v>0</v>
      </c>
      <c r="L37" s="43"/>
    </row>
    <row r="38" s="1" customFormat="1" ht="6.96" customHeight="1">
      <c r="B38" s="43"/>
      <c r="I38" s="149"/>
      <c r="L38" s="43"/>
    </row>
    <row r="39" s="1" customFormat="1" ht="25.44" customHeight="1">
      <c r="B39" s="43"/>
      <c r="C39" s="164"/>
      <c r="D39" s="165" t="s">
        <v>44</v>
      </c>
      <c r="E39" s="166"/>
      <c r="F39" s="166"/>
      <c r="G39" s="167" t="s">
        <v>45</v>
      </c>
      <c r="H39" s="168" t="s">
        <v>46</v>
      </c>
      <c r="I39" s="169"/>
      <c r="J39" s="170">
        <f>SUM(J30:J37)</f>
        <v>0</v>
      </c>
      <c r="K39" s="171"/>
      <c r="L39" s="43"/>
    </row>
    <row r="40" s="1" customFormat="1" ht="14.4" customHeight="1">
      <c r="B40" s="43"/>
      <c r="I40" s="149"/>
      <c r="L40" s="43"/>
    </row>
    <row r="41" ht="14.4" customHeight="1">
      <c r="B41" s="20"/>
      <c r="L41" s="20"/>
    </row>
    <row r="42" ht="14.4" customHeight="1">
      <c r="B42" s="20"/>
      <c r="L42" s="20"/>
    </row>
    <row r="43" ht="14.4" customHeight="1">
      <c r="B43" s="20"/>
      <c r="L43" s="20"/>
    </row>
    <row r="44" ht="14.4" customHeight="1">
      <c r="B44" s="20"/>
      <c r="L44" s="20"/>
    </row>
    <row r="45" ht="14.4" customHeight="1">
      <c r="B45" s="20"/>
      <c r="L45" s="20"/>
    </row>
    <row r="46" ht="14.4" customHeight="1">
      <c r="B46" s="20"/>
      <c r="L46" s="20"/>
    </row>
    <row r="47" ht="14.4" customHeight="1">
      <c r="B47" s="20"/>
      <c r="L47" s="20"/>
    </row>
    <row r="48" ht="14.4" customHeight="1">
      <c r="B48" s="20"/>
      <c r="L48" s="20"/>
    </row>
    <row r="49" ht="14.4" customHeight="1">
      <c r="B49" s="20"/>
      <c r="L49" s="20"/>
    </row>
    <row r="50" s="1" customFormat="1" ht="14.4" customHeight="1">
      <c r="B50" s="43"/>
      <c r="D50" s="172" t="s">
        <v>47</v>
      </c>
      <c r="E50" s="173"/>
      <c r="F50" s="173"/>
      <c r="G50" s="172" t="s">
        <v>48</v>
      </c>
      <c r="H50" s="173"/>
      <c r="I50" s="174"/>
      <c r="J50" s="173"/>
      <c r="K50" s="173"/>
      <c r="L50" s="4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1" customFormat="1">
      <c r="B61" s="43"/>
      <c r="D61" s="175" t="s">
        <v>49</v>
      </c>
      <c r="E61" s="176"/>
      <c r="F61" s="177" t="s">
        <v>50</v>
      </c>
      <c r="G61" s="175" t="s">
        <v>49</v>
      </c>
      <c r="H61" s="176"/>
      <c r="I61" s="178"/>
      <c r="J61" s="179" t="s">
        <v>50</v>
      </c>
      <c r="K61" s="176"/>
      <c r="L61" s="43"/>
    </row>
    <row r="62">
      <c r="B62" s="20"/>
      <c r="L62" s="20"/>
    </row>
    <row r="63">
      <c r="B63" s="20"/>
      <c r="L63" s="20"/>
    </row>
    <row r="64">
      <c r="B64" s="20"/>
      <c r="L64" s="20"/>
    </row>
    <row r="65" s="1" customFormat="1">
      <c r="B65" s="43"/>
      <c r="D65" s="172" t="s">
        <v>51</v>
      </c>
      <c r="E65" s="173"/>
      <c r="F65" s="173"/>
      <c r="G65" s="172" t="s">
        <v>52</v>
      </c>
      <c r="H65" s="173"/>
      <c r="I65" s="174"/>
      <c r="J65" s="173"/>
      <c r="K65" s="173"/>
      <c r="L65" s="43"/>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1" customFormat="1">
      <c r="B76" s="43"/>
      <c r="D76" s="175" t="s">
        <v>49</v>
      </c>
      <c r="E76" s="176"/>
      <c r="F76" s="177" t="s">
        <v>50</v>
      </c>
      <c r="G76" s="175" t="s">
        <v>49</v>
      </c>
      <c r="H76" s="176"/>
      <c r="I76" s="178"/>
      <c r="J76" s="179" t="s">
        <v>50</v>
      </c>
      <c r="K76" s="176"/>
      <c r="L76" s="43"/>
    </row>
    <row r="77" s="1" customFormat="1" ht="14.4" customHeight="1">
      <c r="B77" s="180"/>
      <c r="C77" s="181"/>
      <c r="D77" s="181"/>
      <c r="E77" s="181"/>
      <c r="F77" s="181"/>
      <c r="G77" s="181"/>
      <c r="H77" s="181"/>
      <c r="I77" s="182"/>
      <c r="J77" s="181"/>
      <c r="K77" s="181"/>
      <c r="L77" s="43"/>
    </row>
    <row r="81" s="1" customFormat="1" ht="6.96" customHeight="1">
      <c r="B81" s="183"/>
      <c r="C81" s="184"/>
      <c r="D81" s="184"/>
      <c r="E81" s="184"/>
      <c r="F81" s="184"/>
      <c r="G81" s="184"/>
      <c r="H81" s="184"/>
      <c r="I81" s="185"/>
      <c r="J81" s="184"/>
      <c r="K81" s="184"/>
      <c r="L81" s="43"/>
    </row>
    <row r="82" s="1" customFormat="1" ht="24.96" customHeight="1">
      <c r="B82" s="38"/>
      <c r="C82" s="23" t="s">
        <v>124</v>
      </c>
      <c r="D82" s="39"/>
      <c r="E82" s="39"/>
      <c r="F82" s="39"/>
      <c r="G82" s="39"/>
      <c r="H82" s="39"/>
      <c r="I82" s="149"/>
      <c r="J82" s="39"/>
      <c r="K82" s="39"/>
      <c r="L82" s="43"/>
    </row>
    <row r="83" s="1" customFormat="1" ht="6.96" customHeight="1">
      <c r="B83" s="38"/>
      <c r="C83" s="39"/>
      <c r="D83" s="39"/>
      <c r="E83" s="39"/>
      <c r="F83" s="39"/>
      <c r="G83" s="39"/>
      <c r="H83" s="39"/>
      <c r="I83" s="149"/>
      <c r="J83" s="39"/>
      <c r="K83" s="39"/>
      <c r="L83" s="43"/>
    </row>
    <row r="84" s="1" customFormat="1" ht="12" customHeight="1">
      <c r="B84" s="38"/>
      <c r="C84" s="32" t="s">
        <v>16</v>
      </c>
      <c r="D84" s="39"/>
      <c r="E84" s="39"/>
      <c r="F84" s="39"/>
      <c r="G84" s="39"/>
      <c r="H84" s="39"/>
      <c r="I84" s="149"/>
      <c r="J84" s="39"/>
      <c r="K84" s="39"/>
      <c r="L84" s="43"/>
    </row>
    <row r="85" s="1" customFormat="1" ht="16.5" customHeight="1">
      <c r="B85" s="38"/>
      <c r="C85" s="39"/>
      <c r="D85" s="39"/>
      <c r="E85" s="186" t="str">
        <f>E7</f>
        <v>Stavební úpravy a změny užívání domu s pečovatelskou službou na bytový dům p.č. St. 171/1 a 171/2, k.ú. Hanušovice</v>
      </c>
      <c r="F85" s="32"/>
      <c r="G85" s="32"/>
      <c r="H85" s="32"/>
      <c r="I85" s="149"/>
      <c r="J85" s="39"/>
      <c r="K85" s="39"/>
      <c r="L85" s="43"/>
    </row>
    <row r="86" s="1" customFormat="1" ht="12" customHeight="1">
      <c r="B86" s="38"/>
      <c r="C86" s="32" t="s">
        <v>122</v>
      </c>
      <c r="D86" s="39"/>
      <c r="E86" s="39"/>
      <c r="F86" s="39"/>
      <c r="G86" s="39"/>
      <c r="H86" s="39"/>
      <c r="I86" s="149"/>
      <c r="J86" s="39"/>
      <c r="K86" s="39"/>
      <c r="L86" s="43"/>
    </row>
    <row r="87" s="1" customFormat="1" ht="16.5" customHeight="1">
      <c r="B87" s="38"/>
      <c r="C87" s="39"/>
      <c r="D87" s="39"/>
      <c r="E87" s="71" t="str">
        <f>E9</f>
        <v>04 - Konstrukce přístupových ram</v>
      </c>
      <c r="F87" s="39"/>
      <c r="G87" s="39"/>
      <c r="H87" s="39"/>
      <c r="I87" s="149"/>
      <c r="J87" s="39"/>
      <c r="K87" s="39"/>
      <c r="L87" s="43"/>
    </row>
    <row r="88" s="1" customFormat="1" ht="6.96" customHeight="1">
      <c r="B88" s="38"/>
      <c r="C88" s="39"/>
      <c r="D88" s="39"/>
      <c r="E88" s="39"/>
      <c r="F88" s="39"/>
      <c r="G88" s="39"/>
      <c r="H88" s="39"/>
      <c r="I88" s="149"/>
      <c r="J88" s="39"/>
      <c r="K88" s="39"/>
      <c r="L88" s="43"/>
    </row>
    <row r="89" s="1" customFormat="1" ht="12" customHeight="1">
      <c r="B89" s="38"/>
      <c r="C89" s="32" t="s">
        <v>20</v>
      </c>
      <c r="D89" s="39"/>
      <c r="E89" s="39"/>
      <c r="F89" s="27" t="str">
        <f>F12</f>
        <v>Hanušovice</v>
      </c>
      <c r="G89" s="39"/>
      <c r="H89" s="39"/>
      <c r="I89" s="151" t="s">
        <v>22</v>
      </c>
      <c r="J89" s="74" t="str">
        <f>IF(J12="","",J12)</f>
        <v>9. 10. 2019</v>
      </c>
      <c r="K89" s="39"/>
      <c r="L89" s="43"/>
    </row>
    <row r="90" s="1" customFormat="1" ht="6.96" customHeight="1">
      <c r="B90" s="38"/>
      <c r="C90" s="39"/>
      <c r="D90" s="39"/>
      <c r="E90" s="39"/>
      <c r="F90" s="39"/>
      <c r="G90" s="39"/>
      <c r="H90" s="39"/>
      <c r="I90" s="149"/>
      <c r="J90" s="39"/>
      <c r="K90" s="39"/>
      <c r="L90" s="43"/>
    </row>
    <row r="91" s="1" customFormat="1" ht="15.15" customHeight="1">
      <c r="B91" s="38"/>
      <c r="C91" s="32" t="s">
        <v>24</v>
      </c>
      <c r="D91" s="39"/>
      <c r="E91" s="39"/>
      <c r="F91" s="27" t="str">
        <f>E15</f>
        <v xml:space="preserve"> </v>
      </c>
      <c r="G91" s="39"/>
      <c r="H91" s="39"/>
      <c r="I91" s="151" t="s">
        <v>30</v>
      </c>
      <c r="J91" s="36" t="str">
        <f>E21</f>
        <v xml:space="preserve"> </v>
      </c>
      <c r="K91" s="39"/>
      <c r="L91" s="43"/>
    </row>
    <row r="92" s="1" customFormat="1" ht="15.15" customHeight="1">
      <c r="B92" s="38"/>
      <c r="C92" s="32" t="s">
        <v>28</v>
      </c>
      <c r="D92" s="39"/>
      <c r="E92" s="39"/>
      <c r="F92" s="27" t="str">
        <f>IF(E18="","",E18)</f>
        <v>Vyplň údaj</v>
      </c>
      <c r="G92" s="39"/>
      <c r="H92" s="39"/>
      <c r="I92" s="151" t="s">
        <v>32</v>
      </c>
      <c r="J92" s="36" t="str">
        <f>E24</f>
        <v xml:space="preserve"> </v>
      </c>
      <c r="K92" s="39"/>
      <c r="L92" s="43"/>
    </row>
    <row r="93" s="1" customFormat="1" ht="10.32" customHeight="1">
      <c r="B93" s="38"/>
      <c r="C93" s="39"/>
      <c r="D93" s="39"/>
      <c r="E93" s="39"/>
      <c r="F93" s="39"/>
      <c r="G93" s="39"/>
      <c r="H93" s="39"/>
      <c r="I93" s="149"/>
      <c r="J93" s="39"/>
      <c r="K93" s="39"/>
      <c r="L93" s="43"/>
    </row>
    <row r="94" s="1" customFormat="1" ht="29.28" customHeight="1">
      <c r="B94" s="38"/>
      <c r="C94" s="187" t="s">
        <v>125</v>
      </c>
      <c r="D94" s="188"/>
      <c r="E94" s="188"/>
      <c r="F94" s="188"/>
      <c r="G94" s="188"/>
      <c r="H94" s="188"/>
      <c r="I94" s="189"/>
      <c r="J94" s="190" t="s">
        <v>126</v>
      </c>
      <c r="K94" s="188"/>
      <c r="L94" s="43"/>
    </row>
    <row r="95" s="1" customFormat="1" ht="10.32" customHeight="1">
      <c r="B95" s="38"/>
      <c r="C95" s="39"/>
      <c r="D95" s="39"/>
      <c r="E95" s="39"/>
      <c r="F95" s="39"/>
      <c r="G95" s="39"/>
      <c r="H95" s="39"/>
      <c r="I95" s="149"/>
      <c r="J95" s="39"/>
      <c r="K95" s="39"/>
      <c r="L95" s="43"/>
    </row>
    <row r="96" s="1" customFormat="1" ht="22.8" customHeight="1">
      <c r="B96" s="38"/>
      <c r="C96" s="191" t="s">
        <v>127</v>
      </c>
      <c r="D96" s="39"/>
      <c r="E96" s="39"/>
      <c r="F96" s="39"/>
      <c r="G96" s="39"/>
      <c r="H96" s="39"/>
      <c r="I96" s="149"/>
      <c r="J96" s="105">
        <f>J130</f>
        <v>0</v>
      </c>
      <c r="K96" s="39"/>
      <c r="L96" s="43"/>
      <c r="AU96" s="17" t="s">
        <v>128</v>
      </c>
    </row>
    <row r="97" s="8" customFormat="1" ht="24.96" customHeight="1">
      <c r="B97" s="192"/>
      <c r="C97" s="193"/>
      <c r="D97" s="194" t="s">
        <v>129</v>
      </c>
      <c r="E97" s="195"/>
      <c r="F97" s="195"/>
      <c r="G97" s="195"/>
      <c r="H97" s="195"/>
      <c r="I97" s="196"/>
      <c r="J97" s="197">
        <f>J131</f>
        <v>0</v>
      </c>
      <c r="K97" s="193"/>
      <c r="L97" s="198"/>
    </row>
    <row r="98" s="9" customFormat="1" ht="19.92" customHeight="1">
      <c r="B98" s="199"/>
      <c r="C98" s="128"/>
      <c r="D98" s="200" t="s">
        <v>1723</v>
      </c>
      <c r="E98" s="201"/>
      <c r="F98" s="201"/>
      <c r="G98" s="201"/>
      <c r="H98" s="201"/>
      <c r="I98" s="202"/>
      <c r="J98" s="203">
        <f>J132</f>
        <v>0</v>
      </c>
      <c r="K98" s="128"/>
      <c r="L98" s="204"/>
    </row>
    <row r="99" s="9" customFormat="1" ht="19.92" customHeight="1">
      <c r="B99" s="199"/>
      <c r="C99" s="128"/>
      <c r="D99" s="200" t="s">
        <v>1724</v>
      </c>
      <c r="E99" s="201"/>
      <c r="F99" s="201"/>
      <c r="G99" s="201"/>
      <c r="H99" s="201"/>
      <c r="I99" s="202"/>
      <c r="J99" s="203">
        <f>J183</f>
        <v>0</v>
      </c>
      <c r="K99" s="128"/>
      <c r="L99" s="204"/>
    </row>
    <row r="100" s="9" customFormat="1" ht="19.92" customHeight="1">
      <c r="B100" s="199"/>
      <c r="C100" s="128"/>
      <c r="D100" s="200" t="s">
        <v>1726</v>
      </c>
      <c r="E100" s="201"/>
      <c r="F100" s="201"/>
      <c r="G100" s="201"/>
      <c r="H100" s="201"/>
      <c r="I100" s="202"/>
      <c r="J100" s="203">
        <f>J251</f>
        <v>0</v>
      </c>
      <c r="K100" s="128"/>
      <c r="L100" s="204"/>
    </row>
    <row r="101" s="9" customFormat="1" ht="19.92" customHeight="1">
      <c r="B101" s="199"/>
      <c r="C101" s="128"/>
      <c r="D101" s="200" t="s">
        <v>134</v>
      </c>
      <c r="E101" s="201"/>
      <c r="F101" s="201"/>
      <c r="G101" s="201"/>
      <c r="H101" s="201"/>
      <c r="I101" s="202"/>
      <c r="J101" s="203">
        <f>J282</f>
        <v>0</v>
      </c>
      <c r="K101" s="128"/>
      <c r="L101" s="204"/>
    </row>
    <row r="102" s="9" customFormat="1" ht="19.92" customHeight="1">
      <c r="B102" s="199"/>
      <c r="C102" s="128"/>
      <c r="D102" s="200" t="s">
        <v>135</v>
      </c>
      <c r="E102" s="201"/>
      <c r="F102" s="201"/>
      <c r="G102" s="201"/>
      <c r="H102" s="201"/>
      <c r="I102" s="202"/>
      <c r="J102" s="203">
        <f>J287</f>
        <v>0</v>
      </c>
      <c r="K102" s="128"/>
      <c r="L102" s="204"/>
    </row>
    <row r="103" s="8" customFormat="1" ht="24.96" customHeight="1">
      <c r="B103" s="192"/>
      <c r="C103" s="193"/>
      <c r="D103" s="194" t="s">
        <v>136</v>
      </c>
      <c r="E103" s="195"/>
      <c r="F103" s="195"/>
      <c r="G103" s="195"/>
      <c r="H103" s="195"/>
      <c r="I103" s="196"/>
      <c r="J103" s="197">
        <f>J289</f>
        <v>0</v>
      </c>
      <c r="K103" s="193"/>
      <c r="L103" s="198"/>
    </row>
    <row r="104" s="9" customFormat="1" ht="19.92" customHeight="1">
      <c r="B104" s="199"/>
      <c r="C104" s="128"/>
      <c r="D104" s="200" t="s">
        <v>139</v>
      </c>
      <c r="E104" s="201"/>
      <c r="F104" s="201"/>
      <c r="G104" s="201"/>
      <c r="H104" s="201"/>
      <c r="I104" s="202"/>
      <c r="J104" s="203">
        <f>J290</f>
        <v>0</v>
      </c>
      <c r="K104" s="128"/>
      <c r="L104" s="204"/>
    </row>
    <row r="105" s="9" customFormat="1" ht="19.92" customHeight="1">
      <c r="B105" s="199"/>
      <c r="C105" s="128"/>
      <c r="D105" s="200" t="s">
        <v>1730</v>
      </c>
      <c r="E105" s="201"/>
      <c r="F105" s="201"/>
      <c r="G105" s="201"/>
      <c r="H105" s="201"/>
      <c r="I105" s="202"/>
      <c r="J105" s="203">
        <f>J372</f>
        <v>0</v>
      </c>
      <c r="K105" s="128"/>
      <c r="L105" s="204"/>
    </row>
    <row r="106" s="9" customFormat="1" ht="19.92" customHeight="1">
      <c r="B106" s="199"/>
      <c r="C106" s="128"/>
      <c r="D106" s="200" t="s">
        <v>2269</v>
      </c>
      <c r="E106" s="201"/>
      <c r="F106" s="201"/>
      <c r="G106" s="201"/>
      <c r="H106" s="201"/>
      <c r="I106" s="202"/>
      <c r="J106" s="203">
        <f>J413</f>
        <v>0</v>
      </c>
      <c r="K106" s="128"/>
      <c r="L106" s="204"/>
    </row>
    <row r="107" s="9" customFormat="1" ht="19.92" customHeight="1">
      <c r="B107" s="199"/>
      <c r="C107" s="128"/>
      <c r="D107" s="200" t="s">
        <v>141</v>
      </c>
      <c r="E107" s="201"/>
      <c r="F107" s="201"/>
      <c r="G107" s="201"/>
      <c r="H107" s="201"/>
      <c r="I107" s="202"/>
      <c r="J107" s="203">
        <f>J439</f>
        <v>0</v>
      </c>
      <c r="K107" s="128"/>
      <c r="L107" s="204"/>
    </row>
    <row r="108" s="9" customFormat="1" ht="19.92" customHeight="1">
      <c r="B108" s="199"/>
      <c r="C108" s="128"/>
      <c r="D108" s="200" t="s">
        <v>142</v>
      </c>
      <c r="E108" s="201"/>
      <c r="F108" s="201"/>
      <c r="G108" s="201"/>
      <c r="H108" s="201"/>
      <c r="I108" s="202"/>
      <c r="J108" s="203">
        <f>J473</f>
        <v>0</v>
      </c>
      <c r="K108" s="128"/>
      <c r="L108" s="204"/>
    </row>
    <row r="109" s="9" customFormat="1" ht="19.92" customHeight="1">
      <c r="B109" s="199"/>
      <c r="C109" s="128"/>
      <c r="D109" s="200" t="s">
        <v>143</v>
      </c>
      <c r="E109" s="201"/>
      <c r="F109" s="201"/>
      <c r="G109" s="201"/>
      <c r="H109" s="201"/>
      <c r="I109" s="202"/>
      <c r="J109" s="203">
        <f>J525</f>
        <v>0</v>
      </c>
      <c r="K109" s="128"/>
      <c r="L109" s="204"/>
    </row>
    <row r="110" s="9" customFormat="1" ht="19.92" customHeight="1">
      <c r="B110" s="199"/>
      <c r="C110" s="128"/>
      <c r="D110" s="200" t="s">
        <v>147</v>
      </c>
      <c r="E110" s="201"/>
      <c r="F110" s="201"/>
      <c r="G110" s="201"/>
      <c r="H110" s="201"/>
      <c r="I110" s="202"/>
      <c r="J110" s="203">
        <f>J550</f>
        <v>0</v>
      </c>
      <c r="K110" s="128"/>
      <c r="L110" s="204"/>
    </row>
    <row r="111" s="1" customFormat="1" ht="21.84" customHeight="1">
      <c r="B111" s="38"/>
      <c r="C111" s="39"/>
      <c r="D111" s="39"/>
      <c r="E111" s="39"/>
      <c r="F111" s="39"/>
      <c r="G111" s="39"/>
      <c r="H111" s="39"/>
      <c r="I111" s="149"/>
      <c r="J111" s="39"/>
      <c r="K111" s="39"/>
      <c r="L111" s="43"/>
    </row>
    <row r="112" s="1" customFormat="1" ht="6.96" customHeight="1">
      <c r="B112" s="61"/>
      <c r="C112" s="62"/>
      <c r="D112" s="62"/>
      <c r="E112" s="62"/>
      <c r="F112" s="62"/>
      <c r="G112" s="62"/>
      <c r="H112" s="62"/>
      <c r="I112" s="182"/>
      <c r="J112" s="62"/>
      <c r="K112" s="62"/>
      <c r="L112" s="43"/>
    </row>
    <row r="116" s="1" customFormat="1" ht="6.96" customHeight="1">
      <c r="B116" s="63"/>
      <c r="C116" s="64"/>
      <c r="D116" s="64"/>
      <c r="E116" s="64"/>
      <c r="F116" s="64"/>
      <c r="G116" s="64"/>
      <c r="H116" s="64"/>
      <c r="I116" s="185"/>
      <c r="J116" s="64"/>
      <c r="K116" s="64"/>
      <c r="L116" s="43"/>
    </row>
    <row r="117" s="1" customFormat="1" ht="24.96" customHeight="1">
      <c r="B117" s="38"/>
      <c r="C117" s="23" t="s">
        <v>150</v>
      </c>
      <c r="D117" s="39"/>
      <c r="E117" s="39"/>
      <c r="F117" s="39"/>
      <c r="G117" s="39"/>
      <c r="H117" s="39"/>
      <c r="I117" s="149"/>
      <c r="J117" s="39"/>
      <c r="K117" s="39"/>
      <c r="L117" s="43"/>
    </row>
    <row r="118" s="1" customFormat="1" ht="6.96" customHeight="1">
      <c r="B118" s="38"/>
      <c r="C118" s="39"/>
      <c r="D118" s="39"/>
      <c r="E118" s="39"/>
      <c r="F118" s="39"/>
      <c r="G118" s="39"/>
      <c r="H118" s="39"/>
      <c r="I118" s="149"/>
      <c r="J118" s="39"/>
      <c r="K118" s="39"/>
      <c r="L118" s="43"/>
    </row>
    <row r="119" s="1" customFormat="1" ht="12" customHeight="1">
      <c r="B119" s="38"/>
      <c r="C119" s="32" t="s">
        <v>16</v>
      </c>
      <c r="D119" s="39"/>
      <c r="E119" s="39"/>
      <c r="F119" s="39"/>
      <c r="G119" s="39"/>
      <c r="H119" s="39"/>
      <c r="I119" s="149"/>
      <c r="J119" s="39"/>
      <c r="K119" s="39"/>
      <c r="L119" s="43"/>
    </row>
    <row r="120" s="1" customFormat="1" ht="16.5" customHeight="1">
      <c r="B120" s="38"/>
      <c r="C120" s="39"/>
      <c r="D120" s="39"/>
      <c r="E120" s="186" t="str">
        <f>E7</f>
        <v>Stavební úpravy a změny užívání domu s pečovatelskou službou na bytový dům p.č. St. 171/1 a 171/2, k.ú. Hanušovice</v>
      </c>
      <c r="F120" s="32"/>
      <c r="G120" s="32"/>
      <c r="H120" s="32"/>
      <c r="I120" s="149"/>
      <c r="J120" s="39"/>
      <c r="K120" s="39"/>
      <c r="L120" s="43"/>
    </row>
    <row r="121" s="1" customFormat="1" ht="12" customHeight="1">
      <c r="B121" s="38"/>
      <c r="C121" s="32" t="s">
        <v>122</v>
      </c>
      <c r="D121" s="39"/>
      <c r="E121" s="39"/>
      <c r="F121" s="39"/>
      <c r="G121" s="39"/>
      <c r="H121" s="39"/>
      <c r="I121" s="149"/>
      <c r="J121" s="39"/>
      <c r="K121" s="39"/>
      <c r="L121" s="43"/>
    </row>
    <row r="122" s="1" customFormat="1" ht="16.5" customHeight="1">
      <c r="B122" s="38"/>
      <c r="C122" s="39"/>
      <c r="D122" s="39"/>
      <c r="E122" s="71" t="str">
        <f>E9</f>
        <v>04 - Konstrukce přístupových ram</v>
      </c>
      <c r="F122" s="39"/>
      <c r="G122" s="39"/>
      <c r="H122" s="39"/>
      <c r="I122" s="149"/>
      <c r="J122" s="39"/>
      <c r="K122" s="39"/>
      <c r="L122" s="43"/>
    </row>
    <row r="123" s="1" customFormat="1" ht="6.96" customHeight="1">
      <c r="B123" s="38"/>
      <c r="C123" s="39"/>
      <c r="D123" s="39"/>
      <c r="E123" s="39"/>
      <c r="F123" s="39"/>
      <c r="G123" s="39"/>
      <c r="H123" s="39"/>
      <c r="I123" s="149"/>
      <c r="J123" s="39"/>
      <c r="K123" s="39"/>
      <c r="L123" s="43"/>
    </row>
    <row r="124" s="1" customFormat="1" ht="12" customHeight="1">
      <c r="B124" s="38"/>
      <c r="C124" s="32" t="s">
        <v>20</v>
      </c>
      <c r="D124" s="39"/>
      <c r="E124" s="39"/>
      <c r="F124" s="27" t="str">
        <f>F12</f>
        <v>Hanušovice</v>
      </c>
      <c r="G124" s="39"/>
      <c r="H124" s="39"/>
      <c r="I124" s="151" t="s">
        <v>22</v>
      </c>
      <c r="J124" s="74" t="str">
        <f>IF(J12="","",J12)</f>
        <v>9. 10. 2019</v>
      </c>
      <c r="K124" s="39"/>
      <c r="L124" s="43"/>
    </row>
    <row r="125" s="1" customFormat="1" ht="6.96" customHeight="1">
      <c r="B125" s="38"/>
      <c r="C125" s="39"/>
      <c r="D125" s="39"/>
      <c r="E125" s="39"/>
      <c r="F125" s="39"/>
      <c r="G125" s="39"/>
      <c r="H125" s="39"/>
      <c r="I125" s="149"/>
      <c r="J125" s="39"/>
      <c r="K125" s="39"/>
      <c r="L125" s="43"/>
    </row>
    <row r="126" s="1" customFormat="1" ht="15.15" customHeight="1">
      <c r="B126" s="38"/>
      <c r="C126" s="32" t="s">
        <v>24</v>
      </c>
      <c r="D126" s="39"/>
      <c r="E126" s="39"/>
      <c r="F126" s="27" t="str">
        <f>E15</f>
        <v xml:space="preserve"> </v>
      </c>
      <c r="G126" s="39"/>
      <c r="H126" s="39"/>
      <c r="I126" s="151" t="s">
        <v>30</v>
      </c>
      <c r="J126" s="36" t="str">
        <f>E21</f>
        <v xml:space="preserve"> </v>
      </c>
      <c r="K126" s="39"/>
      <c r="L126" s="43"/>
    </row>
    <row r="127" s="1" customFormat="1" ht="15.15" customHeight="1">
      <c r="B127" s="38"/>
      <c r="C127" s="32" t="s">
        <v>28</v>
      </c>
      <c r="D127" s="39"/>
      <c r="E127" s="39"/>
      <c r="F127" s="27" t="str">
        <f>IF(E18="","",E18)</f>
        <v>Vyplň údaj</v>
      </c>
      <c r="G127" s="39"/>
      <c r="H127" s="39"/>
      <c r="I127" s="151" t="s">
        <v>32</v>
      </c>
      <c r="J127" s="36" t="str">
        <f>E24</f>
        <v xml:space="preserve"> </v>
      </c>
      <c r="K127" s="39"/>
      <c r="L127" s="43"/>
    </row>
    <row r="128" s="1" customFormat="1" ht="10.32" customHeight="1">
      <c r="B128" s="38"/>
      <c r="C128" s="39"/>
      <c r="D128" s="39"/>
      <c r="E128" s="39"/>
      <c r="F128" s="39"/>
      <c r="G128" s="39"/>
      <c r="H128" s="39"/>
      <c r="I128" s="149"/>
      <c r="J128" s="39"/>
      <c r="K128" s="39"/>
      <c r="L128" s="43"/>
    </row>
    <row r="129" s="10" customFormat="1" ht="29.28" customHeight="1">
      <c r="B129" s="205"/>
      <c r="C129" s="206" t="s">
        <v>151</v>
      </c>
      <c r="D129" s="207" t="s">
        <v>59</v>
      </c>
      <c r="E129" s="207" t="s">
        <v>55</v>
      </c>
      <c r="F129" s="207" t="s">
        <v>56</v>
      </c>
      <c r="G129" s="207" t="s">
        <v>152</v>
      </c>
      <c r="H129" s="207" t="s">
        <v>153</v>
      </c>
      <c r="I129" s="208" t="s">
        <v>154</v>
      </c>
      <c r="J129" s="207" t="s">
        <v>126</v>
      </c>
      <c r="K129" s="209" t="s">
        <v>155</v>
      </c>
      <c r="L129" s="210"/>
      <c r="M129" s="95" t="s">
        <v>1</v>
      </c>
      <c r="N129" s="96" t="s">
        <v>38</v>
      </c>
      <c r="O129" s="96" t="s">
        <v>156</v>
      </c>
      <c r="P129" s="96" t="s">
        <v>157</v>
      </c>
      <c r="Q129" s="96" t="s">
        <v>158</v>
      </c>
      <c r="R129" s="96" t="s">
        <v>159</v>
      </c>
      <c r="S129" s="96" t="s">
        <v>160</v>
      </c>
      <c r="T129" s="97" t="s">
        <v>161</v>
      </c>
    </row>
    <row r="130" s="1" customFormat="1" ht="22.8" customHeight="1">
      <c r="B130" s="38"/>
      <c r="C130" s="102" t="s">
        <v>162</v>
      </c>
      <c r="D130" s="39"/>
      <c r="E130" s="39"/>
      <c r="F130" s="39"/>
      <c r="G130" s="39"/>
      <c r="H130" s="39"/>
      <c r="I130" s="149"/>
      <c r="J130" s="211">
        <f>BK130</f>
        <v>0</v>
      </c>
      <c r="K130" s="39"/>
      <c r="L130" s="43"/>
      <c r="M130" s="98"/>
      <c r="N130" s="99"/>
      <c r="O130" s="99"/>
      <c r="P130" s="212">
        <f>P131+P289</f>
        <v>0</v>
      </c>
      <c r="Q130" s="99"/>
      <c r="R130" s="212">
        <f>R131+R289</f>
        <v>26.102755989999999</v>
      </c>
      <c r="S130" s="99"/>
      <c r="T130" s="213">
        <f>T131+T289</f>
        <v>3.5665830000000001</v>
      </c>
      <c r="AT130" s="17" t="s">
        <v>73</v>
      </c>
      <c r="AU130" s="17" t="s">
        <v>128</v>
      </c>
      <c r="BK130" s="214">
        <f>BK131+BK289</f>
        <v>0</v>
      </c>
    </row>
    <row r="131" s="11" customFormat="1" ht="25.92" customHeight="1">
      <c r="B131" s="215"/>
      <c r="C131" s="216"/>
      <c r="D131" s="217" t="s">
        <v>73</v>
      </c>
      <c r="E131" s="218" t="s">
        <v>163</v>
      </c>
      <c r="F131" s="218" t="s">
        <v>164</v>
      </c>
      <c r="G131" s="216"/>
      <c r="H131" s="216"/>
      <c r="I131" s="219"/>
      <c r="J131" s="220">
        <f>BK131</f>
        <v>0</v>
      </c>
      <c r="K131" s="216"/>
      <c r="L131" s="221"/>
      <c r="M131" s="222"/>
      <c r="N131" s="223"/>
      <c r="O131" s="223"/>
      <c r="P131" s="224">
        <f>P132+P183+P251+P282+P287</f>
        <v>0</v>
      </c>
      <c r="Q131" s="223"/>
      <c r="R131" s="224">
        <f>R132+R183+R251+R282+R287</f>
        <v>24.144506019999998</v>
      </c>
      <c r="S131" s="223"/>
      <c r="T131" s="225">
        <f>T132+T183+T251+T282+T287</f>
        <v>3.2462</v>
      </c>
      <c r="AR131" s="226" t="s">
        <v>82</v>
      </c>
      <c r="AT131" s="227" t="s">
        <v>73</v>
      </c>
      <c r="AU131" s="227" t="s">
        <v>74</v>
      </c>
      <c r="AY131" s="226" t="s">
        <v>165</v>
      </c>
      <c r="BK131" s="228">
        <f>BK132+BK183+BK251+BK282+BK287</f>
        <v>0</v>
      </c>
    </row>
    <row r="132" s="11" customFormat="1" ht="22.8" customHeight="1">
      <c r="B132" s="215"/>
      <c r="C132" s="216"/>
      <c r="D132" s="217" t="s">
        <v>73</v>
      </c>
      <c r="E132" s="229" t="s">
        <v>82</v>
      </c>
      <c r="F132" s="229" t="s">
        <v>1734</v>
      </c>
      <c r="G132" s="216"/>
      <c r="H132" s="216"/>
      <c r="I132" s="219"/>
      <c r="J132" s="230">
        <f>BK132</f>
        <v>0</v>
      </c>
      <c r="K132" s="216"/>
      <c r="L132" s="221"/>
      <c r="M132" s="222"/>
      <c r="N132" s="223"/>
      <c r="O132" s="223"/>
      <c r="P132" s="224">
        <f>SUM(P133:P182)</f>
        <v>0</v>
      </c>
      <c r="Q132" s="223"/>
      <c r="R132" s="224">
        <f>SUM(R133:R182)</f>
        <v>0</v>
      </c>
      <c r="S132" s="223"/>
      <c r="T132" s="225">
        <f>SUM(T133:T182)</f>
        <v>0</v>
      </c>
      <c r="AR132" s="226" t="s">
        <v>82</v>
      </c>
      <c r="AT132" s="227" t="s">
        <v>73</v>
      </c>
      <c r="AU132" s="227" t="s">
        <v>82</v>
      </c>
      <c r="AY132" s="226" t="s">
        <v>165</v>
      </c>
      <c r="BK132" s="228">
        <f>SUM(BK133:BK182)</f>
        <v>0</v>
      </c>
    </row>
    <row r="133" s="1" customFormat="1" ht="24" customHeight="1">
      <c r="B133" s="38"/>
      <c r="C133" s="231" t="s">
        <v>82</v>
      </c>
      <c r="D133" s="231" t="s">
        <v>168</v>
      </c>
      <c r="E133" s="232" t="s">
        <v>2552</v>
      </c>
      <c r="F133" s="233" t="s">
        <v>2553</v>
      </c>
      <c r="G133" s="234" t="s">
        <v>171</v>
      </c>
      <c r="H133" s="235">
        <v>2.7490000000000001</v>
      </c>
      <c r="I133" s="236"/>
      <c r="J133" s="237">
        <f>ROUND(I133*H133,2)</f>
        <v>0</v>
      </c>
      <c r="K133" s="233" t="s">
        <v>172</v>
      </c>
      <c r="L133" s="43"/>
      <c r="M133" s="238" t="s">
        <v>1</v>
      </c>
      <c r="N133" s="239" t="s">
        <v>40</v>
      </c>
      <c r="O133" s="86"/>
      <c r="P133" s="240">
        <f>O133*H133</f>
        <v>0</v>
      </c>
      <c r="Q133" s="240">
        <v>0</v>
      </c>
      <c r="R133" s="240">
        <f>Q133*H133</f>
        <v>0</v>
      </c>
      <c r="S133" s="240">
        <v>0</v>
      </c>
      <c r="T133" s="241">
        <f>S133*H133</f>
        <v>0</v>
      </c>
      <c r="AR133" s="242" t="s">
        <v>173</v>
      </c>
      <c r="AT133" s="242" t="s">
        <v>168</v>
      </c>
      <c r="AU133" s="242" t="s">
        <v>107</v>
      </c>
      <c r="AY133" s="17" t="s">
        <v>165</v>
      </c>
      <c r="BE133" s="243">
        <f>IF(N133="základní",J133,0)</f>
        <v>0</v>
      </c>
      <c r="BF133" s="243">
        <f>IF(N133="snížená",J133,0)</f>
        <v>0</v>
      </c>
      <c r="BG133" s="243">
        <f>IF(N133="zákl. přenesená",J133,0)</f>
        <v>0</v>
      </c>
      <c r="BH133" s="243">
        <f>IF(N133="sníž. přenesená",J133,0)</f>
        <v>0</v>
      </c>
      <c r="BI133" s="243">
        <f>IF(N133="nulová",J133,0)</f>
        <v>0</v>
      </c>
      <c r="BJ133" s="17" t="s">
        <v>107</v>
      </c>
      <c r="BK133" s="243">
        <f>ROUND(I133*H133,2)</f>
        <v>0</v>
      </c>
      <c r="BL133" s="17" t="s">
        <v>173</v>
      </c>
      <c r="BM133" s="242" t="s">
        <v>2554</v>
      </c>
    </row>
    <row r="134" s="12" customFormat="1">
      <c r="B134" s="244"/>
      <c r="C134" s="245"/>
      <c r="D134" s="246" t="s">
        <v>175</v>
      </c>
      <c r="E134" s="247" t="s">
        <v>1</v>
      </c>
      <c r="F134" s="248" t="s">
        <v>2555</v>
      </c>
      <c r="G134" s="245"/>
      <c r="H134" s="247" t="s">
        <v>1</v>
      </c>
      <c r="I134" s="249"/>
      <c r="J134" s="245"/>
      <c r="K134" s="245"/>
      <c r="L134" s="250"/>
      <c r="M134" s="251"/>
      <c r="N134" s="252"/>
      <c r="O134" s="252"/>
      <c r="P134" s="252"/>
      <c r="Q134" s="252"/>
      <c r="R134" s="252"/>
      <c r="S134" s="252"/>
      <c r="T134" s="253"/>
      <c r="AT134" s="254" t="s">
        <v>175</v>
      </c>
      <c r="AU134" s="254" t="s">
        <v>107</v>
      </c>
      <c r="AV134" s="12" t="s">
        <v>82</v>
      </c>
      <c r="AW134" s="12" t="s">
        <v>31</v>
      </c>
      <c r="AX134" s="12" t="s">
        <v>74</v>
      </c>
      <c r="AY134" s="254" t="s">
        <v>165</v>
      </c>
    </row>
    <row r="135" s="13" customFormat="1">
      <c r="B135" s="255"/>
      <c r="C135" s="256"/>
      <c r="D135" s="246" t="s">
        <v>175</v>
      </c>
      <c r="E135" s="257" t="s">
        <v>1</v>
      </c>
      <c r="F135" s="258" t="s">
        <v>2556</v>
      </c>
      <c r="G135" s="256"/>
      <c r="H135" s="259">
        <v>1.9750000000000001</v>
      </c>
      <c r="I135" s="260"/>
      <c r="J135" s="256"/>
      <c r="K135" s="256"/>
      <c r="L135" s="261"/>
      <c r="M135" s="262"/>
      <c r="N135" s="263"/>
      <c r="O135" s="263"/>
      <c r="P135" s="263"/>
      <c r="Q135" s="263"/>
      <c r="R135" s="263"/>
      <c r="S135" s="263"/>
      <c r="T135" s="264"/>
      <c r="AT135" s="265" t="s">
        <v>175</v>
      </c>
      <c r="AU135" s="265" t="s">
        <v>107</v>
      </c>
      <c r="AV135" s="13" t="s">
        <v>107</v>
      </c>
      <c r="AW135" s="13" t="s">
        <v>31</v>
      </c>
      <c r="AX135" s="13" t="s">
        <v>74</v>
      </c>
      <c r="AY135" s="265" t="s">
        <v>165</v>
      </c>
    </row>
    <row r="136" s="13" customFormat="1">
      <c r="B136" s="255"/>
      <c r="C136" s="256"/>
      <c r="D136" s="246" t="s">
        <v>175</v>
      </c>
      <c r="E136" s="257" t="s">
        <v>1</v>
      </c>
      <c r="F136" s="258" t="s">
        <v>2557</v>
      </c>
      <c r="G136" s="256"/>
      <c r="H136" s="259">
        <v>0.77400000000000002</v>
      </c>
      <c r="I136" s="260"/>
      <c r="J136" s="256"/>
      <c r="K136" s="256"/>
      <c r="L136" s="261"/>
      <c r="M136" s="262"/>
      <c r="N136" s="263"/>
      <c r="O136" s="263"/>
      <c r="P136" s="263"/>
      <c r="Q136" s="263"/>
      <c r="R136" s="263"/>
      <c r="S136" s="263"/>
      <c r="T136" s="264"/>
      <c r="AT136" s="265" t="s">
        <v>175</v>
      </c>
      <c r="AU136" s="265" t="s">
        <v>107</v>
      </c>
      <c r="AV136" s="13" t="s">
        <v>107</v>
      </c>
      <c r="AW136" s="13" t="s">
        <v>31</v>
      </c>
      <c r="AX136" s="13" t="s">
        <v>74</v>
      </c>
      <c r="AY136" s="265" t="s">
        <v>165</v>
      </c>
    </row>
    <row r="137" s="15" customFormat="1">
      <c r="B137" s="277"/>
      <c r="C137" s="278"/>
      <c r="D137" s="246" t="s">
        <v>175</v>
      </c>
      <c r="E137" s="279" t="s">
        <v>1</v>
      </c>
      <c r="F137" s="280" t="s">
        <v>186</v>
      </c>
      <c r="G137" s="278"/>
      <c r="H137" s="281">
        <v>2.7490000000000001</v>
      </c>
      <c r="I137" s="282"/>
      <c r="J137" s="278"/>
      <c r="K137" s="278"/>
      <c r="L137" s="283"/>
      <c r="M137" s="284"/>
      <c r="N137" s="285"/>
      <c r="O137" s="285"/>
      <c r="P137" s="285"/>
      <c r="Q137" s="285"/>
      <c r="R137" s="285"/>
      <c r="S137" s="285"/>
      <c r="T137" s="286"/>
      <c r="AT137" s="287" t="s">
        <v>175</v>
      </c>
      <c r="AU137" s="287" t="s">
        <v>107</v>
      </c>
      <c r="AV137" s="15" t="s">
        <v>173</v>
      </c>
      <c r="AW137" s="15" t="s">
        <v>31</v>
      </c>
      <c r="AX137" s="15" t="s">
        <v>82</v>
      </c>
      <c r="AY137" s="287" t="s">
        <v>165</v>
      </c>
    </row>
    <row r="138" s="1" customFormat="1" ht="16.5" customHeight="1">
      <c r="B138" s="38"/>
      <c r="C138" s="231" t="s">
        <v>107</v>
      </c>
      <c r="D138" s="231" t="s">
        <v>168</v>
      </c>
      <c r="E138" s="232" t="s">
        <v>2558</v>
      </c>
      <c r="F138" s="233" t="s">
        <v>2559</v>
      </c>
      <c r="G138" s="234" t="s">
        <v>171</v>
      </c>
      <c r="H138" s="235">
        <v>1.375</v>
      </c>
      <c r="I138" s="236"/>
      <c r="J138" s="237">
        <f>ROUND(I138*H138,2)</f>
        <v>0</v>
      </c>
      <c r="K138" s="233" t="s">
        <v>172</v>
      </c>
      <c r="L138" s="43"/>
      <c r="M138" s="238" t="s">
        <v>1</v>
      </c>
      <c r="N138" s="239" t="s">
        <v>40</v>
      </c>
      <c r="O138" s="86"/>
      <c r="P138" s="240">
        <f>O138*H138</f>
        <v>0</v>
      </c>
      <c r="Q138" s="240">
        <v>0</v>
      </c>
      <c r="R138" s="240">
        <f>Q138*H138</f>
        <v>0</v>
      </c>
      <c r="S138" s="240">
        <v>0</v>
      </c>
      <c r="T138" s="241">
        <f>S138*H138</f>
        <v>0</v>
      </c>
      <c r="AR138" s="242" t="s">
        <v>173</v>
      </c>
      <c r="AT138" s="242" t="s">
        <v>168</v>
      </c>
      <c r="AU138" s="242" t="s">
        <v>107</v>
      </c>
      <c r="AY138" s="17" t="s">
        <v>165</v>
      </c>
      <c r="BE138" s="243">
        <f>IF(N138="základní",J138,0)</f>
        <v>0</v>
      </c>
      <c r="BF138" s="243">
        <f>IF(N138="snížená",J138,0)</f>
        <v>0</v>
      </c>
      <c r="BG138" s="243">
        <f>IF(N138="zákl. přenesená",J138,0)</f>
        <v>0</v>
      </c>
      <c r="BH138" s="243">
        <f>IF(N138="sníž. přenesená",J138,0)</f>
        <v>0</v>
      </c>
      <c r="BI138" s="243">
        <f>IF(N138="nulová",J138,0)</f>
        <v>0</v>
      </c>
      <c r="BJ138" s="17" t="s">
        <v>107</v>
      </c>
      <c r="BK138" s="243">
        <f>ROUND(I138*H138,2)</f>
        <v>0</v>
      </c>
      <c r="BL138" s="17" t="s">
        <v>173</v>
      </c>
      <c r="BM138" s="242" t="s">
        <v>2560</v>
      </c>
    </row>
    <row r="139" s="13" customFormat="1">
      <c r="B139" s="255"/>
      <c r="C139" s="256"/>
      <c r="D139" s="246" t="s">
        <v>175</v>
      </c>
      <c r="E139" s="257" t="s">
        <v>1</v>
      </c>
      <c r="F139" s="258" t="s">
        <v>2561</v>
      </c>
      <c r="G139" s="256"/>
      <c r="H139" s="259">
        <v>1.375</v>
      </c>
      <c r="I139" s="260"/>
      <c r="J139" s="256"/>
      <c r="K139" s="256"/>
      <c r="L139" s="261"/>
      <c r="M139" s="262"/>
      <c r="N139" s="263"/>
      <c r="O139" s="263"/>
      <c r="P139" s="263"/>
      <c r="Q139" s="263"/>
      <c r="R139" s="263"/>
      <c r="S139" s="263"/>
      <c r="T139" s="264"/>
      <c r="AT139" s="265" t="s">
        <v>175</v>
      </c>
      <c r="AU139" s="265" t="s">
        <v>107</v>
      </c>
      <c r="AV139" s="13" t="s">
        <v>107</v>
      </c>
      <c r="AW139" s="13" t="s">
        <v>31</v>
      </c>
      <c r="AX139" s="13" t="s">
        <v>74</v>
      </c>
      <c r="AY139" s="265" t="s">
        <v>165</v>
      </c>
    </row>
    <row r="140" s="15" customFormat="1">
      <c r="B140" s="277"/>
      <c r="C140" s="278"/>
      <c r="D140" s="246" t="s">
        <v>175</v>
      </c>
      <c r="E140" s="279" t="s">
        <v>1</v>
      </c>
      <c r="F140" s="280" t="s">
        <v>186</v>
      </c>
      <c r="G140" s="278"/>
      <c r="H140" s="281">
        <v>1.375</v>
      </c>
      <c r="I140" s="282"/>
      <c r="J140" s="278"/>
      <c r="K140" s="278"/>
      <c r="L140" s="283"/>
      <c r="M140" s="284"/>
      <c r="N140" s="285"/>
      <c r="O140" s="285"/>
      <c r="P140" s="285"/>
      <c r="Q140" s="285"/>
      <c r="R140" s="285"/>
      <c r="S140" s="285"/>
      <c r="T140" s="286"/>
      <c r="AT140" s="287" t="s">
        <v>175</v>
      </c>
      <c r="AU140" s="287" t="s">
        <v>107</v>
      </c>
      <c r="AV140" s="15" t="s">
        <v>173</v>
      </c>
      <c r="AW140" s="15" t="s">
        <v>31</v>
      </c>
      <c r="AX140" s="15" t="s">
        <v>82</v>
      </c>
      <c r="AY140" s="287" t="s">
        <v>165</v>
      </c>
    </row>
    <row r="141" s="1" customFormat="1" ht="24" customHeight="1">
      <c r="B141" s="38"/>
      <c r="C141" s="231" t="s">
        <v>166</v>
      </c>
      <c r="D141" s="231" t="s">
        <v>168</v>
      </c>
      <c r="E141" s="232" t="s">
        <v>2562</v>
      </c>
      <c r="F141" s="233" t="s">
        <v>2563</v>
      </c>
      <c r="G141" s="234" t="s">
        <v>171</v>
      </c>
      <c r="H141" s="235">
        <v>2.0390000000000001</v>
      </c>
      <c r="I141" s="236"/>
      <c r="J141" s="237">
        <f>ROUND(I141*H141,2)</f>
        <v>0</v>
      </c>
      <c r="K141" s="233" t="s">
        <v>172</v>
      </c>
      <c r="L141" s="43"/>
      <c r="M141" s="238" t="s">
        <v>1</v>
      </c>
      <c r="N141" s="239" t="s">
        <v>40</v>
      </c>
      <c r="O141" s="86"/>
      <c r="P141" s="240">
        <f>O141*H141</f>
        <v>0</v>
      </c>
      <c r="Q141" s="240">
        <v>0</v>
      </c>
      <c r="R141" s="240">
        <f>Q141*H141</f>
        <v>0</v>
      </c>
      <c r="S141" s="240">
        <v>0</v>
      </c>
      <c r="T141" s="241">
        <f>S141*H141</f>
        <v>0</v>
      </c>
      <c r="AR141" s="242" t="s">
        <v>173</v>
      </c>
      <c r="AT141" s="242" t="s">
        <v>168</v>
      </c>
      <c r="AU141" s="242" t="s">
        <v>107</v>
      </c>
      <c r="AY141" s="17" t="s">
        <v>165</v>
      </c>
      <c r="BE141" s="243">
        <f>IF(N141="základní",J141,0)</f>
        <v>0</v>
      </c>
      <c r="BF141" s="243">
        <f>IF(N141="snížená",J141,0)</f>
        <v>0</v>
      </c>
      <c r="BG141" s="243">
        <f>IF(N141="zákl. přenesená",J141,0)</f>
        <v>0</v>
      </c>
      <c r="BH141" s="243">
        <f>IF(N141="sníž. přenesená",J141,0)</f>
        <v>0</v>
      </c>
      <c r="BI141" s="243">
        <f>IF(N141="nulová",J141,0)</f>
        <v>0</v>
      </c>
      <c r="BJ141" s="17" t="s">
        <v>107</v>
      </c>
      <c r="BK141" s="243">
        <f>ROUND(I141*H141,2)</f>
        <v>0</v>
      </c>
      <c r="BL141" s="17" t="s">
        <v>173</v>
      </c>
      <c r="BM141" s="242" t="s">
        <v>2564</v>
      </c>
    </row>
    <row r="142" s="12" customFormat="1">
      <c r="B142" s="244"/>
      <c r="C142" s="245"/>
      <c r="D142" s="246" t="s">
        <v>175</v>
      </c>
      <c r="E142" s="247" t="s">
        <v>1</v>
      </c>
      <c r="F142" s="248" t="s">
        <v>2565</v>
      </c>
      <c r="G142" s="245"/>
      <c r="H142" s="247" t="s">
        <v>1</v>
      </c>
      <c r="I142" s="249"/>
      <c r="J142" s="245"/>
      <c r="K142" s="245"/>
      <c r="L142" s="250"/>
      <c r="M142" s="251"/>
      <c r="N142" s="252"/>
      <c r="O142" s="252"/>
      <c r="P142" s="252"/>
      <c r="Q142" s="252"/>
      <c r="R142" s="252"/>
      <c r="S142" s="252"/>
      <c r="T142" s="253"/>
      <c r="AT142" s="254" t="s">
        <v>175</v>
      </c>
      <c r="AU142" s="254" t="s">
        <v>107</v>
      </c>
      <c r="AV142" s="12" t="s">
        <v>82</v>
      </c>
      <c r="AW142" s="12" t="s">
        <v>31</v>
      </c>
      <c r="AX142" s="12" t="s">
        <v>74</v>
      </c>
      <c r="AY142" s="254" t="s">
        <v>165</v>
      </c>
    </row>
    <row r="143" s="12" customFormat="1">
      <c r="B143" s="244"/>
      <c r="C143" s="245"/>
      <c r="D143" s="246" t="s">
        <v>175</v>
      </c>
      <c r="E143" s="247" t="s">
        <v>1</v>
      </c>
      <c r="F143" s="248" t="s">
        <v>2566</v>
      </c>
      <c r="G143" s="245"/>
      <c r="H143" s="247" t="s">
        <v>1</v>
      </c>
      <c r="I143" s="249"/>
      <c r="J143" s="245"/>
      <c r="K143" s="245"/>
      <c r="L143" s="250"/>
      <c r="M143" s="251"/>
      <c r="N143" s="252"/>
      <c r="O143" s="252"/>
      <c r="P143" s="252"/>
      <c r="Q143" s="252"/>
      <c r="R143" s="252"/>
      <c r="S143" s="252"/>
      <c r="T143" s="253"/>
      <c r="AT143" s="254" t="s">
        <v>175</v>
      </c>
      <c r="AU143" s="254" t="s">
        <v>107</v>
      </c>
      <c r="AV143" s="12" t="s">
        <v>82</v>
      </c>
      <c r="AW143" s="12" t="s">
        <v>31</v>
      </c>
      <c r="AX143" s="12" t="s">
        <v>74</v>
      </c>
      <c r="AY143" s="254" t="s">
        <v>165</v>
      </c>
    </row>
    <row r="144" s="12" customFormat="1">
      <c r="B144" s="244"/>
      <c r="C144" s="245"/>
      <c r="D144" s="246" t="s">
        <v>175</v>
      </c>
      <c r="E144" s="247" t="s">
        <v>1</v>
      </c>
      <c r="F144" s="248" t="s">
        <v>2567</v>
      </c>
      <c r="G144" s="245"/>
      <c r="H144" s="247" t="s">
        <v>1</v>
      </c>
      <c r="I144" s="249"/>
      <c r="J144" s="245"/>
      <c r="K144" s="245"/>
      <c r="L144" s="250"/>
      <c r="M144" s="251"/>
      <c r="N144" s="252"/>
      <c r="O144" s="252"/>
      <c r="P144" s="252"/>
      <c r="Q144" s="252"/>
      <c r="R144" s="252"/>
      <c r="S144" s="252"/>
      <c r="T144" s="253"/>
      <c r="AT144" s="254" t="s">
        <v>175</v>
      </c>
      <c r="AU144" s="254" t="s">
        <v>107</v>
      </c>
      <c r="AV144" s="12" t="s">
        <v>82</v>
      </c>
      <c r="AW144" s="12" t="s">
        <v>31</v>
      </c>
      <c r="AX144" s="12" t="s">
        <v>74</v>
      </c>
      <c r="AY144" s="254" t="s">
        <v>165</v>
      </c>
    </row>
    <row r="145" s="13" customFormat="1">
      <c r="B145" s="255"/>
      <c r="C145" s="256"/>
      <c r="D145" s="246" t="s">
        <v>175</v>
      </c>
      <c r="E145" s="257" t="s">
        <v>1</v>
      </c>
      <c r="F145" s="258" t="s">
        <v>2568</v>
      </c>
      <c r="G145" s="256"/>
      <c r="H145" s="259">
        <v>2.0390000000000001</v>
      </c>
      <c r="I145" s="260"/>
      <c r="J145" s="256"/>
      <c r="K145" s="256"/>
      <c r="L145" s="261"/>
      <c r="M145" s="262"/>
      <c r="N145" s="263"/>
      <c r="O145" s="263"/>
      <c r="P145" s="263"/>
      <c r="Q145" s="263"/>
      <c r="R145" s="263"/>
      <c r="S145" s="263"/>
      <c r="T145" s="264"/>
      <c r="AT145" s="265" t="s">
        <v>175</v>
      </c>
      <c r="AU145" s="265" t="s">
        <v>107</v>
      </c>
      <c r="AV145" s="13" t="s">
        <v>107</v>
      </c>
      <c r="AW145" s="13" t="s">
        <v>31</v>
      </c>
      <c r="AX145" s="13" t="s">
        <v>74</v>
      </c>
      <c r="AY145" s="265" t="s">
        <v>165</v>
      </c>
    </row>
    <row r="146" s="15" customFormat="1">
      <c r="B146" s="277"/>
      <c r="C146" s="278"/>
      <c r="D146" s="246" t="s">
        <v>175</v>
      </c>
      <c r="E146" s="279" t="s">
        <v>1</v>
      </c>
      <c r="F146" s="280" t="s">
        <v>186</v>
      </c>
      <c r="G146" s="278"/>
      <c r="H146" s="281">
        <v>2.0390000000000001</v>
      </c>
      <c r="I146" s="282"/>
      <c r="J146" s="278"/>
      <c r="K146" s="278"/>
      <c r="L146" s="283"/>
      <c r="M146" s="284"/>
      <c r="N146" s="285"/>
      <c r="O146" s="285"/>
      <c r="P146" s="285"/>
      <c r="Q146" s="285"/>
      <c r="R146" s="285"/>
      <c r="S146" s="285"/>
      <c r="T146" s="286"/>
      <c r="AT146" s="287" t="s">
        <v>175</v>
      </c>
      <c r="AU146" s="287" t="s">
        <v>107</v>
      </c>
      <c r="AV146" s="15" t="s">
        <v>173</v>
      </c>
      <c r="AW146" s="15" t="s">
        <v>31</v>
      </c>
      <c r="AX146" s="15" t="s">
        <v>82</v>
      </c>
      <c r="AY146" s="287" t="s">
        <v>165</v>
      </c>
    </row>
    <row r="147" s="1" customFormat="1" ht="24" customHeight="1">
      <c r="B147" s="38"/>
      <c r="C147" s="231" t="s">
        <v>173</v>
      </c>
      <c r="D147" s="231" t="s">
        <v>168</v>
      </c>
      <c r="E147" s="232" t="s">
        <v>2569</v>
      </c>
      <c r="F147" s="233" t="s">
        <v>2570</v>
      </c>
      <c r="G147" s="234" t="s">
        <v>171</v>
      </c>
      <c r="H147" s="235">
        <v>0.81999999999999995</v>
      </c>
      <c r="I147" s="236"/>
      <c r="J147" s="237">
        <f>ROUND(I147*H147,2)</f>
        <v>0</v>
      </c>
      <c r="K147" s="233" t="s">
        <v>172</v>
      </c>
      <c r="L147" s="43"/>
      <c r="M147" s="238" t="s">
        <v>1</v>
      </c>
      <c r="N147" s="239" t="s">
        <v>40</v>
      </c>
      <c r="O147" s="86"/>
      <c r="P147" s="240">
        <f>O147*H147</f>
        <v>0</v>
      </c>
      <c r="Q147" s="240">
        <v>0</v>
      </c>
      <c r="R147" s="240">
        <f>Q147*H147</f>
        <v>0</v>
      </c>
      <c r="S147" s="240">
        <v>0</v>
      </c>
      <c r="T147" s="241">
        <f>S147*H147</f>
        <v>0</v>
      </c>
      <c r="AR147" s="242" t="s">
        <v>173</v>
      </c>
      <c r="AT147" s="242" t="s">
        <v>168</v>
      </c>
      <c r="AU147" s="242" t="s">
        <v>107</v>
      </c>
      <c r="AY147" s="17" t="s">
        <v>165</v>
      </c>
      <c r="BE147" s="243">
        <f>IF(N147="základní",J147,0)</f>
        <v>0</v>
      </c>
      <c r="BF147" s="243">
        <f>IF(N147="snížená",J147,0)</f>
        <v>0</v>
      </c>
      <c r="BG147" s="243">
        <f>IF(N147="zákl. přenesená",J147,0)</f>
        <v>0</v>
      </c>
      <c r="BH147" s="243">
        <f>IF(N147="sníž. přenesená",J147,0)</f>
        <v>0</v>
      </c>
      <c r="BI147" s="243">
        <f>IF(N147="nulová",J147,0)</f>
        <v>0</v>
      </c>
      <c r="BJ147" s="17" t="s">
        <v>107</v>
      </c>
      <c r="BK147" s="243">
        <f>ROUND(I147*H147,2)</f>
        <v>0</v>
      </c>
      <c r="BL147" s="17" t="s">
        <v>173</v>
      </c>
      <c r="BM147" s="242" t="s">
        <v>2571</v>
      </c>
    </row>
    <row r="148" s="12" customFormat="1">
      <c r="B148" s="244"/>
      <c r="C148" s="245"/>
      <c r="D148" s="246" t="s">
        <v>175</v>
      </c>
      <c r="E148" s="247" t="s">
        <v>1</v>
      </c>
      <c r="F148" s="248" t="s">
        <v>2572</v>
      </c>
      <c r="G148" s="245"/>
      <c r="H148" s="247" t="s">
        <v>1</v>
      </c>
      <c r="I148" s="249"/>
      <c r="J148" s="245"/>
      <c r="K148" s="245"/>
      <c r="L148" s="250"/>
      <c r="M148" s="251"/>
      <c r="N148" s="252"/>
      <c r="O148" s="252"/>
      <c r="P148" s="252"/>
      <c r="Q148" s="252"/>
      <c r="R148" s="252"/>
      <c r="S148" s="252"/>
      <c r="T148" s="253"/>
      <c r="AT148" s="254" t="s">
        <v>175</v>
      </c>
      <c r="AU148" s="254" t="s">
        <v>107</v>
      </c>
      <c r="AV148" s="12" t="s">
        <v>82</v>
      </c>
      <c r="AW148" s="12" t="s">
        <v>31</v>
      </c>
      <c r="AX148" s="12" t="s">
        <v>74</v>
      </c>
      <c r="AY148" s="254" t="s">
        <v>165</v>
      </c>
    </row>
    <row r="149" s="13" customFormat="1">
      <c r="B149" s="255"/>
      <c r="C149" s="256"/>
      <c r="D149" s="246" t="s">
        <v>175</v>
      </c>
      <c r="E149" s="257" t="s">
        <v>1</v>
      </c>
      <c r="F149" s="258" t="s">
        <v>2573</v>
      </c>
      <c r="G149" s="256"/>
      <c r="H149" s="259">
        <v>0.5</v>
      </c>
      <c r="I149" s="260"/>
      <c r="J149" s="256"/>
      <c r="K149" s="256"/>
      <c r="L149" s="261"/>
      <c r="M149" s="262"/>
      <c r="N149" s="263"/>
      <c r="O149" s="263"/>
      <c r="P149" s="263"/>
      <c r="Q149" s="263"/>
      <c r="R149" s="263"/>
      <c r="S149" s="263"/>
      <c r="T149" s="264"/>
      <c r="AT149" s="265" t="s">
        <v>175</v>
      </c>
      <c r="AU149" s="265" t="s">
        <v>107</v>
      </c>
      <c r="AV149" s="13" t="s">
        <v>107</v>
      </c>
      <c r="AW149" s="13" t="s">
        <v>31</v>
      </c>
      <c r="AX149" s="13" t="s">
        <v>74</v>
      </c>
      <c r="AY149" s="265" t="s">
        <v>165</v>
      </c>
    </row>
    <row r="150" s="14" customFormat="1">
      <c r="B150" s="266"/>
      <c r="C150" s="267"/>
      <c r="D150" s="246" t="s">
        <v>175</v>
      </c>
      <c r="E150" s="268" t="s">
        <v>1</v>
      </c>
      <c r="F150" s="269" t="s">
        <v>179</v>
      </c>
      <c r="G150" s="267"/>
      <c r="H150" s="270">
        <v>0.5</v>
      </c>
      <c r="I150" s="271"/>
      <c r="J150" s="267"/>
      <c r="K150" s="267"/>
      <c r="L150" s="272"/>
      <c r="M150" s="273"/>
      <c r="N150" s="274"/>
      <c r="O150" s="274"/>
      <c r="P150" s="274"/>
      <c r="Q150" s="274"/>
      <c r="R150" s="274"/>
      <c r="S150" s="274"/>
      <c r="T150" s="275"/>
      <c r="AT150" s="276" t="s">
        <v>175</v>
      </c>
      <c r="AU150" s="276" t="s">
        <v>107</v>
      </c>
      <c r="AV150" s="14" t="s">
        <v>166</v>
      </c>
      <c r="AW150" s="14" t="s">
        <v>31</v>
      </c>
      <c r="AX150" s="14" t="s">
        <v>74</v>
      </c>
      <c r="AY150" s="276" t="s">
        <v>165</v>
      </c>
    </row>
    <row r="151" s="12" customFormat="1">
      <c r="B151" s="244"/>
      <c r="C151" s="245"/>
      <c r="D151" s="246" t="s">
        <v>175</v>
      </c>
      <c r="E151" s="247" t="s">
        <v>1</v>
      </c>
      <c r="F151" s="248" t="s">
        <v>2574</v>
      </c>
      <c r="G151" s="245"/>
      <c r="H151" s="247" t="s">
        <v>1</v>
      </c>
      <c r="I151" s="249"/>
      <c r="J151" s="245"/>
      <c r="K151" s="245"/>
      <c r="L151" s="250"/>
      <c r="M151" s="251"/>
      <c r="N151" s="252"/>
      <c r="O151" s="252"/>
      <c r="P151" s="252"/>
      <c r="Q151" s="252"/>
      <c r="R151" s="252"/>
      <c r="S151" s="252"/>
      <c r="T151" s="253"/>
      <c r="AT151" s="254" t="s">
        <v>175</v>
      </c>
      <c r="AU151" s="254" t="s">
        <v>107</v>
      </c>
      <c r="AV151" s="12" t="s">
        <v>82</v>
      </c>
      <c r="AW151" s="12" t="s">
        <v>31</v>
      </c>
      <c r="AX151" s="12" t="s">
        <v>74</v>
      </c>
      <c r="AY151" s="254" t="s">
        <v>165</v>
      </c>
    </row>
    <row r="152" s="13" customFormat="1">
      <c r="B152" s="255"/>
      <c r="C152" s="256"/>
      <c r="D152" s="246" t="s">
        <v>175</v>
      </c>
      <c r="E152" s="257" t="s">
        <v>1</v>
      </c>
      <c r="F152" s="258" t="s">
        <v>2575</v>
      </c>
      <c r="G152" s="256"/>
      <c r="H152" s="259">
        <v>0.32000000000000001</v>
      </c>
      <c r="I152" s="260"/>
      <c r="J152" s="256"/>
      <c r="K152" s="256"/>
      <c r="L152" s="261"/>
      <c r="M152" s="262"/>
      <c r="N152" s="263"/>
      <c r="O152" s="263"/>
      <c r="P152" s="263"/>
      <c r="Q152" s="263"/>
      <c r="R152" s="263"/>
      <c r="S152" s="263"/>
      <c r="T152" s="264"/>
      <c r="AT152" s="265" t="s">
        <v>175</v>
      </c>
      <c r="AU152" s="265" t="s">
        <v>107</v>
      </c>
      <c r="AV152" s="13" t="s">
        <v>107</v>
      </c>
      <c r="AW152" s="13" t="s">
        <v>31</v>
      </c>
      <c r="AX152" s="13" t="s">
        <v>74</v>
      </c>
      <c r="AY152" s="265" t="s">
        <v>165</v>
      </c>
    </row>
    <row r="153" s="14" customFormat="1">
      <c r="B153" s="266"/>
      <c r="C153" s="267"/>
      <c r="D153" s="246" t="s">
        <v>175</v>
      </c>
      <c r="E153" s="268" t="s">
        <v>1</v>
      </c>
      <c r="F153" s="269" t="s">
        <v>179</v>
      </c>
      <c r="G153" s="267"/>
      <c r="H153" s="270">
        <v>0.32000000000000001</v>
      </c>
      <c r="I153" s="271"/>
      <c r="J153" s="267"/>
      <c r="K153" s="267"/>
      <c r="L153" s="272"/>
      <c r="M153" s="273"/>
      <c r="N153" s="274"/>
      <c r="O153" s="274"/>
      <c r="P153" s="274"/>
      <c r="Q153" s="274"/>
      <c r="R153" s="274"/>
      <c r="S153" s="274"/>
      <c r="T153" s="275"/>
      <c r="AT153" s="276" t="s">
        <v>175</v>
      </c>
      <c r="AU153" s="276" t="s">
        <v>107</v>
      </c>
      <c r="AV153" s="14" t="s">
        <v>166</v>
      </c>
      <c r="AW153" s="14" t="s">
        <v>31</v>
      </c>
      <c r="AX153" s="14" t="s">
        <v>74</v>
      </c>
      <c r="AY153" s="276" t="s">
        <v>165</v>
      </c>
    </row>
    <row r="154" s="15" customFormat="1">
      <c r="B154" s="277"/>
      <c r="C154" s="278"/>
      <c r="D154" s="246" t="s">
        <v>175</v>
      </c>
      <c r="E154" s="279" t="s">
        <v>1</v>
      </c>
      <c r="F154" s="280" t="s">
        <v>186</v>
      </c>
      <c r="G154" s="278"/>
      <c r="H154" s="281">
        <v>0.82000000000000006</v>
      </c>
      <c r="I154" s="282"/>
      <c r="J154" s="278"/>
      <c r="K154" s="278"/>
      <c r="L154" s="283"/>
      <c r="M154" s="284"/>
      <c r="N154" s="285"/>
      <c r="O154" s="285"/>
      <c r="P154" s="285"/>
      <c r="Q154" s="285"/>
      <c r="R154" s="285"/>
      <c r="S154" s="285"/>
      <c r="T154" s="286"/>
      <c r="AT154" s="287" t="s">
        <v>175</v>
      </c>
      <c r="AU154" s="287" t="s">
        <v>107</v>
      </c>
      <c r="AV154" s="15" t="s">
        <v>173</v>
      </c>
      <c r="AW154" s="15" t="s">
        <v>31</v>
      </c>
      <c r="AX154" s="15" t="s">
        <v>82</v>
      </c>
      <c r="AY154" s="287" t="s">
        <v>165</v>
      </c>
    </row>
    <row r="155" s="1" customFormat="1" ht="24" customHeight="1">
      <c r="B155" s="38"/>
      <c r="C155" s="231" t="s">
        <v>229</v>
      </c>
      <c r="D155" s="231" t="s">
        <v>168</v>
      </c>
      <c r="E155" s="232" t="s">
        <v>2576</v>
      </c>
      <c r="F155" s="233" t="s">
        <v>2577</v>
      </c>
      <c r="G155" s="234" t="s">
        <v>171</v>
      </c>
      <c r="H155" s="235">
        <v>0.40999999999999998</v>
      </c>
      <c r="I155" s="236"/>
      <c r="J155" s="237">
        <f>ROUND(I155*H155,2)</f>
        <v>0</v>
      </c>
      <c r="K155" s="233" t="s">
        <v>172</v>
      </c>
      <c r="L155" s="43"/>
      <c r="M155" s="238" t="s">
        <v>1</v>
      </c>
      <c r="N155" s="239" t="s">
        <v>40</v>
      </c>
      <c r="O155" s="86"/>
      <c r="P155" s="240">
        <f>O155*H155</f>
        <v>0</v>
      </c>
      <c r="Q155" s="240">
        <v>0</v>
      </c>
      <c r="R155" s="240">
        <f>Q155*H155</f>
        <v>0</v>
      </c>
      <c r="S155" s="240">
        <v>0</v>
      </c>
      <c r="T155" s="241">
        <f>S155*H155</f>
        <v>0</v>
      </c>
      <c r="AR155" s="242" t="s">
        <v>173</v>
      </c>
      <c r="AT155" s="242" t="s">
        <v>168</v>
      </c>
      <c r="AU155" s="242" t="s">
        <v>107</v>
      </c>
      <c r="AY155" s="17" t="s">
        <v>165</v>
      </c>
      <c r="BE155" s="243">
        <f>IF(N155="základní",J155,0)</f>
        <v>0</v>
      </c>
      <c r="BF155" s="243">
        <f>IF(N155="snížená",J155,0)</f>
        <v>0</v>
      </c>
      <c r="BG155" s="243">
        <f>IF(N155="zákl. přenesená",J155,0)</f>
        <v>0</v>
      </c>
      <c r="BH155" s="243">
        <f>IF(N155="sníž. přenesená",J155,0)</f>
        <v>0</v>
      </c>
      <c r="BI155" s="243">
        <f>IF(N155="nulová",J155,0)</f>
        <v>0</v>
      </c>
      <c r="BJ155" s="17" t="s">
        <v>107</v>
      </c>
      <c r="BK155" s="243">
        <f>ROUND(I155*H155,2)</f>
        <v>0</v>
      </c>
      <c r="BL155" s="17" t="s">
        <v>173</v>
      </c>
      <c r="BM155" s="242" t="s">
        <v>2578</v>
      </c>
    </row>
    <row r="156" s="12" customFormat="1">
      <c r="B156" s="244"/>
      <c r="C156" s="245"/>
      <c r="D156" s="246" t="s">
        <v>175</v>
      </c>
      <c r="E156" s="247" t="s">
        <v>1</v>
      </c>
      <c r="F156" s="248" t="s">
        <v>2572</v>
      </c>
      <c r="G156" s="245"/>
      <c r="H156" s="247" t="s">
        <v>1</v>
      </c>
      <c r="I156" s="249"/>
      <c r="J156" s="245"/>
      <c r="K156" s="245"/>
      <c r="L156" s="250"/>
      <c r="M156" s="251"/>
      <c r="N156" s="252"/>
      <c r="O156" s="252"/>
      <c r="P156" s="252"/>
      <c r="Q156" s="252"/>
      <c r="R156" s="252"/>
      <c r="S156" s="252"/>
      <c r="T156" s="253"/>
      <c r="AT156" s="254" t="s">
        <v>175</v>
      </c>
      <c r="AU156" s="254" t="s">
        <v>107</v>
      </c>
      <c r="AV156" s="12" t="s">
        <v>82</v>
      </c>
      <c r="AW156" s="12" t="s">
        <v>31</v>
      </c>
      <c r="AX156" s="12" t="s">
        <v>74</v>
      </c>
      <c r="AY156" s="254" t="s">
        <v>165</v>
      </c>
    </row>
    <row r="157" s="13" customFormat="1">
      <c r="B157" s="255"/>
      <c r="C157" s="256"/>
      <c r="D157" s="246" t="s">
        <v>175</v>
      </c>
      <c r="E157" s="257" t="s">
        <v>1</v>
      </c>
      <c r="F157" s="258" t="s">
        <v>2579</v>
      </c>
      <c r="G157" s="256"/>
      <c r="H157" s="259">
        <v>0.25</v>
      </c>
      <c r="I157" s="260"/>
      <c r="J157" s="256"/>
      <c r="K157" s="256"/>
      <c r="L157" s="261"/>
      <c r="M157" s="262"/>
      <c r="N157" s="263"/>
      <c r="O157" s="263"/>
      <c r="P157" s="263"/>
      <c r="Q157" s="263"/>
      <c r="R157" s="263"/>
      <c r="S157" s="263"/>
      <c r="T157" s="264"/>
      <c r="AT157" s="265" t="s">
        <v>175</v>
      </c>
      <c r="AU157" s="265" t="s">
        <v>107</v>
      </c>
      <c r="AV157" s="13" t="s">
        <v>107</v>
      </c>
      <c r="AW157" s="13" t="s">
        <v>31</v>
      </c>
      <c r="AX157" s="13" t="s">
        <v>74</v>
      </c>
      <c r="AY157" s="265" t="s">
        <v>165</v>
      </c>
    </row>
    <row r="158" s="14" customFormat="1">
      <c r="B158" s="266"/>
      <c r="C158" s="267"/>
      <c r="D158" s="246" t="s">
        <v>175</v>
      </c>
      <c r="E158" s="268" t="s">
        <v>1</v>
      </c>
      <c r="F158" s="269" t="s">
        <v>179</v>
      </c>
      <c r="G158" s="267"/>
      <c r="H158" s="270">
        <v>0.25</v>
      </c>
      <c r="I158" s="271"/>
      <c r="J158" s="267"/>
      <c r="K158" s="267"/>
      <c r="L158" s="272"/>
      <c r="M158" s="273"/>
      <c r="N158" s="274"/>
      <c r="O158" s="274"/>
      <c r="P158" s="274"/>
      <c r="Q158" s="274"/>
      <c r="R158" s="274"/>
      <c r="S158" s="274"/>
      <c r="T158" s="275"/>
      <c r="AT158" s="276" t="s">
        <v>175</v>
      </c>
      <c r="AU158" s="276" t="s">
        <v>107</v>
      </c>
      <c r="AV158" s="14" t="s">
        <v>166</v>
      </c>
      <c r="AW158" s="14" t="s">
        <v>31</v>
      </c>
      <c r="AX158" s="14" t="s">
        <v>74</v>
      </c>
      <c r="AY158" s="276" t="s">
        <v>165</v>
      </c>
    </row>
    <row r="159" s="12" customFormat="1">
      <c r="B159" s="244"/>
      <c r="C159" s="245"/>
      <c r="D159" s="246" t="s">
        <v>175</v>
      </c>
      <c r="E159" s="247" t="s">
        <v>1</v>
      </c>
      <c r="F159" s="248" t="s">
        <v>2574</v>
      </c>
      <c r="G159" s="245"/>
      <c r="H159" s="247" t="s">
        <v>1</v>
      </c>
      <c r="I159" s="249"/>
      <c r="J159" s="245"/>
      <c r="K159" s="245"/>
      <c r="L159" s="250"/>
      <c r="M159" s="251"/>
      <c r="N159" s="252"/>
      <c r="O159" s="252"/>
      <c r="P159" s="252"/>
      <c r="Q159" s="252"/>
      <c r="R159" s="252"/>
      <c r="S159" s="252"/>
      <c r="T159" s="253"/>
      <c r="AT159" s="254" t="s">
        <v>175</v>
      </c>
      <c r="AU159" s="254" t="s">
        <v>107</v>
      </c>
      <c r="AV159" s="12" t="s">
        <v>82</v>
      </c>
      <c r="AW159" s="12" t="s">
        <v>31</v>
      </c>
      <c r="AX159" s="12" t="s">
        <v>74</v>
      </c>
      <c r="AY159" s="254" t="s">
        <v>165</v>
      </c>
    </row>
    <row r="160" s="13" customFormat="1">
      <c r="B160" s="255"/>
      <c r="C160" s="256"/>
      <c r="D160" s="246" t="s">
        <v>175</v>
      </c>
      <c r="E160" s="257" t="s">
        <v>1</v>
      </c>
      <c r="F160" s="258" t="s">
        <v>2580</v>
      </c>
      <c r="G160" s="256"/>
      <c r="H160" s="259">
        <v>0.16</v>
      </c>
      <c r="I160" s="260"/>
      <c r="J160" s="256"/>
      <c r="K160" s="256"/>
      <c r="L160" s="261"/>
      <c r="M160" s="262"/>
      <c r="N160" s="263"/>
      <c r="O160" s="263"/>
      <c r="P160" s="263"/>
      <c r="Q160" s="263"/>
      <c r="R160" s="263"/>
      <c r="S160" s="263"/>
      <c r="T160" s="264"/>
      <c r="AT160" s="265" t="s">
        <v>175</v>
      </c>
      <c r="AU160" s="265" t="s">
        <v>107</v>
      </c>
      <c r="AV160" s="13" t="s">
        <v>107</v>
      </c>
      <c r="AW160" s="13" t="s">
        <v>31</v>
      </c>
      <c r="AX160" s="13" t="s">
        <v>74</v>
      </c>
      <c r="AY160" s="265" t="s">
        <v>165</v>
      </c>
    </row>
    <row r="161" s="14" customFormat="1">
      <c r="B161" s="266"/>
      <c r="C161" s="267"/>
      <c r="D161" s="246" t="s">
        <v>175</v>
      </c>
      <c r="E161" s="268" t="s">
        <v>1</v>
      </c>
      <c r="F161" s="269" t="s">
        <v>179</v>
      </c>
      <c r="G161" s="267"/>
      <c r="H161" s="270">
        <v>0.16</v>
      </c>
      <c r="I161" s="271"/>
      <c r="J161" s="267"/>
      <c r="K161" s="267"/>
      <c r="L161" s="272"/>
      <c r="M161" s="273"/>
      <c r="N161" s="274"/>
      <c r="O161" s="274"/>
      <c r="P161" s="274"/>
      <c r="Q161" s="274"/>
      <c r="R161" s="274"/>
      <c r="S161" s="274"/>
      <c r="T161" s="275"/>
      <c r="AT161" s="276" t="s">
        <v>175</v>
      </c>
      <c r="AU161" s="276" t="s">
        <v>107</v>
      </c>
      <c r="AV161" s="14" t="s">
        <v>166</v>
      </c>
      <c r="AW161" s="14" t="s">
        <v>31</v>
      </c>
      <c r="AX161" s="14" t="s">
        <v>74</v>
      </c>
      <c r="AY161" s="276" t="s">
        <v>165</v>
      </c>
    </row>
    <row r="162" s="15" customFormat="1">
      <c r="B162" s="277"/>
      <c r="C162" s="278"/>
      <c r="D162" s="246" t="s">
        <v>175</v>
      </c>
      <c r="E162" s="279" t="s">
        <v>1</v>
      </c>
      <c r="F162" s="280" t="s">
        <v>186</v>
      </c>
      <c r="G162" s="278"/>
      <c r="H162" s="281">
        <v>0.40999999999999998</v>
      </c>
      <c r="I162" s="282"/>
      <c r="J162" s="278"/>
      <c r="K162" s="278"/>
      <c r="L162" s="283"/>
      <c r="M162" s="284"/>
      <c r="N162" s="285"/>
      <c r="O162" s="285"/>
      <c r="P162" s="285"/>
      <c r="Q162" s="285"/>
      <c r="R162" s="285"/>
      <c r="S162" s="285"/>
      <c r="T162" s="286"/>
      <c r="AT162" s="287" t="s">
        <v>175</v>
      </c>
      <c r="AU162" s="287" t="s">
        <v>107</v>
      </c>
      <c r="AV162" s="15" t="s">
        <v>173</v>
      </c>
      <c r="AW162" s="15" t="s">
        <v>31</v>
      </c>
      <c r="AX162" s="15" t="s">
        <v>82</v>
      </c>
      <c r="AY162" s="287" t="s">
        <v>165</v>
      </c>
    </row>
    <row r="163" s="1" customFormat="1" ht="24" customHeight="1">
      <c r="B163" s="38"/>
      <c r="C163" s="231" t="s">
        <v>233</v>
      </c>
      <c r="D163" s="231" t="s">
        <v>168</v>
      </c>
      <c r="E163" s="232" t="s">
        <v>2581</v>
      </c>
      <c r="F163" s="233" t="s">
        <v>2582</v>
      </c>
      <c r="G163" s="234" t="s">
        <v>171</v>
      </c>
      <c r="H163" s="235">
        <v>3.552</v>
      </c>
      <c r="I163" s="236"/>
      <c r="J163" s="237">
        <f>ROUND(I163*H163,2)</f>
        <v>0</v>
      </c>
      <c r="K163" s="233" t="s">
        <v>172</v>
      </c>
      <c r="L163" s="43"/>
      <c r="M163" s="238" t="s">
        <v>1</v>
      </c>
      <c r="N163" s="239" t="s">
        <v>40</v>
      </c>
      <c r="O163" s="86"/>
      <c r="P163" s="240">
        <f>O163*H163</f>
        <v>0</v>
      </c>
      <c r="Q163" s="240">
        <v>0</v>
      </c>
      <c r="R163" s="240">
        <f>Q163*H163</f>
        <v>0</v>
      </c>
      <c r="S163" s="240">
        <v>0</v>
      </c>
      <c r="T163" s="241">
        <f>S163*H163</f>
        <v>0</v>
      </c>
      <c r="AR163" s="242" t="s">
        <v>173</v>
      </c>
      <c r="AT163" s="242" t="s">
        <v>168</v>
      </c>
      <c r="AU163" s="242" t="s">
        <v>107</v>
      </c>
      <c r="AY163" s="17" t="s">
        <v>165</v>
      </c>
      <c r="BE163" s="243">
        <f>IF(N163="základní",J163,0)</f>
        <v>0</v>
      </c>
      <c r="BF163" s="243">
        <f>IF(N163="snížená",J163,0)</f>
        <v>0</v>
      </c>
      <c r="BG163" s="243">
        <f>IF(N163="zákl. přenesená",J163,0)</f>
        <v>0</v>
      </c>
      <c r="BH163" s="243">
        <f>IF(N163="sníž. přenesená",J163,0)</f>
        <v>0</v>
      </c>
      <c r="BI163" s="243">
        <f>IF(N163="nulová",J163,0)</f>
        <v>0</v>
      </c>
      <c r="BJ163" s="17" t="s">
        <v>107</v>
      </c>
      <c r="BK163" s="243">
        <f>ROUND(I163*H163,2)</f>
        <v>0</v>
      </c>
      <c r="BL163" s="17" t="s">
        <v>173</v>
      </c>
      <c r="BM163" s="242" t="s">
        <v>2583</v>
      </c>
    </row>
    <row r="164" s="12" customFormat="1">
      <c r="B164" s="244"/>
      <c r="C164" s="245"/>
      <c r="D164" s="246" t="s">
        <v>175</v>
      </c>
      <c r="E164" s="247" t="s">
        <v>1</v>
      </c>
      <c r="F164" s="248" t="s">
        <v>2584</v>
      </c>
      <c r="G164" s="245"/>
      <c r="H164" s="247" t="s">
        <v>1</v>
      </c>
      <c r="I164" s="249"/>
      <c r="J164" s="245"/>
      <c r="K164" s="245"/>
      <c r="L164" s="250"/>
      <c r="M164" s="251"/>
      <c r="N164" s="252"/>
      <c r="O164" s="252"/>
      <c r="P164" s="252"/>
      <c r="Q164" s="252"/>
      <c r="R164" s="252"/>
      <c r="S164" s="252"/>
      <c r="T164" s="253"/>
      <c r="AT164" s="254" t="s">
        <v>175</v>
      </c>
      <c r="AU164" s="254" t="s">
        <v>107</v>
      </c>
      <c r="AV164" s="12" t="s">
        <v>82</v>
      </c>
      <c r="AW164" s="12" t="s">
        <v>31</v>
      </c>
      <c r="AX164" s="12" t="s">
        <v>74</v>
      </c>
      <c r="AY164" s="254" t="s">
        <v>165</v>
      </c>
    </row>
    <row r="165" s="13" customFormat="1">
      <c r="B165" s="255"/>
      <c r="C165" s="256"/>
      <c r="D165" s="246" t="s">
        <v>175</v>
      </c>
      <c r="E165" s="257" t="s">
        <v>1</v>
      </c>
      <c r="F165" s="258" t="s">
        <v>2585</v>
      </c>
      <c r="G165" s="256"/>
      <c r="H165" s="259">
        <v>0.93000000000000005</v>
      </c>
      <c r="I165" s="260"/>
      <c r="J165" s="256"/>
      <c r="K165" s="256"/>
      <c r="L165" s="261"/>
      <c r="M165" s="262"/>
      <c r="N165" s="263"/>
      <c r="O165" s="263"/>
      <c r="P165" s="263"/>
      <c r="Q165" s="263"/>
      <c r="R165" s="263"/>
      <c r="S165" s="263"/>
      <c r="T165" s="264"/>
      <c r="AT165" s="265" t="s">
        <v>175</v>
      </c>
      <c r="AU165" s="265" t="s">
        <v>107</v>
      </c>
      <c r="AV165" s="13" t="s">
        <v>107</v>
      </c>
      <c r="AW165" s="13" t="s">
        <v>31</v>
      </c>
      <c r="AX165" s="13" t="s">
        <v>74</v>
      </c>
      <c r="AY165" s="265" t="s">
        <v>165</v>
      </c>
    </row>
    <row r="166" s="13" customFormat="1">
      <c r="B166" s="255"/>
      <c r="C166" s="256"/>
      <c r="D166" s="246" t="s">
        <v>175</v>
      </c>
      <c r="E166" s="257" t="s">
        <v>1</v>
      </c>
      <c r="F166" s="258" t="s">
        <v>2586</v>
      </c>
      <c r="G166" s="256"/>
      <c r="H166" s="259">
        <v>2.6219999999999999</v>
      </c>
      <c r="I166" s="260"/>
      <c r="J166" s="256"/>
      <c r="K166" s="256"/>
      <c r="L166" s="261"/>
      <c r="M166" s="262"/>
      <c r="N166" s="263"/>
      <c r="O166" s="263"/>
      <c r="P166" s="263"/>
      <c r="Q166" s="263"/>
      <c r="R166" s="263"/>
      <c r="S166" s="263"/>
      <c r="T166" s="264"/>
      <c r="AT166" s="265" t="s">
        <v>175</v>
      </c>
      <c r="AU166" s="265" t="s">
        <v>107</v>
      </c>
      <c r="AV166" s="13" t="s">
        <v>107</v>
      </c>
      <c r="AW166" s="13" t="s">
        <v>31</v>
      </c>
      <c r="AX166" s="13" t="s">
        <v>74</v>
      </c>
      <c r="AY166" s="265" t="s">
        <v>165</v>
      </c>
    </row>
    <row r="167" s="15" customFormat="1">
      <c r="B167" s="277"/>
      <c r="C167" s="278"/>
      <c r="D167" s="246" t="s">
        <v>175</v>
      </c>
      <c r="E167" s="279" t="s">
        <v>1</v>
      </c>
      <c r="F167" s="280" t="s">
        <v>186</v>
      </c>
      <c r="G167" s="278"/>
      <c r="H167" s="281">
        <v>3.552</v>
      </c>
      <c r="I167" s="282"/>
      <c r="J167" s="278"/>
      <c r="K167" s="278"/>
      <c r="L167" s="283"/>
      <c r="M167" s="284"/>
      <c r="N167" s="285"/>
      <c r="O167" s="285"/>
      <c r="P167" s="285"/>
      <c r="Q167" s="285"/>
      <c r="R167" s="285"/>
      <c r="S167" s="285"/>
      <c r="T167" s="286"/>
      <c r="AT167" s="287" t="s">
        <v>175</v>
      </c>
      <c r="AU167" s="287" t="s">
        <v>107</v>
      </c>
      <c r="AV167" s="15" t="s">
        <v>173</v>
      </c>
      <c r="AW167" s="15" t="s">
        <v>31</v>
      </c>
      <c r="AX167" s="15" t="s">
        <v>82</v>
      </c>
      <c r="AY167" s="287" t="s">
        <v>165</v>
      </c>
    </row>
    <row r="168" s="1" customFormat="1" ht="24" customHeight="1">
      <c r="B168" s="38"/>
      <c r="C168" s="231" t="s">
        <v>238</v>
      </c>
      <c r="D168" s="231" t="s">
        <v>168</v>
      </c>
      <c r="E168" s="232" t="s">
        <v>2587</v>
      </c>
      <c r="F168" s="233" t="s">
        <v>2588</v>
      </c>
      <c r="G168" s="234" t="s">
        <v>171</v>
      </c>
      <c r="H168" s="235">
        <v>1.776</v>
      </c>
      <c r="I168" s="236"/>
      <c r="J168" s="237">
        <f>ROUND(I168*H168,2)</f>
        <v>0</v>
      </c>
      <c r="K168" s="233" t="s">
        <v>172</v>
      </c>
      <c r="L168" s="43"/>
      <c r="M168" s="238" t="s">
        <v>1</v>
      </c>
      <c r="N168" s="239" t="s">
        <v>40</v>
      </c>
      <c r="O168" s="86"/>
      <c r="P168" s="240">
        <f>O168*H168</f>
        <v>0</v>
      </c>
      <c r="Q168" s="240">
        <v>0</v>
      </c>
      <c r="R168" s="240">
        <f>Q168*H168</f>
        <v>0</v>
      </c>
      <c r="S168" s="240">
        <v>0</v>
      </c>
      <c r="T168" s="241">
        <f>S168*H168</f>
        <v>0</v>
      </c>
      <c r="AR168" s="242" t="s">
        <v>173</v>
      </c>
      <c r="AT168" s="242" t="s">
        <v>168</v>
      </c>
      <c r="AU168" s="242" t="s">
        <v>107</v>
      </c>
      <c r="AY168" s="17" t="s">
        <v>165</v>
      </c>
      <c r="BE168" s="243">
        <f>IF(N168="základní",J168,0)</f>
        <v>0</v>
      </c>
      <c r="BF168" s="243">
        <f>IF(N168="snížená",J168,0)</f>
        <v>0</v>
      </c>
      <c r="BG168" s="243">
        <f>IF(N168="zákl. přenesená",J168,0)</f>
        <v>0</v>
      </c>
      <c r="BH168" s="243">
        <f>IF(N168="sníž. přenesená",J168,0)</f>
        <v>0</v>
      </c>
      <c r="BI168" s="243">
        <f>IF(N168="nulová",J168,0)</f>
        <v>0</v>
      </c>
      <c r="BJ168" s="17" t="s">
        <v>107</v>
      </c>
      <c r="BK168" s="243">
        <f>ROUND(I168*H168,2)</f>
        <v>0</v>
      </c>
      <c r="BL168" s="17" t="s">
        <v>173</v>
      </c>
      <c r="BM168" s="242" t="s">
        <v>2589</v>
      </c>
    </row>
    <row r="169" s="13" customFormat="1">
      <c r="B169" s="255"/>
      <c r="C169" s="256"/>
      <c r="D169" s="246" t="s">
        <v>175</v>
      </c>
      <c r="E169" s="257" t="s">
        <v>1</v>
      </c>
      <c r="F169" s="258" t="s">
        <v>2590</v>
      </c>
      <c r="G169" s="256"/>
      <c r="H169" s="259">
        <v>1.776</v>
      </c>
      <c r="I169" s="260"/>
      <c r="J169" s="256"/>
      <c r="K169" s="256"/>
      <c r="L169" s="261"/>
      <c r="M169" s="262"/>
      <c r="N169" s="263"/>
      <c r="O169" s="263"/>
      <c r="P169" s="263"/>
      <c r="Q169" s="263"/>
      <c r="R169" s="263"/>
      <c r="S169" s="263"/>
      <c r="T169" s="264"/>
      <c r="AT169" s="265" t="s">
        <v>175</v>
      </c>
      <c r="AU169" s="265" t="s">
        <v>107</v>
      </c>
      <c r="AV169" s="13" t="s">
        <v>107</v>
      </c>
      <c r="AW169" s="13" t="s">
        <v>31</v>
      </c>
      <c r="AX169" s="13" t="s">
        <v>74</v>
      </c>
      <c r="AY169" s="265" t="s">
        <v>165</v>
      </c>
    </row>
    <row r="170" s="15" customFormat="1">
      <c r="B170" s="277"/>
      <c r="C170" s="278"/>
      <c r="D170" s="246" t="s">
        <v>175</v>
      </c>
      <c r="E170" s="279" t="s">
        <v>1</v>
      </c>
      <c r="F170" s="280" t="s">
        <v>186</v>
      </c>
      <c r="G170" s="278"/>
      <c r="H170" s="281">
        <v>1.776</v>
      </c>
      <c r="I170" s="282"/>
      <c r="J170" s="278"/>
      <c r="K170" s="278"/>
      <c r="L170" s="283"/>
      <c r="M170" s="284"/>
      <c r="N170" s="285"/>
      <c r="O170" s="285"/>
      <c r="P170" s="285"/>
      <c r="Q170" s="285"/>
      <c r="R170" s="285"/>
      <c r="S170" s="285"/>
      <c r="T170" s="286"/>
      <c r="AT170" s="287" t="s">
        <v>175</v>
      </c>
      <c r="AU170" s="287" t="s">
        <v>107</v>
      </c>
      <c r="AV170" s="15" t="s">
        <v>173</v>
      </c>
      <c r="AW170" s="15" t="s">
        <v>31</v>
      </c>
      <c r="AX170" s="15" t="s">
        <v>82</v>
      </c>
      <c r="AY170" s="287" t="s">
        <v>165</v>
      </c>
    </row>
    <row r="171" s="1" customFormat="1" ht="24" customHeight="1">
      <c r="B171" s="38"/>
      <c r="C171" s="231" t="s">
        <v>226</v>
      </c>
      <c r="D171" s="231" t="s">
        <v>168</v>
      </c>
      <c r="E171" s="232" t="s">
        <v>1758</v>
      </c>
      <c r="F171" s="233" t="s">
        <v>1759</v>
      </c>
      <c r="G171" s="234" t="s">
        <v>171</v>
      </c>
      <c r="H171" s="235">
        <v>9.1600000000000001</v>
      </c>
      <c r="I171" s="236"/>
      <c r="J171" s="237">
        <f>ROUND(I171*H171,2)</f>
        <v>0</v>
      </c>
      <c r="K171" s="233" t="s">
        <v>172</v>
      </c>
      <c r="L171" s="43"/>
      <c r="M171" s="238" t="s">
        <v>1</v>
      </c>
      <c r="N171" s="239" t="s">
        <v>40</v>
      </c>
      <c r="O171" s="86"/>
      <c r="P171" s="240">
        <f>O171*H171</f>
        <v>0</v>
      </c>
      <c r="Q171" s="240">
        <v>0</v>
      </c>
      <c r="R171" s="240">
        <f>Q171*H171</f>
        <v>0</v>
      </c>
      <c r="S171" s="240">
        <v>0</v>
      </c>
      <c r="T171" s="241">
        <f>S171*H171</f>
        <v>0</v>
      </c>
      <c r="AR171" s="242" t="s">
        <v>173</v>
      </c>
      <c r="AT171" s="242" t="s">
        <v>168</v>
      </c>
      <c r="AU171" s="242" t="s">
        <v>107</v>
      </c>
      <c r="AY171" s="17" t="s">
        <v>165</v>
      </c>
      <c r="BE171" s="243">
        <f>IF(N171="základní",J171,0)</f>
        <v>0</v>
      </c>
      <c r="BF171" s="243">
        <f>IF(N171="snížená",J171,0)</f>
        <v>0</v>
      </c>
      <c r="BG171" s="243">
        <f>IF(N171="zákl. přenesená",J171,0)</f>
        <v>0</v>
      </c>
      <c r="BH171" s="243">
        <f>IF(N171="sníž. přenesená",J171,0)</f>
        <v>0</v>
      </c>
      <c r="BI171" s="243">
        <f>IF(N171="nulová",J171,0)</f>
        <v>0</v>
      </c>
      <c r="BJ171" s="17" t="s">
        <v>107</v>
      </c>
      <c r="BK171" s="243">
        <f>ROUND(I171*H171,2)</f>
        <v>0</v>
      </c>
      <c r="BL171" s="17" t="s">
        <v>173</v>
      </c>
      <c r="BM171" s="242" t="s">
        <v>2591</v>
      </c>
    </row>
    <row r="172" s="12" customFormat="1">
      <c r="B172" s="244"/>
      <c r="C172" s="245"/>
      <c r="D172" s="246" t="s">
        <v>175</v>
      </c>
      <c r="E172" s="247" t="s">
        <v>1</v>
      </c>
      <c r="F172" s="248" t="s">
        <v>1761</v>
      </c>
      <c r="G172" s="245"/>
      <c r="H172" s="247" t="s">
        <v>1</v>
      </c>
      <c r="I172" s="249"/>
      <c r="J172" s="245"/>
      <c r="K172" s="245"/>
      <c r="L172" s="250"/>
      <c r="M172" s="251"/>
      <c r="N172" s="252"/>
      <c r="O172" s="252"/>
      <c r="P172" s="252"/>
      <c r="Q172" s="252"/>
      <c r="R172" s="252"/>
      <c r="S172" s="252"/>
      <c r="T172" s="253"/>
      <c r="AT172" s="254" t="s">
        <v>175</v>
      </c>
      <c r="AU172" s="254" t="s">
        <v>107</v>
      </c>
      <c r="AV172" s="12" t="s">
        <v>82</v>
      </c>
      <c r="AW172" s="12" t="s">
        <v>31</v>
      </c>
      <c r="AX172" s="12" t="s">
        <v>74</v>
      </c>
      <c r="AY172" s="254" t="s">
        <v>165</v>
      </c>
    </row>
    <row r="173" s="13" customFormat="1">
      <c r="B173" s="255"/>
      <c r="C173" s="256"/>
      <c r="D173" s="246" t="s">
        <v>175</v>
      </c>
      <c r="E173" s="257" t="s">
        <v>1</v>
      </c>
      <c r="F173" s="258" t="s">
        <v>2592</v>
      </c>
      <c r="G173" s="256"/>
      <c r="H173" s="259">
        <v>9.1600000000000001</v>
      </c>
      <c r="I173" s="260"/>
      <c r="J173" s="256"/>
      <c r="K173" s="256"/>
      <c r="L173" s="261"/>
      <c r="M173" s="262"/>
      <c r="N173" s="263"/>
      <c r="O173" s="263"/>
      <c r="P173" s="263"/>
      <c r="Q173" s="263"/>
      <c r="R173" s="263"/>
      <c r="S173" s="263"/>
      <c r="T173" s="264"/>
      <c r="AT173" s="265" t="s">
        <v>175</v>
      </c>
      <c r="AU173" s="265" t="s">
        <v>107</v>
      </c>
      <c r="AV173" s="13" t="s">
        <v>107</v>
      </c>
      <c r="AW173" s="13" t="s">
        <v>31</v>
      </c>
      <c r="AX173" s="13" t="s">
        <v>74</v>
      </c>
      <c r="AY173" s="265" t="s">
        <v>165</v>
      </c>
    </row>
    <row r="174" s="15" customFormat="1">
      <c r="B174" s="277"/>
      <c r="C174" s="278"/>
      <c r="D174" s="246" t="s">
        <v>175</v>
      </c>
      <c r="E174" s="279" t="s">
        <v>1</v>
      </c>
      <c r="F174" s="280" t="s">
        <v>186</v>
      </c>
      <c r="G174" s="278"/>
      <c r="H174" s="281">
        <v>9.1600000000000001</v>
      </c>
      <c r="I174" s="282"/>
      <c r="J174" s="278"/>
      <c r="K174" s="278"/>
      <c r="L174" s="283"/>
      <c r="M174" s="284"/>
      <c r="N174" s="285"/>
      <c r="O174" s="285"/>
      <c r="P174" s="285"/>
      <c r="Q174" s="285"/>
      <c r="R174" s="285"/>
      <c r="S174" s="285"/>
      <c r="T174" s="286"/>
      <c r="AT174" s="287" t="s">
        <v>175</v>
      </c>
      <c r="AU174" s="287" t="s">
        <v>107</v>
      </c>
      <c r="AV174" s="15" t="s">
        <v>173</v>
      </c>
      <c r="AW174" s="15" t="s">
        <v>31</v>
      </c>
      <c r="AX174" s="15" t="s">
        <v>82</v>
      </c>
      <c r="AY174" s="287" t="s">
        <v>165</v>
      </c>
    </row>
    <row r="175" s="1" customFormat="1" ht="24" customHeight="1">
      <c r="B175" s="38"/>
      <c r="C175" s="231" t="s">
        <v>251</v>
      </c>
      <c r="D175" s="231" t="s">
        <v>168</v>
      </c>
      <c r="E175" s="232" t="s">
        <v>1763</v>
      </c>
      <c r="F175" s="233" t="s">
        <v>1764</v>
      </c>
      <c r="G175" s="234" t="s">
        <v>171</v>
      </c>
      <c r="H175" s="235">
        <v>54.960000000000001</v>
      </c>
      <c r="I175" s="236"/>
      <c r="J175" s="237">
        <f>ROUND(I175*H175,2)</f>
        <v>0</v>
      </c>
      <c r="K175" s="233" t="s">
        <v>172</v>
      </c>
      <c r="L175" s="43"/>
      <c r="M175" s="238" t="s">
        <v>1</v>
      </c>
      <c r="N175" s="239" t="s">
        <v>40</v>
      </c>
      <c r="O175" s="86"/>
      <c r="P175" s="240">
        <f>O175*H175</f>
        <v>0</v>
      </c>
      <c r="Q175" s="240">
        <v>0</v>
      </c>
      <c r="R175" s="240">
        <f>Q175*H175</f>
        <v>0</v>
      </c>
      <c r="S175" s="240">
        <v>0</v>
      </c>
      <c r="T175" s="241">
        <f>S175*H175</f>
        <v>0</v>
      </c>
      <c r="AR175" s="242" t="s">
        <v>173</v>
      </c>
      <c r="AT175" s="242" t="s">
        <v>168</v>
      </c>
      <c r="AU175" s="242" t="s">
        <v>107</v>
      </c>
      <c r="AY175" s="17" t="s">
        <v>165</v>
      </c>
      <c r="BE175" s="243">
        <f>IF(N175="základní",J175,0)</f>
        <v>0</v>
      </c>
      <c r="BF175" s="243">
        <f>IF(N175="snížená",J175,0)</f>
        <v>0</v>
      </c>
      <c r="BG175" s="243">
        <f>IF(N175="zákl. přenesená",J175,0)</f>
        <v>0</v>
      </c>
      <c r="BH175" s="243">
        <f>IF(N175="sníž. přenesená",J175,0)</f>
        <v>0</v>
      </c>
      <c r="BI175" s="243">
        <f>IF(N175="nulová",J175,0)</f>
        <v>0</v>
      </c>
      <c r="BJ175" s="17" t="s">
        <v>107</v>
      </c>
      <c r="BK175" s="243">
        <f>ROUND(I175*H175,2)</f>
        <v>0</v>
      </c>
      <c r="BL175" s="17" t="s">
        <v>173</v>
      </c>
      <c r="BM175" s="242" t="s">
        <v>2593</v>
      </c>
    </row>
    <row r="176" s="12" customFormat="1">
      <c r="B176" s="244"/>
      <c r="C176" s="245"/>
      <c r="D176" s="246" t="s">
        <v>175</v>
      </c>
      <c r="E176" s="247" t="s">
        <v>1</v>
      </c>
      <c r="F176" s="248" t="s">
        <v>1761</v>
      </c>
      <c r="G176" s="245"/>
      <c r="H176" s="247" t="s">
        <v>1</v>
      </c>
      <c r="I176" s="249"/>
      <c r="J176" s="245"/>
      <c r="K176" s="245"/>
      <c r="L176" s="250"/>
      <c r="M176" s="251"/>
      <c r="N176" s="252"/>
      <c r="O176" s="252"/>
      <c r="P176" s="252"/>
      <c r="Q176" s="252"/>
      <c r="R176" s="252"/>
      <c r="S176" s="252"/>
      <c r="T176" s="253"/>
      <c r="AT176" s="254" t="s">
        <v>175</v>
      </c>
      <c r="AU176" s="254" t="s">
        <v>107</v>
      </c>
      <c r="AV176" s="12" t="s">
        <v>82</v>
      </c>
      <c r="AW176" s="12" t="s">
        <v>31</v>
      </c>
      <c r="AX176" s="12" t="s">
        <v>74</v>
      </c>
      <c r="AY176" s="254" t="s">
        <v>165</v>
      </c>
    </row>
    <row r="177" s="13" customFormat="1">
      <c r="B177" s="255"/>
      <c r="C177" s="256"/>
      <c r="D177" s="246" t="s">
        <v>175</v>
      </c>
      <c r="E177" s="257" t="s">
        <v>1</v>
      </c>
      <c r="F177" s="258" t="s">
        <v>2594</v>
      </c>
      <c r="G177" s="256"/>
      <c r="H177" s="259">
        <v>54.960000000000001</v>
      </c>
      <c r="I177" s="260"/>
      <c r="J177" s="256"/>
      <c r="K177" s="256"/>
      <c r="L177" s="261"/>
      <c r="M177" s="262"/>
      <c r="N177" s="263"/>
      <c r="O177" s="263"/>
      <c r="P177" s="263"/>
      <c r="Q177" s="263"/>
      <c r="R177" s="263"/>
      <c r="S177" s="263"/>
      <c r="T177" s="264"/>
      <c r="AT177" s="265" t="s">
        <v>175</v>
      </c>
      <c r="AU177" s="265" t="s">
        <v>107</v>
      </c>
      <c r="AV177" s="13" t="s">
        <v>107</v>
      </c>
      <c r="AW177" s="13" t="s">
        <v>31</v>
      </c>
      <c r="AX177" s="13" t="s">
        <v>74</v>
      </c>
      <c r="AY177" s="265" t="s">
        <v>165</v>
      </c>
    </row>
    <row r="178" s="15" customFormat="1">
      <c r="B178" s="277"/>
      <c r="C178" s="278"/>
      <c r="D178" s="246" t="s">
        <v>175</v>
      </c>
      <c r="E178" s="279" t="s">
        <v>1</v>
      </c>
      <c r="F178" s="280" t="s">
        <v>186</v>
      </c>
      <c r="G178" s="278"/>
      <c r="H178" s="281">
        <v>54.960000000000001</v>
      </c>
      <c r="I178" s="282"/>
      <c r="J178" s="278"/>
      <c r="K178" s="278"/>
      <c r="L178" s="283"/>
      <c r="M178" s="284"/>
      <c r="N178" s="285"/>
      <c r="O178" s="285"/>
      <c r="P178" s="285"/>
      <c r="Q178" s="285"/>
      <c r="R178" s="285"/>
      <c r="S178" s="285"/>
      <c r="T178" s="286"/>
      <c r="AT178" s="287" t="s">
        <v>175</v>
      </c>
      <c r="AU178" s="287" t="s">
        <v>107</v>
      </c>
      <c r="AV178" s="15" t="s">
        <v>173</v>
      </c>
      <c r="AW178" s="15" t="s">
        <v>31</v>
      </c>
      <c r="AX178" s="15" t="s">
        <v>82</v>
      </c>
      <c r="AY178" s="287" t="s">
        <v>165</v>
      </c>
    </row>
    <row r="179" s="1" customFormat="1" ht="24" customHeight="1">
      <c r="B179" s="38"/>
      <c r="C179" s="231" t="s">
        <v>256</v>
      </c>
      <c r="D179" s="231" t="s">
        <v>168</v>
      </c>
      <c r="E179" s="232" t="s">
        <v>1770</v>
      </c>
      <c r="F179" s="233" t="s">
        <v>2595</v>
      </c>
      <c r="G179" s="234" t="s">
        <v>285</v>
      </c>
      <c r="H179" s="235">
        <v>16.488</v>
      </c>
      <c r="I179" s="236"/>
      <c r="J179" s="237">
        <f>ROUND(I179*H179,2)</f>
        <v>0</v>
      </c>
      <c r="K179" s="233" t="s">
        <v>172</v>
      </c>
      <c r="L179" s="43"/>
      <c r="M179" s="238" t="s">
        <v>1</v>
      </c>
      <c r="N179" s="239" t="s">
        <v>40</v>
      </c>
      <c r="O179" s="86"/>
      <c r="P179" s="240">
        <f>O179*H179</f>
        <v>0</v>
      </c>
      <c r="Q179" s="240">
        <v>0</v>
      </c>
      <c r="R179" s="240">
        <f>Q179*H179</f>
        <v>0</v>
      </c>
      <c r="S179" s="240">
        <v>0</v>
      </c>
      <c r="T179" s="241">
        <f>S179*H179</f>
        <v>0</v>
      </c>
      <c r="AR179" s="242" t="s">
        <v>173</v>
      </c>
      <c r="AT179" s="242" t="s">
        <v>168</v>
      </c>
      <c r="AU179" s="242" t="s">
        <v>107</v>
      </c>
      <c r="AY179" s="17" t="s">
        <v>165</v>
      </c>
      <c r="BE179" s="243">
        <f>IF(N179="základní",J179,0)</f>
        <v>0</v>
      </c>
      <c r="BF179" s="243">
        <f>IF(N179="snížená",J179,0)</f>
        <v>0</v>
      </c>
      <c r="BG179" s="243">
        <f>IF(N179="zákl. přenesená",J179,0)</f>
        <v>0</v>
      </c>
      <c r="BH179" s="243">
        <f>IF(N179="sníž. přenesená",J179,0)</f>
        <v>0</v>
      </c>
      <c r="BI179" s="243">
        <f>IF(N179="nulová",J179,0)</f>
        <v>0</v>
      </c>
      <c r="BJ179" s="17" t="s">
        <v>107</v>
      </c>
      <c r="BK179" s="243">
        <f>ROUND(I179*H179,2)</f>
        <v>0</v>
      </c>
      <c r="BL179" s="17" t="s">
        <v>173</v>
      </c>
      <c r="BM179" s="242" t="s">
        <v>2596</v>
      </c>
    </row>
    <row r="180" s="12" customFormat="1">
      <c r="B180" s="244"/>
      <c r="C180" s="245"/>
      <c r="D180" s="246" t="s">
        <v>175</v>
      </c>
      <c r="E180" s="247" t="s">
        <v>1</v>
      </c>
      <c r="F180" s="248" t="s">
        <v>1761</v>
      </c>
      <c r="G180" s="245"/>
      <c r="H180" s="247" t="s">
        <v>1</v>
      </c>
      <c r="I180" s="249"/>
      <c r="J180" s="245"/>
      <c r="K180" s="245"/>
      <c r="L180" s="250"/>
      <c r="M180" s="251"/>
      <c r="N180" s="252"/>
      <c r="O180" s="252"/>
      <c r="P180" s="252"/>
      <c r="Q180" s="252"/>
      <c r="R180" s="252"/>
      <c r="S180" s="252"/>
      <c r="T180" s="253"/>
      <c r="AT180" s="254" t="s">
        <v>175</v>
      </c>
      <c r="AU180" s="254" t="s">
        <v>107</v>
      </c>
      <c r="AV180" s="12" t="s">
        <v>82</v>
      </c>
      <c r="AW180" s="12" t="s">
        <v>31</v>
      </c>
      <c r="AX180" s="12" t="s">
        <v>74</v>
      </c>
      <c r="AY180" s="254" t="s">
        <v>165</v>
      </c>
    </row>
    <row r="181" s="13" customFormat="1">
      <c r="B181" s="255"/>
      <c r="C181" s="256"/>
      <c r="D181" s="246" t="s">
        <v>175</v>
      </c>
      <c r="E181" s="257" t="s">
        <v>1</v>
      </c>
      <c r="F181" s="258" t="s">
        <v>2597</v>
      </c>
      <c r="G181" s="256"/>
      <c r="H181" s="259">
        <v>16.488</v>
      </c>
      <c r="I181" s="260"/>
      <c r="J181" s="256"/>
      <c r="K181" s="256"/>
      <c r="L181" s="261"/>
      <c r="M181" s="262"/>
      <c r="N181" s="263"/>
      <c r="O181" s="263"/>
      <c r="P181" s="263"/>
      <c r="Q181" s="263"/>
      <c r="R181" s="263"/>
      <c r="S181" s="263"/>
      <c r="T181" s="264"/>
      <c r="AT181" s="265" t="s">
        <v>175</v>
      </c>
      <c r="AU181" s="265" t="s">
        <v>107</v>
      </c>
      <c r="AV181" s="13" t="s">
        <v>107</v>
      </c>
      <c r="AW181" s="13" t="s">
        <v>31</v>
      </c>
      <c r="AX181" s="13" t="s">
        <v>74</v>
      </c>
      <c r="AY181" s="265" t="s">
        <v>165</v>
      </c>
    </row>
    <row r="182" s="15" customFormat="1">
      <c r="B182" s="277"/>
      <c r="C182" s="278"/>
      <c r="D182" s="246" t="s">
        <v>175</v>
      </c>
      <c r="E182" s="279" t="s">
        <v>1</v>
      </c>
      <c r="F182" s="280" t="s">
        <v>186</v>
      </c>
      <c r="G182" s="278"/>
      <c r="H182" s="281">
        <v>16.488</v>
      </c>
      <c r="I182" s="282"/>
      <c r="J182" s="278"/>
      <c r="K182" s="278"/>
      <c r="L182" s="283"/>
      <c r="M182" s="284"/>
      <c r="N182" s="285"/>
      <c r="O182" s="285"/>
      <c r="P182" s="285"/>
      <c r="Q182" s="285"/>
      <c r="R182" s="285"/>
      <c r="S182" s="285"/>
      <c r="T182" s="286"/>
      <c r="AT182" s="287" t="s">
        <v>175</v>
      </c>
      <c r="AU182" s="287" t="s">
        <v>107</v>
      </c>
      <c r="AV182" s="15" t="s">
        <v>173</v>
      </c>
      <c r="AW182" s="15" t="s">
        <v>31</v>
      </c>
      <c r="AX182" s="15" t="s">
        <v>82</v>
      </c>
      <c r="AY182" s="287" t="s">
        <v>165</v>
      </c>
    </row>
    <row r="183" s="11" customFormat="1" ht="22.8" customHeight="1">
      <c r="B183" s="215"/>
      <c r="C183" s="216"/>
      <c r="D183" s="217" t="s">
        <v>73</v>
      </c>
      <c r="E183" s="229" t="s">
        <v>107</v>
      </c>
      <c r="F183" s="229" t="s">
        <v>1793</v>
      </c>
      <c r="G183" s="216"/>
      <c r="H183" s="216"/>
      <c r="I183" s="219"/>
      <c r="J183" s="230">
        <f>BK183</f>
        <v>0</v>
      </c>
      <c r="K183" s="216"/>
      <c r="L183" s="221"/>
      <c r="M183" s="222"/>
      <c r="N183" s="223"/>
      <c r="O183" s="223"/>
      <c r="P183" s="224">
        <f>SUM(P184:P250)</f>
        <v>0</v>
      </c>
      <c r="Q183" s="223"/>
      <c r="R183" s="224">
        <f>SUM(R184:R250)</f>
        <v>24.140337959999997</v>
      </c>
      <c r="S183" s="223"/>
      <c r="T183" s="225">
        <f>SUM(T184:T250)</f>
        <v>0</v>
      </c>
      <c r="AR183" s="226" t="s">
        <v>82</v>
      </c>
      <c r="AT183" s="227" t="s">
        <v>73</v>
      </c>
      <c r="AU183" s="227" t="s">
        <v>82</v>
      </c>
      <c r="AY183" s="226" t="s">
        <v>165</v>
      </c>
      <c r="BK183" s="228">
        <f>SUM(BK184:BK250)</f>
        <v>0</v>
      </c>
    </row>
    <row r="184" s="1" customFormat="1" ht="24" customHeight="1">
      <c r="B184" s="38"/>
      <c r="C184" s="231" t="s">
        <v>263</v>
      </c>
      <c r="D184" s="231" t="s">
        <v>168</v>
      </c>
      <c r="E184" s="232" t="s">
        <v>1794</v>
      </c>
      <c r="F184" s="233" t="s">
        <v>1795</v>
      </c>
      <c r="G184" s="234" t="s">
        <v>296</v>
      </c>
      <c r="H184" s="235">
        <v>4.3719999999999999</v>
      </c>
      <c r="I184" s="236"/>
      <c r="J184" s="237">
        <f>ROUND(I184*H184,2)</f>
        <v>0</v>
      </c>
      <c r="K184" s="233" t="s">
        <v>172</v>
      </c>
      <c r="L184" s="43"/>
      <c r="M184" s="238" t="s">
        <v>1</v>
      </c>
      <c r="N184" s="239" t="s">
        <v>40</v>
      </c>
      <c r="O184" s="86"/>
      <c r="P184" s="240">
        <f>O184*H184</f>
        <v>0</v>
      </c>
      <c r="Q184" s="240">
        <v>0</v>
      </c>
      <c r="R184" s="240">
        <f>Q184*H184</f>
        <v>0</v>
      </c>
      <c r="S184" s="240">
        <v>0</v>
      </c>
      <c r="T184" s="241">
        <f>S184*H184</f>
        <v>0</v>
      </c>
      <c r="AR184" s="242" t="s">
        <v>173</v>
      </c>
      <c r="AT184" s="242" t="s">
        <v>168</v>
      </c>
      <c r="AU184" s="242" t="s">
        <v>107</v>
      </c>
      <c r="AY184" s="17" t="s">
        <v>165</v>
      </c>
      <c r="BE184" s="243">
        <f>IF(N184="základní",J184,0)</f>
        <v>0</v>
      </c>
      <c r="BF184" s="243">
        <f>IF(N184="snížená",J184,0)</f>
        <v>0</v>
      </c>
      <c r="BG184" s="243">
        <f>IF(N184="zákl. přenesená",J184,0)</f>
        <v>0</v>
      </c>
      <c r="BH184" s="243">
        <f>IF(N184="sníž. přenesená",J184,0)</f>
        <v>0</v>
      </c>
      <c r="BI184" s="243">
        <f>IF(N184="nulová",J184,0)</f>
        <v>0</v>
      </c>
      <c r="BJ184" s="17" t="s">
        <v>107</v>
      </c>
      <c r="BK184" s="243">
        <f>ROUND(I184*H184,2)</f>
        <v>0</v>
      </c>
      <c r="BL184" s="17" t="s">
        <v>173</v>
      </c>
      <c r="BM184" s="242" t="s">
        <v>2598</v>
      </c>
    </row>
    <row r="185" s="12" customFormat="1">
      <c r="B185" s="244"/>
      <c r="C185" s="245"/>
      <c r="D185" s="246" t="s">
        <v>175</v>
      </c>
      <c r="E185" s="247" t="s">
        <v>1</v>
      </c>
      <c r="F185" s="248" t="s">
        <v>2584</v>
      </c>
      <c r="G185" s="245"/>
      <c r="H185" s="247" t="s">
        <v>1</v>
      </c>
      <c r="I185" s="249"/>
      <c r="J185" s="245"/>
      <c r="K185" s="245"/>
      <c r="L185" s="250"/>
      <c r="M185" s="251"/>
      <c r="N185" s="252"/>
      <c r="O185" s="252"/>
      <c r="P185" s="252"/>
      <c r="Q185" s="252"/>
      <c r="R185" s="252"/>
      <c r="S185" s="252"/>
      <c r="T185" s="253"/>
      <c r="AT185" s="254" t="s">
        <v>175</v>
      </c>
      <c r="AU185" s="254" t="s">
        <v>107</v>
      </c>
      <c r="AV185" s="12" t="s">
        <v>82</v>
      </c>
      <c r="AW185" s="12" t="s">
        <v>31</v>
      </c>
      <c r="AX185" s="12" t="s">
        <v>74</v>
      </c>
      <c r="AY185" s="254" t="s">
        <v>165</v>
      </c>
    </row>
    <row r="186" s="13" customFormat="1">
      <c r="B186" s="255"/>
      <c r="C186" s="256"/>
      <c r="D186" s="246" t="s">
        <v>175</v>
      </c>
      <c r="E186" s="257" t="s">
        <v>1</v>
      </c>
      <c r="F186" s="258" t="s">
        <v>2599</v>
      </c>
      <c r="G186" s="256"/>
      <c r="H186" s="259">
        <v>0.93000000000000005</v>
      </c>
      <c r="I186" s="260"/>
      <c r="J186" s="256"/>
      <c r="K186" s="256"/>
      <c r="L186" s="261"/>
      <c r="M186" s="262"/>
      <c r="N186" s="263"/>
      <c r="O186" s="263"/>
      <c r="P186" s="263"/>
      <c r="Q186" s="263"/>
      <c r="R186" s="263"/>
      <c r="S186" s="263"/>
      <c r="T186" s="264"/>
      <c r="AT186" s="265" t="s">
        <v>175</v>
      </c>
      <c r="AU186" s="265" t="s">
        <v>107</v>
      </c>
      <c r="AV186" s="13" t="s">
        <v>107</v>
      </c>
      <c r="AW186" s="13" t="s">
        <v>31</v>
      </c>
      <c r="AX186" s="13" t="s">
        <v>74</v>
      </c>
      <c r="AY186" s="265" t="s">
        <v>165</v>
      </c>
    </row>
    <row r="187" s="13" customFormat="1">
      <c r="B187" s="255"/>
      <c r="C187" s="256"/>
      <c r="D187" s="246" t="s">
        <v>175</v>
      </c>
      <c r="E187" s="257" t="s">
        <v>1</v>
      </c>
      <c r="F187" s="258" t="s">
        <v>2600</v>
      </c>
      <c r="G187" s="256"/>
      <c r="H187" s="259">
        <v>2.6219999999999999</v>
      </c>
      <c r="I187" s="260"/>
      <c r="J187" s="256"/>
      <c r="K187" s="256"/>
      <c r="L187" s="261"/>
      <c r="M187" s="262"/>
      <c r="N187" s="263"/>
      <c r="O187" s="263"/>
      <c r="P187" s="263"/>
      <c r="Q187" s="263"/>
      <c r="R187" s="263"/>
      <c r="S187" s="263"/>
      <c r="T187" s="264"/>
      <c r="AT187" s="265" t="s">
        <v>175</v>
      </c>
      <c r="AU187" s="265" t="s">
        <v>107</v>
      </c>
      <c r="AV187" s="13" t="s">
        <v>107</v>
      </c>
      <c r="AW187" s="13" t="s">
        <v>31</v>
      </c>
      <c r="AX187" s="13" t="s">
        <v>74</v>
      </c>
      <c r="AY187" s="265" t="s">
        <v>165</v>
      </c>
    </row>
    <row r="188" s="12" customFormat="1">
      <c r="B188" s="244"/>
      <c r="C188" s="245"/>
      <c r="D188" s="246" t="s">
        <v>175</v>
      </c>
      <c r="E188" s="247" t="s">
        <v>1</v>
      </c>
      <c r="F188" s="248" t="s">
        <v>2572</v>
      </c>
      <c r="G188" s="245"/>
      <c r="H188" s="247" t="s">
        <v>1</v>
      </c>
      <c r="I188" s="249"/>
      <c r="J188" s="245"/>
      <c r="K188" s="245"/>
      <c r="L188" s="250"/>
      <c r="M188" s="251"/>
      <c r="N188" s="252"/>
      <c r="O188" s="252"/>
      <c r="P188" s="252"/>
      <c r="Q188" s="252"/>
      <c r="R188" s="252"/>
      <c r="S188" s="252"/>
      <c r="T188" s="253"/>
      <c r="AT188" s="254" t="s">
        <v>175</v>
      </c>
      <c r="AU188" s="254" t="s">
        <v>107</v>
      </c>
      <c r="AV188" s="12" t="s">
        <v>82</v>
      </c>
      <c r="AW188" s="12" t="s">
        <v>31</v>
      </c>
      <c r="AX188" s="12" t="s">
        <v>74</v>
      </c>
      <c r="AY188" s="254" t="s">
        <v>165</v>
      </c>
    </row>
    <row r="189" s="13" customFormat="1">
      <c r="B189" s="255"/>
      <c r="C189" s="256"/>
      <c r="D189" s="246" t="s">
        <v>175</v>
      </c>
      <c r="E189" s="257" t="s">
        <v>1</v>
      </c>
      <c r="F189" s="258" t="s">
        <v>2601</v>
      </c>
      <c r="G189" s="256"/>
      <c r="H189" s="259">
        <v>0.5</v>
      </c>
      <c r="I189" s="260"/>
      <c r="J189" s="256"/>
      <c r="K189" s="256"/>
      <c r="L189" s="261"/>
      <c r="M189" s="262"/>
      <c r="N189" s="263"/>
      <c r="O189" s="263"/>
      <c r="P189" s="263"/>
      <c r="Q189" s="263"/>
      <c r="R189" s="263"/>
      <c r="S189" s="263"/>
      <c r="T189" s="264"/>
      <c r="AT189" s="265" t="s">
        <v>175</v>
      </c>
      <c r="AU189" s="265" t="s">
        <v>107</v>
      </c>
      <c r="AV189" s="13" t="s">
        <v>107</v>
      </c>
      <c r="AW189" s="13" t="s">
        <v>31</v>
      </c>
      <c r="AX189" s="13" t="s">
        <v>74</v>
      </c>
      <c r="AY189" s="265" t="s">
        <v>165</v>
      </c>
    </row>
    <row r="190" s="12" customFormat="1">
      <c r="B190" s="244"/>
      <c r="C190" s="245"/>
      <c r="D190" s="246" t="s">
        <v>175</v>
      </c>
      <c r="E190" s="247" t="s">
        <v>1</v>
      </c>
      <c r="F190" s="248" t="s">
        <v>2574</v>
      </c>
      <c r="G190" s="245"/>
      <c r="H190" s="247" t="s">
        <v>1</v>
      </c>
      <c r="I190" s="249"/>
      <c r="J190" s="245"/>
      <c r="K190" s="245"/>
      <c r="L190" s="250"/>
      <c r="M190" s="251"/>
      <c r="N190" s="252"/>
      <c r="O190" s="252"/>
      <c r="P190" s="252"/>
      <c r="Q190" s="252"/>
      <c r="R190" s="252"/>
      <c r="S190" s="252"/>
      <c r="T190" s="253"/>
      <c r="AT190" s="254" t="s">
        <v>175</v>
      </c>
      <c r="AU190" s="254" t="s">
        <v>107</v>
      </c>
      <c r="AV190" s="12" t="s">
        <v>82</v>
      </c>
      <c r="AW190" s="12" t="s">
        <v>31</v>
      </c>
      <c r="AX190" s="12" t="s">
        <v>74</v>
      </c>
      <c r="AY190" s="254" t="s">
        <v>165</v>
      </c>
    </row>
    <row r="191" s="13" customFormat="1">
      <c r="B191" s="255"/>
      <c r="C191" s="256"/>
      <c r="D191" s="246" t="s">
        <v>175</v>
      </c>
      <c r="E191" s="257" t="s">
        <v>1</v>
      </c>
      <c r="F191" s="258" t="s">
        <v>2074</v>
      </c>
      <c r="G191" s="256"/>
      <c r="H191" s="259">
        <v>0.32000000000000001</v>
      </c>
      <c r="I191" s="260"/>
      <c r="J191" s="256"/>
      <c r="K191" s="256"/>
      <c r="L191" s="261"/>
      <c r="M191" s="262"/>
      <c r="N191" s="263"/>
      <c r="O191" s="263"/>
      <c r="P191" s="263"/>
      <c r="Q191" s="263"/>
      <c r="R191" s="263"/>
      <c r="S191" s="263"/>
      <c r="T191" s="264"/>
      <c r="AT191" s="265" t="s">
        <v>175</v>
      </c>
      <c r="AU191" s="265" t="s">
        <v>107</v>
      </c>
      <c r="AV191" s="13" t="s">
        <v>107</v>
      </c>
      <c r="AW191" s="13" t="s">
        <v>31</v>
      </c>
      <c r="AX191" s="13" t="s">
        <v>74</v>
      </c>
      <c r="AY191" s="265" t="s">
        <v>165</v>
      </c>
    </row>
    <row r="192" s="15" customFormat="1">
      <c r="B192" s="277"/>
      <c r="C192" s="278"/>
      <c r="D192" s="246" t="s">
        <v>175</v>
      </c>
      <c r="E192" s="279" t="s">
        <v>1</v>
      </c>
      <c r="F192" s="280" t="s">
        <v>186</v>
      </c>
      <c r="G192" s="278"/>
      <c r="H192" s="281">
        <v>4.3719999999999999</v>
      </c>
      <c r="I192" s="282"/>
      <c r="J192" s="278"/>
      <c r="K192" s="278"/>
      <c r="L192" s="283"/>
      <c r="M192" s="284"/>
      <c r="N192" s="285"/>
      <c r="O192" s="285"/>
      <c r="P192" s="285"/>
      <c r="Q192" s="285"/>
      <c r="R192" s="285"/>
      <c r="S192" s="285"/>
      <c r="T192" s="286"/>
      <c r="AT192" s="287" t="s">
        <v>175</v>
      </c>
      <c r="AU192" s="287" t="s">
        <v>107</v>
      </c>
      <c r="AV192" s="15" t="s">
        <v>173</v>
      </c>
      <c r="AW192" s="15" t="s">
        <v>31</v>
      </c>
      <c r="AX192" s="15" t="s">
        <v>82</v>
      </c>
      <c r="AY192" s="287" t="s">
        <v>165</v>
      </c>
    </row>
    <row r="193" s="1" customFormat="1" ht="24" customHeight="1">
      <c r="B193" s="38"/>
      <c r="C193" s="231" t="s">
        <v>282</v>
      </c>
      <c r="D193" s="231" t="s">
        <v>168</v>
      </c>
      <c r="E193" s="232" t="s">
        <v>2602</v>
      </c>
      <c r="F193" s="233" t="s">
        <v>2603</v>
      </c>
      <c r="G193" s="234" t="s">
        <v>171</v>
      </c>
      <c r="H193" s="235">
        <v>2.6640000000000001</v>
      </c>
      <c r="I193" s="236"/>
      <c r="J193" s="237">
        <f>ROUND(I193*H193,2)</f>
        <v>0</v>
      </c>
      <c r="K193" s="233" t="s">
        <v>172</v>
      </c>
      <c r="L193" s="43"/>
      <c r="M193" s="238" t="s">
        <v>1</v>
      </c>
      <c r="N193" s="239" t="s">
        <v>40</v>
      </c>
      <c r="O193" s="86"/>
      <c r="P193" s="240">
        <f>O193*H193</f>
        <v>0</v>
      </c>
      <c r="Q193" s="240">
        <v>2.1600000000000001</v>
      </c>
      <c r="R193" s="240">
        <f>Q193*H193</f>
        <v>5.7542400000000011</v>
      </c>
      <c r="S193" s="240">
        <v>0</v>
      </c>
      <c r="T193" s="241">
        <f>S193*H193</f>
        <v>0</v>
      </c>
      <c r="AR193" s="242" t="s">
        <v>173</v>
      </c>
      <c r="AT193" s="242" t="s">
        <v>168</v>
      </c>
      <c r="AU193" s="242" t="s">
        <v>107</v>
      </c>
      <c r="AY193" s="17" t="s">
        <v>165</v>
      </c>
      <c r="BE193" s="243">
        <f>IF(N193="základní",J193,0)</f>
        <v>0</v>
      </c>
      <c r="BF193" s="243">
        <f>IF(N193="snížená",J193,0)</f>
        <v>0</v>
      </c>
      <c r="BG193" s="243">
        <f>IF(N193="zákl. přenesená",J193,0)</f>
        <v>0</v>
      </c>
      <c r="BH193" s="243">
        <f>IF(N193="sníž. přenesená",J193,0)</f>
        <v>0</v>
      </c>
      <c r="BI193" s="243">
        <f>IF(N193="nulová",J193,0)</f>
        <v>0</v>
      </c>
      <c r="BJ193" s="17" t="s">
        <v>107</v>
      </c>
      <c r="BK193" s="243">
        <f>ROUND(I193*H193,2)</f>
        <v>0</v>
      </c>
      <c r="BL193" s="17" t="s">
        <v>173</v>
      </c>
      <c r="BM193" s="242" t="s">
        <v>2604</v>
      </c>
    </row>
    <row r="194" s="12" customFormat="1">
      <c r="B194" s="244"/>
      <c r="C194" s="245"/>
      <c r="D194" s="246" t="s">
        <v>175</v>
      </c>
      <c r="E194" s="247" t="s">
        <v>1</v>
      </c>
      <c r="F194" s="248" t="s">
        <v>2605</v>
      </c>
      <c r="G194" s="245"/>
      <c r="H194" s="247" t="s">
        <v>1</v>
      </c>
      <c r="I194" s="249"/>
      <c r="J194" s="245"/>
      <c r="K194" s="245"/>
      <c r="L194" s="250"/>
      <c r="M194" s="251"/>
      <c r="N194" s="252"/>
      <c r="O194" s="252"/>
      <c r="P194" s="252"/>
      <c r="Q194" s="252"/>
      <c r="R194" s="252"/>
      <c r="S194" s="252"/>
      <c r="T194" s="253"/>
      <c r="AT194" s="254" t="s">
        <v>175</v>
      </c>
      <c r="AU194" s="254" t="s">
        <v>107</v>
      </c>
      <c r="AV194" s="12" t="s">
        <v>82</v>
      </c>
      <c r="AW194" s="12" t="s">
        <v>31</v>
      </c>
      <c r="AX194" s="12" t="s">
        <v>74</v>
      </c>
      <c r="AY194" s="254" t="s">
        <v>165</v>
      </c>
    </row>
    <row r="195" s="12" customFormat="1">
      <c r="B195" s="244"/>
      <c r="C195" s="245"/>
      <c r="D195" s="246" t="s">
        <v>175</v>
      </c>
      <c r="E195" s="247" t="s">
        <v>1</v>
      </c>
      <c r="F195" s="248" t="s">
        <v>2606</v>
      </c>
      <c r="G195" s="245"/>
      <c r="H195" s="247" t="s">
        <v>1</v>
      </c>
      <c r="I195" s="249"/>
      <c r="J195" s="245"/>
      <c r="K195" s="245"/>
      <c r="L195" s="250"/>
      <c r="M195" s="251"/>
      <c r="N195" s="252"/>
      <c r="O195" s="252"/>
      <c r="P195" s="252"/>
      <c r="Q195" s="252"/>
      <c r="R195" s="252"/>
      <c r="S195" s="252"/>
      <c r="T195" s="253"/>
      <c r="AT195" s="254" t="s">
        <v>175</v>
      </c>
      <c r="AU195" s="254" t="s">
        <v>107</v>
      </c>
      <c r="AV195" s="12" t="s">
        <v>82</v>
      </c>
      <c r="AW195" s="12" t="s">
        <v>31</v>
      </c>
      <c r="AX195" s="12" t="s">
        <v>74</v>
      </c>
      <c r="AY195" s="254" t="s">
        <v>165</v>
      </c>
    </row>
    <row r="196" s="13" customFormat="1">
      <c r="B196" s="255"/>
      <c r="C196" s="256"/>
      <c r="D196" s="246" t="s">
        <v>175</v>
      </c>
      <c r="E196" s="257" t="s">
        <v>1</v>
      </c>
      <c r="F196" s="258" t="s">
        <v>2607</v>
      </c>
      <c r="G196" s="256"/>
      <c r="H196" s="259">
        <v>0.20300000000000001</v>
      </c>
      <c r="I196" s="260"/>
      <c r="J196" s="256"/>
      <c r="K196" s="256"/>
      <c r="L196" s="261"/>
      <c r="M196" s="262"/>
      <c r="N196" s="263"/>
      <c r="O196" s="263"/>
      <c r="P196" s="263"/>
      <c r="Q196" s="263"/>
      <c r="R196" s="263"/>
      <c r="S196" s="263"/>
      <c r="T196" s="264"/>
      <c r="AT196" s="265" t="s">
        <v>175</v>
      </c>
      <c r="AU196" s="265" t="s">
        <v>107</v>
      </c>
      <c r="AV196" s="13" t="s">
        <v>107</v>
      </c>
      <c r="AW196" s="13" t="s">
        <v>31</v>
      </c>
      <c r="AX196" s="13" t="s">
        <v>74</v>
      </c>
      <c r="AY196" s="265" t="s">
        <v>165</v>
      </c>
    </row>
    <row r="197" s="13" customFormat="1">
      <c r="B197" s="255"/>
      <c r="C197" s="256"/>
      <c r="D197" s="246" t="s">
        <v>175</v>
      </c>
      <c r="E197" s="257" t="s">
        <v>1</v>
      </c>
      <c r="F197" s="258" t="s">
        <v>2608</v>
      </c>
      <c r="G197" s="256"/>
      <c r="H197" s="259">
        <v>0.52700000000000002</v>
      </c>
      <c r="I197" s="260"/>
      <c r="J197" s="256"/>
      <c r="K197" s="256"/>
      <c r="L197" s="261"/>
      <c r="M197" s="262"/>
      <c r="N197" s="263"/>
      <c r="O197" s="263"/>
      <c r="P197" s="263"/>
      <c r="Q197" s="263"/>
      <c r="R197" s="263"/>
      <c r="S197" s="263"/>
      <c r="T197" s="264"/>
      <c r="AT197" s="265" t="s">
        <v>175</v>
      </c>
      <c r="AU197" s="265" t="s">
        <v>107</v>
      </c>
      <c r="AV197" s="13" t="s">
        <v>107</v>
      </c>
      <c r="AW197" s="13" t="s">
        <v>31</v>
      </c>
      <c r="AX197" s="13" t="s">
        <v>74</v>
      </c>
      <c r="AY197" s="265" t="s">
        <v>165</v>
      </c>
    </row>
    <row r="198" s="13" customFormat="1">
      <c r="B198" s="255"/>
      <c r="C198" s="256"/>
      <c r="D198" s="246" t="s">
        <v>175</v>
      </c>
      <c r="E198" s="257" t="s">
        <v>1</v>
      </c>
      <c r="F198" s="258" t="s">
        <v>2609</v>
      </c>
      <c r="G198" s="256"/>
      <c r="H198" s="259">
        <v>0.81799999999999995</v>
      </c>
      <c r="I198" s="260"/>
      <c r="J198" s="256"/>
      <c r="K198" s="256"/>
      <c r="L198" s="261"/>
      <c r="M198" s="262"/>
      <c r="N198" s="263"/>
      <c r="O198" s="263"/>
      <c r="P198" s="263"/>
      <c r="Q198" s="263"/>
      <c r="R198" s="263"/>
      <c r="S198" s="263"/>
      <c r="T198" s="264"/>
      <c r="AT198" s="265" t="s">
        <v>175</v>
      </c>
      <c r="AU198" s="265" t="s">
        <v>107</v>
      </c>
      <c r="AV198" s="13" t="s">
        <v>107</v>
      </c>
      <c r="AW198" s="13" t="s">
        <v>31</v>
      </c>
      <c r="AX198" s="13" t="s">
        <v>74</v>
      </c>
      <c r="AY198" s="265" t="s">
        <v>165</v>
      </c>
    </row>
    <row r="199" s="13" customFormat="1">
      <c r="B199" s="255"/>
      <c r="C199" s="256"/>
      <c r="D199" s="246" t="s">
        <v>175</v>
      </c>
      <c r="E199" s="257" t="s">
        <v>1</v>
      </c>
      <c r="F199" s="258" t="s">
        <v>2610</v>
      </c>
      <c r="G199" s="256"/>
      <c r="H199" s="259">
        <v>1.1160000000000001</v>
      </c>
      <c r="I199" s="260"/>
      <c r="J199" s="256"/>
      <c r="K199" s="256"/>
      <c r="L199" s="261"/>
      <c r="M199" s="262"/>
      <c r="N199" s="263"/>
      <c r="O199" s="263"/>
      <c r="P199" s="263"/>
      <c r="Q199" s="263"/>
      <c r="R199" s="263"/>
      <c r="S199" s="263"/>
      <c r="T199" s="264"/>
      <c r="AT199" s="265" t="s">
        <v>175</v>
      </c>
      <c r="AU199" s="265" t="s">
        <v>107</v>
      </c>
      <c r="AV199" s="13" t="s">
        <v>107</v>
      </c>
      <c r="AW199" s="13" t="s">
        <v>31</v>
      </c>
      <c r="AX199" s="13" t="s">
        <v>74</v>
      </c>
      <c r="AY199" s="265" t="s">
        <v>165</v>
      </c>
    </row>
    <row r="200" s="15" customFormat="1">
      <c r="B200" s="277"/>
      <c r="C200" s="278"/>
      <c r="D200" s="246" t="s">
        <v>175</v>
      </c>
      <c r="E200" s="279" t="s">
        <v>1</v>
      </c>
      <c r="F200" s="280" t="s">
        <v>186</v>
      </c>
      <c r="G200" s="278"/>
      <c r="H200" s="281">
        <v>2.6640000000000001</v>
      </c>
      <c r="I200" s="282"/>
      <c r="J200" s="278"/>
      <c r="K200" s="278"/>
      <c r="L200" s="283"/>
      <c r="M200" s="284"/>
      <c r="N200" s="285"/>
      <c r="O200" s="285"/>
      <c r="P200" s="285"/>
      <c r="Q200" s="285"/>
      <c r="R200" s="285"/>
      <c r="S200" s="285"/>
      <c r="T200" s="286"/>
      <c r="AT200" s="287" t="s">
        <v>175</v>
      </c>
      <c r="AU200" s="287" t="s">
        <v>107</v>
      </c>
      <c r="AV200" s="15" t="s">
        <v>173</v>
      </c>
      <c r="AW200" s="15" t="s">
        <v>31</v>
      </c>
      <c r="AX200" s="15" t="s">
        <v>82</v>
      </c>
      <c r="AY200" s="287" t="s">
        <v>165</v>
      </c>
    </row>
    <row r="201" s="1" customFormat="1" ht="24" customHeight="1">
      <c r="B201" s="38"/>
      <c r="C201" s="231" t="s">
        <v>293</v>
      </c>
      <c r="D201" s="231" t="s">
        <v>168</v>
      </c>
      <c r="E201" s="232" t="s">
        <v>2611</v>
      </c>
      <c r="F201" s="233" t="s">
        <v>2612</v>
      </c>
      <c r="G201" s="234" t="s">
        <v>171</v>
      </c>
      <c r="H201" s="235">
        <v>0.437</v>
      </c>
      <c r="I201" s="236"/>
      <c r="J201" s="237">
        <f>ROUND(I201*H201,2)</f>
        <v>0</v>
      </c>
      <c r="K201" s="233" t="s">
        <v>172</v>
      </c>
      <c r="L201" s="43"/>
      <c r="M201" s="238" t="s">
        <v>1</v>
      </c>
      <c r="N201" s="239" t="s">
        <v>40</v>
      </c>
      <c r="O201" s="86"/>
      <c r="P201" s="240">
        <f>O201*H201</f>
        <v>0</v>
      </c>
      <c r="Q201" s="240">
        <v>1.98</v>
      </c>
      <c r="R201" s="240">
        <f>Q201*H201</f>
        <v>0.86526000000000003</v>
      </c>
      <c r="S201" s="240">
        <v>0</v>
      </c>
      <c r="T201" s="241">
        <f>S201*H201</f>
        <v>0</v>
      </c>
      <c r="AR201" s="242" t="s">
        <v>173</v>
      </c>
      <c r="AT201" s="242" t="s">
        <v>168</v>
      </c>
      <c r="AU201" s="242" t="s">
        <v>107</v>
      </c>
      <c r="AY201" s="17" t="s">
        <v>165</v>
      </c>
      <c r="BE201" s="243">
        <f>IF(N201="základní",J201,0)</f>
        <v>0</v>
      </c>
      <c r="BF201" s="243">
        <f>IF(N201="snížená",J201,0)</f>
        <v>0</v>
      </c>
      <c r="BG201" s="243">
        <f>IF(N201="zákl. přenesená",J201,0)</f>
        <v>0</v>
      </c>
      <c r="BH201" s="243">
        <f>IF(N201="sníž. přenesená",J201,0)</f>
        <v>0</v>
      </c>
      <c r="BI201" s="243">
        <f>IF(N201="nulová",J201,0)</f>
        <v>0</v>
      </c>
      <c r="BJ201" s="17" t="s">
        <v>107</v>
      </c>
      <c r="BK201" s="243">
        <f>ROUND(I201*H201,2)</f>
        <v>0</v>
      </c>
      <c r="BL201" s="17" t="s">
        <v>173</v>
      </c>
      <c r="BM201" s="242" t="s">
        <v>2613</v>
      </c>
    </row>
    <row r="202" s="12" customFormat="1">
      <c r="B202" s="244"/>
      <c r="C202" s="245"/>
      <c r="D202" s="246" t="s">
        <v>175</v>
      </c>
      <c r="E202" s="247" t="s">
        <v>1</v>
      </c>
      <c r="F202" s="248" t="s">
        <v>2614</v>
      </c>
      <c r="G202" s="245"/>
      <c r="H202" s="247" t="s">
        <v>1</v>
      </c>
      <c r="I202" s="249"/>
      <c r="J202" s="245"/>
      <c r="K202" s="245"/>
      <c r="L202" s="250"/>
      <c r="M202" s="251"/>
      <c r="N202" s="252"/>
      <c r="O202" s="252"/>
      <c r="P202" s="252"/>
      <c r="Q202" s="252"/>
      <c r="R202" s="252"/>
      <c r="S202" s="252"/>
      <c r="T202" s="253"/>
      <c r="AT202" s="254" t="s">
        <v>175</v>
      </c>
      <c r="AU202" s="254" t="s">
        <v>107</v>
      </c>
      <c r="AV202" s="12" t="s">
        <v>82</v>
      </c>
      <c r="AW202" s="12" t="s">
        <v>31</v>
      </c>
      <c r="AX202" s="12" t="s">
        <v>74</v>
      </c>
      <c r="AY202" s="254" t="s">
        <v>165</v>
      </c>
    </row>
    <row r="203" s="13" customFormat="1">
      <c r="B203" s="255"/>
      <c r="C203" s="256"/>
      <c r="D203" s="246" t="s">
        <v>175</v>
      </c>
      <c r="E203" s="257" t="s">
        <v>1</v>
      </c>
      <c r="F203" s="258" t="s">
        <v>2615</v>
      </c>
      <c r="G203" s="256"/>
      <c r="H203" s="259">
        <v>0.092999999999999999</v>
      </c>
      <c r="I203" s="260"/>
      <c r="J203" s="256"/>
      <c r="K203" s="256"/>
      <c r="L203" s="261"/>
      <c r="M203" s="262"/>
      <c r="N203" s="263"/>
      <c r="O203" s="263"/>
      <c r="P203" s="263"/>
      <c r="Q203" s="263"/>
      <c r="R203" s="263"/>
      <c r="S203" s="263"/>
      <c r="T203" s="264"/>
      <c r="AT203" s="265" t="s">
        <v>175</v>
      </c>
      <c r="AU203" s="265" t="s">
        <v>107</v>
      </c>
      <c r="AV203" s="13" t="s">
        <v>107</v>
      </c>
      <c r="AW203" s="13" t="s">
        <v>31</v>
      </c>
      <c r="AX203" s="13" t="s">
        <v>74</v>
      </c>
      <c r="AY203" s="265" t="s">
        <v>165</v>
      </c>
    </row>
    <row r="204" s="13" customFormat="1">
      <c r="B204" s="255"/>
      <c r="C204" s="256"/>
      <c r="D204" s="246" t="s">
        <v>175</v>
      </c>
      <c r="E204" s="257" t="s">
        <v>1</v>
      </c>
      <c r="F204" s="258" t="s">
        <v>2616</v>
      </c>
      <c r="G204" s="256"/>
      <c r="H204" s="259">
        <v>0.26200000000000001</v>
      </c>
      <c r="I204" s="260"/>
      <c r="J204" s="256"/>
      <c r="K204" s="256"/>
      <c r="L204" s="261"/>
      <c r="M204" s="262"/>
      <c r="N204" s="263"/>
      <c r="O204" s="263"/>
      <c r="P204" s="263"/>
      <c r="Q204" s="263"/>
      <c r="R204" s="263"/>
      <c r="S204" s="263"/>
      <c r="T204" s="264"/>
      <c r="AT204" s="265" t="s">
        <v>175</v>
      </c>
      <c r="AU204" s="265" t="s">
        <v>107</v>
      </c>
      <c r="AV204" s="13" t="s">
        <v>107</v>
      </c>
      <c r="AW204" s="13" t="s">
        <v>31</v>
      </c>
      <c r="AX204" s="13" t="s">
        <v>74</v>
      </c>
      <c r="AY204" s="265" t="s">
        <v>165</v>
      </c>
    </row>
    <row r="205" s="12" customFormat="1">
      <c r="B205" s="244"/>
      <c r="C205" s="245"/>
      <c r="D205" s="246" t="s">
        <v>175</v>
      </c>
      <c r="E205" s="247" t="s">
        <v>1</v>
      </c>
      <c r="F205" s="248" t="s">
        <v>2617</v>
      </c>
      <c r="G205" s="245"/>
      <c r="H205" s="247" t="s">
        <v>1</v>
      </c>
      <c r="I205" s="249"/>
      <c r="J205" s="245"/>
      <c r="K205" s="245"/>
      <c r="L205" s="250"/>
      <c r="M205" s="251"/>
      <c r="N205" s="252"/>
      <c r="O205" s="252"/>
      <c r="P205" s="252"/>
      <c r="Q205" s="252"/>
      <c r="R205" s="252"/>
      <c r="S205" s="252"/>
      <c r="T205" s="253"/>
      <c r="AT205" s="254" t="s">
        <v>175</v>
      </c>
      <c r="AU205" s="254" t="s">
        <v>107</v>
      </c>
      <c r="AV205" s="12" t="s">
        <v>82</v>
      </c>
      <c r="AW205" s="12" t="s">
        <v>31</v>
      </c>
      <c r="AX205" s="12" t="s">
        <v>74</v>
      </c>
      <c r="AY205" s="254" t="s">
        <v>165</v>
      </c>
    </row>
    <row r="206" s="13" customFormat="1">
      <c r="B206" s="255"/>
      <c r="C206" s="256"/>
      <c r="D206" s="246" t="s">
        <v>175</v>
      </c>
      <c r="E206" s="257" t="s">
        <v>1</v>
      </c>
      <c r="F206" s="258" t="s">
        <v>2618</v>
      </c>
      <c r="G206" s="256"/>
      <c r="H206" s="259">
        <v>0.050000000000000003</v>
      </c>
      <c r="I206" s="260"/>
      <c r="J206" s="256"/>
      <c r="K206" s="256"/>
      <c r="L206" s="261"/>
      <c r="M206" s="262"/>
      <c r="N206" s="263"/>
      <c r="O206" s="263"/>
      <c r="P206" s="263"/>
      <c r="Q206" s="263"/>
      <c r="R206" s="263"/>
      <c r="S206" s="263"/>
      <c r="T206" s="264"/>
      <c r="AT206" s="265" t="s">
        <v>175</v>
      </c>
      <c r="AU206" s="265" t="s">
        <v>107</v>
      </c>
      <c r="AV206" s="13" t="s">
        <v>107</v>
      </c>
      <c r="AW206" s="13" t="s">
        <v>31</v>
      </c>
      <c r="AX206" s="13" t="s">
        <v>74</v>
      </c>
      <c r="AY206" s="265" t="s">
        <v>165</v>
      </c>
    </row>
    <row r="207" s="12" customFormat="1">
      <c r="B207" s="244"/>
      <c r="C207" s="245"/>
      <c r="D207" s="246" t="s">
        <v>175</v>
      </c>
      <c r="E207" s="247" t="s">
        <v>1</v>
      </c>
      <c r="F207" s="248" t="s">
        <v>2619</v>
      </c>
      <c r="G207" s="245"/>
      <c r="H207" s="247" t="s">
        <v>1</v>
      </c>
      <c r="I207" s="249"/>
      <c r="J207" s="245"/>
      <c r="K207" s="245"/>
      <c r="L207" s="250"/>
      <c r="M207" s="251"/>
      <c r="N207" s="252"/>
      <c r="O207" s="252"/>
      <c r="P207" s="252"/>
      <c r="Q207" s="252"/>
      <c r="R207" s="252"/>
      <c r="S207" s="252"/>
      <c r="T207" s="253"/>
      <c r="AT207" s="254" t="s">
        <v>175</v>
      </c>
      <c r="AU207" s="254" t="s">
        <v>107</v>
      </c>
      <c r="AV207" s="12" t="s">
        <v>82</v>
      </c>
      <c r="AW207" s="12" t="s">
        <v>31</v>
      </c>
      <c r="AX207" s="12" t="s">
        <v>74</v>
      </c>
      <c r="AY207" s="254" t="s">
        <v>165</v>
      </c>
    </row>
    <row r="208" s="13" customFormat="1">
      <c r="B208" s="255"/>
      <c r="C208" s="256"/>
      <c r="D208" s="246" t="s">
        <v>175</v>
      </c>
      <c r="E208" s="257" t="s">
        <v>1</v>
      </c>
      <c r="F208" s="258" t="s">
        <v>2620</v>
      </c>
      <c r="G208" s="256"/>
      <c r="H208" s="259">
        <v>0.032000000000000001</v>
      </c>
      <c r="I208" s="260"/>
      <c r="J208" s="256"/>
      <c r="K208" s="256"/>
      <c r="L208" s="261"/>
      <c r="M208" s="262"/>
      <c r="N208" s="263"/>
      <c r="O208" s="263"/>
      <c r="P208" s="263"/>
      <c r="Q208" s="263"/>
      <c r="R208" s="263"/>
      <c r="S208" s="263"/>
      <c r="T208" s="264"/>
      <c r="AT208" s="265" t="s">
        <v>175</v>
      </c>
      <c r="AU208" s="265" t="s">
        <v>107</v>
      </c>
      <c r="AV208" s="13" t="s">
        <v>107</v>
      </c>
      <c r="AW208" s="13" t="s">
        <v>31</v>
      </c>
      <c r="AX208" s="13" t="s">
        <v>74</v>
      </c>
      <c r="AY208" s="265" t="s">
        <v>165</v>
      </c>
    </row>
    <row r="209" s="15" customFormat="1">
      <c r="B209" s="277"/>
      <c r="C209" s="278"/>
      <c r="D209" s="246" t="s">
        <v>175</v>
      </c>
      <c r="E209" s="279" t="s">
        <v>1</v>
      </c>
      <c r="F209" s="280" t="s">
        <v>186</v>
      </c>
      <c r="G209" s="278"/>
      <c r="H209" s="281">
        <v>0.43699999999999994</v>
      </c>
      <c r="I209" s="282"/>
      <c r="J209" s="278"/>
      <c r="K209" s="278"/>
      <c r="L209" s="283"/>
      <c r="M209" s="284"/>
      <c r="N209" s="285"/>
      <c r="O209" s="285"/>
      <c r="P209" s="285"/>
      <c r="Q209" s="285"/>
      <c r="R209" s="285"/>
      <c r="S209" s="285"/>
      <c r="T209" s="286"/>
      <c r="AT209" s="287" t="s">
        <v>175</v>
      </c>
      <c r="AU209" s="287" t="s">
        <v>107</v>
      </c>
      <c r="AV209" s="15" t="s">
        <v>173</v>
      </c>
      <c r="AW209" s="15" t="s">
        <v>31</v>
      </c>
      <c r="AX209" s="15" t="s">
        <v>82</v>
      </c>
      <c r="AY209" s="287" t="s">
        <v>165</v>
      </c>
    </row>
    <row r="210" s="1" customFormat="1" ht="24" customHeight="1">
      <c r="B210" s="38"/>
      <c r="C210" s="231" t="s">
        <v>299</v>
      </c>
      <c r="D210" s="231" t="s">
        <v>168</v>
      </c>
      <c r="E210" s="232" t="s">
        <v>2621</v>
      </c>
      <c r="F210" s="233" t="s">
        <v>2622</v>
      </c>
      <c r="G210" s="234" t="s">
        <v>171</v>
      </c>
      <c r="H210" s="235">
        <v>2.4430000000000001</v>
      </c>
      <c r="I210" s="236"/>
      <c r="J210" s="237">
        <f>ROUND(I210*H210,2)</f>
        <v>0</v>
      </c>
      <c r="K210" s="233" t="s">
        <v>172</v>
      </c>
      <c r="L210" s="43"/>
      <c r="M210" s="238" t="s">
        <v>1</v>
      </c>
      <c r="N210" s="239" t="s">
        <v>40</v>
      </c>
      <c r="O210" s="86"/>
      <c r="P210" s="240">
        <f>O210*H210</f>
        <v>0</v>
      </c>
      <c r="Q210" s="240">
        <v>2.45329</v>
      </c>
      <c r="R210" s="240">
        <f>Q210*H210</f>
        <v>5.99338747</v>
      </c>
      <c r="S210" s="240">
        <v>0</v>
      </c>
      <c r="T210" s="241">
        <f>S210*H210</f>
        <v>0</v>
      </c>
      <c r="AR210" s="242" t="s">
        <v>173</v>
      </c>
      <c r="AT210" s="242" t="s">
        <v>168</v>
      </c>
      <c r="AU210" s="242" t="s">
        <v>107</v>
      </c>
      <c r="AY210" s="17" t="s">
        <v>165</v>
      </c>
      <c r="BE210" s="243">
        <f>IF(N210="základní",J210,0)</f>
        <v>0</v>
      </c>
      <c r="BF210" s="243">
        <f>IF(N210="snížená",J210,0)</f>
        <v>0</v>
      </c>
      <c r="BG210" s="243">
        <f>IF(N210="zákl. přenesená",J210,0)</f>
        <v>0</v>
      </c>
      <c r="BH210" s="243">
        <f>IF(N210="sníž. přenesená",J210,0)</f>
        <v>0</v>
      </c>
      <c r="BI210" s="243">
        <f>IF(N210="nulová",J210,0)</f>
        <v>0</v>
      </c>
      <c r="BJ210" s="17" t="s">
        <v>107</v>
      </c>
      <c r="BK210" s="243">
        <f>ROUND(I210*H210,2)</f>
        <v>0</v>
      </c>
      <c r="BL210" s="17" t="s">
        <v>173</v>
      </c>
      <c r="BM210" s="242" t="s">
        <v>2623</v>
      </c>
    </row>
    <row r="211" s="12" customFormat="1">
      <c r="B211" s="244"/>
      <c r="C211" s="245"/>
      <c r="D211" s="246" t="s">
        <v>175</v>
      </c>
      <c r="E211" s="247" t="s">
        <v>1</v>
      </c>
      <c r="F211" s="248" t="s">
        <v>2624</v>
      </c>
      <c r="G211" s="245"/>
      <c r="H211" s="247" t="s">
        <v>1</v>
      </c>
      <c r="I211" s="249"/>
      <c r="J211" s="245"/>
      <c r="K211" s="245"/>
      <c r="L211" s="250"/>
      <c r="M211" s="251"/>
      <c r="N211" s="252"/>
      <c r="O211" s="252"/>
      <c r="P211" s="252"/>
      <c r="Q211" s="252"/>
      <c r="R211" s="252"/>
      <c r="S211" s="252"/>
      <c r="T211" s="253"/>
      <c r="AT211" s="254" t="s">
        <v>175</v>
      </c>
      <c r="AU211" s="254" t="s">
        <v>107</v>
      </c>
      <c r="AV211" s="12" t="s">
        <v>82</v>
      </c>
      <c r="AW211" s="12" t="s">
        <v>31</v>
      </c>
      <c r="AX211" s="12" t="s">
        <v>74</v>
      </c>
      <c r="AY211" s="254" t="s">
        <v>165</v>
      </c>
    </row>
    <row r="212" s="13" customFormat="1">
      <c r="B212" s="255"/>
      <c r="C212" s="256"/>
      <c r="D212" s="246" t="s">
        <v>175</v>
      </c>
      <c r="E212" s="257" t="s">
        <v>1</v>
      </c>
      <c r="F212" s="258" t="s">
        <v>2625</v>
      </c>
      <c r="G212" s="256"/>
      <c r="H212" s="259">
        <v>2.4430000000000001</v>
      </c>
      <c r="I212" s="260"/>
      <c r="J212" s="256"/>
      <c r="K212" s="256"/>
      <c r="L212" s="261"/>
      <c r="M212" s="262"/>
      <c r="N212" s="263"/>
      <c r="O212" s="263"/>
      <c r="P212" s="263"/>
      <c r="Q212" s="263"/>
      <c r="R212" s="263"/>
      <c r="S212" s="263"/>
      <c r="T212" s="264"/>
      <c r="AT212" s="265" t="s">
        <v>175</v>
      </c>
      <c r="AU212" s="265" t="s">
        <v>107</v>
      </c>
      <c r="AV212" s="13" t="s">
        <v>107</v>
      </c>
      <c r="AW212" s="13" t="s">
        <v>31</v>
      </c>
      <c r="AX212" s="13" t="s">
        <v>74</v>
      </c>
      <c r="AY212" s="265" t="s">
        <v>165</v>
      </c>
    </row>
    <row r="213" s="15" customFormat="1">
      <c r="B213" s="277"/>
      <c r="C213" s="278"/>
      <c r="D213" s="246" t="s">
        <v>175</v>
      </c>
      <c r="E213" s="279" t="s">
        <v>1</v>
      </c>
      <c r="F213" s="280" t="s">
        <v>186</v>
      </c>
      <c r="G213" s="278"/>
      <c r="H213" s="281">
        <v>2.4430000000000001</v>
      </c>
      <c r="I213" s="282"/>
      <c r="J213" s="278"/>
      <c r="K213" s="278"/>
      <c r="L213" s="283"/>
      <c r="M213" s="284"/>
      <c r="N213" s="285"/>
      <c r="O213" s="285"/>
      <c r="P213" s="285"/>
      <c r="Q213" s="285"/>
      <c r="R213" s="285"/>
      <c r="S213" s="285"/>
      <c r="T213" s="286"/>
      <c r="AT213" s="287" t="s">
        <v>175</v>
      </c>
      <c r="AU213" s="287" t="s">
        <v>107</v>
      </c>
      <c r="AV213" s="15" t="s">
        <v>173</v>
      </c>
      <c r="AW213" s="15" t="s">
        <v>31</v>
      </c>
      <c r="AX213" s="15" t="s">
        <v>82</v>
      </c>
      <c r="AY213" s="287" t="s">
        <v>165</v>
      </c>
    </row>
    <row r="214" s="1" customFormat="1" ht="16.5" customHeight="1">
      <c r="B214" s="38"/>
      <c r="C214" s="231" t="s">
        <v>8</v>
      </c>
      <c r="D214" s="231" t="s">
        <v>168</v>
      </c>
      <c r="E214" s="232" t="s">
        <v>2626</v>
      </c>
      <c r="F214" s="233" t="s">
        <v>2627</v>
      </c>
      <c r="G214" s="234" t="s">
        <v>296</v>
      </c>
      <c r="H214" s="235">
        <v>2.4359999999999999</v>
      </c>
      <c r="I214" s="236"/>
      <c r="J214" s="237">
        <f>ROUND(I214*H214,2)</f>
        <v>0</v>
      </c>
      <c r="K214" s="233" t="s">
        <v>172</v>
      </c>
      <c r="L214" s="43"/>
      <c r="M214" s="238" t="s">
        <v>1</v>
      </c>
      <c r="N214" s="239" t="s">
        <v>40</v>
      </c>
      <c r="O214" s="86"/>
      <c r="P214" s="240">
        <f>O214*H214</f>
        <v>0</v>
      </c>
      <c r="Q214" s="240">
        <v>0.00247</v>
      </c>
      <c r="R214" s="240">
        <f>Q214*H214</f>
        <v>0.0060169199999999994</v>
      </c>
      <c r="S214" s="240">
        <v>0</v>
      </c>
      <c r="T214" s="241">
        <f>S214*H214</f>
        <v>0</v>
      </c>
      <c r="AR214" s="242" t="s">
        <v>173</v>
      </c>
      <c r="AT214" s="242" t="s">
        <v>168</v>
      </c>
      <c r="AU214" s="242" t="s">
        <v>107</v>
      </c>
      <c r="AY214" s="17" t="s">
        <v>165</v>
      </c>
      <c r="BE214" s="243">
        <f>IF(N214="základní",J214,0)</f>
        <v>0</v>
      </c>
      <c r="BF214" s="243">
        <f>IF(N214="snížená",J214,0)</f>
        <v>0</v>
      </c>
      <c r="BG214" s="243">
        <f>IF(N214="zákl. přenesená",J214,0)</f>
        <v>0</v>
      </c>
      <c r="BH214" s="243">
        <f>IF(N214="sníž. přenesená",J214,0)</f>
        <v>0</v>
      </c>
      <c r="BI214" s="243">
        <f>IF(N214="nulová",J214,0)</f>
        <v>0</v>
      </c>
      <c r="BJ214" s="17" t="s">
        <v>107</v>
      </c>
      <c r="BK214" s="243">
        <f>ROUND(I214*H214,2)</f>
        <v>0</v>
      </c>
      <c r="BL214" s="17" t="s">
        <v>173</v>
      </c>
      <c r="BM214" s="242" t="s">
        <v>2628</v>
      </c>
    </row>
    <row r="215" s="12" customFormat="1">
      <c r="B215" s="244"/>
      <c r="C215" s="245"/>
      <c r="D215" s="246" t="s">
        <v>175</v>
      </c>
      <c r="E215" s="247" t="s">
        <v>1</v>
      </c>
      <c r="F215" s="248" t="s">
        <v>2624</v>
      </c>
      <c r="G215" s="245"/>
      <c r="H215" s="247" t="s">
        <v>1</v>
      </c>
      <c r="I215" s="249"/>
      <c r="J215" s="245"/>
      <c r="K215" s="245"/>
      <c r="L215" s="250"/>
      <c r="M215" s="251"/>
      <c r="N215" s="252"/>
      <c r="O215" s="252"/>
      <c r="P215" s="252"/>
      <c r="Q215" s="252"/>
      <c r="R215" s="252"/>
      <c r="S215" s="252"/>
      <c r="T215" s="253"/>
      <c r="AT215" s="254" t="s">
        <v>175</v>
      </c>
      <c r="AU215" s="254" t="s">
        <v>107</v>
      </c>
      <c r="AV215" s="12" t="s">
        <v>82</v>
      </c>
      <c r="AW215" s="12" t="s">
        <v>31</v>
      </c>
      <c r="AX215" s="12" t="s">
        <v>74</v>
      </c>
      <c r="AY215" s="254" t="s">
        <v>165</v>
      </c>
    </row>
    <row r="216" s="13" customFormat="1">
      <c r="B216" s="255"/>
      <c r="C216" s="256"/>
      <c r="D216" s="246" t="s">
        <v>175</v>
      </c>
      <c r="E216" s="257" t="s">
        <v>1</v>
      </c>
      <c r="F216" s="258" t="s">
        <v>2629</v>
      </c>
      <c r="G216" s="256"/>
      <c r="H216" s="259">
        <v>2.4359999999999999</v>
      </c>
      <c r="I216" s="260"/>
      <c r="J216" s="256"/>
      <c r="K216" s="256"/>
      <c r="L216" s="261"/>
      <c r="M216" s="262"/>
      <c r="N216" s="263"/>
      <c r="O216" s="263"/>
      <c r="P216" s="263"/>
      <c r="Q216" s="263"/>
      <c r="R216" s="263"/>
      <c r="S216" s="263"/>
      <c r="T216" s="264"/>
      <c r="AT216" s="265" t="s">
        <v>175</v>
      </c>
      <c r="AU216" s="265" t="s">
        <v>107</v>
      </c>
      <c r="AV216" s="13" t="s">
        <v>107</v>
      </c>
      <c r="AW216" s="13" t="s">
        <v>31</v>
      </c>
      <c r="AX216" s="13" t="s">
        <v>74</v>
      </c>
      <c r="AY216" s="265" t="s">
        <v>165</v>
      </c>
    </row>
    <row r="217" s="15" customFormat="1">
      <c r="B217" s="277"/>
      <c r="C217" s="278"/>
      <c r="D217" s="246" t="s">
        <v>175</v>
      </c>
      <c r="E217" s="279" t="s">
        <v>1</v>
      </c>
      <c r="F217" s="280" t="s">
        <v>186</v>
      </c>
      <c r="G217" s="278"/>
      <c r="H217" s="281">
        <v>2.4359999999999999</v>
      </c>
      <c r="I217" s="282"/>
      <c r="J217" s="278"/>
      <c r="K217" s="278"/>
      <c r="L217" s="283"/>
      <c r="M217" s="284"/>
      <c r="N217" s="285"/>
      <c r="O217" s="285"/>
      <c r="P217" s="285"/>
      <c r="Q217" s="285"/>
      <c r="R217" s="285"/>
      <c r="S217" s="285"/>
      <c r="T217" s="286"/>
      <c r="AT217" s="287" t="s">
        <v>175</v>
      </c>
      <c r="AU217" s="287" t="s">
        <v>107</v>
      </c>
      <c r="AV217" s="15" t="s">
        <v>173</v>
      </c>
      <c r="AW217" s="15" t="s">
        <v>31</v>
      </c>
      <c r="AX217" s="15" t="s">
        <v>82</v>
      </c>
      <c r="AY217" s="287" t="s">
        <v>165</v>
      </c>
    </row>
    <row r="218" s="1" customFormat="1" ht="16.5" customHeight="1">
      <c r="B218" s="38"/>
      <c r="C218" s="231" t="s">
        <v>315</v>
      </c>
      <c r="D218" s="231" t="s">
        <v>168</v>
      </c>
      <c r="E218" s="232" t="s">
        <v>2630</v>
      </c>
      <c r="F218" s="233" t="s">
        <v>2631</v>
      </c>
      <c r="G218" s="234" t="s">
        <v>296</v>
      </c>
      <c r="H218" s="235">
        <v>2.4359999999999999</v>
      </c>
      <c r="I218" s="236"/>
      <c r="J218" s="237">
        <f>ROUND(I218*H218,2)</f>
        <v>0</v>
      </c>
      <c r="K218" s="233" t="s">
        <v>172</v>
      </c>
      <c r="L218" s="43"/>
      <c r="M218" s="238" t="s">
        <v>1</v>
      </c>
      <c r="N218" s="239" t="s">
        <v>40</v>
      </c>
      <c r="O218" s="86"/>
      <c r="P218" s="240">
        <f>O218*H218</f>
        <v>0</v>
      </c>
      <c r="Q218" s="240">
        <v>0</v>
      </c>
      <c r="R218" s="240">
        <f>Q218*H218</f>
        <v>0</v>
      </c>
      <c r="S218" s="240">
        <v>0</v>
      </c>
      <c r="T218" s="241">
        <f>S218*H218</f>
        <v>0</v>
      </c>
      <c r="AR218" s="242" t="s">
        <v>173</v>
      </c>
      <c r="AT218" s="242" t="s">
        <v>168</v>
      </c>
      <c r="AU218" s="242" t="s">
        <v>107</v>
      </c>
      <c r="AY218" s="17" t="s">
        <v>165</v>
      </c>
      <c r="BE218" s="243">
        <f>IF(N218="základní",J218,0)</f>
        <v>0</v>
      </c>
      <c r="BF218" s="243">
        <f>IF(N218="snížená",J218,0)</f>
        <v>0</v>
      </c>
      <c r="BG218" s="243">
        <f>IF(N218="zákl. přenesená",J218,0)</f>
        <v>0</v>
      </c>
      <c r="BH218" s="243">
        <f>IF(N218="sníž. přenesená",J218,0)</f>
        <v>0</v>
      </c>
      <c r="BI218" s="243">
        <f>IF(N218="nulová",J218,0)</f>
        <v>0</v>
      </c>
      <c r="BJ218" s="17" t="s">
        <v>107</v>
      </c>
      <c r="BK218" s="243">
        <f>ROUND(I218*H218,2)</f>
        <v>0</v>
      </c>
      <c r="BL218" s="17" t="s">
        <v>173</v>
      </c>
      <c r="BM218" s="242" t="s">
        <v>2632</v>
      </c>
    </row>
    <row r="219" s="1" customFormat="1" ht="16.5" customHeight="1">
      <c r="B219" s="38"/>
      <c r="C219" s="231" t="s">
        <v>331</v>
      </c>
      <c r="D219" s="231" t="s">
        <v>168</v>
      </c>
      <c r="E219" s="232" t="s">
        <v>2633</v>
      </c>
      <c r="F219" s="233" t="s">
        <v>2634</v>
      </c>
      <c r="G219" s="234" t="s">
        <v>285</v>
      </c>
      <c r="H219" s="235">
        <v>0.083000000000000004</v>
      </c>
      <c r="I219" s="236"/>
      <c r="J219" s="237">
        <f>ROUND(I219*H219,2)</f>
        <v>0</v>
      </c>
      <c r="K219" s="233" t="s">
        <v>172</v>
      </c>
      <c r="L219" s="43"/>
      <c r="M219" s="238" t="s">
        <v>1</v>
      </c>
      <c r="N219" s="239" t="s">
        <v>40</v>
      </c>
      <c r="O219" s="86"/>
      <c r="P219" s="240">
        <f>O219*H219</f>
        <v>0</v>
      </c>
      <c r="Q219" s="240">
        <v>1.06277</v>
      </c>
      <c r="R219" s="240">
        <f>Q219*H219</f>
        <v>0.088209910000000002</v>
      </c>
      <c r="S219" s="240">
        <v>0</v>
      </c>
      <c r="T219" s="241">
        <f>S219*H219</f>
        <v>0</v>
      </c>
      <c r="AR219" s="242" t="s">
        <v>173</v>
      </c>
      <c r="AT219" s="242" t="s">
        <v>168</v>
      </c>
      <c r="AU219" s="242" t="s">
        <v>107</v>
      </c>
      <c r="AY219" s="17" t="s">
        <v>165</v>
      </c>
      <c r="BE219" s="243">
        <f>IF(N219="základní",J219,0)</f>
        <v>0</v>
      </c>
      <c r="BF219" s="243">
        <f>IF(N219="snížená",J219,0)</f>
        <v>0</v>
      </c>
      <c r="BG219" s="243">
        <f>IF(N219="zákl. přenesená",J219,0)</f>
        <v>0</v>
      </c>
      <c r="BH219" s="243">
        <f>IF(N219="sníž. přenesená",J219,0)</f>
        <v>0</v>
      </c>
      <c r="BI219" s="243">
        <f>IF(N219="nulová",J219,0)</f>
        <v>0</v>
      </c>
      <c r="BJ219" s="17" t="s">
        <v>107</v>
      </c>
      <c r="BK219" s="243">
        <f>ROUND(I219*H219,2)</f>
        <v>0</v>
      </c>
      <c r="BL219" s="17" t="s">
        <v>173</v>
      </c>
      <c r="BM219" s="242" t="s">
        <v>2635</v>
      </c>
    </row>
    <row r="220" s="12" customFormat="1">
      <c r="B220" s="244"/>
      <c r="C220" s="245"/>
      <c r="D220" s="246" t="s">
        <v>175</v>
      </c>
      <c r="E220" s="247" t="s">
        <v>1</v>
      </c>
      <c r="F220" s="248" t="s">
        <v>2624</v>
      </c>
      <c r="G220" s="245"/>
      <c r="H220" s="247" t="s">
        <v>1</v>
      </c>
      <c r="I220" s="249"/>
      <c r="J220" s="245"/>
      <c r="K220" s="245"/>
      <c r="L220" s="250"/>
      <c r="M220" s="251"/>
      <c r="N220" s="252"/>
      <c r="O220" s="252"/>
      <c r="P220" s="252"/>
      <c r="Q220" s="252"/>
      <c r="R220" s="252"/>
      <c r="S220" s="252"/>
      <c r="T220" s="253"/>
      <c r="AT220" s="254" t="s">
        <v>175</v>
      </c>
      <c r="AU220" s="254" t="s">
        <v>107</v>
      </c>
      <c r="AV220" s="12" t="s">
        <v>82</v>
      </c>
      <c r="AW220" s="12" t="s">
        <v>31</v>
      </c>
      <c r="AX220" s="12" t="s">
        <v>74</v>
      </c>
      <c r="AY220" s="254" t="s">
        <v>165</v>
      </c>
    </row>
    <row r="221" s="13" customFormat="1">
      <c r="B221" s="255"/>
      <c r="C221" s="256"/>
      <c r="D221" s="246" t="s">
        <v>175</v>
      </c>
      <c r="E221" s="257" t="s">
        <v>1</v>
      </c>
      <c r="F221" s="258" t="s">
        <v>2636</v>
      </c>
      <c r="G221" s="256"/>
      <c r="H221" s="259">
        <v>0.083000000000000004</v>
      </c>
      <c r="I221" s="260"/>
      <c r="J221" s="256"/>
      <c r="K221" s="256"/>
      <c r="L221" s="261"/>
      <c r="M221" s="262"/>
      <c r="N221" s="263"/>
      <c r="O221" s="263"/>
      <c r="P221" s="263"/>
      <c r="Q221" s="263"/>
      <c r="R221" s="263"/>
      <c r="S221" s="263"/>
      <c r="T221" s="264"/>
      <c r="AT221" s="265" t="s">
        <v>175</v>
      </c>
      <c r="AU221" s="265" t="s">
        <v>107</v>
      </c>
      <c r="AV221" s="13" t="s">
        <v>107</v>
      </c>
      <c r="AW221" s="13" t="s">
        <v>31</v>
      </c>
      <c r="AX221" s="13" t="s">
        <v>74</v>
      </c>
      <c r="AY221" s="265" t="s">
        <v>165</v>
      </c>
    </row>
    <row r="222" s="15" customFormat="1">
      <c r="B222" s="277"/>
      <c r="C222" s="278"/>
      <c r="D222" s="246" t="s">
        <v>175</v>
      </c>
      <c r="E222" s="279" t="s">
        <v>1</v>
      </c>
      <c r="F222" s="280" t="s">
        <v>186</v>
      </c>
      <c r="G222" s="278"/>
      <c r="H222" s="281">
        <v>0.083000000000000004</v>
      </c>
      <c r="I222" s="282"/>
      <c r="J222" s="278"/>
      <c r="K222" s="278"/>
      <c r="L222" s="283"/>
      <c r="M222" s="284"/>
      <c r="N222" s="285"/>
      <c r="O222" s="285"/>
      <c r="P222" s="285"/>
      <c r="Q222" s="285"/>
      <c r="R222" s="285"/>
      <c r="S222" s="285"/>
      <c r="T222" s="286"/>
      <c r="AT222" s="287" t="s">
        <v>175</v>
      </c>
      <c r="AU222" s="287" t="s">
        <v>107</v>
      </c>
      <c r="AV222" s="15" t="s">
        <v>173</v>
      </c>
      <c r="AW222" s="15" t="s">
        <v>31</v>
      </c>
      <c r="AX222" s="15" t="s">
        <v>82</v>
      </c>
      <c r="AY222" s="287" t="s">
        <v>165</v>
      </c>
    </row>
    <row r="223" s="1" customFormat="1" ht="16.5" customHeight="1">
      <c r="B223" s="38"/>
      <c r="C223" s="231" t="s">
        <v>336</v>
      </c>
      <c r="D223" s="231" t="s">
        <v>168</v>
      </c>
      <c r="E223" s="232" t="s">
        <v>2637</v>
      </c>
      <c r="F223" s="233" t="s">
        <v>2638</v>
      </c>
      <c r="G223" s="234" t="s">
        <v>171</v>
      </c>
      <c r="H223" s="235">
        <v>3.1970000000000001</v>
      </c>
      <c r="I223" s="236"/>
      <c r="J223" s="237">
        <f>ROUND(I223*H223,2)</f>
        <v>0</v>
      </c>
      <c r="K223" s="233" t="s">
        <v>172</v>
      </c>
      <c r="L223" s="43"/>
      <c r="M223" s="238" t="s">
        <v>1</v>
      </c>
      <c r="N223" s="239" t="s">
        <v>40</v>
      </c>
      <c r="O223" s="86"/>
      <c r="P223" s="240">
        <f>O223*H223</f>
        <v>0</v>
      </c>
      <c r="Q223" s="240">
        <v>2.2563399999999998</v>
      </c>
      <c r="R223" s="240">
        <f>Q223*H223</f>
        <v>7.2135189799999999</v>
      </c>
      <c r="S223" s="240">
        <v>0</v>
      </c>
      <c r="T223" s="241">
        <f>S223*H223</f>
        <v>0</v>
      </c>
      <c r="AR223" s="242" t="s">
        <v>173</v>
      </c>
      <c r="AT223" s="242" t="s">
        <v>168</v>
      </c>
      <c r="AU223" s="242" t="s">
        <v>107</v>
      </c>
      <c r="AY223" s="17" t="s">
        <v>165</v>
      </c>
      <c r="BE223" s="243">
        <f>IF(N223="základní",J223,0)</f>
        <v>0</v>
      </c>
      <c r="BF223" s="243">
        <f>IF(N223="snížená",J223,0)</f>
        <v>0</v>
      </c>
      <c r="BG223" s="243">
        <f>IF(N223="zákl. přenesená",J223,0)</f>
        <v>0</v>
      </c>
      <c r="BH223" s="243">
        <f>IF(N223="sníž. přenesená",J223,0)</f>
        <v>0</v>
      </c>
      <c r="BI223" s="243">
        <f>IF(N223="nulová",J223,0)</f>
        <v>0</v>
      </c>
      <c r="BJ223" s="17" t="s">
        <v>107</v>
      </c>
      <c r="BK223" s="243">
        <f>ROUND(I223*H223,2)</f>
        <v>0</v>
      </c>
      <c r="BL223" s="17" t="s">
        <v>173</v>
      </c>
      <c r="BM223" s="242" t="s">
        <v>2639</v>
      </c>
    </row>
    <row r="224" s="12" customFormat="1">
      <c r="B224" s="244"/>
      <c r="C224" s="245"/>
      <c r="D224" s="246" t="s">
        <v>175</v>
      </c>
      <c r="E224" s="247" t="s">
        <v>1</v>
      </c>
      <c r="F224" s="248" t="s">
        <v>2614</v>
      </c>
      <c r="G224" s="245"/>
      <c r="H224" s="247" t="s">
        <v>1</v>
      </c>
      <c r="I224" s="249"/>
      <c r="J224" s="245"/>
      <c r="K224" s="245"/>
      <c r="L224" s="250"/>
      <c r="M224" s="251"/>
      <c r="N224" s="252"/>
      <c r="O224" s="252"/>
      <c r="P224" s="252"/>
      <c r="Q224" s="252"/>
      <c r="R224" s="252"/>
      <c r="S224" s="252"/>
      <c r="T224" s="253"/>
      <c r="AT224" s="254" t="s">
        <v>175</v>
      </c>
      <c r="AU224" s="254" t="s">
        <v>107</v>
      </c>
      <c r="AV224" s="12" t="s">
        <v>82</v>
      </c>
      <c r="AW224" s="12" t="s">
        <v>31</v>
      </c>
      <c r="AX224" s="12" t="s">
        <v>74</v>
      </c>
      <c r="AY224" s="254" t="s">
        <v>165</v>
      </c>
    </row>
    <row r="225" s="13" customFormat="1">
      <c r="B225" s="255"/>
      <c r="C225" s="256"/>
      <c r="D225" s="246" t="s">
        <v>175</v>
      </c>
      <c r="E225" s="257" t="s">
        <v>1</v>
      </c>
      <c r="F225" s="258" t="s">
        <v>2640</v>
      </c>
      <c r="G225" s="256"/>
      <c r="H225" s="259">
        <v>0.83699999999999997</v>
      </c>
      <c r="I225" s="260"/>
      <c r="J225" s="256"/>
      <c r="K225" s="256"/>
      <c r="L225" s="261"/>
      <c r="M225" s="262"/>
      <c r="N225" s="263"/>
      <c r="O225" s="263"/>
      <c r="P225" s="263"/>
      <c r="Q225" s="263"/>
      <c r="R225" s="263"/>
      <c r="S225" s="263"/>
      <c r="T225" s="264"/>
      <c r="AT225" s="265" t="s">
        <v>175</v>
      </c>
      <c r="AU225" s="265" t="s">
        <v>107</v>
      </c>
      <c r="AV225" s="13" t="s">
        <v>107</v>
      </c>
      <c r="AW225" s="13" t="s">
        <v>31</v>
      </c>
      <c r="AX225" s="13" t="s">
        <v>74</v>
      </c>
      <c r="AY225" s="265" t="s">
        <v>165</v>
      </c>
    </row>
    <row r="226" s="13" customFormat="1">
      <c r="B226" s="255"/>
      <c r="C226" s="256"/>
      <c r="D226" s="246" t="s">
        <v>175</v>
      </c>
      <c r="E226" s="257" t="s">
        <v>1</v>
      </c>
      <c r="F226" s="258" t="s">
        <v>2641</v>
      </c>
      <c r="G226" s="256"/>
      <c r="H226" s="259">
        <v>2.3599999999999999</v>
      </c>
      <c r="I226" s="260"/>
      <c r="J226" s="256"/>
      <c r="K226" s="256"/>
      <c r="L226" s="261"/>
      <c r="M226" s="262"/>
      <c r="N226" s="263"/>
      <c r="O226" s="263"/>
      <c r="P226" s="263"/>
      <c r="Q226" s="263"/>
      <c r="R226" s="263"/>
      <c r="S226" s="263"/>
      <c r="T226" s="264"/>
      <c r="AT226" s="265" t="s">
        <v>175</v>
      </c>
      <c r="AU226" s="265" t="s">
        <v>107</v>
      </c>
      <c r="AV226" s="13" t="s">
        <v>107</v>
      </c>
      <c r="AW226" s="13" t="s">
        <v>31</v>
      </c>
      <c r="AX226" s="13" t="s">
        <v>74</v>
      </c>
      <c r="AY226" s="265" t="s">
        <v>165</v>
      </c>
    </row>
    <row r="227" s="15" customFormat="1">
      <c r="B227" s="277"/>
      <c r="C227" s="278"/>
      <c r="D227" s="246" t="s">
        <v>175</v>
      </c>
      <c r="E227" s="279" t="s">
        <v>1</v>
      </c>
      <c r="F227" s="280" t="s">
        <v>186</v>
      </c>
      <c r="G227" s="278"/>
      <c r="H227" s="281">
        <v>3.1970000000000001</v>
      </c>
      <c r="I227" s="282"/>
      <c r="J227" s="278"/>
      <c r="K227" s="278"/>
      <c r="L227" s="283"/>
      <c r="M227" s="284"/>
      <c r="N227" s="285"/>
      <c r="O227" s="285"/>
      <c r="P227" s="285"/>
      <c r="Q227" s="285"/>
      <c r="R227" s="285"/>
      <c r="S227" s="285"/>
      <c r="T227" s="286"/>
      <c r="AT227" s="287" t="s">
        <v>175</v>
      </c>
      <c r="AU227" s="287" t="s">
        <v>107</v>
      </c>
      <c r="AV227" s="15" t="s">
        <v>173</v>
      </c>
      <c r="AW227" s="15" t="s">
        <v>31</v>
      </c>
      <c r="AX227" s="15" t="s">
        <v>82</v>
      </c>
      <c r="AY227" s="287" t="s">
        <v>165</v>
      </c>
    </row>
    <row r="228" s="1" customFormat="1" ht="16.5" customHeight="1">
      <c r="B228" s="38"/>
      <c r="C228" s="231" t="s">
        <v>349</v>
      </c>
      <c r="D228" s="231" t="s">
        <v>168</v>
      </c>
      <c r="E228" s="232" t="s">
        <v>2642</v>
      </c>
      <c r="F228" s="233" t="s">
        <v>2643</v>
      </c>
      <c r="G228" s="234" t="s">
        <v>171</v>
      </c>
      <c r="H228" s="235">
        <v>0.73799999999999999</v>
      </c>
      <c r="I228" s="236"/>
      <c r="J228" s="237">
        <f>ROUND(I228*H228,2)</f>
        <v>0</v>
      </c>
      <c r="K228" s="233" t="s">
        <v>172</v>
      </c>
      <c r="L228" s="43"/>
      <c r="M228" s="238" t="s">
        <v>1</v>
      </c>
      <c r="N228" s="239" t="s">
        <v>40</v>
      </c>
      <c r="O228" s="86"/>
      <c r="P228" s="240">
        <f>O228*H228</f>
        <v>0</v>
      </c>
      <c r="Q228" s="240">
        <v>2.2563399999999998</v>
      </c>
      <c r="R228" s="240">
        <f>Q228*H228</f>
        <v>1.6651789199999998</v>
      </c>
      <c r="S228" s="240">
        <v>0</v>
      </c>
      <c r="T228" s="241">
        <f>S228*H228</f>
        <v>0</v>
      </c>
      <c r="AR228" s="242" t="s">
        <v>173</v>
      </c>
      <c r="AT228" s="242" t="s">
        <v>168</v>
      </c>
      <c r="AU228" s="242" t="s">
        <v>107</v>
      </c>
      <c r="AY228" s="17" t="s">
        <v>165</v>
      </c>
      <c r="BE228" s="243">
        <f>IF(N228="základní",J228,0)</f>
        <v>0</v>
      </c>
      <c r="BF228" s="243">
        <f>IF(N228="snížená",J228,0)</f>
        <v>0</v>
      </c>
      <c r="BG228" s="243">
        <f>IF(N228="zákl. přenesená",J228,0)</f>
        <v>0</v>
      </c>
      <c r="BH228" s="243">
        <f>IF(N228="sníž. přenesená",J228,0)</f>
        <v>0</v>
      </c>
      <c r="BI228" s="243">
        <f>IF(N228="nulová",J228,0)</f>
        <v>0</v>
      </c>
      <c r="BJ228" s="17" t="s">
        <v>107</v>
      </c>
      <c r="BK228" s="243">
        <f>ROUND(I228*H228,2)</f>
        <v>0</v>
      </c>
      <c r="BL228" s="17" t="s">
        <v>173</v>
      </c>
      <c r="BM228" s="242" t="s">
        <v>2644</v>
      </c>
    </row>
    <row r="229" s="12" customFormat="1">
      <c r="B229" s="244"/>
      <c r="C229" s="245"/>
      <c r="D229" s="246" t="s">
        <v>175</v>
      </c>
      <c r="E229" s="247" t="s">
        <v>1</v>
      </c>
      <c r="F229" s="248" t="s">
        <v>2645</v>
      </c>
      <c r="G229" s="245"/>
      <c r="H229" s="247" t="s">
        <v>1</v>
      </c>
      <c r="I229" s="249"/>
      <c r="J229" s="245"/>
      <c r="K229" s="245"/>
      <c r="L229" s="250"/>
      <c r="M229" s="251"/>
      <c r="N229" s="252"/>
      <c r="O229" s="252"/>
      <c r="P229" s="252"/>
      <c r="Q229" s="252"/>
      <c r="R229" s="252"/>
      <c r="S229" s="252"/>
      <c r="T229" s="253"/>
      <c r="AT229" s="254" t="s">
        <v>175</v>
      </c>
      <c r="AU229" s="254" t="s">
        <v>107</v>
      </c>
      <c r="AV229" s="12" t="s">
        <v>82</v>
      </c>
      <c r="AW229" s="12" t="s">
        <v>31</v>
      </c>
      <c r="AX229" s="12" t="s">
        <v>74</v>
      </c>
      <c r="AY229" s="254" t="s">
        <v>165</v>
      </c>
    </row>
    <row r="230" s="13" customFormat="1">
      <c r="B230" s="255"/>
      <c r="C230" s="256"/>
      <c r="D230" s="246" t="s">
        <v>175</v>
      </c>
      <c r="E230" s="257" t="s">
        <v>1</v>
      </c>
      <c r="F230" s="258" t="s">
        <v>2646</v>
      </c>
      <c r="G230" s="256"/>
      <c r="H230" s="259">
        <v>0.45000000000000001</v>
      </c>
      <c r="I230" s="260"/>
      <c r="J230" s="256"/>
      <c r="K230" s="256"/>
      <c r="L230" s="261"/>
      <c r="M230" s="262"/>
      <c r="N230" s="263"/>
      <c r="O230" s="263"/>
      <c r="P230" s="263"/>
      <c r="Q230" s="263"/>
      <c r="R230" s="263"/>
      <c r="S230" s="263"/>
      <c r="T230" s="264"/>
      <c r="AT230" s="265" t="s">
        <v>175</v>
      </c>
      <c r="AU230" s="265" t="s">
        <v>107</v>
      </c>
      <c r="AV230" s="13" t="s">
        <v>107</v>
      </c>
      <c r="AW230" s="13" t="s">
        <v>31</v>
      </c>
      <c r="AX230" s="13" t="s">
        <v>74</v>
      </c>
      <c r="AY230" s="265" t="s">
        <v>165</v>
      </c>
    </row>
    <row r="231" s="12" customFormat="1">
      <c r="B231" s="244"/>
      <c r="C231" s="245"/>
      <c r="D231" s="246" t="s">
        <v>175</v>
      </c>
      <c r="E231" s="247" t="s">
        <v>1</v>
      </c>
      <c r="F231" s="248" t="s">
        <v>2647</v>
      </c>
      <c r="G231" s="245"/>
      <c r="H231" s="247" t="s">
        <v>1</v>
      </c>
      <c r="I231" s="249"/>
      <c r="J231" s="245"/>
      <c r="K231" s="245"/>
      <c r="L231" s="250"/>
      <c r="M231" s="251"/>
      <c r="N231" s="252"/>
      <c r="O231" s="252"/>
      <c r="P231" s="252"/>
      <c r="Q231" s="252"/>
      <c r="R231" s="252"/>
      <c r="S231" s="252"/>
      <c r="T231" s="253"/>
      <c r="AT231" s="254" t="s">
        <v>175</v>
      </c>
      <c r="AU231" s="254" t="s">
        <v>107</v>
      </c>
      <c r="AV231" s="12" t="s">
        <v>82</v>
      </c>
      <c r="AW231" s="12" t="s">
        <v>31</v>
      </c>
      <c r="AX231" s="12" t="s">
        <v>74</v>
      </c>
      <c r="AY231" s="254" t="s">
        <v>165</v>
      </c>
    </row>
    <row r="232" s="13" customFormat="1">
      <c r="B232" s="255"/>
      <c r="C232" s="256"/>
      <c r="D232" s="246" t="s">
        <v>175</v>
      </c>
      <c r="E232" s="257" t="s">
        <v>1</v>
      </c>
      <c r="F232" s="258" t="s">
        <v>2648</v>
      </c>
      <c r="G232" s="256"/>
      <c r="H232" s="259">
        <v>0.28799999999999998</v>
      </c>
      <c r="I232" s="260"/>
      <c r="J232" s="256"/>
      <c r="K232" s="256"/>
      <c r="L232" s="261"/>
      <c r="M232" s="262"/>
      <c r="N232" s="263"/>
      <c r="O232" s="263"/>
      <c r="P232" s="263"/>
      <c r="Q232" s="263"/>
      <c r="R232" s="263"/>
      <c r="S232" s="263"/>
      <c r="T232" s="264"/>
      <c r="AT232" s="265" t="s">
        <v>175</v>
      </c>
      <c r="AU232" s="265" t="s">
        <v>107</v>
      </c>
      <c r="AV232" s="13" t="s">
        <v>107</v>
      </c>
      <c r="AW232" s="13" t="s">
        <v>31</v>
      </c>
      <c r="AX232" s="13" t="s">
        <v>74</v>
      </c>
      <c r="AY232" s="265" t="s">
        <v>165</v>
      </c>
    </row>
    <row r="233" s="15" customFormat="1">
      <c r="B233" s="277"/>
      <c r="C233" s="278"/>
      <c r="D233" s="246" t="s">
        <v>175</v>
      </c>
      <c r="E233" s="279" t="s">
        <v>1</v>
      </c>
      <c r="F233" s="280" t="s">
        <v>186</v>
      </c>
      <c r="G233" s="278"/>
      <c r="H233" s="281">
        <v>0.73799999999999999</v>
      </c>
      <c r="I233" s="282"/>
      <c r="J233" s="278"/>
      <c r="K233" s="278"/>
      <c r="L233" s="283"/>
      <c r="M233" s="284"/>
      <c r="N233" s="285"/>
      <c r="O233" s="285"/>
      <c r="P233" s="285"/>
      <c r="Q233" s="285"/>
      <c r="R233" s="285"/>
      <c r="S233" s="285"/>
      <c r="T233" s="286"/>
      <c r="AT233" s="287" t="s">
        <v>175</v>
      </c>
      <c r="AU233" s="287" t="s">
        <v>107</v>
      </c>
      <c r="AV233" s="15" t="s">
        <v>173</v>
      </c>
      <c r="AW233" s="15" t="s">
        <v>31</v>
      </c>
      <c r="AX233" s="15" t="s">
        <v>82</v>
      </c>
      <c r="AY233" s="287" t="s">
        <v>165</v>
      </c>
    </row>
    <row r="234" s="1" customFormat="1" ht="24" customHeight="1">
      <c r="B234" s="38"/>
      <c r="C234" s="231" t="s">
        <v>357</v>
      </c>
      <c r="D234" s="231" t="s">
        <v>168</v>
      </c>
      <c r="E234" s="232" t="s">
        <v>2649</v>
      </c>
      <c r="F234" s="233" t="s">
        <v>2650</v>
      </c>
      <c r="G234" s="234" t="s">
        <v>296</v>
      </c>
      <c r="H234" s="235">
        <v>3.7599999999999998</v>
      </c>
      <c r="I234" s="236"/>
      <c r="J234" s="237">
        <f>ROUND(I234*H234,2)</f>
        <v>0</v>
      </c>
      <c r="K234" s="233" t="s">
        <v>172</v>
      </c>
      <c r="L234" s="43"/>
      <c r="M234" s="238" t="s">
        <v>1</v>
      </c>
      <c r="N234" s="239" t="s">
        <v>40</v>
      </c>
      <c r="O234" s="86"/>
      <c r="P234" s="240">
        <f>O234*H234</f>
        <v>0</v>
      </c>
      <c r="Q234" s="240">
        <v>0.67488999999999999</v>
      </c>
      <c r="R234" s="240">
        <f>Q234*H234</f>
        <v>2.5375863999999999</v>
      </c>
      <c r="S234" s="240">
        <v>0</v>
      </c>
      <c r="T234" s="241">
        <f>S234*H234</f>
        <v>0</v>
      </c>
      <c r="AR234" s="242" t="s">
        <v>173</v>
      </c>
      <c r="AT234" s="242" t="s">
        <v>168</v>
      </c>
      <c r="AU234" s="242" t="s">
        <v>107</v>
      </c>
      <c r="AY234" s="17" t="s">
        <v>165</v>
      </c>
      <c r="BE234" s="243">
        <f>IF(N234="základní",J234,0)</f>
        <v>0</v>
      </c>
      <c r="BF234" s="243">
        <f>IF(N234="snížená",J234,0)</f>
        <v>0</v>
      </c>
      <c r="BG234" s="243">
        <f>IF(N234="zákl. přenesená",J234,0)</f>
        <v>0</v>
      </c>
      <c r="BH234" s="243">
        <f>IF(N234="sníž. přenesená",J234,0)</f>
        <v>0</v>
      </c>
      <c r="BI234" s="243">
        <f>IF(N234="nulová",J234,0)</f>
        <v>0</v>
      </c>
      <c r="BJ234" s="17" t="s">
        <v>107</v>
      </c>
      <c r="BK234" s="243">
        <f>ROUND(I234*H234,2)</f>
        <v>0</v>
      </c>
      <c r="BL234" s="17" t="s">
        <v>173</v>
      </c>
      <c r="BM234" s="242" t="s">
        <v>2651</v>
      </c>
    </row>
    <row r="235" s="12" customFormat="1">
      <c r="B235" s="244"/>
      <c r="C235" s="245"/>
      <c r="D235" s="246" t="s">
        <v>175</v>
      </c>
      <c r="E235" s="247" t="s">
        <v>1</v>
      </c>
      <c r="F235" s="248" t="s">
        <v>2652</v>
      </c>
      <c r="G235" s="245"/>
      <c r="H235" s="247" t="s">
        <v>1</v>
      </c>
      <c r="I235" s="249"/>
      <c r="J235" s="245"/>
      <c r="K235" s="245"/>
      <c r="L235" s="250"/>
      <c r="M235" s="251"/>
      <c r="N235" s="252"/>
      <c r="O235" s="252"/>
      <c r="P235" s="252"/>
      <c r="Q235" s="252"/>
      <c r="R235" s="252"/>
      <c r="S235" s="252"/>
      <c r="T235" s="253"/>
      <c r="AT235" s="254" t="s">
        <v>175</v>
      </c>
      <c r="AU235" s="254" t="s">
        <v>107</v>
      </c>
      <c r="AV235" s="12" t="s">
        <v>82</v>
      </c>
      <c r="AW235" s="12" t="s">
        <v>31</v>
      </c>
      <c r="AX235" s="12" t="s">
        <v>74</v>
      </c>
      <c r="AY235" s="254" t="s">
        <v>165</v>
      </c>
    </row>
    <row r="236" s="13" customFormat="1">
      <c r="B236" s="255"/>
      <c r="C236" s="256"/>
      <c r="D236" s="246" t="s">
        <v>175</v>
      </c>
      <c r="E236" s="257" t="s">
        <v>1</v>
      </c>
      <c r="F236" s="258" t="s">
        <v>2653</v>
      </c>
      <c r="G236" s="256"/>
      <c r="H236" s="259">
        <v>1.9099999999999999</v>
      </c>
      <c r="I236" s="260"/>
      <c r="J236" s="256"/>
      <c r="K236" s="256"/>
      <c r="L236" s="261"/>
      <c r="M236" s="262"/>
      <c r="N236" s="263"/>
      <c r="O236" s="263"/>
      <c r="P236" s="263"/>
      <c r="Q236" s="263"/>
      <c r="R236" s="263"/>
      <c r="S236" s="263"/>
      <c r="T236" s="264"/>
      <c r="AT236" s="265" t="s">
        <v>175</v>
      </c>
      <c r="AU236" s="265" t="s">
        <v>107</v>
      </c>
      <c r="AV236" s="13" t="s">
        <v>107</v>
      </c>
      <c r="AW236" s="13" t="s">
        <v>31</v>
      </c>
      <c r="AX236" s="13" t="s">
        <v>74</v>
      </c>
      <c r="AY236" s="265" t="s">
        <v>165</v>
      </c>
    </row>
    <row r="237" s="13" customFormat="1">
      <c r="B237" s="255"/>
      <c r="C237" s="256"/>
      <c r="D237" s="246" t="s">
        <v>175</v>
      </c>
      <c r="E237" s="257" t="s">
        <v>1</v>
      </c>
      <c r="F237" s="258" t="s">
        <v>2654</v>
      </c>
      <c r="G237" s="256"/>
      <c r="H237" s="259">
        <v>1.8500000000000001</v>
      </c>
      <c r="I237" s="260"/>
      <c r="J237" s="256"/>
      <c r="K237" s="256"/>
      <c r="L237" s="261"/>
      <c r="M237" s="262"/>
      <c r="N237" s="263"/>
      <c r="O237" s="263"/>
      <c r="P237" s="263"/>
      <c r="Q237" s="263"/>
      <c r="R237" s="263"/>
      <c r="S237" s="263"/>
      <c r="T237" s="264"/>
      <c r="AT237" s="265" t="s">
        <v>175</v>
      </c>
      <c r="AU237" s="265" t="s">
        <v>107</v>
      </c>
      <c r="AV237" s="13" t="s">
        <v>107</v>
      </c>
      <c r="AW237" s="13" t="s">
        <v>31</v>
      </c>
      <c r="AX237" s="13" t="s">
        <v>74</v>
      </c>
      <c r="AY237" s="265" t="s">
        <v>165</v>
      </c>
    </row>
    <row r="238" s="15" customFormat="1">
      <c r="B238" s="277"/>
      <c r="C238" s="278"/>
      <c r="D238" s="246" t="s">
        <v>175</v>
      </c>
      <c r="E238" s="279" t="s">
        <v>1</v>
      </c>
      <c r="F238" s="280" t="s">
        <v>186</v>
      </c>
      <c r="G238" s="278"/>
      <c r="H238" s="281">
        <v>3.7599999999999998</v>
      </c>
      <c r="I238" s="282"/>
      <c r="J238" s="278"/>
      <c r="K238" s="278"/>
      <c r="L238" s="283"/>
      <c r="M238" s="284"/>
      <c r="N238" s="285"/>
      <c r="O238" s="285"/>
      <c r="P238" s="285"/>
      <c r="Q238" s="285"/>
      <c r="R238" s="285"/>
      <c r="S238" s="285"/>
      <c r="T238" s="286"/>
      <c r="AT238" s="287" t="s">
        <v>175</v>
      </c>
      <c r="AU238" s="287" t="s">
        <v>107</v>
      </c>
      <c r="AV238" s="15" t="s">
        <v>173</v>
      </c>
      <c r="AW238" s="15" t="s">
        <v>31</v>
      </c>
      <c r="AX238" s="15" t="s">
        <v>82</v>
      </c>
      <c r="AY238" s="287" t="s">
        <v>165</v>
      </c>
    </row>
    <row r="239" s="1" customFormat="1" ht="24" customHeight="1">
      <c r="B239" s="38"/>
      <c r="C239" s="231" t="s">
        <v>7</v>
      </c>
      <c r="D239" s="231" t="s">
        <v>168</v>
      </c>
      <c r="E239" s="232" t="s">
        <v>2655</v>
      </c>
      <c r="F239" s="233" t="s">
        <v>2656</v>
      </c>
      <c r="G239" s="234" t="s">
        <v>285</v>
      </c>
      <c r="H239" s="235">
        <v>0.016</v>
      </c>
      <c r="I239" s="236"/>
      <c r="J239" s="237">
        <f>ROUND(I239*H239,2)</f>
        <v>0</v>
      </c>
      <c r="K239" s="233" t="s">
        <v>172</v>
      </c>
      <c r="L239" s="43"/>
      <c r="M239" s="238" t="s">
        <v>1</v>
      </c>
      <c r="N239" s="239" t="s">
        <v>40</v>
      </c>
      <c r="O239" s="86"/>
      <c r="P239" s="240">
        <f>O239*H239</f>
        <v>0</v>
      </c>
      <c r="Q239" s="240">
        <v>1.05871</v>
      </c>
      <c r="R239" s="240">
        <f>Q239*H239</f>
        <v>0.016939360000000001</v>
      </c>
      <c r="S239" s="240">
        <v>0</v>
      </c>
      <c r="T239" s="241">
        <f>S239*H239</f>
        <v>0</v>
      </c>
      <c r="AR239" s="242" t="s">
        <v>173</v>
      </c>
      <c r="AT239" s="242" t="s">
        <v>168</v>
      </c>
      <c r="AU239" s="242" t="s">
        <v>107</v>
      </c>
      <c r="AY239" s="17" t="s">
        <v>165</v>
      </c>
      <c r="BE239" s="243">
        <f>IF(N239="základní",J239,0)</f>
        <v>0</v>
      </c>
      <c r="BF239" s="243">
        <f>IF(N239="snížená",J239,0)</f>
        <v>0</v>
      </c>
      <c r="BG239" s="243">
        <f>IF(N239="zákl. přenesená",J239,0)</f>
        <v>0</v>
      </c>
      <c r="BH239" s="243">
        <f>IF(N239="sníž. přenesená",J239,0)</f>
        <v>0</v>
      </c>
      <c r="BI239" s="243">
        <f>IF(N239="nulová",J239,0)</f>
        <v>0</v>
      </c>
      <c r="BJ239" s="17" t="s">
        <v>107</v>
      </c>
      <c r="BK239" s="243">
        <f>ROUND(I239*H239,2)</f>
        <v>0</v>
      </c>
      <c r="BL239" s="17" t="s">
        <v>173</v>
      </c>
      <c r="BM239" s="242" t="s">
        <v>2657</v>
      </c>
    </row>
    <row r="240" s="12" customFormat="1">
      <c r="B240" s="244"/>
      <c r="C240" s="245"/>
      <c r="D240" s="246" t="s">
        <v>175</v>
      </c>
      <c r="E240" s="247" t="s">
        <v>1</v>
      </c>
      <c r="F240" s="248" t="s">
        <v>2658</v>
      </c>
      <c r="G240" s="245"/>
      <c r="H240" s="247" t="s">
        <v>1</v>
      </c>
      <c r="I240" s="249"/>
      <c r="J240" s="245"/>
      <c r="K240" s="245"/>
      <c r="L240" s="250"/>
      <c r="M240" s="251"/>
      <c r="N240" s="252"/>
      <c r="O240" s="252"/>
      <c r="P240" s="252"/>
      <c r="Q240" s="252"/>
      <c r="R240" s="252"/>
      <c r="S240" s="252"/>
      <c r="T240" s="253"/>
      <c r="AT240" s="254" t="s">
        <v>175</v>
      </c>
      <c r="AU240" s="254" t="s">
        <v>107</v>
      </c>
      <c r="AV240" s="12" t="s">
        <v>82</v>
      </c>
      <c r="AW240" s="12" t="s">
        <v>31</v>
      </c>
      <c r="AX240" s="12" t="s">
        <v>74</v>
      </c>
      <c r="AY240" s="254" t="s">
        <v>165</v>
      </c>
    </row>
    <row r="241" s="12" customFormat="1">
      <c r="B241" s="244"/>
      <c r="C241" s="245"/>
      <c r="D241" s="246" t="s">
        <v>175</v>
      </c>
      <c r="E241" s="247" t="s">
        <v>1</v>
      </c>
      <c r="F241" s="248" t="s">
        <v>2659</v>
      </c>
      <c r="G241" s="245"/>
      <c r="H241" s="247" t="s">
        <v>1</v>
      </c>
      <c r="I241" s="249"/>
      <c r="J241" s="245"/>
      <c r="K241" s="245"/>
      <c r="L241" s="250"/>
      <c r="M241" s="251"/>
      <c r="N241" s="252"/>
      <c r="O241" s="252"/>
      <c r="P241" s="252"/>
      <c r="Q241" s="252"/>
      <c r="R241" s="252"/>
      <c r="S241" s="252"/>
      <c r="T241" s="253"/>
      <c r="AT241" s="254" t="s">
        <v>175</v>
      </c>
      <c r="AU241" s="254" t="s">
        <v>107</v>
      </c>
      <c r="AV241" s="12" t="s">
        <v>82</v>
      </c>
      <c r="AW241" s="12" t="s">
        <v>31</v>
      </c>
      <c r="AX241" s="12" t="s">
        <v>74</v>
      </c>
      <c r="AY241" s="254" t="s">
        <v>165</v>
      </c>
    </row>
    <row r="242" s="12" customFormat="1">
      <c r="B242" s="244"/>
      <c r="C242" s="245"/>
      <c r="D242" s="246" t="s">
        <v>175</v>
      </c>
      <c r="E242" s="247" t="s">
        <v>1</v>
      </c>
      <c r="F242" s="248" t="s">
        <v>2660</v>
      </c>
      <c r="G242" s="245"/>
      <c r="H242" s="247" t="s">
        <v>1</v>
      </c>
      <c r="I242" s="249"/>
      <c r="J242" s="245"/>
      <c r="K242" s="245"/>
      <c r="L242" s="250"/>
      <c r="M242" s="251"/>
      <c r="N242" s="252"/>
      <c r="O242" s="252"/>
      <c r="P242" s="252"/>
      <c r="Q242" s="252"/>
      <c r="R242" s="252"/>
      <c r="S242" s="252"/>
      <c r="T242" s="253"/>
      <c r="AT242" s="254" t="s">
        <v>175</v>
      </c>
      <c r="AU242" s="254" t="s">
        <v>107</v>
      </c>
      <c r="AV242" s="12" t="s">
        <v>82</v>
      </c>
      <c r="AW242" s="12" t="s">
        <v>31</v>
      </c>
      <c r="AX242" s="12" t="s">
        <v>74</v>
      </c>
      <c r="AY242" s="254" t="s">
        <v>165</v>
      </c>
    </row>
    <row r="243" s="13" customFormat="1">
      <c r="B243" s="255"/>
      <c r="C243" s="256"/>
      <c r="D243" s="246" t="s">
        <v>175</v>
      </c>
      <c r="E243" s="257" t="s">
        <v>1</v>
      </c>
      <c r="F243" s="258" t="s">
        <v>2661</v>
      </c>
      <c r="G243" s="256"/>
      <c r="H243" s="259">
        <v>0.0070000000000000001</v>
      </c>
      <c r="I243" s="260"/>
      <c r="J243" s="256"/>
      <c r="K243" s="256"/>
      <c r="L243" s="261"/>
      <c r="M243" s="262"/>
      <c r="N243" s="263"/>
      <c r="O243" s="263"/>
      <c r="P243" s="263"/>
      <c r="Q243" s="263"/>
      <c r="R243" s="263"/>
      <c r="S243" s="263"/>
      <c r="T243" s="264"/>
      <c r="AT243" s="265" t="s">
        <v>175</v>
      </c>
      <c r="AU243" s="265" t="s">
        <v>107</v>
      </c>
      <c r="AV243" s="13" t="s">
        <v>107</v>
      </c>
      <c r="AW243" s="13" t="s">
        <v>31</v>
      </c>
      <c r="AX243" s="13" t="s">
        <v>74</v>
      </c>
      <c r="AY243" s="265" t="s">
        <v>165</v>
      </c>
    </row>
    <row r="244" s="13" customFormat="1">
      <c r="B244" s="255"/>
      <c r="C244" s="256"/>
      <c r="D244" s="246" t="s">
        <v>175</v>
      </c>
      <c r="E244" s="257" t="s">
        <v>1</v>
      </c>
      <c r="F244" s="258" t="s">
        <v>2662</v>
      </c>
      <c r="G244" s="256"/>
      <c r="H244" s="259">
        <v>0.0030000000000000001</v>
      </c>
      <c r="I244" s="260"/>
      <c r="J244" s="256"/>
      <c r="K244" s="256"/>
      <c r="L244" s="261"/>
      <c r="M244" s="262"/>
      <c r="N244" s="263"/>
      <c r="O244" s="263"/>
      <c r="P244" s="263"/>
      <c r="Q244" s="263"/>
      <c r="R244" s="263"/>
      <c r="S244" s="263"/>
      <c r="T244" s="264"/>
      <c r="AT244" s="265" t="s">
        <v>175</v>
      </c>
      <c r="AU244" s="265" t="s">
        <v>107</v>
      </c>
      <c r="AV244" s="13" t="s">
        <v>107</v>
      </c>
      <c r="AW244" s="13" t="s">
        <v>31</v>
      </c>
      <c r="AX244" s="13" t="s">
        <v>74</v>
      </c>
      <c r="AY244" s="265" t="s">
        <v>165</v>
      </c>
    </row>
    <row r="245" s="14" customFormat="1">
      <c r="B245" s="266"/>
      <c r="C245" s="267"/>
      <c r="D245" s="246" t="s">
        <v>175</v>
      </c>
      <c r="E245" s="268" t="s">
        <v>1</v>
      </c>
      <c r="F245" s="269" t="s">
        <v>179</v>
      </c>
      <c r="G245" s="267"/>
      <c r="H245" s="270">
        <v>0.01</v>
      </c>
      <c r="I245" s="271"/>
      <c r="J245" s="267"/>
      <c r="K245" s="267"/>
      <c r="L245" s="272"/>
      <c r="M245" s="273"/>
      <c r="N245" s="274"/>
      <c r="O245" s="274"/>
      <c r="P245" s="274"/>
      <c r="Q245" s="274"/>
      <c r="R245" s="274"/>
      <c r="S245" s="274"/>
      <c r="T245" s="275"/>
      <c r="AT245" s="276" t="s">
        <v>175</v>
      </c>
      <c r="AU245" s="276" t="s">
        <v>107</v>
      </c>
      <c r="AV245" s="14" t="s">
        <v>166</v>
      </c>
      <c r="AW245" s="14" t="s">
        <v>31</v>
      </c>
      <c r="AX245" s="14" t="s">
        <v>74</v>
      </c>
      <c r="AY245" s="276" t="s">
        <v>165</v>
      </c>
    </row>
    <row r="246" s="12" customFormat="1">
      <c r="B246" s="244"/>
      <c r="C246" s="245"/>
      <c r="D246" s="246" t="s">
        <v>175</v>
      </c>
      <c r="E246" s="247" t="s">
        <v>1</v>
      </c>
      <c r="F246" s="248" t="s">
        <v>2663</v>
      </c>
      <c r="G246" s="245"/>
      <c r="H246" s="247" t="s">
        <v>1</v>
      </c>
      <c r="I246" s="249"/>
      <c r="J246" s="245"/>
      <c r="K246" s="245"/>
      <c r="L246" s="250"/>
      <c r="M246" s="251"/>
      <c r="N246" s="252"/>
      <c r="O246" s="252"/>
      <c r="P246" s="252"/>
      <c r="Q246" s="252"/>
      <c r="R246" s="252"/>
      <c r="S246" s="252"/>
      <c r="T246" s="253"/>
      <c r="AT246" s="254" t="s">
        <v>175</v>
      </c>
      <c r="AU246" s="254" t="s">
        <v>107</v>
      </c>
      <c r="AV246" s="12" t="s">
        <v>82</v>
      </c>
      <c r="AW246" s="12" t="s">
        <v>31</v>
      </c>
      <c r="AX246" s="12" t="s">
        <v>74</v>
      </c>
      <c r="AY246" s="254" t="s">
        <v>165</v>
      </c>
    </row>
    <row r="247" s="13" customFormat="1">
      <c r="B247" s="255"/>
      <c r="C247" s="256"/>
      <c r="D247" s="246" t="s">
        <v>175</v>
      </c>
      <c r="E247" s="257" t="s">
        <v>1</v>
      </c>
      <c r="F247" s="258" t="s">
        <v>2664</v>
      </c>
      <c r="G247" s="256"/>
      <c r="H247" s="259">
        <v>0.0030000000000000001</v>
      </c>
      <c r="I247" s="260"/>
      <c r="J247" s="256"/>
      <c r="K247" s="256"/>
      <c r="L247" s="261"/>
      <c r="M247" s="262"/>
      <c r="N247" s="263"/>
      <c r="O247" s="263"/>
      <c r="P247" s="263"/>
      <c r="Q247" s="263"/>
      <c r="R247" s="263"/>
      <c r="S247" s="263"/>
      <c r="T247" s="264"/>
      <c r="AT247" s="265" t="s">
        <v>175</v>
      </c>
      <c r="AU247" s="265" t="s">
        <v>107</v>
      </c>
      <c r="AV247" s="13" t="s">
        <v>107</v>
      </c>
      <c r="AW247" s="13" t="s">
        <v>31</v>
      </c>
      <c r="AX247" s="13" t="s">
        <v>74</v>
      </c>
      <c r="AY247" s="265" t="s">
        <v>165</v>
      </c>
    </row>
    <row r="248" s="13" customFormat="1">
      <c r="B248" s="255"/>
      <c r="C248" s="256"/>
      <c r="D248" s="246" t="s">
        <v>175</v>
      </c>
      <c r="E248" s="257" t="s">
        <v>1</v>
      </c>
      <c r="F248" s="258" t="s">
        <v>2665</v>
      </c>
      <c r="G248" s="256"/>
      <c r="H248" s="259">
        <v>0.0030000000000000001</v>
      </c>
      <c r="I248" s="260"/>
      <c r="J248" s="256"/>
      <c r="K248" s="256"/>
      <c r="L248" s="261"/>
      <c r="M248" s="262"/>
      <c r="N248" s="263"/>
      <c r="O248" s="263"/>
      <c r="P248" s="263"/>
      <c r="Q248" s="263"/>
      <c r="R248" s="263"/>
      <c r="S248" s="263"/>
      <c r="T248" s="264"/>
      <c r="AT248" s="265" t="s">
        <v>175</v>
      </c>
      <c r="AU248" s="265" t="s">
        <v>107</v>
      </c>
      <c r="AV248" s="13" t="s">
        <v>107</v>
      </c>
      <c r="AW248" s="13" t="s">
        <v>31</v>
      </c>
      <c r="AX248" s="13" t="s">
        <v>74</v>
      </c>
      <c r="AY248" s="265" t="s">
        <v>165</v>
      </c>
    </row>
    <row r="249" s="14" customFormat="1">
      <c r="B249" s="266"/>
      <c r="C249" s="267"/>
      <c r="D249" s="246" t="s">
        <v>175</v>
      </c>
      <c r="E249" s="268" t="s">
        <v>1</v>
      </c>
      <c r="F249" s="269" t="s">
        <v>179</v>
      </c>
      <c r="G249" s="267"/>
      <c r="H249" s="270">
        <v>0.0060000000000000001</v>
      </c>
      <c r="I249" s="271"/>
      <c r="J249" s="267"/>
      <c r="K249" s="267"/>
      <c r="L249" s="272"/>
      <c r="M249" s="273"/>
      <c r="N249" s="274"/>
      <c r="O249" s="274"/>
      <c r="P249" s="274"/>
      <c r="Q249" s="274"/>
      <c r="R249" s="274"/>
      <c r="S249" s="274"/>
      <c r="T249" s="275"/>
      <c r="AT249" s="276" t="s">
        <v>175</v>
      </c>
      <c r="AU249" s="276" t="s">
        <v>107</v>
      </c>
      <c r="AV249" s="14" t="s">
        <v>166</v>
      </c>
      <c r="AW249" s="14" t="s">
        <v>31</v>
      </c>
      <c r="AX249" s="14" t="s">
        <v>74</v>
      </c>
      <c r="AY249" s="276" t="s">
        <v>165</v>
      </c>
    </row>
    <row r="250" s="15" customFormat="1">
      <c r="B250" s="277"/>
      <c r="C250" s="278"/>
      <c r="D250" s="246" t="s">
        <v>175</v>
      </c>
      <c r="E250" s="279" t="s">
        <v>1</v>
      </c>
      <c r="F250" s="280" t="s">
        <v>186</v>
      </c>
      <c r="G250" s="278"/>
      <c r="H250" s="281">
        <v>0.016</v>
      </c>
      <c r="I250" s="282"/>
      <c r="J250" s="278"/>
      <c r="K250" s="278"/>
      <c r="L250" s="283"/>
      <c r="M250" s="284"/>
      <c r="N250" s="285"/>
      <c r="O250" s="285"/>
      <c r="P250" s="285"/>
      <c r="Q250" s="285"/>
      <c r="R250" s="285"/>
      <c r="S250" s="285"/>
      <c r="T250" s="286"/>
      <c r="AT250" s="287" t="s">
        <v>175</v>
      </c>
      <c r="AU250" s="287" t="s">
        <v>107</v>
      </c>
      <c r="AV250" s="15" t="s">
        <v>173</v>
      </c>
      <c r="AW250" s="15" t="s">
        <v>31</v>
      </c>
      <c r="AX250" s="15" t="s">
        <v>82</v>
      </c>
      <c r="AY250" s="287" t="s">
        <v>165</v>
      </c>
    </row>
    <row r="251" s="11" customFormat="1" ht="22.8" customHeight="1">
      <c r="B251" s="215"/>
      <c r="C251" s="216"/>
      <c r="D251" s="217" t="s">
        <v>73</v>
      </c>
      <c r="E251" s="229" t="s">
        <v>251</v>
      </c>
      <c r="F251" s="229" t="s">
        <v>2127</v>
      </c>
      <c r="G251" s="216"/>
      <c r="H251" s="216"/>
      <c r="I251" s="219"/>
      <c r="J251" s="230">
        <f>BK251</f>
        <v>0</v>
      </c>
      <c r="K251" s="216"/>
      <c r="L251" s="221"/>
      <c r="M251" s="222"/>
      <c r="N251" s="223"/>
      <c r="O251" s="223"/>
      <c r="P251" s="224">
        <f>SUM(P252:P281)</f>
        <v>0</v>
      </c>
      <c r="Q251" s="223"/>
      <c r="R251" s="224">
        <f>SUM(R252:R281)</f>
        <v>0.0041680599999999995</v>
      </c>
      <c r="S251" s="223"/>
      <c r="T251" s="225">
        <f>SUM(T252:T281)</f>
        <v>3.2462</v>
      </c>
      <c r="AR251" s="226" t="s">
        <v>82</v>
      </c>
      <c r="AT251" s="227" t="s">
        <v>73</v>
      </c>
      <c r="AU251" s="227" t="s">
        <v>82</v>
      </c>
      <c r="AY251" s="226" t="s">
        <v>165</v>
      </c>
      <c r="BK251" s="228">
        <f>SUM(BK252:BK281)</f>
        <v>0</v>
      </c>
    </row>
    <row r="252" s="1" customFormat="1" ht="24" customHeight="1">
      <c r="B252" s="38"/>
      <c r="C252" s="231" t="s">
        <v>375</v>
      </c>
      <c r="D252" s="231" t="s">
        <v>168</v>
      </c>
      <c r="E252" s="232" t="s">
        <v>660</v>
      </c>
      <c r="F252" s="233" t="s">
        <v>661</v>
      </c>
      <c r="G252" s="234" t="s">
        <v>296</v>
      </c>
      <c r="H252" s="235">
        <v>32.061999999999998</v>
      </c>
      <c r="I252" s="236"/>
      <c r="J252" s="237">
        <f>ROUND(I252*H252,2)</f>
        <v>0</v>
      </c>
      <c r="K252" s="233" t="s">
        <v>172</v>
      </c>
      <c r="L252" s="43"/>
      <c r="M252" s="238" t="s">
        <v>1</v>
      </c>
      <c r="N252" s="239" t="s">
        <v>40</v>
      </c>
      <c r="O252" s="86"/>
      <c r="P252" s="240">
        <f>O252*H252</f>
        <v>0</v>
      </c>
      <c r="Q252" s="240">
        <v>0.00012999999999999999</v>
      </c>
      <c r="R252" s="240">
        <f>Q252*H252</f>
        <v>0.0041680599999999995</v>
      </c>
      <c r="S252" s="240">
        <v>0</v>
      </c>
      <c r="T252" s="241">
        <f>S252*H252</f>
        <v>0</v>
      </c>
      <c r="AR252" s="242" t="s">
        <v>173</v>
      </c>
      <c r="AT252" s="242" t="s">
        <v>168</v>
      </c>
      <c r="AU252" s="242" t="s">
        <v>107</v>
      </c>
      <c r="AY252" s="17" t="s">
        <v>165</v>
      </c>
      <c r="BE252" s="243">
        <f>IF(N252="základní",J252,0)</f>
        <v>0</v>
      </c>
      <c r="BF252" s="243">
        <f>IF(N252="snížená",J252,0)</f>
        <v>0</v>
      </c>
      <c r="BG252" s="243">
        <f>IF(N252="zákl. přenesená",J252,0)</f>
        <v>0</v>
      </c>
      <c r="BH252" s="243">
        <f>IF(N252="sníž. přenesená",J252,0)</f>
        <v>0</v>
      </c>
      <c r="BI252" s="243">
        <f>IF(N252="nulová",J252,0)</f>
        <v>0</v>
      </c>
      <c r="BJ252" s="17" t="s">
        <v>107</v>
      </c>
      <c r="BK252" s="243">
        <f>ROUND(I252*H252,2)</f>
        <v>0</v>
      </c>
      <c r="BL252" s="17" t="s">
        <v>173</v>
      </c>
      <c r="BM252" s="242" t="s">
        <v>2666</v>
      </c>
    </row>
    <row r="253" s="12" customFormat="1">
      <c r="B253" s="244"/>
      <c r="C253" s="245"/>
      <c r="D253" s="246" t="s">
        <v>175</v>
      </c>
      <c r="E253" s="247" t="s">
        <v>1</v>
      </c>
      <c r="F253" s="248" t="s">
        <v>2667</v>
      </c>
      <c r="G253" s="245"/>
      <c r="H253" s="247" t="s">
        <v>1</v>
      </c>
      <c r="I253" s="249"/>
      <c r="J253" s="245"/>
      <c r="K253" s="245"/>
      <c r="L253" s="250"/>
      <c r="M253" s="251"/>
      <c r="N253" s="252"/>
      <c r="O253" s="252"/>
      <c r="P253" s="252"/>
      <c r="Q253" s="252"/>
      <c r="R253" s="252"/>
      <c r="S253" s="252"/>
      <c r="T253" s="253"/>
      <c r="AT253" s="254" t="s">
        <v>175</v>
      </c>
      <c r="AU253" s="254" t="s">
        <v>107</v>
      </c>
      <c r="AV253" s="12" t="s">
        <v>82</v>
      </c>
      <c r="AW253" s="12" t="s">
        <v>31</v>
      </c>
      <c r="AX253" s="12" t="s">
        <v>74</v>
      </c>
      <c r="AY253" s="254" t="s">
        <v>165</v>
      </c>
    </row>
    <row r="254" s="12" customFormat="1">
      <c r="B254" s="244"/>
      <c r="C254" s="245"/>
      <c r="D254" s="246" t="s">
        <v>175</v>
      </c>
      <c r="E254" s="247" t="s">
        <v>1</v>
      </c>
      <c r="F254" s="248" t="s">
        <v>2668</v>
      </c>
      <c r="G254" s="245"/>
      <c r="H254" s="247" t="s">
        <v>1</v>
      </c>
      <c r="I254" s="249"/>
      <c r="J254" s="245"/>
      <c r="K254" s="245"/>
      <c r="L254" s="250"/>
      <c r="M254" s="251"/>
      <c r="N254" s="252"/>
      <c r="O254" s="252"/>
      <c r="P254" s="252"/>
      <c r="Q254" s="252"/>
      <c r="R254" s="252"/>
      <c r="S254" s="252"/>
      <c r="T254" s="253"/>
      <c r="AT254" s="254" t="s">
        <v>175</v>
      </c>
      <c r="AU254" s="254" t="s">
        <v>107</v>
      </c>
      <c r="AV254" s="12" t="s">
        <v>82</v>
      </c>
      <c r="AW254" s="12" t="s">
        <v>31</v>
      </c>
      <c r="AX254" s="12" t="s">
        <v>74</v>
      </c>
      <c r="AY254" s="254" t="s">
        <v>165</v>
      </c>
    </row>
    <row r="255" s="13" customFormat="1">
      <c r="B255" s="255"/>
      <c r="C255" s="256"/>
      <c r="D255" s="246" t="s">
        <v>175</v>
      </c>
      <c r="E255" s="257" t="s">
        <v>1</v>
      </c>
      <c r="F255" s="258" t="s">
        <v>2669</v>
      </c>
      <c r="G255" s="256"/>
      <c r="H255" s="259">
        <v>24.018000000000001</v>
      </c>
      <c r="I255" s="260"/>
      <c r="J255" s="256"/>
      <c r="K255" s="256"/>
      <c r="L255" s="261"/>
      <c r="M255" s="262"/>
      <c r="N255" s="263"/>
      <c r="O255" s="263"/>
      <c r="P255" s="263"/>
      <c r="Q255" s="263"/>
      <c r="R255" s="263"/>
      <c r="S255" s="263"/>
      <c r="T255" s="264"/>
      <c r="AT255" s="265" t="s">
        <v>175</v>
      </c>
      <c r="AU255" s="265" t="s">
        <v>107</v>
      </c>
      <c r="AV255" s="13" t="s">
        <v>107</v>
      </c>
      <c r="AW255" s="13" t="s">
        <v>31</v>
      </c>
      <c r="AX255" s="13" t="s">
        <v>74</v>
      </c>
      <c r="AY255" s="265" t="s">
        <v>165</v>
      </c>
    </row>
    <row r="256" s="12" customFormat="1">
      <c r="B256" s="244"/>
      <c r="C256" s="245"/>
      <c r="D256" s="246" t="s">
        <v>175</v>
      </c>
      <c r="E256" s="247" t="s">
        <v>1</v>
      </c>
      <c r="F256" s="248" t="s">
        <v>2670</v>
      </c>
      <c r="G256" s="245"/>
      <c r="H256" s="247" t="s">
        <v>1</v>
      </c>
      <c r="I256" s="249"/>
      <c r="J256" s="245"/>
      <c r="K256" s="245"/>
      <c r="L256" s="250"/>
      <c r="M256" s="251"/>
      <c r="N256" s="252"/>
      <c r="O256" s="252"/>
      <c r="P256" s="252"/>
      <c r="Q256" s="252"/>
      <c r="R256" s="252"/>
      <c r="S256" s="252"/>
      <c r="T256" s="253"/>
      <c r="AT256" s="254" t="s">
        <v>175</v>
      </c>
      <c r="AU256" s="254" t="s">
        <v>107</v>
      </c>
      <c r="AV256" s="12" t="s">
        <v>82</v>
      </c>
      <c r="AW256" s="12" t="s">
        <v>31</v>
      </c>
      <c r="AX256" s="12" t="s">
        <v>74</v>
      </c>
      <c r="AY256" s="254" t="s">
        <v>165</v>
      </c>
    </row>
    <row r="257" s="13" customFormat="1">
      <c r="B257" s="255"/>
      <c r="C257" s="256"/>
      <c r="D257" s="246" t="s">
        <v>175</v>
      </c>
      <c r="E257" s="257" t="s">
        <v>1</v>
      </c>
      <c r="F257" s="258" t="s">
        <v>2671</v>
      </c>
      <c r="G257" s="256"/>
      <c r="H257" s="259">
        <v>8.0440000000000005</v>
      </c>
      <c r="I257" s="260"/>
      <c r="J257" s="256"/>
      <c r="K257" s="256"/>
      <c r="L257" s="261"/>
      <c r="M257" s="262"/>
      <c r="N257" s="263"/>
      <c r="O257" s="263"/>
      <c r="P257" s="263"/>
      <c r="Q257" s="263"/>
      <c r="R257" s="263"/>
      <c r="S257" s="263"/>
      <c r="T257" s="264"/>
      <c r="AT257" s="265" t="s">
        <v>175</v>
      </c>
      <c r="AU257" s="265" t="s">
        <v>107</v>
      </c>
      <c r="AV257" s="13" t="s">
        <v>107</v>
      </c>
      <c r="AW257" s="13" t="s">
        <v>31</v>
      </c>
      <c r="AX257" s="13" t="s">
        <v>74</v>
      </c>
      <c r="AY257" s="265" t="s">
        <v>165</v>
      </c>
    </row>
    <row r="258" s="15" customFormat="1">
      <c r="B258" s="277"/>
      <c r="C258" s="278"/>
      <c r="D258" s="246" t="s">
        <v>175</v>
      </c>
      <c r="E258" s="279" t="s">
        <v>1</v>
      </c>
      <c r="F258" s="280" t="s">
        <v>186</v>
      </c>
      <c r="G258" s="278"/>
      <c r="H258" s="281">
        <v>32.061999999999998</v>
      </c>
      <c r="I258" s="282"/>
      <c r="J258" s="278"/>
      <c r="K258" s="278"/>
      <c r="L258" s="283"/>
      <c r="M258" s="284"/>
      <c r="N258" s="285"/>
      <c r="O258" s="285"/>
      <c r="P258" s="285"/>
      <c r="Q258" s="285"/>
      <c r="R258" s="285"/>
      <c r="S258" s="285"/>
      <c r="T258" s="286"/>
      <c r="AT258" s="287" t="s">
        <v>175</v>
      </c>
      <c r="AU258" s="287" t="s">
        <v>107</v>
      </c>
      <c r="AV258" s="15" t="s">
        <v>173</v>
      </c>
      <c r="AW258" s="15" t="s">
        <v>31</v>
      </c>
      <c r="AX258" s="15" t="s">
        <v>82</v>
      </c>
      <c r="AY258" s="287" t="s">
        <v>165</v>
      </c>
    </row>
    <row r="259" s="1" customFormat="1" ht="16.5" customHeight="1">
      <c r="B259" s="38"/>
      <c r="C259" s="231" t="s">
        <v>514</v>
      </c>
      <c r="D259" s="231" t="s">
        <v>168</v>
      </c>
      <c r="E259" s="232" t="s">
        <v>2672</v>
      </c>
      <c r="F259" s="233" t="s">
        <v>2673</v>
      </c>
      <c r="G259" s="234" t="s">
        <v>171</v>
      </c>
      <c r="H259" s="235">
        <v>0.72299999999999998</v>
      </c>
      <c r="I259" s="236"/>
      <c r="J259" s="237">
        <f>ROUND(I259*H259,2)</f>
        <v>0</v>
      </c>
      <c r="K259" s="233" t="s">
        <v>172</v>
      </c>
      <c r="L259" s="43"/>
      <c r="M259" s="238" t="s">
        <v>1</v>
      </c>
      <c r="N259" s="239" t="s">
        <v>40</v>
      </c>
      <c r="O259" s="86"/>
      <c r="P259" s="240">
        <f>O259*H259</f>
        <v>0</v>
      </c>
      <c r="Q259" s="240">
        <v>0</v>
      </c>
      <c r="R259" s="240">
        <f>Q259*H259</f>
        <v>0</v>
      </c>
      <c r="S259" s="240">
        <v>2</v>
      </c>
      <c r="T259" s="241">
        <f>S259*H259</f>
        <v>1.446</v>
      </c>
      <c r="AR259" s="242" t="s">
        <v>173</v>
      </c>
      <c r="AT259" s="242" t="s">
        <v>168</v>
      </c>
      <c r="AU259" s="242" t="s">
        <v>107</v>
      </c>
      <c r="AY259" s="17" t="s">
        <v>165</v>
      </c>
      <c r="BE259" s="243">
        <f>IF(N259="základní",J259,0)</f>
        <v>0</v>
      </c>
      <c r="BF259" s="243">
        <f>IF(N259="snížená",J259,0)</f>
        <v>0</v>
      </c>
      <c r="BG259" s="243">
        <f>IF(N259="zákl. přenesená",J259,0)</f>
        <v>0</v>
      </c>
      <c r="BH259" s="243">
        <f>IF(N259="sníž. přenesená",J259,0)</f>
        <v>0</v>
      </c>
      <c r="BI259" s="243">
        <f>IF(N259="nulová",J259,0)</f>
        <v>0</v>
      </c>
      <c r="BJ259" s="17" t="s">
        <v>107</v>
      </c>
      <c r="BK259" s="243">
        <f>ROUND(I259*H259,2)</f>
        <v>0</v>
      </c>
      <c r="BL259" s="17" t="s">
        <v>173</v>
      </c>
      <c r="BM259" s="242" t="s">
        <v>2674</v>
      </c>
    </row>
    <row r="260" s="12" customFormat="1">
      <c r="B260" s="244"/>
      <c r="C260" s="245"/>
      <c r="D260" s="246" t="s">
        <v>175</v>
      </c>
      <c r="E260" s="247" t="s">
        <v>1</v>
      </c>
      <c r="F260" s="248" t="s">
        <v>1750</v>
      </c>
      <c r="G260" s="245"/>
      <c r="H260" s="247" t="s">
        <v>1</v>
      </c>
      <c r="I260" s="249"/>
      <c r="J260" s="245"/>
      <c r="K260" s="245"/>
      <c r="L260" s="250"/>
      <c r="M260" s="251"/>
      <c r="N260" s="252"/>
      <c r="O260" s="252"/>
      <c r="P260" s="252"/>
      <c r="Q260" s="252"/>
      <c r="R260" s="252"/>
      <c r="S260" s="252"/>
      <c r="T260" s="253"/>
      <c r="AT260" s="254" t="s">
        <v>175</v>
      </c>
      <c r="AU260" s="254" t="s">
        <v>107</v>
      </c>
      <c r="AV260" s="12" t="s">
        <v>82</v>
      </c>
      <c r="AW260" s="12" t="s">
        <v>31</v>
      </c>
      <c r="AX260" s="12" t="s">
        <v>74</v>
      </c>
      <c r="AY260" s="254" t="s">
        <v>165</v>
      </c>
    </row>
    <row r="261" s="12" customFormat="1">
      <c r="B261" s="244"/>
      <c r="C261" s="245"/>
      <c r="D261" s="246" t="s">
        <v>175</v>
      </c>
      <c r="E261" s="247" t="s">
        <v>1</v>
      </c>
      <c r="F261" s="248" t="s">
        <v>2566</v>
      </c>
      <c r="G261" s="245"/>
      <c r="H261" s="247" t="s">
        <v>1</v>
      </c>
      <c r="I261" s="249"/>
      <c r="J261" s="245"/>
      <c r="K261" s="245"/>
      <c r="L261" s="250"/>
      <c r="M261" s="251"/>
      <c r="N261" s="252"/>
      <c r="O261" s="252"/>
      <c r="P261" s="252"/>
      <c r="Q261" s="252"/>
      <c r="R261" s="252"/>
      <c r="S261" s="252"/>
      <c r="T261" s="253"/>
      <c r="AT261" s="254" t="s">
        <v>175</v>
      </c>
      <c r="AU261" s="254" t="s">
        <v>107</v>
      </c>
      <c r="AV261" s="12" t="s">
        <v>82</v>
      </c>
      <c r="AW261" s="12" t="s">
        <v>31</v>
      </c>
      <c r="AX261" s="12" t="s">
        <v>74</v>
      </c>
      <c r="AY261" s="254" t="s">
        <v>165</v>
      </c>
    </row>
    <row r="262" s="12" customFormat="1">
      <c r="B262" s="244"/>
      <c r="C262" s="245"/>
      <c r="D262" s="246" t="s">
        <v>175</v>
      </c>
      <c r="E262" s="247" t="s">
        <v>1</v>
      </c>
      <c r="F262" s="248" t="s">
        <v>2675</v>
      </c>
      <c r="G262" s="245"/>
      <c r="H262" s="247" t="s">
        <v>1</v>
      </c>
      <c r="I262" s="249"/>
      <c r="J262" s="245"/>
      <c r="K262" s="245"/>
      <c r="L262" s="250"/>
      <c r="M262" s="251"/>
      <c r="N262" s="252"/>
      <c r="O262" s="252"/>
      <c r="P262" s="252"/>
      <c r="Q262" s="252"/>
      <c r="R262" s="252"/>
      <c r="S262" s="252"/>
      <c r="T262" s="253"/>
      <c r="AT262" s="254" t="s">
        <v>175</v>
      </c>
      <c r="AU262" s="254" t="s">
        <v>107</v>
      </c>
      <c r="AV262" s="12" t="s">
        <v>82</v>
      </c>
      <c r="AW262" s="12" t="s">
        <v>31</v>
      </c>
      <c r="AX262" s="12" t="s">
        <v>74</v>
      </c>
      <c r="AY262" s="254" t="s">
        <v>165</v>
      </c>
    </row>
    <row r="263" s="13" customFormat="1">
      <c r="B263" s="255"/>
      <c r="C263" s="256"/>
      <c r="D263" s="246" t="s">
        <v>175</v>
      </c>
      <c r="E263" s="257" t="s">
        <v>1</v>
      </c>
      <c r="F263" s="258" t="s">
        <v>2676</v>
      </c>
      <c r="G263" s="256"/>
      <c r="H263" s="259">
        <v>0.48899999999999999</v>
      </c>
      <c r="I263" s="260"/>
      <c r="J263" s="256"/>
      <c r="K263" s="256"/>
      <c r="L263" s="261"/>
      <c r="M263" s="262"/>
      <c r="N263" s="263"/>
      <c r="O263" s="263"/>
      <c r="P263" s="263"/>
      <c r="Q263" s="263"/>
      <c r="R263" s="263"/>
      <c r="S263" s="263"/>
      <c r="T263" s="264"/>
      <c r="AT263" s="265" t="s">
        <v>175</v>
      </c>
      <c r="AU263" s="265" t="s">
        <v>107</v>
      </c>
      <c r="AV263" s="13" t="s">
        <v>107</v>
      </c>
      <c r="AW263" s="13" t="s">
        <v>31</v>
      </c>
      <c r="AX263" s="13" t="s">
        <v>74</v>
      </c>
      <c r="AY263" s="265" t="s">
        <v>165</v>
      </c>
    </row>
    <row r="264" s="13" customFormat="1">
      <c r="B264" s="255"/>
      <c r="C264" s="256"/>
      <c r="D264" s="246" t="s">
        <v>175</v>
      </c>
      <c r="E264" s="257" t="s">
        <v>1</v>
      </c>
      <c r="F264" s="258" t="s">
        <v>2677</v>
      </c>
      <c r="G264" s="256"/>
      <c r="H264" s="259">
        <v>0.23400000000000001</v>
      </c>
      <c r="I264" s="260"/>
      <c r="J264" s="256"/>
      <c r="K264" s="256"/>
      <c r="L264" s="261"/>
      <c r="M264" s="262"/>
      <c r="N264" s="263"/>
      <c r="O264" s="263"/>
      <c r="P264" s="263"/>
      <c r="Q264" s="263"/>
      <c r="R264" s="263"/>
      <c r="S264" s="263"/>
      <c r="T264" s="264"/>
      <c r="AT264" s="265" t="s">
        <v>175</v>
      </c>
      <c r="AU264" s="265" t="s">
        <v>107</v>
      </c>
      <c r="AV264" s="13" t="s">
        <v>107</v>
      </c>
      <c r="AW264" s="13" t="s">
        <v>31</v>
      </c>
      <c r="AX264" s="13" t="s">
        <v>74</v>
      </c>
      <c r="AY264" s="265" t="s">
        <v>165</v>
      </c>
    </row>
    <row r="265" s="15" customFormat="1">
      <c r="B265" s="277"/>
      <c r="C265" s="278"/>
      <c r="D265" s="246" t="s">
        <v>175</v>
      </c>
      <c r="E265" s="279" t="s">
        <v>1</v>
      </c>
      <c r="F265" s="280" t="s">
        <v>186</v>
      </c>
      <c r="G265" s="278"/>
      <c r="H265" s="281">
        <v>0.72299999999999998</v>
      </c>
      <c r="I265" s="282"/>
      <c r="J265" s="278"/>
      <c r="K265" s="278"/>
      <c r="L265" s="283"/>
      <c r="M265" s="284"/>
      <c r="N265" s="285"/>
      <c r="O265" s="285"/>
      <c r="P265" s="285"/>
      <c r="Q265" s="285"/>
      <c r="R265" s="285"/>
      <c r="S265" s="285"/>
      <c r="T265" s="286"/>
      <c r="AT265" s="287" t="s">
        <v>175</v>
      </c>
      <c r="AU265" s="287" t="s">
        <v>107</v>
      </c>
      <c r="AV265" s="15" t="s">
        <v>173</v>
      </c>
      <c r="AW265" s="15" t="s">
        <v>31</v>
      </c>
      <c r="AX265" s="15" t="s">
        <v>82</v>
      </c>
      <c r="AY265" s="287" t="s">
        <v>165</v>
      </c>
    </row>
    <row r="266" s="1" customFormat="1" ht="24" customHeight="1">
      <c r="B266" s="38"/>
      <c r="C266" s="231" t="s">
        <v>526</v>
      </c>
      <c r="D266" s="231" t="s">
        <v>168</v>
      </c>
      <c r="E266" s="232" t="s">
        <v>2678</v>
      </c>
      <c r="F266" s="233" t="s">
        <v>2679</v>
      </c>
      <c r="G266" s="234" t="s">
        <v>339</v>
      </c>
      <c r="H266" s="235">
        <v>6.2000000000000002</v>
      </c>
      <c r="I266" s="236"/>
      <c r="J266" s="237">
        <f>ROUND(I266*H266,2)</f>
        <v>0</v>
      </c>
      <c r="K266" s="233" t="s">
        <v>172</v>
      </c>
      <c r="L266" s="43"/>
      <c r="M266" s="238" t="s">
        <v>1</v>
      </c>
      <c r="N266" s="239" t="s">
        <v>40</v>
      </c>
      <c r="O266" s="86"/>
      <c r="P266" s="240">
        <f>O266*H266</f>
        <v>0</v>
      </c>
      <c r="Q266" s="240">
        <v>0</v>
      </c>
      <c r="R266" s="240">
        <f>Q266*H266</f>
        <v>0</v>
      </c>
      <c r="S266" s="240">
        <v>0.070000000000000007</v>
      </c>
      <c r="T266" s="241">
        <f>S266*H266</f>
        <v>0.43400000000000005</v>
      </c>
      <c r="AR266" s="242" t="s">
        <v>173</v>
      </c>
      <c r="AT266" s="242" t="s">
        <v>168</v>
      </c>
      <c r="AU266" s="242" t="s">
        <v>107</v>
      </c>
      <c r="AY266" s="17" t="s">
        <v>165</v>
      </c>
      <c r="BE266" s="243">
        <f>IF(N266="základní",J266,0)</f>
        <v>0</v>
      </c>
      <c r="BF266" s="243">
        <f>IF(N266="snížená",J266,0)</f>
        <v>0</v>
      </c>
      <c r="BG266" s="243">
        <f>IF(N266="zákl. přenesená",J266,0)</f>
        <v>0</v>
      </c>
      <c r="BH266" s="243">
        <f>IF(N266="sníž. přenesená",J266,0)</f>
        <v>0</v>
      </c>
      <c r="BI266" s="243">
        <f>IF(N266="nulová",J266,0)</f>
        <v>0</v>
      </c>
      <c r="BJ266" s="17" t="s">
        <v>107</v>
      </c>
      <c r="BK266" s="243">
        <f>ROUND(I266*H266,2)</f>
        <v>0</v>
      </c>
      <c r="BL266" s="17" t="s">
        <v>173</v>
      </c>
      <c r="BM266" s="242" t="s">
        <v>2680</v>
      </c>
    </row>
    <row r="267" s="12" customFormat="1">
      <c r="B267" s="244"/>
      <c r="C267" s="245"/>
      <c r="D267" s="246" t="s">
        <v>175</v>
      </c>
      <c r="E267" s="247" t="s">
        <v>1</v>
      </c>
      <c r="F267" s="248" t="s">
        <v>1750</v>
      </c>
      <c r="G267" s="245"/>
      <c r="H267" s="247" t="s">
        <v>1</v>
      </c>
      <c r="I267" s="249"/>
      <c r="J267" s="245"/>
      <c r="K267" s="245"/>
      <c r="L267" s="250"/>
      <c r="M267" s="251"/>
      <c r="N267" s="252"/>
      <c r="O267" s="252"/>
      <c r="P267" s="252"/>
      <c r="Q267" s="252"/>
      <c r="R267" s="252"/>
      <c r="S267" s="252"/>
      <c r="T267" s="253"/>
      <c r="AT267" s="254" t="s">
        <v>175</v>
      </c>
      <c r="AU267" s="254" t="s">
        <v>107</v>
      </c>
      <c r="AV267" s="12" t="s">
        <v>82</v>
      </c>
      <c r="AW267" s="12" t="s">
        <v>31</v>
      </c>
      <c r="AX267" s="12" t="s">
        <v>74</v>
      </c>
      <c r="AY267" s="254" t="s">
        <v>165</v>
      </c>
    </row>
    <row r="268" s="12" customFormat="1">
      <c r="B268" s="244"/>
      <c r="C268" s="245"/>
      <c r="D268" s="246" t="s">
        <v>175</v>
      </c>
      <c r="E268" s="247" t="s">
        <v>1</v>
      </c>
      <c r="F268" s="248" t="s">
        <v>2681</v>
      </c>
      <c r="G268" s="245"/>
      <c r="H268" s="247" t="s">
        <v>1</v>
      </c>
      <c r="I268" s="249"/>
      <c r="J268" s="245"/>
      <c r="K268" s="245"/>
      <c r="L268" s="250"/>
      <c r="M268" s="251"/>
      <c r="N268" s="252"/>
      <c r="O268" s="252"/>
      <c r="P268" s="252"/>
      <c r="Q268" s="252"/>
      <c r="R268" s="252"/>
      <c r="S268" s="252"/>
      <c r="T268" s="253"/>
      <c r="AT268" s="254" t="s">
        <v>175</v>
      </c>
      <c r="AU268" s="254" t="s">
        <v>107</v>
      </c>
      <c r="AV268" s="12" t="s">
        <v>82</v>
      </c>
      <c r="AW268" s="12" t="s">
        <v>31</v>
      </c>
      <c r="AX268" s="12" t="s">
        <v>74</v>
      </c>
      <c r="AY268" s="254" t="s">
        <v>165</v>
      </c>
    </row>
    <row r="269" s="13" customFormat="1">
      <c r="B269" s="255"/>
      <c r="C269" s="256"/>
      <c r="D269" s="246" t="s">
        <v>175</v>
      </c>
      <c r="E269" s="257" t="s">
        <v>1</v>
      </c>
      <c r="F269" s="258" t="s">
        <v>2682</v>
      </c>
      <c r="G269" s="256"/>
      <c r="H269" s="259">
        <v>6.2000000000000002</v>
      </c>
      <c r="I269" s="260"/>
      <c r="J269" s="256"/>
      <c r="K269" s="256"/>
      <c r="L269" s="261"/>
      <c r="M269" s="262"/>
      <c r="N269" s="263"/>
      <c r="O269" s="263"/>
      <c r="P269" s="263"/>
      <c r="Q269" s="263"/>
      <c r="R269" s="263"/>
      <c r="S269" s="263"/>
      <c r="T269" s="264"/>
      <c r="AT269" s="265" t="s">
        <v>175</v>
      </c>
      <c r="AU269" s="265" t="s">
        <v>107</v>
      </c>
      <c r="AV269" s="13" t="s">
        <v>107</v>
      </c>
      <c r="AW269" s="13" t="s">
        <v>31</v>
      </c>
      <c r="AX269" s="13" t="s">
        <v>74</v>
      </c>
      <c r="AY269" s="265" t="s">
        <v>165</v>
      </c>
    </row>
    <row r="270" s="15" customFormat="1">
      <c r="B270" s="277"/>
      <c r="C270" s="278"/>
      <c r="D270" s="246" t="s">
        <v>175</v>
      </c>
      <c r="E270" s="279" t="s">
        <v>1</v>
      </c>
      <c r="F270" s="280" t="s">
        <v>186</v>
      </c>
      <c r="G270" s="278"/>
      <c r="H270" s="281">
        <v>6.2000000000000002</v>
      </c>
      <c r="I270" s="282"/>
      <c r="J270" s="278"/>
      <c r="K270" s="278"/>
      <c r="L270" s="283"/>
      <c r="M270" s="284"/>
      <c r="N270" s="285"/>
      <c r="O270" s="285"/>
      <c r="P270" s="285"/>
      <c r="Q270" s="285"/>
      <c r="R270" s="285"/>
      <c r="S270" s="285"/>
      <c r="T270" s="286"/>
      <c r="AT270" s="287" t="s">
        <v>175</v>
      </c>
      <c r="AU270" s="287" t="s">
        <v>107</v>
      </c>
      <c r="AV270" s="15" t="s">
        <v>173</v>
      </c>
      <c r="AW270" s="15" t="s">
        <v>31</v>
      </c>
      <c r="AX270" s="15" t="s">
        <v>82</v>
      </c>
      <c r="AY270" s="287" t="s">
        <v>165</v>
      </c>
    </row>
    <row r="271" s="1" customFormat="1" ht="36" customHeight="1">
      <c r="B271" s="38"/>
      <c r="C271" s="231" t="s">
        <v>543</v>
      </c>
      <c r="D271" s="231" t="s">
        <v>168</v>
      </c>
      <c r="E271" s="232" t="s">
        <v>2683</v>
      </c>
      <c r="F271" s="233" t="s">
        <v>2684</v>
      </c>
      <c r="G271" s="234" t="s">
        <v>171</v>
      </c>
      <c r="H271" s="235">
        <v>0.24199999999999999</v>
      </c>
      <c r="I271" s="236"/>
      <c r="J271" s="237">
        <f>ROUND(I271*H271,2)</f>
        <v>0</v>
      </c>
      <c r="K271" s="233" t="s">
        <v>172</v>
      </c>
      <c r="L271" s="43"/>
      <c r="M271" s="238" t="s">
        <v>1</v>
      </c>
      <c r="N271" s="239" t="s">
        <v>40</v>
      </c>
      <c r="O271" s="86"/>
      <c r="P271" s="240">
        <f>O271*H271</f>
        <v>0</v>
      </c>
      <c r="Q271" s="240">
        <v>0</v>
      </c>
      <c r="R271" s="240">
        <f>Q271*H271</f>
        <v>0</v>
      </c>
      <c r="S271" s="240">
        <v>2.2000000000000002</v>
      </c>
      <c r="T271" s="241">
        <f>S271*H271</f>
        <v>0.53239999999999998</v>
      </c>
      <c r="AR271" s="242" t="s">
        <v>173</v>
      </c>
      <c r="AT271" s="242" t="s">
        <v>168</v>
      </c>
      <c r="AU271" s="242" t="s">
        <v>107</v>
      </c>
      <c r="AY271" s="17" t="s">
        <v>165</v>
      </c>
      <c r="BE271" s="243">
        <f>IF(N271="základní",J271,0)</f>
        <v>0</v>
      </c>
      <c r="BF271" s="243">
        <f>IF(N271="snížená",J271,0)</f>
        <v>0</v>
      </c>
      <c r="BG271" s="243">
        <f>IF(N271="zákl. přenesená",J271,0)</f>
        <v>0</v>
      </c>
      <c r="BH271" s="243">
        <f>IF(N271="sníž. přenesená",J271,0)</f>
        <v>0</v>
      </c>
      <c r="BI271" s="243">
        <f>IF(N271="nulová",J271,0)</f>
        <v>0</v>
      </c>
      <c r="BJ271" s="17" t="s">
        <v>107</v>
      </c>
      <c r="BK271" s="243">
        <f>ROUND(I271*H271,2)</f>
        <v>0</v>
      </c>
      <c r="BL271" s="17" t="s">
        <v>173</v>
      </c>
      <c r="BM271" s="242" t="s">
        <v>2685</v>
      </c>
    </row>
    <row r="272" s="12" customFormat="1">
      <c r="B272" s="244"/>
      <c r="C272" s="245"/>
      <c r="D272" s="246" t="s">
        <v>175</v>
      </c>
      <c r="E272" s="247" t="s">
        <v>1</v>
      </c>
      <c r="F272" s="248" t="s">
        <v>1750</v>
      </c>
      <c r="G272" s="245"/>
      <c r="H272" s="247" t="s">
        <v>1</v>
      </c>
      <c r="I272" s="249"/>
      <c r="J272" s="245"/>
      <c r="K272" s="245"/>
      <c r="L272" s="250"/>
      <c r="M272" s="251"/>
      <c r="N272" s="252"/>
      <c r="O272" s="252"/>
      <c r="P272" s="252"/>
      <c r="Q272" s="252"/>
      <c r="R272" s="252"/>
      <c r="S272" s="252"/>
      <c r="T272" s="253"/>
      <c r="AT272" s="254" t="s">
        <v>175</v>
      </c>
      <c r="AU272" s="254" t="s">
        <v>107</v>
      </c>
      <c r="AV272" s="12" t="s">
        <v>82</v>
      </c>
      <c r="AW272" s="12" t="s">
        <v>31</v>
      </c>
      <c r="AX272" s="12" t="s">
        <v>74</v>
      </c>
      <c r="AY272" s="254" t="s">
        <v>165</v>
      </c>
    </row>
    <row r="273" s="12" customFormat="1">
      <c r="B273" s="244"/>
      <c r="C273" s="245"/>
      <c r="D273" s="246" t="s">
        <v>175</v>
      </c>
      <c r="E273" s="247" t="s">
        <v>1</v>
      </c>
      <c r="F273" s="248" t="s">
        <v>2681</v>
      </c>
      <c r="G273" s="245"/>
      <c r="H273" s="247" t="s">
        <v>1</v>
      </c>
      <c r="I273" s="249"/>
      <c r="J273" s="245"/>
      <c r="K273" s="245"/>
      <c r="L273" s="250"/>
      <c r="M273" s="251"/>
      <c r="N273" s="252"/>
      <c r="O273" s="252"/>
      <c r="P273" s="252"/>
      <c r="Q273" s="252"/>
      <c r="R273" s="252"/>
      <c r="S273" s="252"/>
      <c r="T273" s="253"/>
      <c r="AT273" s="254" t="s">
        <v>175</v>
      </c>
      <c r="AU273" s="254" t="s">
        <v>107</v>
      </c>
      <c r="AV273" s="12" t="s">
        <v>82</v>
      </c>
      <c r="AW273" s="12" t="s">
        <v>31</v>
      </c>
      <c r="AX273" s="12" t="s">
        <v>74</v>
      </c>
      <c r="AY273" s="254" t="s">
        <v>165</v>
      </c>
    </row>
    <row r="274" s="12" customFormat="1">
      <c r="B274" s="244"/>
      <c r="C274" s="245"/>
      <c r="D274" s="246" t="s">
        <v>175</v>
      </c>
      <c r="E274" s="247" t="s">
        <v>1</v>
      </c>
      <c r="F274" s="248" t="s">
        <v>2686</v>
      </c>
      <c r="G274" s="245"/>
      <c r="H274" s="247" t="s">
        <v>1</v>
      </c>
      <c r="I274" s="249"/>
      <c r="J274" s="245"/>
      <c r="K274" s="245"/>
      <c r="L274" s="250"/>
      <c r="M274" s="251"/>
      <c r="N274" s="252"/>
      <c r="O274" s="252"/>
      <c r="P274" s="252"/>
      <c r="Q274" s="252"/>
      <c r="R274" s="252"/>
      <c r="S274" s="252"/>
      <c r="T274" s="253"/>
      <c r="AT274" s="254" t="s">
        <v>175</v>
      </c>
      <c r="AU274" s="254" t="s">
        <v>107</v>
      </c>
      <c r="AV274" s="12" t="s">
        <v>82</v>
      </c>
      <c r="AW274" s="12" t="s">
        <v>31</v>
      </c>
      <c r="AX274" s="12" t="s">
        <v>74</v>
      </c>
      <c r="AY274" s="254" t="s">
        <v>165</v>
      </c>
    </row>
    <row r="275" s="13" customFormat="1">
      <c r="B275" s="255"/>
      <c r="C275" s="256"/>
      <c r="D275" s="246" t="s">
        <v>175</v>
      </c>
      <c r="E275" s="257" t="s">
        <v>1</v>
      </c>
      <c r="F275" s="258" t="s">
        <v>2687</v>
      </c>
      <c r="G275" s="256"/>
      <c r="H275" s="259">
        <v>0.24199999999999999</v>
      </c>
      <c r="I275" s="260"/>
      <c r="J275" s="256"/>
      <c r="K275" s="256"/>
      <c r="L275" s="261"/>
      <c r="M275" s="262"/>
      <c r="N275" s="263"/>
      <c r="O275" s="263"/>
      <c r="P275" s="263"/>
      <c r="Q275" s="263"/>
      <c r="R275" s="263"/>
      <c r="S275" s="263"/>
      <c r="T275" s="264"/>
      <c r="AT275" s="265" t="s">
        <v>175</v>
      </c>
      <c r="AU275" s="265" t="s">
        <v>107</v>
      </c>
      <c r="AV275" s="13" t="s">
        <v>107</v>
      </c>
      <c r="AW275" s="13" t="s">
        <v>31</v>
      </c>
      <c r="AX275" s="13" t="s">
        <v>74</v>
      </c>
      <c r="AY275" s="265" t="s">
        <v>165</v>
      </c>
    </row>
    <row r="276" s="15" customFormat="1">
      <c r="B276" s="277"/>
      <c r="C276" s="278"/>
      <c r="D276" s="246" t="s">
        <v>175</v>
      </c>
      <c r="E276" s="279" t="s">
        <v>1</v>
      </c>
      <c r="F276" s="280" t="s">
        <v>186</v>
      </c>
      <c r="G276" s="278"/>
      <c r="H276" s="281">
        <v>0.24199999999999999</v>
      </c>
      <c r="I276" s="282"/>
      <c r="J276" s="278"/>
      <c r="K276" s="278"/>
      <c r="L276" s="283"/>
      <c r="M276" s="284"/>
      <c r="N276" s="285"/>
      <c r="O276" s="285"/>
      <c r="P276" s="285"/>
      <c r="Q276" s="285"/>
      <c r="R276" s="285"/>
      <c r="S276" s="285"/>
      <c r="T276" s="286"/>
      <c r="AT276" s="287" t="s">
        <v>175</v>
      </c>
      <c r="AU276" s="287" t="s">
        <v>107</v>
      </c>
      <c r="AV276" s="15" t="s">
        <v>173</v>
      </c>
      <c r="AW276" s="15" t="s">
        <v>31</v>
      </c>
      <c r="AX276" s="15" t="s">
        <v>82</v>
      </c>
      <c r="AY276" s="287" t="s">
        <v>165</v>
      </c>
    </row>
    <row r="277" s="1" customFormat="1" ht="24" customHeight="1">
      <c r="B277" s="38"/>
      <c r="C277" s="231" t="s">
        <v>557</v>
      </c>
      <c r="D277" s="231" t="s">
        <v>168</v>
      </c>
      <c r="E277" s="232" t="s">
        <v>2688</v>
      </c>
      <c r="F277" s="233" t="s">
        <v>2689</v>
      </c>
      <c r="G277" s="234" t="s">
        <v>171</v>
      </c>
      <c r="H277" s="235">
        <v>0.379</v>
      </c>
      <c r="I277" s="236"/>
      <c r="J277" s="237">
        <f>ROUND(I277*H277,2)</f>
        <v>0</v>
      </c>
      <c r="K277" s="233" t="s">
        <v>172</v>
      </c>
      <c r="L277" s="43"/>
      <c r="M277" s="238" t="s">
        <v>1</v>
      </c>
      <c r="N277" s="239" t="s">
        <v>40</v>
      </c>
      <c r="O277" s="86"/>
      <c r="P277" s="240">
        <f>O277*H277</f>
        <v>0</v>
      </c>
      <c r="Q277" s="240">
        <v>0</v>
      </c>
      <c r="R277" s="240">
        <f>Q277*H277</f>
        <v>0</v>
      </c>
      <c r="S277" s="240">
        <v>2.2000000000000002</v>
      </c>
      <c r="T277" s="241">
        <f>S277*H277</f>
        <v>0.8338000000000001</v>
      </c>
      <c r="AR277" s="242" t="s">
        <v>173</v>
      </c>
      <c r="AT277" s="242" t="s">
        <v>168</v>
      </c>
      <c r="AU277" s="242" t="s">
        <v>107</v>
      </c>
      <c r="AY277" s="17" t="s">
        <v>165</v>
      </c>
      <c r="BE277" s="243">
        <f>IF(N277="základní",J277,0)</f>
        <v>0</v>
      </c>
      <c r="BF277" s="243">
        <f>IF(N277="snížená",J277,0)</f>
        <v>0</v>
      </c>
      <c r="BG277" s="243">
        <f>IF(N277="zákl. přenesená",J277,0)</f>
        <v>0</v>
      </c>
      <c r="BH277" s="243">
        <f>IF(N277="sníž. přenesená",J277,0)</f>
        <v>0</v>
      </c>
      <c r="BI277" s="243">
        <f>IF(N277="nulová",J277,0)</f>
        <v>0</v>
      </c>
      <c r="BJ277" s="17" t="s">
        <v>107</v>
      </c>
      <c r="BK277" s="243">
        <f>ROUND(I277*H277,2)</f>
        <v>0</v>
      </c>
      <c r="BL277" s="17" t="s">
        <v>173</v>
      </c>
      <c r="BM277" s="242" t="s">
        <v>2690</v>
      </c>
    </row>
    <row r="278" s="12" customFormat="1">
      <c r="B278" s="244"/>
      <c r="C278" s="245"/>
      <c r="D278" s="246" t="s">
        <v>175</v>
      </c>
      <c r="E278" s="247" t="s">
        <v>1</v>
      </c>
      <c r="F278" s="248" t="s">
        <v>1750</v>
      </c>
      <c r="G278" s="245"/>
      <c r="H278" s="247" t="s">
        <v>1</v>
      </c>
      <c r="I278" s="249"/>
      <c r="J278" s="245"/>
      <c r="K278" s="245"/>
      <c r="L278" s="250"/>
      <c r="M278" s="251"/>
      <c r="N278" s="252"/>
      <c r="O278" s="252"/>
      <c r="P278" s="252"/>
      <c r="Q278" s="252"/>
      <c r="R278" s="252"/>
      <c r="S278" s="252"/>
      <c r="T278" s="253"/>
      <c r="AT278" s="254" t="s">
        <v>175</v>
      </c>
      <c r="AU278" s="254" t="s">
        <v>107</v>
      </c>
      <c r="AV278" s="12" t="s">
        <v>82</v>
      </c>
      <c r="AW278" s="12" t="s">
        <v>31</v>
      </c>
      <c r="AX278" s="12" t="s">
        <v>74</v>
      </c>
      <c r="AY278" s="254" t="s">
        <v>165</v>
      </c>
    </row>
    <row r="279" s="12" customFormat="1">
      <c r="B279" s="244"/>
      <c r="C279" s="245"/>
      <c r="D279" s="246" t="s">
        <v>175</v>
      </c>
      <c r="E279" s="247" t="s">
        <v>1</v>
      </c>
      <c r="F279" s="248" t="s">
        <v>2691</v>
      </c>
      <c r="G279" s="245"/>
      <c r="H279" s="247" t="s">
        <v>1</v>
      </c>
      <c r="I279" s="249"/>
      <c r="J279" s="245"/>
      <c r="K279" s="245"/>
      <c r="L279" s="250"/>
      <c r="M279" s="251"/>
      <c r="N279" s="252"/>
      <c r="O279" s="252"/>
      <c r="P279" s="252"/>
      <c r="Q279" s="252"/>
      <c r="R279" s="252"/>
      <c r="S279" s="252"/>
      <c r="T279" s="253"/>
      <c r="AT279" s="254" t="s">
        <v>175</v>
      </c>
      <c r="AU279" s="254" t="s">
        <v>107</v>
      </c>
      <c r="AV279" s="12" t="s">
        <v>82</v>
      </c>
      <c r="AW279" s="12" t="s">
        <v>31</v>
      </c>
      <c r="AX279" s="12" t="s">
        <v>74</v>
      </c>
      <c r="AY279" s="254" t="s">
        <v>165</v>
      </c>
    </row>
    <row r="280" s="13" customFormat="1">
      <c r="B280" s="255"/>
      <c r="C280" s="256"/>
      <c r="D280" s="246" t="s">
        <v>175</v>
      </c>
      <c r="E280" s="257" t="s">
        <v>1</v>
      </c>
      <c r="F280" s="258" t="s">
        <v>2692</v>
      </c>
      <c r="G280" s="256"/>
      <c r="H280" s="259">
        <v>0.379</v>
      </c>
      <c r="I280" s="260"/>
      <c r="J280" s="256"/>
      <c r="K280" s="256"/>
      <c r="L280" s="261"/>
      <c r="M280" s="262"/>
      <c r="N280" s="263"/>
      <c r="O280" s="263"/>
      <c r="P280" s="263"/>
      <c r="Q280" s="263"/>
      <c r="R280" s="263"/>
      <c r="S280" s="263"/>
      <c r="T280" s="264"/>
      <c r="AT280" s="265" t="s">
        <v>175</v>
      </c>
      <c r="AU280" s="265" t="s">
        <v>107</v>
      </c>
      <c r="AV280" s="13" t="s">
        <v>107</v>
      </c>
      <c r="AW280" s="13" t="s">
        <v>31</v>
      </c>
      <c r="AX280" s="13" t="s">
        <v>74</v>
      </c>
      <c r="AY280" s="265" t="s">
        <v>165</v>
      </c>
    </row>
    <row r="281" s="15" customFormat="1">
      <c r="B281" s="277"/>
      <c r="C281" s="278"/>
      <c r="D281" s="246" t="s">
        <v>175</v>
      </c>
      <c r="E281" s="279" t="s">
        <v>1</v>
      </c>
      <c r="F281" s="280" t="s">
        <v>186</v>
      </c>
      <c r="G281" s="278"/>
      <c r="H281" s="281">
        <v>0.379</v>
      </c>
      <c r="I281" s="282"/>
      <c r="J281" s="278"/>
      <c r="K281" s="278"/>
      <c r="L281" s="283"/>
      <c r="M281" s="284"/>
      <c r="N281" s="285"/>
      <c r="O281" s="285"/>
      <c r="P281" s="285"/>
      <c r="Q281" s="285"/>
      <c r="R281" s="285"/>
      <c r="S281" s="285"/>
      <c r="T281" s="286"/>
      <c r="AT281" s="287" t="s">
        <v>175</v>
      </c>
      <c r="AU281" s="287" t="s">
        <v>107</v>
      </c>
      <c r="AV281" s="15" t="s">
        <v>173</v>
      </c>
      <c r="AW281" s="15" t="s">
        <v>31</v>
      </c>
      <c r="AX281" s="15" t="s">
        <v>82</v>
      </c>
      <c r="AY281" s="287" t="s">
        <v>165</v>
      </c>
    </row>
    <row r="282" s="11" customFormat="1" ht="22.8" customHeight="1">
      <c r="B282" s="215"/>
      <c r="C282" s="216"/>
      <c r="D282" s="217" t="s">
        <v>73</v>
      </c>
      <c r="E282" s="229" t="s">
        <v>923</v>
      </c>
      <c r="F282" s="229" t="s">
        <v>924</v>
      </c>
      <c r="G282" s="216"/>
      <c r="H282" s="216"/>
      <c r="I282" s="219"/>
      <c r="J282" s="230">
        <f>BK282</f>
        <v>0</v>
      </c>
      <c r="K282" s="216"/>
      <c r="L282" s="221"/>
      <c r="M282" s="222"/>
      <c r="N282" s="223"/>
      <c r="O282" s="223"/>
      <c r="P282" s="224">
        <f>SUM(P283:P286)</f>
        <v>0</v>
      </c>
      <c r="Q282" s="223"/>
      <c r="R282" s="224">
        <f>SUM(R283:R286)</f>
        <v>0</v>
      </c>
      <c r="S282" s="223"/>
      <c r="T282" s="225">
        <f>SUM(T283:T286)</f>
        <v>0</v>
      </c>
      <c r="AR282" s="226" t="s">
        <v>82</v>
      </c>
      <c r="AT282" s="227" t="s">
        <v>73</v>
      </c>
      <c r="AU282" s="227" t="s">
        <v>82</v>
      </c>
      <c r="AY282" s="226" t="s">
        <v>165</v>
      </c>
      <c r="BK282" s="228">
        <f>SUM(BK283:BK286)</f>
        <v>0</v>
      </c>
    </row>
    <row r="283" s="1" customFormat="1" ht="24" customHeight="1">
      <c r="B283" s="38"/>
      <c r="C283" s="231" t="s">
        <v>574</v>
      </c>
      <c r="D283" s="231" t="s">
        <v>168</v>
      </c>
      <c r="E283" s="232" t="s">
        <v>926</v>
      </c>
      <c r="F283" s="233" t="s">
        <v>927</v>
      </c>
      <c r="G283" s="234" t="s">
        <v>285</v>
      </c>
      <c r="H283" s="235">
        <v>3.5670000000000002</v>
      </c>
      <c r="I283" s="236"/>
      <c r="J283" s="237">
        <f>ROUND(I283*H283,2)</f>
        <v>0</v>
      </c>
      <c r="K283" s="233" t="s">
        <v>172</v>
      </c>
      <c r="L283" s="43"/>
      <c r="M283" s="238" t="s">
        <v>1</v>
      </c>
      <c r="N283" s="239" t="s">
        <v>40</v>
      </c>
      <c r="O283" s="86"/>
      <c r="P283" s="240">
        <f>O283*H283</f>
        <v>0</v>
      </c>
      <c r="Q283" s="240">
        <v>0</v>
      </c>
      <c r="R283" s="240">
        <f>Q283*H283</f>
        <v>0</v>
      </c>
      <c r="S283" s="240">
        <v>0</v>
      </c>
      <c r="T283" s="241">
        <f>S283*H283</f>
        <v>0</v>
      </c>
      <c r="AR283" s="242" t="s">
        <v>173</v>
      </c>
      <c r="AT283" s="242" t="s">
        <v>168</v>
      </c>
      <c r="AU283" s="242" t="s">
        <v>107</v>
      </c>
      <c r="AY283" s="17" t="s">
        <v>165</v>
      </c>
      <c r="BE283" s="243">
        <f>IF(N283="základní",J283,0)</f>
        <v>0</v>
      </c>
      <c r="BF283" s="243">
        <f>IF(N283="snížená",J283,0)</f>
        <v>0</v>
      </c>
      <c r="BG283" s="243">
        <f>IF(N283="zákl. přenesená",J283,0)</f>
        <v>0</v>
      </c>
      <c r="BH283" s="243">
        <f>IF(N283="sníž. přenesená",J283,0)</f>
        <v>0</v>
      </c>
      <c r="BI283" s="243">
        <f>IF(N283="nulová",J283,0)</f>
        <v>0</v>
      </c>
      <c r="BJ283" s="17" t="s">
        <v>107</v>
      </c>
      <c r="BK283" s="243">
        <f>ROUND(I283*H283,2)</f>
        <v>0</v>
      </c>
      <c r="BL283" s="17" t="s">
        <v>173</v>
      </c>
      <c r="BM283" s="242" t="s">
        <v>2693</v>
      </c>
    </row>
    <row r="284" s="1" customFormat="1" ht="24" customHeight="1">
      <c r="B284" s="38"/>
      <c r="C284" s="231" t="s">
        <v>580</v>
      </c>
      <c r="D284" s="231" t="s">
        <v>168</v>
      </c>
      <c r="E284" s="232" t="s">
        <v>930</v>
      </c>
      <c r="F284" s="233" t="s">
        <v>931</v>
      </c>
      <c r="G284" s="234" t="s">
        <v>285</v>
      </c>
      <c r="H284" s="235">
        <v>57.072000000000003</v>
      </c>
      <c r="I284" s="236"/>
      <c r="J284" s="237">
        <f>ROUND(I284*H284,2)</f>
        <v>0</v>
      </c>
      <c r="K284" s="233" t="s">
        <v>172</v>
      </c>
      <c r="L284" s="43"/>
      <c r="M284" s="238" t="s">
        <v>1</v>
      </c>
      <c r="N284" s="239" t="s">
        <v>40</v>
      </c>
      <c r="O284" s="86"/>
      <c r="P284" s="240">
        <f>O284*H284</f>
        <v>0</v>
      </c>
      <c r="Q284" s="240">
        <v>0</v>
      </c>
      <c r="R284" s="240">
        <f>Q284*H284</f>
        <v>0</v>
      </c>
      <c r="S284" s="240">
        <v>0</v>
      </c>
      <c r="T284" s="241">
        <f>S284*H284</f>
        <v>0</v>
      </c>
      <c r="AR284" s="242" t="s">
        <v>173</v>
      </c>
      <c r="AT284" s="242" t="s">
        <v>168</v>
      </c>
      <c r="AU284" s="242" t="s">
        <v>107</v>
      </c>
      <c r="AY284" s="17" t="s">
        <v>165</v>
      </c>
      <c r="BE284" s="243">
        <f>IF(N284="základní",J284,0)</f>
        <v>0</v>
      </c>
      <c r="BF284" s="243">
        <f>IF(N284="snížená",J284,0)</f>
        <v>0</v>
      </c>
      <c r="BG284" s="243">
        <f>IF(N284="zákl. přenesená",J284,0)</f>
        <v>0</v>
      </c>
      <c r="BH284" s="243">
        <f>IF(N284="sníž. přenesená",J284,0)</f>
        <v>0</v>
      </c>
      <c r="BI284" s="243">
        <f>IF(N284="nulová",J284,0)</f>
        <v>0</v>
      </c>
      <c r="BJ284" s="17" t="s">
        <v>107</v>
      </c>
      <c r="BK284" s="243">
        <f>ROUND(I284*H284,2)</f>
        <v>0</v>
      </c>
      <c r="BL284" s="17" t="s">
        <v>173</v>
      </c>
      <c r="BM284" s="242" t="s">
        <v>2694</v>
      </c>
    </row>
    <row r="285" s="13" customFormat="1">
      <c r="B285" s="255"/>
      <c r="C285" s="256"/>
      <c r="D285" s="246" t="s">
        <v>175</v>
      </c>
      <c r="E285" s="256"/>
      <c r="F285" s="258" t="s">
        <v>2695</v>
      </c>
      <c r="G285" s="256"/>
      <c r="H285" s="259">
        <v>57.072000000000003</v>
      </c>
      <c r="I285" s="260"/>
      <c r="J285" s="256"/>
      <c r="K285" s="256"/>
      <c r="L285" s="261"/>
      <c r="M285" s="262"/>
      <c r="N285" s="263"/>
      <c r="O285" s="263"/>
      <c r="P285" s="263"/>
      <c r="Q285" s="263"/>
      <c r="R285" s="263"/>
      <c r="S285" s="263"/>
      <c r="T285" s="264"/>
      <c r="AT285" s="265" t="s">
        <v>175</v>
      </c>
      <c r="AU285" s="265" t="s">
        <v>107</v>
      </c>
      <c r="AV285" s="13" t="s">
        <v>107</v>
      </c>
      <c r="AW285" s="13" t="s">
        <v>4</v>
      </c>
      <c r="AX285" s="13" t="s">
        <v>82</v>
      </c>
      <c r="AY285" s="265" t="s">
        <v>165</v>
      </c>
    </row>
    <row r="286" s="1" customFormat="1" ht="24" customHeight="1">
      <c r="B286" s="38"/>
      <c r="C286" s="231" t="s">
        <v>601</v>
      </c>
      <c r="D286" s="231" t="s">
        <v>168</v>
      </c>
      <c r="E286" s="232" t="s">
        <v>935</v>
      </c>
      <c r="F286" s="233" t="s">
        <v>936</v>
      </c>
      <c r="G286" s="234" t="s">
        <v>285</v>
      </c>
      <c r="H286" s="235">
        <v>3.2400000000000002</v>
      </c>
      <c r="I286" s="236"/>
      <c r="J286" s="237">
        <f>ROUND(I286*H286,2)</f>
        <v>0</v>
      </c>
      <c r="K286" s="233" t="s">
        <v>286</v>
      </c>
      <c r="L286" s="43"/>
      <c r="M286" s="238" t="s">
        <v>1</v>
      </c>
      <c r="N286" s="239" t="s">
        <v>40</v>
      </c>
      <c r="O286" s="86"/>
      <c r="P286" s="240">
        <f>O286*H286</f>
        <v>0</v>
      </c>
      <c r="Q286" s="240">
        <v>0</v>
      </c>
      <c r="R286" s="240">
        <f>Q286*H286</f>
        <v>0</v>
      </c>
      <c r="S286" s="240">
        <v>0</v>
      </c>
      <c r="T286" s="241">
        <f>S286*H286</f>
        <v>0</v>
      </c>
      <c r="AR286" s="242" t="s">
        <v>173</v>
      </c>
      <c r="AT286" s="242" t="s">
        <v>168</v>
      </c>
      <c r="AU286" s="242" t="s">
        <v>107</v>
      </c>
      <c r="AY286" s="17" t="s">
        <v>165</v>
      </c>
      <c r="BE286" s="243">
        <f>IF(N286="základní",J286,0)</f>
        <v>0</v>
      </c>
      <c r="BF286" s="243">
        <f>IF(N286="snížená",J286,0)</f>
        <v>0</v>
      </c>
      <c r="BG286" s="243">
        <f>IF(N286="zákl. přenesená",J286,0)</f>
        <v>0</v>
      </c>
      <c r="BH286" s="243">
        <f>IF(N286="sníž. přenesená",J286,0)</f>
        <v>0</v>
      </c>
      <c r="BI286" s="243">
        <f>IF(N286="nulová",J286,0)</f>
        <v>0</v>
      </c>
      <c r="BJ286" s="17" t="s">
        <v>107</v>
      </c>
      <c r="BK286" s="243">
        <f>ROUND(I286*H286,2)</f>
        <v>0</v>
      </c>
      <c r="BL286" s="17" t="s">
        <v>173</v>
      </c>
      <c r="BM286" s="242" t="s">
        <v>2696</v>
      </c>
    </row>
    <row r="287" s="11" customFormat="1" ht="22.8" customHeight="1">
      <c r="B287" s="215"/>
      <c r="C287" s="216"/>
      <c r="D287" s="217" t="s">
        <v>73</v>
      </c>
      <c r="E287" s="229" t="s">
        <v>938</v>
      </c>
      <c r="F287" s="229" t="s">
        <v>939</v>
      </c>
      <c r="G287" s="216"/>
      <c r="H287" s="216"/>
      <c r="I287" s="219"/>
      <c r="J287" s="230">
        <f>BK287</f>
        <v>0</v>
      </c>
      <c r="K287" s="216"/>
      <c r="L287" s="221"/>
      <c r="M287" s="222"/>
      <c r="N287" s="223"/>
      <c r="O287" s="223"/>
      <c r="P287" s="224">
        <f>P288</f>
        <v>0</v>
      </c>
      <c r="Q287" s="223"/>
      <c r="R287" s="224">
        <f>R288</f>
        <v>0</v>
      </c>
      <c r="S287" s="223"/>
      <c r="T287" s="225">
        <f>T288</f>
        <v>0</v>
      </c>
      <c r="AR287" s="226" t="s">
        <v>82</v>
      </c>
      <c r="AT287" s="227" t="s">
        <v>73</v>
      </c>
      <c r="AU287" s="227" t="s">
        <v>82</v>
      </c>
      <c r="AY287" s="226" t="s">
        <v>165</v>
      </c>
      <c r="BK287" s="228">
        <f>BK288</f>
        <v>0</v>
      </c>
    </row>
    <row r="288" s="1" customFormat="1" ht="24" customHeight="1">
      <c r="B288" s="38"/>
      <c r="C288" s="231" t="s">
        <v>607</v>
      </c>
      <c r="D288" s="231" t="s">
        <v>168</v>
      </c>
      <c r="E288" s="232" t="s">
        <v>2697</v>
      </c>
      <c r="F288" s="233" t="s">
        <v>2698</v>
      </c>
      <c r="G288" s="234" t="s">
        <v>285</v>
      </c>
      <c r="H288" s="235">
        <v>24.385999999999999</v>
      </c>
      <c r="I288" s="236"/>
      <c r="J288" s="237">
        <f>ROUND(I288*H288,2)</f>
        <v>0</v>
      </c>
      <c r="K288" s="233" t="s">
        <v>172</v>
      </c>
      <c r="L288" s="43"/>
      <c r="M288" s="238" t="s">
        <v>1</v>
      </c>
      <c r="N288" s="239" t="s">
        <v>40</v>
      </c>
      <c r="O288" s="86"/>
      <c r="P288" s="240">
        <f>O288*H288</f>
        <v>0</v>
      </c>
      <c r="Q288" s="240">
        <v>0</v>
      </c>
      <c r="R288" s="240">
        <f>Q288*H288</f>
        <v>0</v>
      </c>
      <c r="S288" s="240">
        <v>0</v>
      </c>
      <c r="T288" s="241">
        <f>S288*H288</f>
        <v>0</v>
      </c>
      <c r="AR288" s="242" t="s">
        <v>173</v>
      </c>
      <c r="AT288" s="242" t="s">
        <v>168</v>
      </c>
      <c r="AU288" s="242" t="s">
        <v>107</v>
      </c>
      <c r="AY288" s="17" t="s">
        <v>165</v>
      </c>
      <c r="BE288" s="243">
        <f>IF(N288="základní",J288,0)</f>
        <v>0</v>
      </c>
      <c r="BF288" s="243">
        <f>IF(N288="snížená",J288,0)</f>
        <v>0</v>
      </c>
      <c r="BG288" s="243">
        <f>IF(N288="zákl. přenesená",J288,0)</f>
        <v>0</v>
      </c>
      <c r="BH288" s="243">
        <f>IF(N288="sníž. přenesená",J288,0)</f>
        <v>0</v>
      </c>
      <c r="BI288" s="243">
        <f>IF(N288="nulová",J288,0)</f>
        <v>0</v>
      </c>
      <c r="BJ288" s="17" t="s">
        <v>107</v>
      </c>
      <c r="BK288" s="243">
        <f>ROUND(I288*H288,2)</f>
        <v>0</v>
      </c>
      <c r="BL288" s="17" t="s">
        <v>173</v>
      </c>
      <c r="BM288" s="242" t="s">
        <v>2699</v>
      </c>
    </row>
    <row r="289" s="11" customFormat="1" ht="25.92" customHeight="1">
      <c r="B289" s="215"/>
      <c r="C289" s="216"/>
      <c r="D289" s="217" t="s">
        <v>73</v>
      </c>
      <c r="E289" s="218" t="s">
        <v>944</v>
      </c>
      <c r="F289" s="218" t="s">
        <v>945</v>
      </c>
      <c r="G289" s="216"/>
      <c r="H289" s="216"/>
      <c r="I289" s="219"/>
      <c r="J289" s="220">
        <f>BK289</f>
        <v>0</v>
      </c>
      <c r="K289" s="216"/>
      <c r="L289" s="221"/>
      <c r="M289" s="222"/>
      <c r="N289" s="223"/>
      <c r="O289" s="223"/>
      <c r="P289" s="224">
        <f>P290+P372+P413+P439+P473+P525+P550</f>
        <v>0</v>
      </c>
      <c r="Q289" s="223"/>
      <c r="R289" s="224">
        <f>R290+R372+R413+R439+R473+R525+R550</f>
        <v>1.9582499700000002</v>
      </c>
      <c r="S289" s="223"/>
      <c r="T289" s="225">
        <f>T290+T372+T413+T439+T473+T525+T550</f>
        <v>0.32038299999999997</v>
      </c>
      <c r="AR289" s="226" t="s">
        <v>107</v>
      </c>
      <c r="AT289" s="227" t="s">
        <v>73</v>
      </c>
      <c r="AU289" s="227" t="s">
        <v>74</v>
      </c>
      <c r="AY289" s="226" t="s">
        <v>165</v>
      </c>
      <c r="BK289" s="228">
        <f>BK290+BK372+BK413+BK439+BK473+BK525+BK550</f>
        <v>0</v>
      </c>
    </row>
    <row r="290" s="11" customFormat="1" ht="22.8" customHeight="1">
      <c r="B290" s="215"/>
      <c r="C290" s="216"/>
      <c r="D290" s="217" t="s">
        <v>73</v>
      </c>
      <c r="E290" s="229" t="s">
        <v>1010</v>
      </c>
      <c r="F290" s="229" t="s">
        <v>1011</v>
      </c>
      <c r="G290" s="216"/>
      <c r="H290" s="216"/>
      <c r="I290" s="219"/>
      <c r="J290" s="230">
        <f>BK290</f>
        <v>0</v>
      </c>
      <c r="K290" s="216"/>
      <c r="L290" s="221"/>
      <c r="M290" s="222"/>
      <c r="N290" s="223"/>
      <c r="O290" s="223"/>
      <c r="P290" s="224">
        <f>SUM(P291:P371)</f>
        <v>0</v>
      </c>
      <c r="Q290" s="223"/>
      <c r="R290" s="224">
        <f>SUM(R291:R371)</f>
        <v>0.69862685000000024</v>
      </c>
      <c r="S290" s="223"/>
      <c r="T290" s="225">
        <f>SUM(T291:T371)</f>
        <v>0</v>
      </c>
      <c r="AR290" s="226" t="s">
        <v>107</v>
      </c>
      <c r="AT290" s="227" t="s">
        <v>73</v>
      </c>
      <c r="AU290" s="227" t="s">
        <v>82</v>
      </c>
      <c r="AY290" s="226" t="s">
        <v>165</v>
      </c>
      <c r="BK290" s="228">
        <f>SUM(BK291:BK371)</f>
        <v>0</v>
      </c>
    </row>
    <row r="291" s="1" customFormat="1" ht="24" customHeight="1">
      <c r="B291" s="38"/>
      <c r="C291" s="231" t="s">
        <v>612</v>
      </c>
      <c r="D291" s="231" t="s">
        <v>168</v>
      </c>
      <c r="E291" s="232" t="s">
        <v>2700</v>
      </c>
      <c r="F291" s="233" t="s">
        <v>2701</v>
      </c>
      <c r="G291" s="234" t="s">
        <v>339</v>
      </c>
      <c r="H291" s="235">
        <v>46.270000000000003</v>
      </c>
      <c r="I291" s="236"/>
      <c r="J291" s="237">
        <f>ROUND(I291*H291,2)</f>
        <v>0</v>
      </c>
      <c r="K291" s="233" t="s">
        <v>172</v>
      </c>
      <c r="L291" s="43"/>
      <c r="M291" s="238" t="s">
        <v>1</v>
      </c>
      <c r="N291" s="239" t="s">
        <v>40</v>
      </c>
      <c r="O291" s="86"/>
      <c r="P291" s="240">
        <f>O291*H291</f>
        <v>0</v>
      </c>
      <c r="Q291" s="240">
        <v>0</v>
      </c>
      <c r="R291" s="240">
        <f>Q291*H291</f>
        <v>0</v>
      </c>
      <c r="S291" s="240">
        <v>0</v>
      </c>
      <c r="T291" s="241">
        <f>S291*H291</f>
        <v>0</v>
      </c>
      <c r="AR291" s="242" t="s">
        <v>315</v>
      </c>
      <c r="AT291" s="242" t="s">
        <v>168</v>
      </c>
      <c r="AU291" s="242" t="s">
        <v>107</v>
      </c>
      <c r="AY291" s="17" t="s">
        <v>165</v>
      </c>
      <c r="BE291" s="243">
        <f>IF(N291="základní",J291,0)</f>
        <v>0</v>
      </c>
      <c r="BF291" s="243">
        <f>IF(N291="snížená",J291,0)</f>
        <v>0</v>
      </c>
      <c r="BG291" s="243">
        <f>IF(N291="zákl. přenesená",J291,0)</f>
        <v>0</v>
      </c>
      <c r="BH291" s="243">
        <f>IF(N291="sníž. přenesená",J291,0)</f>
        <v>0</v>
      </c>
      <c r="BI291" s="243">
        <f>IF(N291="nulová",J291,0)</f>
        <v>0</v>
      </c>
      <c r="BJ291" s="17" t="s">
        <v>107</v>
      </c>
      <c r="BK291" s="243">
        <f>ROUND(I291*H291,2)</f>
        <v>0</v>
      </c>
      <c r="BL291" s="17" t="s">
        <v>315</v>
      </c>
      <c r="BM291" s="242" t="s">
        <v>2702</v>
      </c>
    </row>
    <row r="292" s="12" customFormat="1">
      <c r="B292" s="244"/>
      <c r="C292" s="245"/>
      <c r="D292" s="246" t="s">
        <v>175</v>
      </c>
      <c r="E292" s="247" t="s">
        <v>1</v>
      </c>
      <c r="F292" s="248" t="s">
        <v>2703</v>
      </c>
      <c r="G292" s="245"/>
      <c r="H292" s="247" t="s">
        <v>1</v>
      </c>
      <c r="I292" s="249"/>
      <c r="J292" s="245"/>
      <c r="K292" s="245"/>
      <c r="L292" s="250"/>
      <c r="M292" s="251"/>
      <c r="N292" s="252"/>
      <c r="O292" s="252"/>
      <c r="P292" s="252"/>
      <c r="Q292" s="252"/>
      <c r="R292" s="252"/>
      <c r="S292" s="252"/>
      <c r="T292" s="253"/>
      <c r="AT292" s="254" t="s">
        <v>175</v>
      </c>
      <c r="AU292" s="254" t="s">
        <v>107</v>
      </c>
      <c r="AV292" s="12" t="s">
        <v>82</v>
      </c>
      <c r="AW292" s="12" t="s">
        <v>31</v>
      </c>
      <c r="AX292" s="12" t="s">
        <v>74</v>
      </c>
      <c r="AY292" s="254" t="s">
        <v>165</v>
      </c>
    </row>
    <row r="293" s="12" customFormat="1">
      <c r="B293" s="244"/>
      <c r="C293" s="245"/>
      <c r="D293" s="246" t="s">
        <v>175</v>
      </c>
      <c r="E293" s="247" t="s">
        <v>1</v>
      </c>
      <c r="F293" s="248" t="s">
        <v>2704</v>
      </c>
      <c r="G293" s="245"/>
      <c r="H293" s="247" t="s">
        <v>1</v>
      </c>
      <c r="I293" s="249"/>
      <c r="J293" s="245"/>
      <c r="K293" s="245"/>
      <c r="L293" s="250"/>
      <c r="M293" s="251"/>
      <c r="N293" s="252"/>
      <c r="O293" s="252"/>
      <c r="P293" s="252"/>
      <c r="Q293" s="252"/>
      <c r="R293" s="252"/>
      <c r="S293" s="252"/>
      <c r="T293" s="253"/>
      <c r="AT293" s="254" t="s">
        <v>175</v>
      </c>
      <c r="AU293" s="254" t="s">
        <v>107</v>
      </c>
      <c r="AV293" s="12" t="s">
        <v>82</v>
      </c>
      <c r="AW293" s="12" t="s">
        <v>31</v>
      </c>
      <c r="AX293" s="12" t="s">
        <v>74</v>
      </c>
      <c r="AY293" s="254" t="s">
        <v>165</v>
      </c>
    </row>
    <row r="294" s="13" customFormat="1">
      <c r="B294" s="255"/>
      <c r="C294" s="256"/>
      <c r="D294" s="246" t="s">
        <v>175</v>
      </c>
      <c r="E294" s="257" t="s">
        <v>1</v>
      </c>
      <c r="F294" s="258" t="s">
        <v>2705</v>
      </c>
      <c r="G294" s="256"/>
      <c r="H294" s="259">
        <v>4.4000000000000004</v>
      </c>
      <c r="I294" s="260"/>
      <c r="J294" s="256"/>
      <c r="K294" s="256"/>
      <c r="L294" s="261"/>
      <c r="M294" s="262"/>
      <c r="N294" s="263"/>
      <c r="O294" s="263"/>
      <c r="P294" s="263"/>
      <c r="Q294" s="263"/>
      <c r="R294" s="263"/>
      <c r="S294" s="263"/>
      <c r="T294" s="264"/>
      <c r="AT294" s="265" t="s">
        <v>175</v>
      </c>
      <c r="AU294" s="265" t="s">
        <v>107</v>
      </c>
      <c r="AV294" s="13" t="s">
        <v>107</v>
      </c>
      <c r="AW294" s="13" t="s">
        <v>31</v>
      </c>
      <c r="AX294" s="13" t="s">
        <v>74</v>
      </c>
      <c r="AY294" s="265" t="s">
        <v>165</v>
      </c>
    </row>
    <row r="295" s="12" customFormat="1">
      <c r="B295" s="244"/>
      <c r="C295" s="245"/>
      <c r="D295" s="246" t="s">
        <v>175</v>
      </c>
      <c r="E295" s="247" t="s">
        <v>1</v>
      </c>
      <c r="F295" s="248" t="s">
        <v>2706</v>
      </c>
      <c r="G295" s="245"/>
      <c r="H295" s="247" t="s">
        <v>1</v>
      </c>
      <c r="I295" s="249"/>
      <c r="J295" s="245"/>
      <c r="K295" s="245"/>
      <c r="L295" s="250"/>
      <c r="M295" s="251"/>
      <c r="N295" s="252"/>
      <c r="O295" s="252"/>
      <c r="P295" s="252"/>
      <c r="Q295" s="252"/>
      <c r="R295" s="252"/>
      <c r="S295" s="252"/>
      <c r="T295" s="253"/>
      <c r="AT295" s="254" t="s">
        <v>175</v>
      </c>
      <c r="AU295" s="254" t="s">
        <v>107</v>
      </c>
      <c r="AV295" s="12" t="s">
        <v>82</v>
      </c>
      <c r="AW295" s="12" t="s">
        <v>31</v>
      </c>
      <c r="AX295" s="12" t="s">
        <v>74</v>
      </c>
      <c r="AY295" s="254" t="s">
        <v>165</v>
      </c>
    </row>
    <row r="296" s="13" customFormat="1">
      <c r="B296" s="255"/>
      <c r="C296" s="256"/>
      <c r="D296" s="246" t="s">
        <v>175</v>
      </c>
      <c r="E296" s="257" t="s">
        <v>1</v>
      </c>
      <c r="F296" s="258" t="s">
        <v>2707</v>
      </c>
      <c r="G296" s="256"/>
      <c r="H296" s="259">
        <v>8.4000000000000004</v>
      </c>
      <c r="I296" s="260"/>
      <c r="J296" s="256"/>
      <c r="K296" s="256"/>
      <c r="L296" s="261"/>
      <c r="M296" s="262"/>
      <c r="N296" s="263"/>
      <c r="O296" s="263"/>
      <c r="P296" s="263"/>
      <c r="Q296" s="263"/>
      <c r="R296" s="263"/>
      <c r="S296" s="263"/>
      <c r="T296" s="264"/>
      <c r="AT296" s="265" t="s">
        <v>175</v>
      </c>
      <c r="AU296" s="265" t="s">
        <v>107</v>
      </c>
      <c r="AV296" s="13" t="s">
        <v>107</v>
      </c>
      <c r="AW296" s="13" t="s">
        <v>31</v>
      </c>
      <c r="AX296" s="13" t="s">
        <v>74</v>
      </c>
      <c r="AY296" s="265" t="s">
        <v>165</v>
      </c>
    </row>
    <row r="297" s="12" customFormat="1">
      <c r="B297" s="244"/>
      <c r="C297" s="245"/>
      <c r="D297" s="246" t="s">
        <v>175</v>
      </c>
      <c r="E297" s="247" t="s">
        <v>1</v>
      </c>
      <c r="F297" s="248" t="s">
        <v>2708</v>
      </c>
      <c r="G297" s="245"/>
      <c r="H297" s="247" t="s">
        <v>1</v>
      </c>
      <c r="I297" s="249"/>
      <c r="J297" s="245"/>
      <c r="K297" s="245"/>
      <c r="L297" s="250"/>
      <c r="M297" s="251"/>
      <c r="N297" s="252"/>
      <c r="O297" s="252"/>
      <c r="P297" s="252"/>
      <c r="Q297" s="252"/>
      <c r="R297" s="252"/>
      <c r="S297" s="252"/>
      <c r="T297" s="253"/>
      <c r="AT297" s="254" t="s">
        <v>175</v>
      </c>
      <c r="AU297" s="254" t="s">
        <v>107</v>
      </c>
      <c r="AV297" s="12" t="s">
        <v>82</v>
      </c>
      <c r="AW297" s="12" t="s">
        <v>31</v>
      </c>
      <c r="AX297" s="12" t="s">
        <v>74</v>
      </c>
      <c r="AY297" s="254" t="s">
        <v>165</v>
      </c>
    </row>
    <row r="298" s="13" customFormat="1">
      <c r="B298" s="255"/>
      <c r="C298" s="256"/>
      <c r="D298" s="246" t="s">
        <v>175</v>
      </c>
      <c r="E298" s="257" t="s">
        <v>1</v>
      </c>
      <c r="F298" s="258" t="s">
        <v>2709</v>
      </c>
      <c r="G298" s="256"/>
      <c r="H298" s="259">
        <v>11.25</v>
      </c>
      <c r="I298" s="260"/>
      <c r="J298" s="256"/>
      <c r="K298" s="256"/>
      <c r="L298" s="261"/>
      <c r="M298" s="262"/>
      <c r="N298" s="263"/>
      <c r="O298" s="263"/>
      <c r="P298" s="263"/>
      <c r="Q298" s="263"/>
      <c r="R298" s="263"/>
      <c r="S298" s="263"/>
      <c r="T298" s="264"/>
      <c r="AT298" s="265" t="s">
        <v>175</v>
      </c>
      <c r="AU298" s="265" t="s">
        <v>107</v>
      </c>
      <c r="AV298" s="13" t="s">
        <v>107</v>
      </c>
      <c r="AW298" s="13" t="s">
        <v>31</v>
      </c>
      <c r="AX298" s="13" t="s">
        <v>74</v>
      </c>
      <c r="AY298" s="265" t="s">
        <v>165</v>
      </c>
    </row>
    <row r="299" s="12" customFormat="1">
      <c r="B299" s="244"/>
      <c r="C299" s="245"/>
      <c r="D299" s="246" t="s">
        <v>175</v>
      </c>
      <c r="E299" s="247" t="s">
        <v>1</v>
      </c>
      <c r="F299" s="248" t="s">
        <v>2710</v>
      </c>
      <c r="G299" s="245"/>
      <c r="H299" s="247" t="s">
        <v>1</v>
      </c>
      <c r="I299" s="249"/>
      <c r="J299" s="245"/>
      <c r="K299" s="245"/>
      <c r="L299" s="250"/>
      <c r="M299" s="251"/>
      <c r="N299" s="252"/>
      <c r="O299" s="252"/>
      <c r="P299" s="252"/>
      <c r="Q299" s="252"/>
      <c r="R299" s="252"/>
      <c r="S299" s="252"/>
      <c r="T299" s="253"/>
      <c r="AT299" s="254" t="s">
        <v>175</v>
      </c>
      <c r="AU299" s="254" t="s">
        <v>107</v>
      </c>
      <c r="AV299" s="12" t="s">
        <v>82</v>
      </c>
      <c r="AW299" s="12" t="s">
        <v>31</v>
      </c>
      <c r="AX299" s="12" t="s">
        <v>74</v>
      </c>
      <c r="AY299" s="254" t="s">
        <v>165</v>
      </c>
    </row>
    <row r="300" s="13" customFormat="1">
      <c r="B300" s="255"/>
      <c r="C300" s="256"/>
      <c r="D300" s="246" t="s">
        <v>175</v>
      </c>
      <c r="E300" s="257" t="s">
        <v>1</v>
      </c>
      <c r="F300" s="258" t="s">
        <v>2711</v>
      </c>
      <c r="G300" s="256"/>
      <c r="H300" s="259">
        <v>3.8999999999999999</v>
      </c>
      <c r="I300" s="260"/>
      <c r="J300" s="256"/>
      <c r="K300" s="256"/>
      <c r="L300" s="261"/>
      <c r="M300" s="262"/>
      <c r="N300" s="263"/>
      <c r="O300" s="263"/>
      <c r="P300" s="263"/>
      <c r="Q300" s="263"/>
      <c r="R300" s="263"/>
      <c r="S300" s="263"/>
      <c r="T300" s="264"/>
      <c r="AT300" s="265" t="s">
        <v>175</v>
      </c>
      <c r="AU300" s="265" t="s">
        <v>107</v>
      </c>
      <c r="AV300" s="13" t="s">
        <v>107</v>
      </c>
      <c r="AW300" s="13" t="s">
        <v>31</v>
      </c>
      <c r="AX300" s="13" t="s">
        <v>74</v>
      </c>
      <c r="AY300" s="265" t="s">
        <v>165</v>
      </c>
    </row>
    <row r="301" s="14" customFormat="1">
      <c r="B301" s="266"/>
      <c r="C301" s="267"/>
      <c r="D301" s="246" t="s">
        <v>175</v>
      </c>
      <c r="E301" s="268" t="s">
        <v>1</v>
      </c>
      <c r="F301" s="269" t="s">
        <v>179</v>
      </c>
      <c r="G301" s="267"/>
      <c r="H301" s="270">
        <v>27.949999999999999</v>
      </c>
      <c r="I301" s="271"/>
      <c r="J301" s="267"/>
      <c r="K301" s="267"/>
      <c r="L301" s="272"/>
      <c r="M301" s="273"/>
      <c r="N301" s="274"/>
      <c r="O301" s="274"/>
      <c r="P301" s="274"/>
      <c r="Q301" s="274"/>
      <c r="R301" s="274"/>
      <c r="S301" s="274"/>
      <c r="T301" s="275"/>
      <c r="AT301" s="276" t="s">
        <v>175</v>
      </c>
      <c r="AU301" s="276" t="s">
        <v>107</v>
      </c>
      <c r="AV301" s="14" t="s">
        <v>166</v>
      </c>
      <c r="AW301" s="14" t="s">
        <v>31</v>
      </c>
      <c r="AX301" s="14" t="s">
        <v>74</v>
      </c>
      <c r="AY301" s="276" t="s">
        <v>165</v>
      </c>
    </row>
    <row r="302" s="12" customFormat="1">
      <c r="B302" s="244"/>
      <c r="C302" s="245"/>
      <c r="D302" s="246" t="s">
        <v>175</v>
      </c>
      <c r="E302" s="247" t="s">
        <v>1</v>
      </c>
      <c r="F302" s="248" t="s">
        <v>2712</v>
      </c>
      <c r="G302" s="245"/>
      <c r="H302" s="247" t="s">
        <v>1</v>
      </c>
      <c r="I302" s="249"/>
      <c r="J302" s="245"/>
      <c r="K302" s="245"/>
      <c r="L302" s="250"/>
      <c r="M302" s="251"/>
      <c r="N302" s="252"/>
      <c r="O302" s="252"/>
      <c r="P302" s="252"/>
      <c r="Q302" s="252"/>
      <c r="R302" s="252"/>
      <c r="S302" s="252"/>
      <c r="T302" s="253"/>
      <c r="AT302" s="254" t="s">
        <v>175</v>
      </c>
      <c r="AU302" s="254" t="s">
        <v>107</v>
      </c>
      <c r="AV302" s="12" t="s">
        <v>82</v>
      </c>
      <c r="AW302" s="12" t="s">
        <v>31</v>
      </c>
      <c r="AX302" s="12" t="s">
        <v>74</v>
      </c>
      <c r="AY302" s="254" t="s">
        <v>165</v>
      </c>
    </row>
    <row r="303" s="12" customFormat="1">
      <c r="B303" s="244"/>
      <c r="C303" s="245"/>
      <c r="D303" s="246" t="s">
        <v>175</v>
      </c>
      <c r="E303" s="247" t="s">
        <v>1</v>
      </c>
      <c r="F303" s="248" t="s">
        <v>2704</v>
      </c>
      <c r="G303" s="245"/>
      <c r="H303" s="247" t="s">
        <v>1</v>
      </c>
      <c r="I303" s="249"/>
      <c r="J303" s="245"/>
      <c r="K303" s="245"/>
      <c r="L303" s="250"/>
      <c r="M303" s="251"/>
      <c r="N303" s="252"/>
      <c r="O303" s="252"/>
      <c r="P303" s="252"/>
      <c r="Q303" s="252"/>
      <c r="R303" s="252"/>
      <c r="S303" s="252"/>
      <c r="T303" s="253"/>
      <c r="AT303" s="254" t="s">
        <v>175</v>
      </c>
      <c r="AU303" s="254" t="s">
        <v>107</v>
      </c>
      <c r="AV303" s="12" t="s">
        <v>82</v>
      </c>
      <c r="AW303" s="12" t="s">
        <v>31</v>
      </c>
      <c r="AX303" s="12" t="s">
        <v>74</v>
      </c>
      <c r="AY303" s="254" t="s">
        <v>165</v>
      </c>
    </row>
    <row r="304" s="13" customFormat="1">
      <c r="B304" s="255"/>
      <c r="C304" s="256"/>
      <c r="D304" s="246" t="s">
        <v>175</v>
      </c>
      <c r="E304" s="257" t="s">
        <v>1</v>
      </c>
      <c r="F304" s="258" t="s">
        <v>2713</v>
      </c>
      <c r="G304" s="256"/>
      <c r="H304" s="259">
        <v>5.7000000000000002</v>
      </c>
      <c r="I304" s="260"/>
      <c r="J304" s="256"/>
      <c r="K304" s="256"/>
      <c r="L304" s="261"/>
      <c r="M304" s="262"/>
      <c r="N304" s="263"/>
      <c r="O304" s="263"/>
      <c r="P304" s="263"/>
      <c r="Q304" s="263"/>
      <c r="R304" s="263"/>
      <c r="S304" s="263"/>
      <c r="T304" s="264"/>
      <c r="AT304" s="265" t="s">
        <v>175</v>
      </c>
      <c r="AU304" s="265" t="s">
        <v>107</v>
      </c>
      <c r="AV304" s="13" t="s">
        <v>107</v>
      </c>
      <c r="AW304" s="13" t="s">
        <v>31</v>
      </c>
      <c r="AX304" s="13" t="s">
        <v>74</v>
      </c>
      <c r="AY304" s="265" t="s">
        <v>165</v>
      </c>
    </row>
    <row r="305" s="12" customFormat="1">
      <c r="B305" s="244"/>
      <c r="C305" s="245"/>
      <c r="D305" s="246" t="s">
        <v>175</v>
      </c>
      <c r="E305" s="247" t="s">
        <v>1</v>
      </c>
      <c r="F305" s="248" t="s">
        <v>2706</v>
      </c>
      <c r="G305" s="245"/>
      <c r="H305" s="247" t="s">
        <v>1</v>
      </c>
      <c r="I305" s="249"/>
      <c r="J305" s="245"/>
      <c r="K305" s="245"/>
      <c r="L305" s="250"/>
      <c r="M305" s="251"/>
      <c r="N305" s="252"/>
      <c r="O305" s="252"/>
      <c r="P305" s="252"/>
      <c r="Q305" s="252"/>
      <c r="R305" s="252"/>
      <c r="S305" s="252"/>
      <c r="T305" s="253"/>
      <c r="AT305" s="254" t="s">
        <v>175</v>
      </c>
      <c r="AU305" s="254" t="s">
        <v>107</v>
      </c>
      <c r="AV305" s="12" t="s">
        <v>82</v>
      </c>
      <c r="AW305" s="12" t="s">
        <v>31</v>
      </c>
      <c r="AX305" s="12" t="s">
        <v>74</v>
      </c>
      <c r="AY305" s="254" t="s">
        <v>165</v>
      </c>
    </row>
    <row r="306" s="13" customFormat="1">
      <c r="B306" s="255"/>
      <c r="C306" s="256"/>
      <c r="D306" s="246" t="s">
        <v>175</v>
      </c>
      <c r="E306" s="257" t="s">
        <v>1</v>
      </c>
      <c r="F306" s="258" t="s">
        <v>2714</v>
      </c>
      <c r="G306" s="256"/>
      <c r="H306" s="259">
        <v>5.6200000000000001</v>
      </c>
      <c r="I306" s="260"/>
      <c r="J306" s="256"/>
      <c r="K306" s="256"/>
      <c r="L306" s="261"/>
      <c r="M306" s="262"/>
      <c r="N306" s="263"/>
      <c r="O306" s="263"/>
      <c r="P306" s="263"/>
      <c r="Q306" s="263"/>
      <c r="R306" s="263"/>
      <c r="S306" s="263"/>
      <c r="T306" s="264"/>
      <c r="AT306" s="265" t="s">
        <v>175</v>
      </c>
      <c r="AU306" s="265" t="s">
        <v>107</v>
      </c>
      <c r="AV306" s="13" t="s">
        <v>107</v>
      </c>
      <c r="AW306" s="13" t="s">
        <v>31</v>
      </c>
      <c r="AX306" s="13" t="s">
        <v>74</v>
      </c>
      <c r="AY306" s="265" t="s">
        <v>165</v>
      </c>
    </row>
    <row r="307" s="12" customFormat="1">
      <c r="B307" s="244"/>
      <c r="C307" s="245"/>
      <c r="D307" s="246" t="s">
        <v>175</v>
      </c>
      <c r="E307" s="247" t="s">
        <v>1</v>
      </c>
      <c r="F307" s="248" t="s">
        <v>2708</v>
      </c>
      <c r="G307" s="245"/>
      <c r="H307" s="247" t="s">
        <v>1</v>
      </c>
      <c r="I307" s="249"/>
      <c r="J307" s="245"/>
      <c r="K307" s="245"/>
      <c r="L307" s="250"/>
      <c r="M307" s="251"/>
      <c r="N307" s="252"/>
      <c r="O307" s="252"/>
      <c r="P307" s="252"/>
      <c r="Q307" s="252"/>
      <c r="R307" s="252"/>
      <c r="S307" s="252"/>
      <c r="T307" s="253"/>
      <c r="AT307" s="254" t="s">
        <v>175</v>
      </c>
      <c r="AU307" s="254" t="s">
        <v>107</v>
      </c>
      <c r="AV307" s="12" t="s">
        <v>82</v>
      </c>
      <c r="AW307" s="12" t="s">
        <v>31</v>
      </c>
      <c r="AX307" s="12" t="s">
        <v>74</v>
      </c>
      <c r="AY307" s="254" t="s">
        <v>165</v>
      </c>
    </row>
    <row r="308" s="13" customFormat="1">
      <c r="B308" s="255"/>
      <c r="C308" s="256"/>
      <c r="D308" s="246" t="s">
        <v>175</v>
      </c>
      <c r="E308" s="257" t="s">
        <v>1</v>
      </c>
      <c r="F308" s="258" t="s">
        <v>2715</v>
      </c>
      <c r="G308" s="256"/>
      <c r="H308" s="259">
        <v>7</v>
      </c>
      <c r="I308" s="260"/>
      <c r="J308" s="256"/>
      <c r="K308" s="256"/>
      <c r="L308" s="261"/>
      <c r="M308" s="262"/>
      <c r="N308" s="263"/>
      <c r="O308" s="263"/>
      <c r="P308" s="263"/>
      <c r="Q308" s="263"/>
      <c r="R308" s="263"/>
      <c r="S308" s="263"/>
      <c r="T308" s="264"/>
      <c r="AT308" s="265" t="s">
        <v>175</v>
      </c>
      <c r="AU308" s="265" t="s">
        <v>107</v>
      </c>
      <c r="AV308" s="13" t="s">
        <v>107</v>
      </c>
      <c r="AW308" s="13" t="s">
        <v>31</v>
      </c>
      <c r="AX308" s="13" t="s">
        <v>74</v>
      </c>
      <c r="AY308" s="265" t="s">
        <v>165</v>
      </c>
    </row>
    <row r="309" s="14" customFormat="1">
      <c r="B309" s="266"/>
      <c r="C309" s="267"/>
      <c r="D309" s="246" t="s">
        <v>175</v>
      </c>
      <c r="E309" s="268" t="s">
        <v>1</v>
      </c>
      <c r="F309" s="269" t="s">
        <v>179</v>
      </c>
      <c r="G309" s="267"/>
      <c r="H309" s="270">
        <v>18.32</v>
      </c>
      <c r="I309" s="271"/>
      <c r="J309" s="267"/>
      <c r="K309" s="267"/>
      <c r="L309" s="272"/>
      <c r="M309" s="273"/>
      <c r="N309" s="274"/>
      <c r="O309" s="274"/>
      <c r="P309" s="274"/>
      <c r="Q309" s="274"/>
      <c r="R309" s="274"/>
      <c r="S309" s="274"/>
      <c r="T309" s="275"/>
      <c r="AT309" s="276" t="s">
        <v>175</v>
      </c>
      <c r="AU309" s="276" t="s">
        <v>107</v>
      </c>
      <c r="AV309" s="14" t="s">
        <v>166</v>
      </c>
      <c r="AW309" s="14" t="s">
        <v>31</v>
      </c>
      <c r="AX309" s="14" t="s">
        <v>74</v>
      </c>
      <c r="AY309" s="276" t="s">
        <v>165</v>
      </c>
    </row>
    <row r="310" s="15" customFormat="1">
      <c r="B310" s="277"/>
      <c r="C310" s="278"/>
      <c r="D310" s="246" t="s">
        <v>175</v>
      </c>
      <c r="E310" s="279" t="s">
        <v>1</v>
      </c>
      <c r="F310" s="280" t="s">
        <v>186</v>
      </c>
      <c r="G310" s="278"/>
      <c r="H310" s="281">
        <v>46.269999999999996</v>
      </c>
      <c r="I310" s="282"/>
      <c r="J310" s="278"/>
      <c r="K310" s="278"/>
      <c r="L310" s="283"/>
      <c r="M310" s="284"/>
      <c r="N310" s="285"/>
      <c r="O310" s="285"/>
      <c r="P310" s="285"/>
      <c r="Q310" s="285"/>
      <c r="R310" s="285"/>
      <c r="S310" s="285"/>
      <c r="T310" s="286"/>
      <c r="AT310" s="287" t="s">
        <v>175</v>
      </c>
      <c r="AU310" s="287" t="s">
        <v>107</v>
      </c>
      <c r="AV310" s="15" t="s">
        <v>173</v>
      </c>
      <c r="AW310" s="15" t="s">
        <v>31</v>
      </c>
      <c r="AX310" s="15" t="s">
        <v>82</v>
      </c>
      <c r="AY310" s="287" t="s">
        <v>165</v>
      </c>
    </row>
    <row r="311" s="1" customFormat="1" ht="36" customHeight="1">
      <c r="B311" s="38"/>
      <c r="C311" s="231" t="s">
        <v>616</v>
      </c>
      <c r="D311" s="231" t="s">
        <v>168</v>
      </c>
      <c r="E311" s="232" t="s">
        <v>2716</v>
      </c>
      <c r="F311" s="233" t="s">
        <v>2717</v>
      </c>
      <c r="G311" s="234" t="s">
        <v>339</v>
      </c>
      <c r="H311" s="235">
        <v>7.0099999999999998</v>
      </c>
      <c r="I311" s="236"/>
      <c r="J311" s="237">
        <f>ROUND(I311*H311,2)</f>
        <v>0</v>
      </c>
      <c r="K311" s="233" t="s">
        <v>1</v>
      </c>
      <c r="L311" s="43"/>
      <c r="M311" s="238" t="s">
        <v>1</v>
      </c>
      <c r="N311" s="239" t="s">
        <v>40</v>
      </c>
      <c r="O311" s="86"/>
      <c r="P311" s="240">
        <f>O311*H311</f>
        <v>0</v>
      </c>
      <c r="Q311" s="240">
        <v>0</v>
      </c>
      <c r="R311" s="240">
        <f>Q311*H311</f>
        <v>0</v>
      </c>
      <c r="S311" s="240">
        <v>0</v>
      </c>
      <c r="T311" s="241">
        <f>S311*H311</f>
        <v>0</v>
      </c>
      <c r="AR311" s="242" t="s">
        <v>315</v>
      </c>
      <c r="AT311" s="242" t="s">
        <v>168</v>
      </c>
      <c r="AU311" s="242" t="s">
        <v>107</v>
      </c>
      <c r="AY311" s="17" t="s">
        <v>165</v>
      </c>
      <c r="BE311" s="243">
        <f>IF(N311="základní",J311,0)</f>
        <v>0</v>
      </c>
      <c r="BF311" s="243">
        <f>IF(N311="snížená",J311,0)</f>
        <v>0</v>
      </c>
      <c r="BG311" s="243">
        <f>IF(N311="zákl. přenesená",J311,0)</f>
        <v>0</v>
      </c>
      <c r="BH311" s="243">
        <f>IF(N311="sníž. přenesená",J311,0)</f>
        <v>0</v>
      </c>
      <c r="BI311" s="243">
        <f>IF(N311="nulová",J311,0)</f>
        <v>0</v>
      </c>
      <c r="BJ311" s="17" t="s">
        <v>107</v>
      </c>
      <c r="BK311" s="243">
        <f>ROUND(I311*H311,2)</f>
        <v>0</v>
      </c>
      <c r="BL311" s="17" t="s">
        <v>315</v>
      </c>
      <c r="BM311" s="242" t="s">
        <v>2718</v>
      </c>
    </row>
    <row r="312" s="12" customFormat="1">
      <c r="B312" s="244"/>
      <c r="C312" s="245"/>
      <c r="D312" s="246" t="s">
        <v>175</v>
      </c>
      <c r="E312" s="247" t="s">
        <v>1</v>
      </c>
      <c r="F312" s="248" t="s">
        <v>2719</v>
      </c>
      <c r="G312" s="245"/>
      <c r="H312" s="247" t="s">
        <v>1</v>
      </c>
      <c r="I312" s="249"/>
      <c r="J312" s="245"/>
      <c r="K312" s="245"/>
      <c r="L312" s="250"/>
      <c r="M312" s="251"/>
      <c r="N312" s="252"/>
      <c r="O312" s="252"/>
      <c r="P312" s="252"/>
      <c r="Q312" s="252"/>
      <c r="R312" s="252"/>
      <c r="S312" s="252"/>
      <c r="T312" s="253"/>
      <c r="AT312" s="254" t="s">
        <v>175</v>
      </c>
      <c r="AU312" s="254" t="s">
        <v>107</v>
      </c>
      <c r="AV312" s="12" t="s">
        <v>82</v>
      </c>
      <c r="AW312" s="12" t="s">
        <v>31</v>
      </c>
      <c r="AX312" s="12" t="s">
        <v>74</v>
      </c>
      <c r="AY312" s="254" t="s">
        <v>165</v>
      </c>
    </row>
    <row r="313" s="12" customFormat="1">
      <c r="B313" s="244"/>
      <c r="C313" s="245"/>
      <c r="D313" s="246" t="s">
        <v>175</v>
      </c>
      <c r="E313" s="247" t="s">
        <v>1</v>
      </c>
      <c r="F313" s="248" t="s">
        <v>2703</v>
      </c>
      <c r="G313" s="245"/>
      <c r="H313" s="247" t="s">
        <v>1</v>
      </c>
      <c r="I313" s="249"/>
      <c r="J313" s="245"/>
      <c r="K313" s="245"/>
      <c r="L313" s="250"/>
      <c r="M313" s="251"/>
      <c r="N313" s="252"/>
      <c r="O313" s="252"/>
      <c r="P313" s="252"/>
      <c r="Q313" s="252"/>
      <c r="R313" s="252"/>
      <c r="S313" s="252"/>
      <c r="T313" s="253"/>
      <c r="AT313" s="254" t="s">
        <v>175</v>
      </c>
      <c r="AU313" s="254" t="s">
        <v>107</v>
      </c>
      <c r="AV313" s="12" t="s">
        <v>82</v>
      </c>
      <c r="AW313" s="12" t="s">
        <v>31</v>
      </c>
      <c r="AX313" s="12" t="s">
        <v>74</v>
      </c>
      <c r="AY313" s="254" t="s">
        <v>165</v>
      </c>
    </row>
    <row r="314" s="12" customFormat="1">
      <c r="B314" s="244"/>
      <c r="C314" s="245"/>
      <c r="D314" s="246" t="s">
        <v>175</v>
      </c>
      <c r="E314" s="247" t="s">
        <v>1</v>
      </c>
      <c r="F314" s="248" t="s">
        <v>2706</v>
      </c>
      <c r="G314" s="245"/>
      <c r="H314" s="247" t="s">
        <v>1</v>
      </c>
      <c r="I314" s="249"/>
      <c r="J314" s="245"/>
      <c r="K314" s="245"/>
      <c r="L314" s="250"/>
      <c r="M314" s="251"/>
      <c r="N314" s="252"/>
      <c r="O314" s="252"/>
      <c r="P314" s="252"/>
      <c r="Q314" s="252"/>
      <c r="R314" s="252"/>
      <c r="S314" s="252"/>
      <c r="T314" s="253"/>
      <c r="AT314" s="254" t="s">
        <v>175</v>
      </c>
      <c r="AU314" s="254" t="s">
        <v>107</v>
      </c>
      <c r="AV314" s="12" t="s">
        <v>82</v>
      </c>
      <c r="AW314" s="12" t="s">
        <v>31</v>
      </c>
      <c r="AX314" s="12" t="s">
        <v>74</v>
      </c>
      <c r="AY314" s="254" t="s">
        <v>165</v>
      </c>
    </row>
    <row r="315" s="13" customFormat="1">
      <c r="B315" s="255"/>
      <c r="C315" s="256"/>
      <c r="D315" s="246" t="s">
        <v>175</v>
      </c>
      <c r="E315" s="257" t="s">
        <v>1</v>
      </c>
      <c r="F315" s="258" t="s">
        <v>2720</v>
      </c>
      <c r="G315" s="256"/>
      <c r="H315" s="259">
        <v>4.2000000000000002</v>
      </c>
      <c r="I315" s="260"/>
      <c r="J315" s="256"/>
      <c r="K315" s="256"/>
      <c r="L315" s="261"/>
      <c r="M315" s="262"/>
      <c r="N315" s="263"/>
      <c r="O315" s="263"/>
      <c r="P315" s="263"/>
      <c r="Q315" s="263"/>
      <c r="R315" s="263"/>
      <c r="S315" s="263"/>
      <c r="T315" s="264"/>
      <c r="AT315" s="265" t="s">
        <v>175</v>
      </c>
      <c r="AU315" s="265" t="s">
        <v>107</v>
      </c>
      <c r="AV315" s="13" t="s">
        <v>107</v>
      </c>
      <c r="AW315" s="13" t="s">
        <v>31</v>
      </c>
      <c r="AX315" s="13" t="s">
        <v>74</v>
      </c>
      <c r="AY315" s="265" t="s">
        <v>165</v>
      </c>
    </row>
    <row r="316" s="14" customFormat="1">
      <c r="B316" s="266"/>
      <c r="C316" s="267"/>
      <c r="D316" s="246" t="s">
        <v>175</v>
      </c>
      <c r="E316" s="268" t="s">
        <v>1</v>
      </c>
      <c r="F316" s="269" t="s">
        <v>179</v>
      </c>
      <c r="G316" s="267"/>
      <c r="H316" s="270">
        <v>4.2000000000000002</v>
      </c>
      <c r="I316" s="271"/>
      <c r="J316" s="267"/>
      <c r="K316" s="267"/>
      <c r="L316" s="272"/>
      <c r="M316" s="273"/>
      <c r="N316" s="274"/>
      <c r="O316" s="274"/>
      <c r="P316" s="274"/>
      <c r="Q316" s="274"/>
      <c r="R316" s="274"/>
      <c r="S316" s="274"/>
      <c r="T316" s="275"/>
      <c r="AT316" s="276" t="s">
        <v>175</v>
      </c>
      <c r="AU316" s="276" t="s">
        <v>107</v>
      </c>
      <c r="AV316" s="14" t="s">
        <v>166</v>
      </c>
      <c r="AW316" s="14" t="s">
        <v>31</v>
      </c>
      <c r="AX316" s="14" t="s">
        <v>74</v>
      </c>
      <c r="AY316" s="276" t="s">
        <v>165</v>
      </c>
    </row>
    <row r="317" s="12" customFormat="1">
      <c r="B317" s="244"/>
      <c r="C317" s="245"/>
      <c r="D317" s="246" t="s">
        <v>175</v>
      </c>
      <c r="E317" s="247" t="s">
        <v>1</v>
      </c>
      <c r="F317" s="248" t="s">
        <v>2712</v>
      </c>
      <c r="G317" s="245"/>
      <c r="H317" s="247" t="s">
        <v>1</v>
      </c>
      <c r="I317" s="249"/>
      <c r="J317" s="245"/>
      <c r="K317" s="245"/>
      <c r="L317" s="250"/>
      <c r="M317" s="251"/>
      <c r="N317" s="252"/>
      <c r="O317" s="252"/>
      <c r="P317" s="252"/>
      <c r="Q317" s="252"/>
      <c r="R317" s="252"/>
      <c r="S317" s="252"/>
      <c r="T317" s="253"/>
      <c r="AT317" s="254" t="s">
        <v>175</v>
      </c>
      <c r="AU317" s="254" t="s">
        <v>107</v>
      </c>
      <c r="AV317" s="12" t="s">
        <v>82</v>
      </c>
      <c r="AW317" s="12" t="s">
        <v>31</v>
      </c>
      <c r="AX317" s="12" t="s">
        <v>74</v>
      </c>
      <c r="AY317" s="254" t="s">
        <v>165</v>
      </c>
    </row>
    <row r="318" s="12" customFormat="1">
      <c r="B318" s="244"/>
      <c r="C318" s="245"/>
      <c r="D318" s="246" t="s">
        <v>175</v>
      </c>
      <c r="E318" s="247" t="s">
        <v>1</v>
      </c>
      <c r="F318" s="248" t="s">
        <v>2706</v>
      </c>
      <c r="G318" s="245"/>
      <c r="H318" s="247" t="s">
        <v>1</v>
      </c>
      <c r="I318" s="249"/>
      <c r="J318" s="245"/>
      <c r="K318" s="245"/>
      <c r="L318" s="250"/>
      <c r="M318" s="251"/>
      <c r="N318" s="252"/>
      <c r="O318" s="252"/>
      <c r="P318" s="252"/>
      <c r="Q318" s="252"/>
      <c r="R318" s="252"/>
      <c r="S318" s="252"/>
      <c r="T318" s="253"/>
      <c r="AT318" s="254" t="s">
        <v>175</v>
      </c>
      <c r="AU318" s="254" t="s">
        <v>107</v>
      </c>
      <c r="AV318" s="12" t="s">
        <v>82</v>
      </c>
      <c r="AW318" s="12" t="s">
        <v>31</v>
      </c>
      <c r="AX318" s="12" t="s">
        <v>74</v>
      </c>
      <c r="AY318" s="254" t="s">
        <v>165</v>
      </c>
    </row>
    <row r="319" s="13" customFormat="1">
      <c r="B319" s="255"/>
      <c r="C319" s="256"/>
      <c r="D319" s="246" t="s">
        <v>175</v>
      </c>
      <c r="E319" s="257" t="s">
        <v>1</v>
      </c>
      <c r="F319" s="258" t="s">
        <v>2721</v>
      </c>
      <c r="G319" s="256"/>
      <c r="H319" s="259">
        <v>2.8100000000000001</v>
      </c>
      <c r="I319" s="260"/>
      <c r="J319" s="256"/>
      <c r="K319" s="256"/>
      <c r="L319" s="261"/>
      <c r="M319" s="262"/>
      <c r="N319" s="263"/>
      <c r="O319" s="263"/>
      <c r="P319" s="263"/>
      <c r="Q319" s="263"/>
      <c r="R319" s="263"/>
      <c r="S319" s="263"/>
      <c r="T319" s="264"/>
      <c r="AT319" s="265" t="s">
        <v>175</v>
      </c>
      <c r="AU319" s="265" t="s">
        <v>107</v>
      </c>
      <c r="AV319" s="13" t="s">
        <v>107</v>
      </c>
      <c r="AW319" s="13" t="s">
        <v>31</v>
      </c>
      <c r="AX319" s="13" t="s">
        <v>74</v>
      </c>
      <c r="AY319" s="265" t="s">
        <v>165</v>
      </c>
    </row>
    <row r="320" s="14" customFormat="1">
      <c r="B320" s="266"/>
      <c r="C320" s="267"/>
      <c r="D320" s="246" t="s">
        <v>175</v>
      </c>
      <c r="E320" s="268" t="s">
        <v>1</v>
      </c>
      <c r="F320" s="269" t="s">
        <v>179</v>
      </c>
      <c r="G320" s="267"/>
      <c r="H320" s="270">
        <v>2.8100000000000001</v>
      </c>
      <c r="I320" s="271"/>
      <c r="J320" s="267"/>
      <c r="K320" s="267"/>
      <c r="L320" s="272"/>
      <c r="M320" s="273"/>
      <c r="N320" s="274"/>
      <c r="O320" s="274"/>
      <c r="P320" s="274"/>
      <c r="Q320" s="274"/>
      <c r="R320" s="274"/>
      <c r="S320" s="274"/>
      <c r="T320" s="275"/>
      <c r="AT320" s="276" t="s">
        <v>175</v>
      </c>
      <c r="AU320" s="276" t="s">
        <v>107</v>
      </c>
      <c r="AV320" s="14" t="s">
        <v>166</v>
      </c>
      <c r="AW320" s="14" t="s">
        <v>31</v>
      </c>
      <c r="AX320" s="14" t="s">
        <v>74</v>
      </c>
      <c r="AY320" s="276" t="s">
        <v>165</v>
      </c>
    </row>
    <row r="321" s="15" customFormat="1">
      <c r="B321" s="277"/>
      <c r="C321" s="278"/>
      <c r="D321" s="246" t="s">
        <v>175</v>
      </c>
      <c r="E321" s="279" t="s">
        <v>1</v>
      </c>
      <c r="F321" s="280" t="s">
        <v>186</v>
      </c>
      <c r="G321" s="278"/>
      <c r="H321" s="281">
        <v>7.0099999999999998</v>
      </c>
      <c r="I321" s="282"/>
      <c r="J321" s="278"/>
      <c r="K321" s="278"/>
      <c r="L321" s="283"/>
      <c r="M321" s="284"/>
      <c r="N321" s="285"/>
      <c r="O321" s="285"/>
      <c r="P321" s="285"/>
      <c r="Q321" s="285"/>
      <c r="R321" s="285"/>
      <c r="S321" s="285"/>
      <c r="T321" s="286"/>
      <c r="AT321" s="287" t="s">
        <v>175</v>
      </c>
      <c r="AU321" s="287" t="s">
        <v>107</v>
      </c>
      <c r="AV321" s="15" t="s">
        <v>173</v>
      </c>
      <c r="AW321" s="15" t="s">
        <v>31</v>
      </c>
      <c r="AX321" s="15" t="s">
        <v>82</v>
      </c>
      <c r="AY321" s="287" t="s">
        <v>165</v>
      </c>
    </row>
    <row r="322" s="1" customFormat="1" ht="16.5" customHeight="1">
      <c r="B322" s="38"/>
      <c r="C322" s="288" t="s">
        <v>620</v>
      </c>
      <c r="D322" s="288" t="s">
        <v>223</v>
      </c>
      <c r="E322" s="289" t="s">
        <v>2722</v>
      </c>
      <c r="F322" s="290" t="s">
        <v>2723</v>
      </c>
      <c r="G322" s="291" t="s">
        <v>171</v>
      </c>
      <c r="H322" s="292">
        <v>0.92800000000000005</v>
      </c>
      <c r="I322" s="293"/>
      <c r="J322" s="294">
        <f>ROUND(I322*H322,2)</f>
        <v>0</v>
      </c>
      <c r="K322" s="290" t="s">
        <v>172</v>
      </c>
      <c r="L322" s="295"/>
      <c r="M322" s="296" t="s">
        <v>1</v>
      </c>
      <c r="N322" s="297" t="s">
        <v>40</v>
      </c>
      <c r="O322" s="86"/>
      <c r="P322" s="240">
        <f>O322*H322</f>
        <v>0</v>
      </c>
      <c r="Q322" s="240">
        <v>0.55000000000000004</v>
      </c>
      <c r="R322" s="240">
        <f>Q322*H322</f>
        <v>0.51040000000000008</v>
      </c>
      <c r="S322" s="240">
        <v>0</v>
      </c>
      <c r="T322" s="241">
        <f>S322*H322</f>
        <v>0</v>
      </c>
      <c r="AR322" s="242" t="s">
        <v>616</v>
      </c>
      <c r="AT322" s="242" t="s">
        <v>223</v>
      </c>
      <c r="AU322" s="242" t="s">
        <v>107</v>
      </c>
      <c r="AY322" s="17" t="s">
        <v>165</v>
      </c>
      <c r="BE322" s="243">
        <f>IF(N322="základní",J322,0)</f>
        <v>0</v>
      </c>
      <c r="BF322" s="243">
        <f>IF(N322="snížená",J322,0)</f>
        <v>0</v>
      </c>
      <c r="BG322" s="243">
        <f>IF(N322="zákl. přenesená",J322,0)</f>
        <v>0</v>
      </c>
      <c r="BH322" s="243">
        <f>IF(N322="sníž. přenesená",J322,0)</f>
        <v>0</v>
      </c>
      <c r="BI322" s="243">
        <f>IF(N322="nulová",J322,0)</f>
        <v>0</v>
      </c>
      <c r="BJ322" s="17" t="s">
        <v>107</v>
      </c>
      <c r="BK322" s="243">
        <f>ROUND(I322*H322,2)</f>
        <v>0</v>
      </c>
      <c r="BL322" s="17" t="s">
        <v>315</v>
      </c>
      <c r="BM322" s="242" t="s">
        <v>2724</v>
      </c>
    </row>
    <row r="323" s="12" customFormat="1">
      <c r="B323" s="244"/>
      <c r="C323" s="245"/>
      <c r="D323" s="246" t="s">
        <v>175</v>
      </c>
      <c r="E323" s="247" t="s">
        <v>1</v>
      </c>
      <c r="F323" s="248" t="s">
        <v>2703</v>
      </c>
      <c r="G323" s="245"/>
      <c r="H323" s="247" t="s">
        <v>1</v>
      </c>
      <c r="I323" s="249"/>
      <c r="J323" s="245"/>
      <c r="K323" s="245"/>
      <c r="L323" s="250"/>
      <c r="M323" s="251"/>
      <c r="N323" s="252"/>
      <c r="O323" s="252"/>
      <c r="P323" s="252"/>
      <c r="Q323" s="252"/>
      <c r="R323" s="252"/>
      <c r="S323" s="252"/>
      <c r="T323" s="253"/>
      <c r="AT323" s="254" t="s">
        <v>175</v>
      </c>
      <c r="AU323" s="254" t="s">
        <v>107</v>
      </c>
      <c r="AV323" s="12" t="s">
        <v>82</v>
      </c>
      <c r="AW323" s="12" t="s">
        <v>31</v>
      </c>
      <c r="AX323" s="12" t="s">
        <v>74</v>
      </c>
      <c r="AY323" s="254" t="s">
        <v>165</v>
      </c>
    </row>
    <row r="324" s="12" customFormat="1">
      <c r="B324" s="244"/>
      <c r="C324" s="245"/>
      <c r="D324" s="246" t="s">
        <v>175</v>
      </c>
      <c r="E324" s="247" t="s">
        <v>1</v>
      </c>
      <c r="F324" s="248" t="s">
        <v>2704</v>
      </c>
      <c r="G324" s="245"/>
      <c r="H324" s="247" t="s">
        <v>1</v>
      </c>
      <c r="I324" s="249"/>
      <c r="J324" s="245"/>
      <c r="K324" s="245"/>
      <c r="L324" s="250"/>
      <c r="M324" s="251"/>
      <c r="N324" s="252"/>
      <c r="O324" s="252"/>
      <c r="P324" s="252"/>
      <c r="Q324" s="252"/>
      <c r="R324" s="252"/>
      <c r="S324" s="252"/>
      <c r="T324" s="253"/>
      <c r="AT324" s="254" t="s">
        <v>175</v>
      </c>
      <c r="AU324" s="254" t="s">
        <v>107</v>
      </c>
      <c r="AV324" s="12" t="s">
        <v>82</v>
      </c>
      <c r="AW324" s="12" t="s">
        <v>31</v>
      </c>
      <c r="AX324" s="12" t="s">
        <v>74</v>
      </c>
      <c r="AY324" s="254" t="s">
        <v>165</v>
      </c>
    </row>
    <row r="325" s="13" customFormat="1">
      <c r="B325" s="255"/>
      <c r="C325" s="256"/>
      <c r="D325" s="246" t="s">
        <v>175</v>
      </c>
      <c r="E325" s="257" t="s">
        <v>1</v>
      </c>
      <c r="F325" s="258" t="s">
        <v>2725</v>
      </c>
      <c r="G325" s="256"/>
      <c r="H325" s="259">
        <v>0.095000000000000001</v>
      </c>
      <c r="I325" s="260"/>
      <c r="J325" s="256"/>
      <c r="K325" s="256"/>
      <c r="L325" s="261"/>
      <c r="M325" s="262"/>
      <c r="N325" s="263"/>
      <c r="O325" s="263"/>
      <c r="P325" s="263"/>
      <c r="Q325" s="263"/>
      <c r="R325" s="263"/>
      <c r="S325" s="263"/>
      <c r="T325" s="264"/>
      <c r="AT325" s="265" t="s">
        <v>175</v>
      </c>
      <c r="AU325" s="265" t="s">
        <v>107</v>
      </c>
      <c r="AV325" s="13" t="s">
        <v>107</v>
      </c>
      <c r="AW325" s="13" t="s">
        <v>31</v>
      </c>
      <c r="AX325" s="13" t="s">
        <v>74</v>
      </c>
      <c r="AY325" s="265" t="s">
        <v>165</v>
      </c>
    </row>
    <row r="326" s="12" customFormat="1">
      <c r="B326" s="244"/>
      <c r="C326" s="245"/>
      <c r="D326" s="246" t="s">
        <v>175</v>
      </c>
      <c r="E326" s="247" t="s">
        <v>1</v>
      </c>
      <c r="F326" s="248" t="s">
        <v>2706</v>
      </c>
      <c r="G326" s="245"/>
      <c r="H326" s="247" t="s">
        <v>1</v>
      </c>
      <c r="I326" s="249"/>
      <c r="J326" s="245"/>
      <c r="K326" s="245"/>
      <c r="L326" s="250"/>
      <c r="M326" s="251"/>
      <c r="N326" s="252"/>
      <c r="O326" s="252"/>
      <c r="P326" s="252"/>
      <c r="Q326" s="252"/>
      <c r="R326" s="252"/>
      <c r="S326" s="252"/>
      <c r="T326" s="253"/>
      <c r="AT326" s="254" t="s">
        <v>175</v>
      </c>
      <c r="AU326" s="254" t="s">
        <v>107</v>
      </c>
      <c r="AV326" s="12" t="s">
        <v>82</v>
      </c>
      <c r="AW326" s="12" t="s">
        <v>31</v>
      </c>
      <c r="AX326" s="12" t="s">
        <v>74</v>
      </c>
      <c r="AY326" s="254" t="s">
        <v>165</v>
      </c>
    </row>
    <row r="327" s="13" customFormat="1">
      <c r="B327" s="255"/>
      <c r="C327" s="256"/>
      <c r="D327" s="246" t="s">
        <v>175</v>
      </c>
      <c r="E327" s="257" t="s">
        <v>1</v>
      </c>
      <c r="F327" s="258" t="s">
        <v>2726</v>
      </c>
      <c r="G327" s="256"/>
      <c r="H327" s="259">
        <v>0.20699999999999999</v>
      </c>
      <c r="I327" s="260"/>
      <c r="J327" s="256"/>
      <c r="K327" s="256"/>
      <c r="L327" s="261"/>
      <c r="M327" s="262"/>
      <c r="N327" s="263"/>
      <c r="O327" s="263"/>
      <c r="P327" s="263"/>
      <c r="Q327" s="263"/>
      <c r="R327" s="263"/>
      <c r="S327" s="263"/>
      <c r="T327" s="264"/>
      <c r="AT327" s="265" t="s">
        <v>175</v>
      </c>
      <c r="AU327" s="265" t="s">
        <v>107</v>
      </c>
      <c r="AV327" s="13" t="s">
        <v>107</v>
      </c>
      <c r="AW327" s="13" t="s">
        <v>31</v>
      </c>
      <c r="AX327" s="13" t="s">
        <v>74</v>
      </c>
      <c r="AY327" s="265" t="s">
        <v>165</v>
      </c>
    </row>
    <row r="328" s="12" customFormat="1">
      <c r="B328" s="244"/>
      <c r="C328" s="245"/>
      <c r="D328" s="246" t="s">
        <v>175</v>
      </c>
      <c r="E328" s="247" t="s">
        <v>1</v>
      </c>
      <c r="F328" s="248" t="s">
        <v>2708</v>
      </c>
      <c r="G328" s="245"/>
      <c r="H328" s="247" t="s">
        <v>1</v>
      </c>
      <c r="I328" s="249"/>
      <c r="J328" s="245"/>
      <c r="K328" s="245"/>
      <c r="L328" s="250"/>
      <c r="M328" s="251"/>
      <c r="N328" s="252"/>
      <c r="O328" s="252"/>
      <c r="P328" s="252"/>
      <c r="Q328" s="252"/>
      <c r="R328" s="252"/>
      <c r="S328" s="252"/>
      <c r="T328" s="253"/>
      <c r="AT328" s="254" t="s">
        <v>175</v>
      </c>
      <c r="AU328" s="254" t="s">
        <v>107</v>
      </c>
      <c r="AV328" s="12" t="s">
        <v>82</v>
      </c>
      <c r="AW328" s="12" t="s">
        <v>31</v>
      </c>
      <c r="AX328" s="12" t="s">
        <v>74</v>
      </c>
      <c r="AY328" s="254" t="s">
        <v>165</v>
      </c>
    </row>
    <row r="329" s="13" customFormat="1">
      <c r="B329" s="255"/>
      <c r="C329" s="256"/>
      <c r="D329" s="246" t="s">
        <v>175</v>
      </c>
      <c r="E329" s="257" t="s">
        <v>1</v>
      </c>
      <c r="F329" s="258" t="s">
        <v>2727</v>
      </c>
      <c r="G329" s="256"/>
      <c r="H329" s="259">
        <v>0.17299999999999999</v>
      </c>
      <c r="I329" s="260"/>
      <c r="J329" s="256"/>
      <c r="K329" s="256"/>
      <c r="L329" s="261"/>
      <c r="M329" s="262"/>
      <c r="N329" s="263"/>
      <c r="O329" s="263"/>
      <c r="P329" s="263"/>
      <c r="Q329" s="263"/>
      <c r="R329" s="263"/>
      <c r="S329" s="263"/>
      <c r="T329" s="264"/>
      <c r="AT329" s="265" t="s">
        <v>175</v>
      </c>
      <c r="AU329" s="265" t="s">
        <v>107</v>
      </c>
      <c r="AV329" s="13" t="s">
        <v>107</v>
      </c>
      <c r="AW329" s="13" t="s">
        <v>31</v>
      </c>
      <c r="AX329" s="13" t="s">
        <v>74</v>
      </c>
      <c r="AY329" s="265" t="s">
        <v>165</v>
      </c>
    </row>
    <row r="330" s="12" customFormat="1">
      <c r="B330" s="244"/>
      <c r="C330" s="245"/>
      <c r="D330" s="246" t="s">
        <v>175</v>
      </c>
      <c r="E330" s="247" t="s">
        <v>1</v>
      </c>
      <c r="F330" s="248" t="s">
        <v>2710</v>
      </c>
      <c r="G330" s="245"/>
      <c r="H330" s="247" t="s">
        <v>1</v>
      </c>
      <c r="I330" s="249"/>
      <c r="J330" s="245"/>
      <c r="K330" s="245"/>
      <c r="L330" s="250"/>
      <c r="M330" s="251"/>
      <c r="N330" s="252"/>
      <c r="O330" s="252"/>
      <c r="P330" s="252"/>
      <c r="Q330" s="252"/>
      <c r="R330" s="252"/>
      <c r="S330" s="252"/>
      <c r="T330" s="253"/>
      <c r="AT330" s="254" t="s">
        <v>175</v>
      </c>
      <c r="AU330" s="254" t="s">
        <v>107</v>
      </c>
      <c r="AV330" s="12" t="s">
        <v>82</v>
      </c>
      <c r="AW330" s="12" t="s">
        <v>31</v>
      </c>
      <c r="AX330" s="12" t="s">
        <v>74</v>
      </c>
      <c r="AY330" s="254" t="s">
        <v>165</v>
      </c>
    </row>
    <row r="331" s="13" customFormat="1">
      <c r="B331" s="255"/>
      <c r="C331" s="256"/>
      <c r="D331" s="246" t="s">
        <v>175</v>
      </c>
      <c r="E331" s="257" t="s">
        <v>1</v>
      </c>
      <c r="F331" s="258" t="s">
        <v>2728</v>
      </c>
      <c r="G331" s="256"/>
      <c r="H331" s="259">
        <v>0.084000000000000005</v>
      </c>
      <c r="I331" s="260"/>
      <c r="J331" s="256"/>
      <c r="K331" s="256"/>
      <c r="L331" s="261"/>
      <c r="M331" s="262"/>
      <c r="N331" s="263"/>
      <c r="O331" s="263"/>
      <c r="P331" s="263"/>
      <c r="Q331" s="263"/>
      <c r="R331" s="263"/>
      <c r="S331" s="263"/>
      <c r="T331" s="264"/>
      <c r="AT331" s="265" t="s">
        <v>175</v>
      </c>
      <c r="AU331" s="265" t="s">
        <v>107</v>
      </c>
      <c r="AV331" s="13" t="s">
        <v>107</v>
      </c>
      <c r="AW331" s="13" t="s">
        <v>31</v>
      </c>
      <c r="AX331" s="13" t="s">
        <v>74</v>
      </c>
      <c r="AY331" s="265" t="s">
        <v>165</v>
      </c>
    </row>
    <row r="332" s="14" customFormat="1">
      <c r="B332" s="266"/>
      <c r="C332" s="267"/>
      <c r="D332" s="246" t="s">
        <v>175</v>
      </c>
      <c r="E332" s="268" t="s">
        <v>1</v>
      </c>
      <c r="F332" s="269" t="s">
        <v>179</v>
      </c>
      <c r="G332" s="267"/>
      <c r="H332" s="270">
        <v>0.55899999999999994</v>
      </c>
      <c r="I332" s="271"/>
      <c r="J332" s="267"/>
      <c r="K332" s="267"/>
      <c r="L332" s="272"/>
      <c r="M332" s="273"/>
      <c r="N332" s="274"/>
      <c r="O332" s="274"/>
      <c r="P332" s="274"/>
      <c r="Q332" s="274"/>
      <c r="R332" s="274"/>
      <c r="S332" s="274"/>
      <c r="T332" s="275"/>
      <c r="AT332" s="276" t="s">
        <v>175</v>
      </c>
      <c r="AU332" s="276" t="s">
        <v>107</v>
      </c>
      <c r="AV332" s="14" t="s">
        <v>166</v>
      </c>
      <c r="AW332" s="14" t="s">
        <v>31</v>
      </c>
      <c r="AX332" s="14" t="s">
        <v>74</v>
      </c>
      <c r="AY332" s="276" t="s">
        <v>165</v>
      </c>
    </row>
    <row r="333" s="12" customFormat="1">
      <c r="B333" s="244"/>
      <c r="C333" s="245"/>
      <c r="D333" s="246" t="s">
        <v>175</v>
      </c>
      <c r="E333" s="247" t="s">
        <v>1</v>
      </c>
      <c r="F333" s="248" t="s">
        <v>2712</v>
      </c>
      <c r="G333" s="245"/>
      <c r="H333" s="247" t="s">
        <v>1</v>
      </c>
      <c r="I333" s="249"/>
      <c r="J333" s="245"/>
      <c r="K333" s="245"/>
      <c r="L333" s="250"/>
      <c r="M333" s="251"/>
      <c r="N333" s="252"/>
      <c r="O333" s="252"/>
      <c r="P333" s="252"/>
      <c r="Q333" s="252"/>
      <c r="R333" s="252"/>
      <c r="S333" s="252"/>
      <c r="T333" s="253"/>
      <c r="AT333" s="254" t="s">
        <v>175</v>
      </c>
      <c r="AU333" s="254" t="s">
        <v>107</v>
      </c>
      <c r="AV333" s="12" t="s">
        <v>82</v>
      </c>
      <c r="AW333" s="12" t="s">
        <v>31</v>
      </c>
      <c r="AX333" s="12" t="s">
        <v>74</v>
      </c>
      <c r="AY333" s="254" t="s">
        <v>165</v>
      </c>
    </row>
    <row r="334" s="12" customFormat="1">
      <c r="B334" s="244"/>
      <c r="C334" s="245"/>
      <c r="D334" s="246" t="s">
        <v>175</v>
      </c>
      <c r="E334" s="247" t="s">
        <v>1</v>
      </c>
      <c r="F334" s="248" t="s">
        <v>2704</v>
      </c>
      <c r="G334" s="245"/>
      <c r="H334" s="247" t="s">
        <v>1</v>
      </c>
      <c r="I334" s="249"/>
      <c r="J334" s="245"/>
      <c r="K334" s="245"/>
      <c r="L334" s="250"/>
      <c r="M334" s="251"/>
      <c r="N334" s="252"/>
      <c r="O334" s="252"/>
      <c r="P334" s="252"/>
      <c r="Q334" s="252"/>
      <c r="R334" s="252"/>
      <c r="S334" s="252"/>
      <c r="T334" s="253"/>
      <c r="AT334" s="254" t="s">
        <v>175</v>
      </c>
      <c r="AU334" s="254" t="s">
        <v>107</v>
      </c>
      <c r="AV334" s="12" t="s">
        <v>82</v>
      </c>
      <c r="AW334" s="12" t="s">
        <v>31</v>
      </c>
      <c r="AX334" s="12" t="s">
        <v>74</v>
      </c>
      <c r="AY334" s="254" t="s">
        <v>165</v>
      </c>
    </row>
    <row r="335" s="13" customFormat="1">
      <c r="B335" s="255"/>
      <c r="C335" s="256"/>
      <c r="D335" s="246" t="s">
        <v>175</v>
      </c>
      <c r="E335" s="257" t="s">
        <v>1</v>
      </c>
      <c r="F335" s="258" t="s">
        <v>2729</v>
      </c>
      <c r="G335" s="256"/>
      <c r="H335" s="259">
        <v>0.123</v>
      </c>
      <c r="I335" s="260"/>
      <c r="J335" s="256"/>
      <c r="K335" s="256"/>
      <c r="L335" s="261"/>
      <c r="M335" s="262"/>
      <c r="N335" s="263"/>
      <c r="O335" s="263"/>
      <c r="P335" s="263"/>
      <c r="Q335" s="263"/>
      <c r="R335" s="263"/>
      <c r="S335" s="263"/>
      <c r="T335" s="264"/>
      <c r="AT335" s="265" t="s">
        <v>175</v>
      </c>
      <c r="AU335" s="265" t="s">
        <v>107</v>
      </c>
      <c r="AV335" s="13" t="s">
        <v>107</v>
      </c>
      <c r="AW335" s="13" t="s">
        <v>31</v>
      </c>
      <c r="AX335" s="13" t="s">
        <v>74</v>
      </c>
      <c r="AY335" s="265" t="s">
        <v>165</v>
      </c>
    </row>
    <row r="336" s="12" customFormat="1">
      <c r="B336" s="244"/>
      <c r="C336" s="245"/>
      <c r="D336" s="246" t="s">
        <v>175</v>
      </c>
      <c r="E336" s="247" t="s">
        <v>1</v>
      </c>
      <c r="F336" s="248" t="s">
        <v>2706</v>
      </c>
      <c r="G336" s="245"/>
      <c r="H336" s="247" t="s">
        <v>1</v>
      </c>
      <c r="I336" s="249"/>
      <c r="J336" s="245"/>
      <c r="K336" s="245"/>
      <c r="L336" s="250"/>
      <c r="M336" s="251"/>
      <c r="N336" s="252"/>
      <c r="O336" s="252"/>
      <c r="P336" s="252"/>
      <c r="Q336" s="252"/>
      <c r="R336" s="252"/>
      <c r="S336" s="252"/>
      <c r="T336" s="253"/>
      <c r="AT336" s="254" t="s">
        <v>175</v>
      </c>
      <c r="AU336" s="254" t="s">
        <v>107</v>
      </c>
      <c r="AV336" s="12" t="s">
        <v>82</v>
      </c>
      <c r="AW336" s="12" t="s">
        <v>31</v>
      </c>
      <c r="AX336" s="12" t="s">
        <v>74</v>
      </c>
      <c r="AY336" s="254" t="s">
        <v>165</v>
      </c>
    </row>
    <row r="337" s="13" customFormat="1">
      <c r="B337" s="255"/>
      <c r="C337" s="256"/>
      <c r="D337" s="246" t="s">
        <v>175</v>
      </c>
      <c r="E337" s="257" t="s">
        <v>1</v>
      </c>
      <c r="F337" s="258" t="s">
        <v>2730</v>
      </c>
      <c r="G337" s="256"/>
      <c r="H337" s="259">
        <v>0.13800000000000001</v>
      </c>
      <c r="I337" s="260"/>
      <c r="J337" s="256"/>
      <c r="K337" s="256"/>
      <c r="L337" s="261"/>
      <c r="M337" s="262"/>
      <c r="N337" s="263"/>
      <c r="O337" s="263"/>
      <c r="P337" s="263"/>
      <c r="Q337" s="263"/>
      <c r="R337" s="263"/>
      <c r="S337" s="263"/>
      <c r="T337" s="264"/>
      <c r="AT337" s="265" t="s">
        <v>175</v>
      </c>
      <c r="AU337" s="265" t="s">
        <v>107</v>
      </c>
      <c r="AV337" s="13" t="s">
        <v>107</v>
      </c>
      <c r="AW337" s="13" t="s">
        <v>31</v>
      </c>
      <c r="AX337" s="13" t="s">
        <v>74</v>
      </c>
      <c r="AY337" s="265" t="s">
        <v>165</v>
      </c>
    </row>
    <row r="338" s="12" customFormat="1">
      <c r="B338" s="244"/>
      <c r="C338" s="245"/>
      <c r="D338" s="246" t="s">
        <v>175</v>
      </c>
      <c r="E338" s="247" t="s">
        <v>1</v>
      </c>
      <c r="F338" s="248" t="s">
        <v>2708</v>
      </c>
      <c r="G338" s="245"/>
      <c r="H338" s="247" t="s">
        <v>1</v>
      </c>
      <c r="I338" s="249"/>
      <c r="J338" s="245"/>
      <c r="K338" s="245"/>
      <c r="L338" s="250"/>
      <c r="M338" s="251"/>
      <c r="N338" s="252"/>
      <c r="O338" s="252"/>
      <c r="P338" s="252"/>
      <c r="Q338" s="252"/>
      <c r="R338" s="252"/>
      <c r="S338" s="252"/>
      <c r="T338" s="253"/>
      <c r="AT338" s="254" t="s">
        <v>175</v>
      </c>
      <c r="AU338" s="254" t="s">
        <v>107</v>
      </c>
      <c r="AV338" s="12" t="s">
        <v>82</v>
      </c>
      <c r="AW338" s="12" t="s">
        <v>31</v>
      </c>
      <c r="AX338" s="12" t="s">
        <v>74</v>
      </c>
      <c r="AY338" s="254" t="s">
        <v>165</v>
      </c>
    </row>
    <row r="339" s="13" customFormat="1">
      <c r="B339" s="255"/>
      <c r="C339" s="256"/>
      <c r="D339" s="246" t="s">
        <v>175</v>
      </c>
      <c r="E339" s="257" t="s">
        <v>1</v>
      </c>
      <c r="F339" s="258" t="s">
        <v>2731</v>
      </c>
      <c r="G339" s="256"/>
      <c r="H339" s="259">
        <v>0.108</v>
      </c>
      <c r="I339" s="260"/>
      <c r="J339" s="256"/>
      <c r="K339" s="256"/>
      <c r="L339" s="261"/>
      <c r="M339" s="262"/>
      <c r="N339" s="263"/>
      <c r="O339" s="263"/>
      <c r="P339" s="263"/>
      <c r="Q339" s="263"/>
      <c r="R339" s="263"/>
      <c r="S339" s="263"/>
      <c r="T339" s="264"/>
      <c r="AT339" s="265" t="s">
        <v>175</v>
      </c>
      <c r="AU339" s="265" t="s">
        <v>107</v>
      </c>
      <c r="AV339" s="13" t="s">
        <v>107</v>
      </c>
      <c r="AW339" s="13" t="s">
        <v>31</v>
      </c>
      <c r="AX339" s="13" t="s">
        <v>74</v>
      </c>
      <c r="AY339" s="265" t="s">
        <v>165</v>
      </c>
    </row>
    <row r="340" s="14" customFormat="1">
      <c r="B340" s="266"/>
      <c r="C340" s="267"/>
      <c r="D340" s="246" t="s">
        <v>175</v>
      </c>
      <c r="E340" s="268" t="s">
        <v>1</v>
      </c>
      <c r="F340" s="269" t="s">
        <v>179</v>
      </c>
      <c r="G340" s="267"/>
      <c r="H340" s="270">
        <v>0.36899999999999999</v>
      </c>
      <c r="I340" s="271"/>
      <c r="J340" s="267"/>
      <c r="K340" s="267"/>
      <c r="L340" s="272"/>
      <c r="M340" s="273"/>
      <c r="N340" s="274"/>
      <c r="O340" s="274"/>
      <c r="P340" s="274"/>
      <c r="Q340" s="274"/>
      <c r="R340" s="274"/>
      <c r="S340" s="274"/>
      <c r="T340" s="275"/>
      <c r="AT340" s="276" t="s">
        <v>175</v>
      </c>
      <c r="AU340" s="276" t="s">
        <v>107</v>
      </c>
      <c r="AV340" s="14" t="s">
        <v>166</v>
      </c>
      <c r="AW340" s="14" t="s">
        <v>31</v>
      </c>
      <c r="AX340" s="14" t="s">
        <v>74</v>
      </c>
      <c r="AY340" s="276" t="s">
        <v>165</v>
      </c>
    </row>
    <row r="341" s="15" customFormat="1">
      <c r="B341" s="277"/>
      <c r="C341" s="278"/>
      <c r="D341" s="246" t="s">
        <v>175</v>
      </c>
      <c r="E341" s="279" t="s">
        <v>1</v>
      </c>
      <c r="F341" s="280" t="s">
        <v>186</v>
      </c>
      <c r="G341" s="278"/>
      <c r="H341" s="281">
        <v>0.92799999999999994</v>
      </c>
      <c r="I341" s="282"/>
      <c r="J341" s="278"/>
      <c r="K341" s="278"/>
      <c r="L341" s="283"/>
      <c r="M341" s="284"/>
      <c r="N341" s="285"/>
      <c r="O341" s="285"/>
      <c r="P341" s="285"/>
      <c r="Q341" s="285"/>
      <c r="R341" s="285"/>
      <c r="S341" s="285"/>
      <c r="T341" s="286"/>
      <c r="AT341" s="287" t="s">
        <v>175</v>
      </c>
      <c r="AU341" s="287" t="s">
        <v>107</v>
      </c>
      <c r="AV341" s="15" t="s">
        <v>173</v>
      </c>
      <c r="AW341" s="15" t="s">
        <v>31</v>
      </c>
      <c r="AX341" s="15" t="s">
        <v>82</v>
      </c>
      <c r="AY341" s="287" t="s">
        <v>165</v>
      </c>
    </row>
    <row r="342" s="1" customFormat="1" ht="24" customHeight="1">
      <c r="B342" s="38"/>
      <c r="C342" s="231" t="s">
        <v>624</v>
      </c>
      <c r="D342" s="231" t="s">
        <v>168</v>
      </c>
      <c r="E342" s="232" t="s">
        <v>2279</v>
      </c>
      <c r="F342" s="233" t="s">
        <v>2280</v>
      </c>
      <c r="G342" s="234" t="s">
        <v>296</v>
      </c>
      <c r="H342" s="235">
        <v>20.978000000000002</v>
      </c>
      <c r="I342" s="236"/>
      <c r="J342" s="237">
        <f>ROUND(I342*H342,2)</f>
        <v>0</v>
      </c>
      <c r="K342" s="233" t="s">
        <v>172</v>
      </c>
      <c r="L342" s="43"/>
      <c r="M342" s="238" t="s">
        <v>1</v>
      </c>
      <c r="N342" s="239" t="s">
        <v>40</v>
      </c>
      <c r="O342" s="86"/>
      <c r="P342" s="240">
        <f>O342*H342</f>
        <v>0</v>
      </c>
      <c r="Q342" s="240">
        <v>0</v>
      </c>
      <c r="R342" s="240">
        <f>Q342*H342</f>
        <v>0</v>
      </c>
      <c r="S342" s="240">
        <v>0</v>
      </c>
      <c r="T342" s="241">
        <f>S342*H342</f>
        <v>0</v>
      </c>
      <c r="AR342" s="242" t="s">
        <v>315</v>
      </c>
      <c r="AT342" s="242" t="s">
        <v>168</v>
      </c>
      <c r="AU342" s="242" t="s">
        <v>107</v>
      </c>
      <c r="AY342" s="17" t="s">
        <v>165</v>
      </c>
      <c r="BE342" s="243">
        <f>IF(N342="základní",J342,0)</f>
        <v>0</v>
      </c>
      <c r="BF342" s="243">
        <f>IF(N342="snížená",J342,0)</f>
        <v>0</v>
      </c>
      <c r="BG342" s="243">
        <f>IF(N342="zákl. přenesená",J342,0)</f>
        <v>0</v>
      </c>
      <c r="BH342" s="243">
        <f>IF(N342="sníž. přenesená",J342,0)</f>
        <v>0</v>
      </c>
      <c r="BI342" s="243">
        <f>IF(N342="nulová",J342,0)</f>
        <v>0</v>
      </c>
      <c r="BJ342" s="17" t="s">
        <v>107</v>
      </c>
      <c r="BK342" s="243">
        <f>ROUND(I342*H342,2)</f>
        <v>0</v>
      </c>
      <c r="BL342" s="17" t="s">
        <v>315</v>
      </c>
      <c r="BM342" s="242" t="s">
        <v>2732</v>
      </c>
    </row>
    <row r="343" s="12" customFormat="1">
      <c r="B343" s="244"/>
      <c r="C343" s="245"/>
      <c r="D343" s="246" t="s">
        <v>175</v>
      </c>
      <c r="E343" s="247" t="s">
        <v>1</v>
      </c>
      <c r="F343" s="248" t="s">
        <v>2668</v>
      </c>
      <c r="G343" s="245"/>
      <c r="H343" s="247" t="s">
        <v>1</v>
      </c>
      <c r="I343" s="249"/>
      <c r="J343" s="245"/>
      <c r="K343" s="245"/>
      <c r="L343" s="250"/>
      <c r="M343" s="251"/>
      <c r="N343" s="252"/>
      <c r="O343" s="252"/>
      <c r="P343" s="252"/>
      <c r="Q343" s="252"/>
      <c r="R343" s="252"/>
      <c r="S343" s="252"/>
      <c r="T343" s="253"/>
      <c r="AT343" s="254" t="s">
        <v>175</v>
      </c>
      <c r="AU343" s="254" t="s">
        <v>107</v>
      </c>
      <c r="AV343" s="12" t="s">
        <v>82</v>
      </c>
      <c r="AW343" s="12" t="s">
        <v>31</v>
      </c>
      <c r="AX343" s="12" t="s">
        <v>74</v>
      </c>
      <c r="AY343" s="254" t="s">
        <v>165</v>
      </c>
    </row>
    <row r="344" s="13" customFormat="1">
      <c r="B344" s="255"/>
      <c r="C344" s="256"/>
      <c r="D344" s="246" t="s">
        <v>175</v>
      </c>
      <c r="E344" s="257" t="s">
        <v>1</v>
      </c>
      <c r="F344" s="258" t="s">
        <v>2733</v>
      </c>
      <c r="G344" s="256"/>
      <c r="H344" s="259">
        <v>16.875</v>
      </c>
      <c r="I344" s="260"/>
      <c r="J344" s="256"/>
      <c r="K344" s="256"/>
      <c r="L344" s="261"/>
      <c r="M344" s="262"/>
      <c r="N344" s="263"/>
      <c r="O344" s="263"/>
      <c r="P344" s="263"/>
      <c r="Q344" s="263"/>
      <c r="R344" s="263"/>
      <c r="S344" s="263"/>
      <c r="T344" s="264"/>
      <c r="AT344" s="265" t="s">
        <v>175</v>
      </c>
      <c r="AU344" s="265" t="s">
        <v>107</v>
      </c>
      <c r="AV344" s="13" t="s">
        <v>107</v>
      </c>
      <c r="AW344" s="13" t="s">
        <v>31</v>
      </c>
      <c r="AX344" s="13" t="s">
        <v>74</v>
      </c>
      <c r="AY344" s="265" t="s">
        <v>165</v>
      </c>
    </row>
    <row r="345" s="12" customFormat="1">
      <c r="B345" s="244"/>
      <c r="C345" s="245"/>
      <c r="D345" s="246" t="s">
        <v>175</v>
      </c>
      <c r="E345" s="247" t="s">
        <v>1</v>
      </c>
      <c r="F345" s="248" t="s">
        <v>2670</v>
      </c>
      <c r="G345" s="245"/>
      <c r="H345" s="247" t="s">
        <v>1</v>
      </c>
      <c r="I345" s="249"/>
      <c r="J345" s="245"/>
      <c r="K345" s="245"/>
      <c r="L345" s="250"/>
      <c r="M345" s="251"/>
      <c r="N345" s="252"/>
      <c r="O345" s="252"/>
      <c r="P345" s="252"/>
      <c r="Q345" s="252"/>
      <c r="R345" s="252"/>
      <c r="S345" s="252"/>
      <c r="T345" s="253"/>
      <c r="AT345" s="254" t="s">
        <v>175</v>
      </c>
      <c r="AU345" s="254" t="s">
        <v>107</v>
      </c>
      <c r="AV345" s="12" t="s">
        <v>82</v>
      </c>
      <c r="AW345" s="12" t="s">
        <v>31</v>
      </c>
      <c r="AX345" s="12" t="s">
        <v>74</v>
      </c>
      <c r="AY345" s="254" t="s">
        <v>165</v>
      </c>
    </row>
    <row r="346" s="13" customFormat="1">
      <c r="B346" s="255"/>
      <c r="C346" s="256"/>
      <c r="D346" s="246" t="s">
        <v>175</v>
      </c>
      <c r="E346" s="257" t="s">
        <v>1</v>
      </c>
      <c r="F346" s="258" t="s">
        <v>2734</v>
      </c>
      <c r="G346" s="256"/>
      <c r="H346" s="259">
        <v>4.1029999999999998</v>
      </c>
      <c r="I346" s="260"/>
      <c r="J346" s="256"/>
      <c r="K346" s="256"/>
      <c r="L346" s="261"/>
      <c r="M346" s="262"/>
      <c r="N346" s="263"/>
      <c r="O346" s="263"/>
      <c r="P346" s="263"/>
      <c r="Q346" s="263"/>
      <c r="R346" s="263"/>
      <c r="S346" s="263"/>
      <c r="T346" s="264"/>
      <c r="AT346" s="265" t="s">
        <v>175</v>
      </c>
      <c r="AU346" s="265" t="s">
        <v>107</v>
      </c>
      <c r="AV346" s="13" t="s">
        <v>107</v>
      </c>
      <c r="AW346" s="13" t="s">
        <v>31</v>
      </c>
      <c r="AX346" s="13" t="s">
        <v>74</v>
      </c>
      <c r="AY346" s="265" t="s">
        <v>165</v>
      </c>
    </row>
    <row r="347" s="15" customFormat="1">
      <c r="B347" s="277"/>
      <c r="C347" s="278"/>
      <c r="D347" s="246" t="s">
        <v>175</v>
      </c>
      <c r="E347" s="279" t="s">
        <v>1</v>
      </c>
      <c r="F347" s="280" t="s">
        <v>186</v>
      </c>
      <c r="G347" s="278"/>
      <c r="H347" s="281">
        <v>20.978000000000002</v>
      </c>
      <c r="I347" s="282"/>
      <c r="J347" s="278"/>
      <c r="K347" s="278"/>
      <c r="L347" s="283"/>
      <c r="M347" s="284"/>
      <c r="N347" s="285"/>
      <c r="O347" s="285"/>
      <c r="P347" s="285"/>
      <c r="Q347" s="285"/>
      <c r="R347" s="285"/>
      <c r="S347" s="285"/>
      <c r="T347" s="286"/>
      <c r="AT347" s="287" t="s">
        <v>175</v>
      </c>
      <c r="AU347" s="287" t="s">
        <v>107</v>
      </c>
      <c r="AV347" s="15" t="s">
        <v>173</v>
      </c>
      <c r="AW347" s="15" t="s">
        <v>31</v>
      </c>
      <c r="AX347" s="15" t="s">
        <v>82</v>
      </c>
      <c r="AY347" s="287" t="s">
        <v>165</v>
      </c>
    </row>
    <row r="348" s="1" customFormat="1" ht="24" customHeight="1">
      <c r="B348" s="38"/>
      <c r="C348" s="231" t="s">
        <v>628</v>
      </c>
      <c r="D348" s="231" t="s">
        <v>168</v>
      </c>
      <c r="E348" s="232" t="s">
        <v>2284</v>
      </c>
      <c r="F348" s="233" t="s">
        <v>2285</v>
      </c>
      <c r="G348" s="234" t="s">
        <v>339</v>
      </c>
      <c r="H348" s="235">
        <v>62.719999999999999</v>
      </c>
      <c r="I348" s="236"/>
      <c r="J348" s="237">
        <f>ROUND(I348*H348,2)</f>
        <v>0</v>
      </c>
      <c r="K348" s="233" t="s">
        <v>172</v>
      </c>
      <c r="L348" s="43"/>
      <c r="M348" s="238" t="s">
        <v>1</v>
      </c>
      <c r="N348" s="239" t="s">
        <v>40</v>
      </c>
      <c r="O348" s="86"/>
      <c r="P348" s="240">
        <f>O348*H348</f>
        <v>0</v>
      </c>
      <c r="Q348" s="240">
        <v>0</v>
      </c>
      <c r="R348" s="240">
        <f>Q348*H348</f>
        <v>0</v>
      </c>
      <c r="S348" s="240">
        <v>0</v>
      </c>
      <c r="T348" s="241">
        <f>S348*H348</f>
        <v>0</v>
      </c>
      <c r="AR348" s="242" t="s">
        <v>315</v>
      </c>
      <c r="AT348" s="242" t="s">
        <v>168</v>
      </c>
      <c r="AU348" s="242" t="s">
        <v>107</v>
      </c>
      <c r="AY348" s="17" t="s">
        <v>165</v>
      </c>
      <c r="BE348" s="243">
        <f>IF(N348="základní",J348,0)</f>
        <v>0</v>
      </c>
      <c r="BF348" s="243">
        <f>IF(N348="snížená",J348,0)</f>
        <v>0</v>
      </c>
      <c r="BG348" s="243">
        <f>IF(N348="zákl. přenesená",J348,0)</f>
        <v>0</v>
      </c>
      <c r="BH348" s="243">
        <f>IF(N348="sníž. přenesená",J348,0)</f>
        <v>0</v>
      </c>
      <c r="BI348" s="243">
        <f>IF(N348="nulová",J348,0)</f>
        <v>0</v>
      </c>
      <c r="BJ348" s="17" t="s">
        <v>107</v>
      </c>
      <c r="BK348" s="243">
        <f>ROUND(I348*H348,2)</f>
        <v>0</v>
      </c>
      <c r="BL348" s="17" t="s">
        <v>315</v>
      </c>
      <c r="BM348" s="242" t="s">
        <v>2735</v>
      </c>
    </row>
    <row r="349" s="12" customFormat="1">
      <c r="B349" s="244"/>
      <c r="C349" s="245"/>
      <c r="D349" s="246" t="s">
        <v>175</v>
      </c>
      <c r="E349" s="247" t="s">
        <v>1</v>
      </c>
      <c r="F349" s="248" t="s">
        <v>2287</v>
      </c>
      <c r="G349" s="245"/>
      <c r="H349" s="247" t="s">
        <v>1</v>
      </c>
      <c r="I349" s="249"/>
      <c r="J349" s="245"/>
      <c r="K349" s="245"/>
      <c r="L349" s="250"/>
      <c r="M349" s="251"/>
      <c r="N349" s="252"/>
      <c r="O349" s="252"/>
      <c r="P349" s="252"/>
      <c r="Q349" s="252"/>
      <c r="R349" s="252"/>
      <c r="S349" s="252"/>
      <c r="T349" s="253"/>
      <c r="AT349" s="254" t="s">
        <v>175</v>
      </c>
      <c r="AU349" s="254" t="s">
        <v>107</v>
      </c>
      <c r="AV349" s="12" t="s">
        <v>82</v>
      </c>
      <c r="AW349" s="12" t="s">
        <v>31</v>
      </c>
      <c r="AX349" s="12" t="s">
        <v>74</v>
      </c>
      <c r="AY349" s="254" t="s">
        <v>165</v>
      </c>
    </row>
    <row r="350" s="12" customFormat="1">
      <c r="B350" s="244"/>
      <c r="C350" s="245"/>
      <c r="D350" s="246" t="s">
        <v>175</v>
      </c>
      <c r="E350" s="247" t="s">
        <v>1</v>
      </c>
      <c r="F350" s="248" t="s">
        <v>2668</v>
      </c>
      <c r="G350" s="245"/>
      <c r="H350" s="247" t="s">
        <v>1</v>
      </c>
      <c r="I350" s="249"/>
      <c r="J350" s="245"/>
      <c r="K350" s="245"/>
      <c r="L350" s="250"/>
      <c r="M350" s="251"/>
      <c r="N350" s="252"/>
      <c r="O350" s="252"/>
      <c r="P350" s="252"/>
      <c r="Q350" s="252"/>
      <c r="R350" s="252"/>
      <c r="S350" s="252"/>
      <c r="T350" s="253"/>
      <c r="AT350" s="254" t="s">
        <v>175</v>
      </c>
      <c r="AU350" s="254" t="s">
        <v>107</v>
      </c>
      <c r="AV350" s="12" t="s">
        <v>82</v>
      </c>
      <c r="AW350" s="12" t="s">
        <v>31</v>
      </c>
      <c r="AX350" s="12" t="s">
        <v>74</v>
      </c>
      <c r="AY350" s="254" t="s">
        <v>165</v>
      </c>
    </row>
    <row r="351" s="13" customFormat="1">
      <c r="B351" s="255"/>
      <c r="C351" s="256"/>
      <c r="D351" s="246" t="s">
        <v>175</v>
      </c>
      <c r="E351" s="257" t="s">
        <v>1</v>
      </c>
      <c r="F351" s="258" t="s">
        <v>2736</v>
      </c>
      <c r="G351" s="256"/>
      <c r="H351" s="259">
        <v>52.5</v>
      </c>
      <c r="I351" s="260"/>
      <c r="J351" s="256"/>
      <c r="K351" s="256"/>
      <c r="L351" s="261"/>
      <c r="M351" s="262"/>
      <c r="N351" s="263"/>
      <c r="O351" s="263"/>
      <c r="P351" s="263"/>
      <c r="Q351" s="263"/>
      <c r="R351" s="263"/>
      <c r="S351" s="263"/>
      <c r="T351" s="264"/>
      <c r="AT351" s="265" t="s">
        <v>175</v>
      </c>
      <c r="AU351" s="265" t="s">
        <v>107</v>
      </c>
      <c r="AV351" s="13" t="s">
        <v>107</v>
      </c>
      <c r="AW351" s="13" t="s">
        <v>31</v>
      </c>
      <c r="AX351" s="13" t="s">
        <v>74</v>
      </c>
      <c r="AY351" s="265" t="s">
        <v>165</v>
      </c>
    </row>
    <row r="352" s="12" customFormat="1">
      <c r="B352" s="244"/>
      <c r="C352" s="245"/>
      <c r="D352" s="246" t="s">
        <v>175</v>
      </c>
      <c r="E352" s="247" t="s">
        <v>1</v>
      </c>
      <c r="F352" s="248" t="s">
        <v>2670</v>
      </c>
      <c r="G352" s="245"/>
      <c r="H352" s="247" t="s">
        <v>1</v>
      </c>
      <c r="I352" s="249"/>
      <c r="J352" s="245"/>
      <c r="K352" s="245"/>
      <c r="L352" s="250"/>
      <c r="M352" s="251"/>
      <c r="N352" s="252"/>
      <c r="O352" s="252"/>
      <c r="P352" s="252"/>
      <c r="Q352" s="252"/>
      <c r="R352" s="252"/>
      <c r="S352" s="252"/>
      <c r="T352" s="253"/>
      <c r="AT352" s="254" t="s">
        <v>175</v>
      </c>
      <c r="AU352" s="254" t="s">
        <v>107</v>
      </c>
      <c r="AV352" s="12" t="s">
        <v>82</v>
      </c>
      <c r="AW352" s="12" t="s">
        <v>31</v>
      </c>
      <c r="AX352" s="12" t="s">
        <v>74</v>
      </c>
      <c r="AY352" s="254" t="s">
        <v>165</v>
      </c>
    </row>
    <row r="353" s="13" customFormat="1">
      <c r="B353" s="255"/>
      <c r="C353" s="256"/>
      <c r="D353" s="246" t="s">
        <v>175</v>
      </c>
      <c r="E353" s="257" t="s">
        <v>1</v>
      </c>
      <c r="F353" s="258" t="s">
        <v>2737</v>
      </c>
      <c r="G353" s="256"/>
      <c r="H353" s="259">
        <v>10.220000000000001</v>
      </c>
      <c r="I353" s="260"/>
      <c r="J353" s="256"/>
      <c r="K353" s="256"/>
      <c r="L353" s="261"/>
      <c r="M353" s="262"/>
      <c r="N353" s="263"/>
      <c r="O353" s="263"/>
      <c r="P353" s="263"/>
      <c r="Q353" s="263"/>
      <c r="R353" s="263"/>
      <c r="S353" s="263"/>
      <c r="T353" s="264"/>
      <c r="AT353" s="265" t="s">
        <v>175</v>
      </c>
      <c r="AU353" s="265" t="s">
        <v>107</v>
      </c>
      <c r="AV353" s="13" t="s">
        <v>107</v>
      </c>
      <c r="AW353" s="13" t="s">
        <v>31</v>
      </c>
      <c r="AX353" s="13" t="s">
        <v>74</v>
      </c>
      <c r="AY353" s="265" t="s">
        <v>165</v>
      </c>
    </row>
    <row r="354" s="15" customFormat="1">
      <c r="B354" s="277"/>
      <c r="C354" s="278"/>
      <c r="D354" s="246" t="s">
        <v>175</v>
      </c>
      <c r="E354" s="279" t="s">
        <v>1</v>
      </c>
      <c r="F354" s="280" t="s">
        <v>186</v>
      </c>
      <c r="G354" s="278"/>
      <c r="H354" s="281">
        <v>62.719999999999999</v>
      </c>
      <c r="I354" s="282"/>
      <c r="J354" s="278"/>
      <c r="K354" s="278"/>
      <c r="L354" s="283"/>
      <c r="M354" s="284"/>
      <c r="N354" s="285"/>
      <c r="O354" s="285"/>
      <c r="P354" s="285"/>
      <c r="Q354" s="285"/>
      <c r="R354" s="285"/>
      <c r="S354" s="285"/>
      <c r="T354" s="286"/>
      <c r="AT354" s="287" t="s">
        <v>175</v>
      </c>
      <c r="AU354" s="287" t="s">
        <v>107</v>
      </c>
      <c r="AV354" s="15" t="s">
        <v>173</v>
      </c>
      <c r="AW354" s="15" t="s">
        <v>31</v>
      </c>
      <c r="AX354" s="15" t="s">
        <v>82</v>
      </c>
      <c r="AY354" s="287" t="s">
        <v>165</v>
      </c>
    </row>
    <row r="355" s="1" customFormat="1" ht="16.5" customHeight="1">
      <c r="B355" s="38"/>
      <c r="C355" s="288" t="s">
        <v>632</v>
      </c>
      <c r="D355" s="288" t="s">
        <v>223</v>
      </c>
      <c r="E355" s="289" t="s">
        <v>2291</v>
      </c>
      <c r="F355" s="290" t="s">
        <v>2292</v>
      </c>
      <c r="G355" s="291" t="s">
        <v>171</v>
      </c>
      <c r="H355" s="292">
        <v>0.32500000000000001</v>
      </c>
      <c r="I355" s="293"/>
      <c r="J355" s="294">
        <f>ROUND(I355*H355,2)</f>
        <v>0</v>
      </c>
      <c r="K355" s="290" t="s">
        <v>172</v>
      </c>
      <c r="L355" s="295"/>
      <c r="M355" s="296" t="s">
        <v>1</v>
      </c>
      <c r="N355" s="297" t="s">
        <v>40</v>
      </c>
      <c r="O355" s="86"/>
      <c r="P355" s="240">
        <f>O355*H355</f>
        <v>0</v>
      </c>
      <c r="Q355" s="240">
        <v>0.55000000000000004</v>
      </c>
      <c r="R355" s="240">
        <f>Q355*H355</f>
        <v>0.17875000000000002</v>
      </c>
      <c r="S355" s="240">
        <v>0</v>
      </c>
      <c r="T355" s="241">
        <f>S355*H355</f>
        <v>0</v>
      </c>
      <c r="AR355" s="242" t="s">
        <v>616</v>
      </c>
      <c r="AT355" s="242" t="s">
        <v>223</v>
      </c>
      <c r="AU355" s="242" t="s">
        <v>107</v>
      </c>
      <c r="AY355" s="17" t="s">
        <v>165</v>
      </c>
      <c r="BE355" s="243">
        <f>IF(N355="základní",J355,0)</f>
        <v>0</v>
      </c>
      <c r="BF355" s="243">
        <f>IF(N355="snížená",J355,0)</f>
        <v>0</v>
      </c>
      <c r="BG355" s="243">
        <f>IF(N355="zákl. přenesená",J355,0)</f>
        <v>0</v>
      </c>
      <c r="BH355" s="243">
        <f>IF(N355="sníž. přenesená",J355,0)</f>
        <v>0</v>
      </c>
      <c r="BI355" s="243">
        <f>IF(N355="nulová",J355,0)</f>
        <v>0</v>
      </c>
      <c r="BJ355" s="17" t="s">
        <v>107</v>
      </c>
      <c r="BK355" s="243">
        <f>ROUND(I355*H355,2)</f>
        <v>0</v>
      </c>
      <c r="BL355" s="17" t="s">
        <v>315</v>
      </c>
      <c r="BM355" s="242" t="s">
        <v>2738</v>
      </c>
    </row>
    <row r="356" s="12" customFormat="1">
      <c r="B356" s="244"/>
      <c r="C356" s="245"/>
      <c r="D356" s="246" t="s">
        <v>175</v>
      </c>
      <c r="E356" s="247" t="s">
        <v>1</v>
      </c>
      <c r="F356" s="248" t="s">
        <v>2294</v>
      </c>
      <c r="G356" s="245"/>
      <c r="H356" s="247" t="s">
        <v>1</v>
      </c>
      <c r="I356" s="249"/>
      <c r="J356" s="245"/>
      <c r="K356" s="245"/>
      <c r="L356" s="250"/>
      <c r="M356" s="251"/>
      <c r="N356" s="252"/>
      <c r="O356" s="252"/>
      <c r="P356" s="252"/>
      <c r="Q356" s="252"/>
      <c r="R356" s="252"/>
      <c r="S356" s="252"/>
      <c r="T356" s="253"/>
      <c r="AT356" s="254" t="s">
        <v>175</v>
      </c>
      <c r="AU356" s="254" t="s">
        <v>107</v>
      </c>
      <c r="AV356" s="12" t="s">
        <v>82</v>
      </c>
      <c r="AW356" s="12" t="s">
        <v>31</v>
      </c>
      <c r="AX356" s="12" t="s">
        <v>74</v>
      </c>
      <c r="AY356" s="254" t="s">
        <v>165</v>
      </c>
    </row>
    <row r="357" s="12" customFormat="1">
      <c r="B357" s="244"/>
      <c r="C357" s="245"/>
      <c r="D357" s="246" t="s">
        <v>175</v>
      </c>
      <c r="E357" s="247" t="s">
        <v>1</v>
      </c>
      <c r="F357" s="248" t="s">
        <v>2295</v>
      </c>
      <c r="G357" s="245"/>
      <c r="H357" s="247" t="s">
        <v>1</v>
      </c>
      <c r="I357" s="249"/>
      <c r="J357" s="245"/>
      <c r="K357" s="245"/>
      <c r="L357" s="250"/>
      <c r="M357" s="251"/>
      <c r="N357" s="252"/>
      <c r="O357" s="252"/>
      <c r="P357" s="252"/>
      <c r="Q357" s="252"/>
      <c r="R357" s="252"/>
      <c r="S357" s="252"/>
      <c r="T357" s="253"/>
      <c r="AT357" s="254" t="s">
        <v>175</v>
      </c>
      <c r="AU357" s="254" t="s">
        <v>107</v>
      </c>
      <c r="AV357" s="12" t="s">
        <v>82</v>
      </c>
      <c r="AW357" s="12" t="s">
        <v>31</v>
      </c>
      <c r="AX357" s="12" t="s">
        <v>74</v>
      </c>
      <c r="AY357" s="254" t="s">
        <v>165</v>
      </c>
    </row>
    <row r="358" s="13" customFormat="1">
      <c r="B358" s="255"/>
      <c r="C358" s="256"/>
      <c r="D358" s="246" t="s">
        <v>175</v>
      </c>
      <c r="E358" s="257" t="s">
        <v>1</v>
      </c>
      <c r="F358" s="258" t="s">
        <v>2739</v>
      </c>
      <c r="G358" s="256"/>
      <c r="H358" s="259">
        <v>0.222</v>
      </c>
      <c r="I358" s="260"/>
      <c r="J358" s="256"/>
      <c r="K358" s="256"/>
      <c r="L358" s="261"/>
      <c r="M358" s="262"/>
      <c r="N358" s="263"/>
      <c r="O358" s="263"/>
      <c r="P358" s="263"/>
      <c r="Q358" s="263"/>
      <c r="R358" s="263"/>
      <c r="S358" s="263"/>
      <c r="T358" s="264"/>
      <c r="AT358" s="265" t="s">
        <v>175</v>
      </c>
      <c r="AU358" s="265" t="s">
        <v>107</v>
      </c>
      <c r="AV358" s="13" t="s">
        <v>107</v>
      </c>
      <c r="AW358" s="13" t="s">
        <v>31</v>
      </c>
      <c r="AX358" s="13" t="s">
        <v>74</v>
      </c>
      <c r="AY358" s="265" t="s">
        <v>165</v>
      </c>
    </row>
    <row r="359" s="14" customFormat="1">
      <c r="B359" s="266"/>
      <c r="C359" s="267"/>
      <c r="D359" s="246" t="s">
        <v>175</v>
      </c>
      <c r="E359" s="268" t="s">
        <v>1</v>
      </c>
      <c r="F359" s="269" t="s">
        <v>179</v>
      </c>
      <c r="G359" s="267"/>
      <c r="H359" s="270">
        <v>0.222</v>
      </c>
      <c r="I359" s="271"/>
      <c r="J359" s="267"/>
      <c r="K359" s="267"/>
      <c r="L359" s="272"/>
      <c r="M359" s="273"/>
      <c r="N359" s="274"/>
      <c r="O359" s="274"/>
      <c r="P359" s="274"/>
      <c r="Q359" s="274"/>
      <c r="R359" s="274"/>
      <c r="S359" s="274"/>
      <c r="T359" s="275"/>
      <c r="AT359" s="276" t="s">
        <v>175</v>
      </c>
      <c r="AU359" s="276" t="s">
        <v>107</v>
      </c>
      <c r="AV359" s="14" t="s">
        <v>166</v>
      </c>
      <c r="AW359" s="14" t="s">
        <v>31</v>
      </c>
      <c r="AX359" s="14" t="s">
        <v>74</v>
      </c>
      <c r="AY359" s="276" t="s">
        <v>165</v>
      </c>
    </row>
    <row r="360" s="12" customFormat="1">
      <c r="B360" s="244"/>
      <c r="C360" s="245"/>
      <c r="D360" s="246" t="s">
        <v>175</v>
      </c>
      <c r="E360" s="247" t="s">
        <v>1</v>
      </c>
      <c r="F360" s="248" t="s">
        <v>2297</v>
      </c>
      <c r="G360" s="245"/>
      <c r="H360" s="247" t="s">
        <v>1</v>
      </c>
      <c r="I360" s="249"/>
      <c r="J360" s="245"/>
      <c r="K360" s="245"/>
      <c r="L360" s="250"/>
      <c r="M360" s="251"/>
      <c r="N360" s="252"/>
      <c r="O360" s="252"/>
      <c r="P360" s="252"/>
      <c r="Q360" s="252"/>
      <c r="R360" s="252"/>
      <c r="S360" s="252"/>
      <c r="T360" s="253"/>
      <c r="AT360" s="254" t="s">
        <v>175</v>
      </c>
      <c r="AU360" s="254" t="s">
        <v>107</v>
      </c>
      <c r="AV360" s="12" t="s">
        <v>82</v>
      </c>
      <c r="AW360" s="12" t="s">
        <v>31</v>
      </c>
      <c r="AX360" s="12" t="s">
        <v>74</v>
      </c>
      <c r="AY360" s="254" t="s">
        <v>165</v>
      </c>
    </row>
    <row r="361" s="13" customFormat="1">
      <c r="B361" s="255"/>
      <c r="C361" s="256"/>
      <c r="D361" s="246" t="s">
        <v>175</v>
      </c>
      <c r="E361" s="257" t="s">
        <v>1</v>
      </c>
      <c r="F361" s="258" t="s">
        <v>2740</v>
      </c>
      <c r="G361" s="256"/>
      <c r="H361" s="259">
        <v>0.10299999999999999</v>
      </c>
      <c r="I361" s="260"/>
      <c r="J361" s="256"/>
      <c r="K361" s="256"/>
      <c r="L361" s="261"/>
      <c r="M361" s="262"/>
      <c r="N361" s="263"/>
      <c r="O361" s="263"/>
      <c r="P361" s="263"/>
      <c r="Q361" s="263"/>
      <c r="R361" s="263"/>
      <c r="S361" s="263"/>
      <c r="T361" s="264"/>
      <c r="AT361" s="265" t="s">
        <v>175</v>
      </c>
      <c r="AU361" s="265" t="s">
        <v>107</v>
      </c>
      <c r="AV361" s="13" t="s">
        <v>107</v>
      </c>
      <c r="AW361" s="13" t="s">
        <v>31</v>
      </c>
      <c r="AX361" s="13" t="s">
        <v>74</v>
      </c>
      <c r="AY361" s="265" t="s">
        <v>165</v>
      </c>
    </row>
    <row r="362" s="14" customFormat="1">
      <c r="B362" s="266"/>
      <c r="C362" s="267"/>
      <c r="D362" s="246" t="s">
        <v>175</v>
      </c>
      <c r="E362" s="268" t="s">
        <v>1</v>
      </c>
      <c r="F362" s="269" t="s">
        <v>179</v>
      </c>
      <c r="G362" s="267"/>
      <c r="H362" s="270">
        <v>0.10299999999999999</v>
      </c>
      <c r="I362" s="271"/>
      <c r="J362" s="267"/>
      <c r="K362" s="267"/>
      <c r="L362" s="272"/>
      <c r="M362" s="273"/>
      <c r="N362" s="274"/>
      <c r="O362" s="274"/>
      <c r="P362" s="274"/>
      <c r="Q362" s="274"/>
      <c r="R362" s="274"/>
      <c r="S362" s="274"/>
      <c r="T362" s="275"/>
      <c r="AT362" s="276" t="s">
        <v>175</v>
      </c>
      <c r="AU362" s="276" t="s">
        <v>107</v>
      </c>
      <c r="AV362" s="14" t="s">
        <v>166</v>
      </c>
      <c r="AW362" s="14" t="s">
        <v>31</v>
      </c>
      <c r="AX362" s="14" t="s">
        <v>74</v>
      </c>
      <c r="AY362" s="276" t="s">
        <v>165</v>
      </c>
    </row>
    <row r="363" s="15" customFormat="1">
      <c r="B363" s="277"/>
      <c r="C363" s="278"/>
      <c r="D363" s="246" t="s">
        <v>175</v>
      </c>
      <c r="E363" s="279" t="s">
        <v>1</v>
      </c>
      <c r="F363" s="280" t="s">
        <v>186</v>
      </c>
      <c r="G363" s="278"/>
      <c r="H363" s="281">
        <v>0.32500000000000001</v>
      </c>
      <c r="I363" s="282"/>
      <c r="J363" s="278"/>
      <c r="K363" s="278"/>
      <c r="L363" s="283"/>
      <c r="M363" s="284"/>
      <c r="N363" s="285"/>
      <c r="O363" s="285"/>
      <c r="P363" s="285"/>
      <c r="Q363" s="285"/>
      <c r="R363" s="285"/>
      <c r="S363" s="285"/>
      <c r="T363" s="286"/>
      <c r="AT363" s="287" t="s">
        <v>175</v>
      </c>
      <c r="AU363" s="287" t="s">
        <v>107</v>
      </c>
      <c r="AV363" s="15" t="s">
        <v>173</v>
      </c>
      <c r="AW363" s="15" t="s">
        <v>31</v>
      </c>
      <c r="AX363" s="15" t="s">
        <v>82</v>
      </c>
      <c r="AY363" s="287" t="s">
        <v>165</v>
      </c>
    </row>
    <row r="364" s="1" customFormat="1" ht="24" customHeight="1">
      <c r="B364" s="38"/>
      <c r="C364" s="231" t="s">
        <v>638</v>
      </c>
      <c r="D364" s="231" t="s">
        <v>168</v>
      </c>
      <c r="E364" s="232" t="s">
        <v>2299</v>
      </c>
      <c r="F364" s="233" t="s">
        <v>2300</v>
      </c>
      <c r="G364" s="234" t="s">
        <v>339</v>
      </c>
      <c r="H364" s="235">
        <v>62.719999999999999</v>
      </c>
      <c r="I364" s="236"/>
      <c r="J364" s="237">
        <f>ROUND(I364*H364,2)</f>
        <v>0</v>
      </c>
      <c r="K364" s="233" t="s">
        <v>1</v>
      </c>
      <c r="L364" s="43"/>
      <c r="M364" s="238" t="s">
        <v>1</v>
      </c>
      <c r="N364" s="239" t="s">
        <v>40</v>
      </c>
      <c r="O364" s="86"/>
      <c r="P364" s="240">
        <f>O364*H364</f>
        <v>0</v>
      </c>
      <c r="Q364" s="240">
        <v>0</v>
      </c>
      <c r="R364" s="240">
        <f>Q364*H364</f>
        <v>0</v>
      </c>
      <c r="S364" s="240">
        <v>0</v>
      </c>
      <c r="T364" s="241">
        <f>S364*H364</f>
        <v>0</v>
      </c>
      <c r="AR364" s="242" t="s">
        <v>315</v>
      </c>
      <c r="AT364" s="242" t="s">
        <v>168</v>
      </c>
      <c r="AU364" s="242" t="s">
        <v>107</v>
      </c>
      <c r="AY364" s="17" t="s">
        <v>165</v>
      </c>
      <c r="BE364" s="243">
        <f>IF(N364="základní",J364,0)</f>
        <v>0</v>
      </c>
      <c r="BF364" s="243">
        <f>IF(N364="snížená",J364,0)</f>
        <v>0</v>
      </c>
      <c r="BG364" s="243">
        <f>IF(N364="zákl. přenesená",J364,0)</f>
        <v>0</v>
      </c>
      <c r="BH364" s="243">
        <f>IF(N364="sníž. přenesená",J364,0)</f>
        <v>0</v>
      </c>
      <c r="BI364" s="243">
        <f>IF(N364="nulová",J364,0)</f>
        <v>0</v>
      </c>
      <c r="BJ364" s="17" t="s">
        <v>107</v>
      </c>
      <c r="BK364" s="243">
        <f>ROUND(I364*H364,2)</f>
        <v>0</v>
      </c>
      <c r="BL364" s="17" t="s">
        <v>315</v>
      </c>
      <c r="BM364" s="242" t="s">
        <v>2741</v>
      </c>
    </row>
    <row r="365" s="13" customFormat="1">
      <c r="B365" s="255"/>
      <c r="C365" s="256"/>
      <c r="D365" s="246" t="s">
        <v>175</v>
      </c>
      <c r="E365" s="257" t="s">
        <v>1</v>
      </c>
      <c r="F365" s="258" t="s">
        <v>2742</v>
      </c>
      <c r="G365" s="256"/>
      <c r="H365" s="259">
        <v>62.719999999999999</v>
      </c>
      <c r="I365" s="260"/>
      <c r="J365" s="256"/>
      <c r="K365" s="256"/>
      <c r="L365" s="261"/>
      <c r="M365" s="262"/>
      <c r="N365" s="263"/>
      <c r="O365" s="263"/>
      <c r="P365" s="263"/>
      <c r="Q365" s="263"/>
      <c r="R365" s="263"/>
      <c r="S365" s="263"/>
      <c r="T365" s="264"/>
      <c r="AT365" s="265" t="s">
        <v>175</v>
      </c>
      <c r="AU365" s="265" t="s">
        <v>107</v>
      </c>
      <c r="AV365" s="13" t="s">
        <v>107</v>
      </c>
      <c r="AW365" s="13" t="s">
        <v>31</v>
      </c>
      <c r="AX365" s="13" t="s">
        <v>74</v>
      </c>
      <c r="AY365" s="265" t="s">
        <v>165</v>
      </c>
    </row>
    <row r="366" s="15" customFormat="1">
      <c r="B366" s="277"/>
      <c r="C366" s="278"/>
      <c r="D366" s="246" t="s">
        <v>175</v>
      </c>
      <c r="E366" s="279" t="s">
        <v>1</v>
      </c>
      <c r="F366" s="280" t="s">
        <v>186</v>
      </c>
      <c r="G366" s="278"/>
      <c r="H366" s="281">
        <v>62.719999999999999</v>
      </c>
      <c r="I366" s="282"/>
      <c r="J366" s="278"/>
      <c r="K366" s="278"/>
      <c r="L366" s="283"/>
      <c r="M366" s="284"/>
      <c r="N366" s="285"/>
      <c r="O366" s="285"/>
      <c r="P366" s="285"/>
      <c r="Q366" s="285"/>
      <c r="R366" s="285"/>
      <c r="S366" s="285"/>
      <c r="T366" s="286"/>
      <c r="AT366" s="287" t="s">
        <v>175</v>
      </c>
      <c r="AU366" s="287" t="s">
        <v>107</v>
      </c>
      <c r="AV366" s="15" t="s">
        <v>173</v>
      </c>
      <c r="AW366" s="15" t="s">
        <v>31</v>
      </c>
      <c r="AX366" s="15" t="s">
        <v>82</v>
      </c>
      <c r="AY366" s="287" t="s">
        <v>165</v>
      </c>
    </row>
    <row r="367" s="1" customFormat="1" ht="24" customHeight="1">
      <c r="B367" s="38"/>
      <c r="C367" s="288" t="s">
        <v>642</v>
      </c>
      <c r="D367" s="288" t="s">
        <v>223</v>
      </c>
      <c r="E367" s="289" t="s">
        <v>2303</v>
      </c>
      <c r="F367" s="290" t="s">
        <v>2304</v>
      </c>
      <c r="G367" s="291" t="s">
        <v>339</v>
      </c>
      <c r="H367" s="292">
        <v>62.719999999999999</v>
      </c>
      <c r="I367" s="293"/>
      <c r="J367" s="294">
        <f>ROUND(I367*H367,2)</f>
        <v>0</v>
      </c>
      <c r="K367" s="290" t="s">
        <v>172</v>
      </c>
      <c r="L367" s="295"/>
      <c r="M367" s="296" t="s">
        <v>1</v>
      </c>
      <c r="N367" s="297" t="s">
        <v>40</v>
      </c>
      <c r="O367" s="86"/>
      <c r="P367" s="240">
        <f>O367*H367</f>
        <v>0</v>
      </c>
      <c r="Q367" s="240">
        <v>3.0000000000000001E-05</v>
      </c>
      <c r="R367" s="240">
        <f>Q367*H367</f>
        <v>0.0018816</v>
      </c>
      <c r="S367" s="240">
        <v>0</v>
      </c>
      <c r="T367" s="241">
        <f>S367*H367</f>
        <v>0</v>
      </c>
      <c r="AR367" s="242" t="s">
        <v>616</v>
      </c>
      <c r="AT367" s="242" t="s">
        <v>223</v>
      </c>
      <c r="AU367" s="242" t="s">
        <v>107</v>
      </c>
      <c r="AY367" s="17" t="s">
        <v>165</v>
      </c>
      <c r="BE367" s="243">
        <f>IF(N367="základní",J367,0)</f>
        <v>0</v>
      </c>
      <c r="BF367" s="243">
        <f>IF(N367="snížená",J367,0)</f>
        <v>0</v>
      </c>
      <c r="BG367" s="243">
        <f>IF(N367="zákl. přenesená",J367,0)</f>
        <v>0</v>
      </c>
      <c r="BH367" s="243">
        <f>IF(N367="sníž. přenesená",J367,0)</f>
        <v>0</v>
      </c>
      <c r="BI367" s="243">
        <f>IF(N367="nulová",J367,0)</f>
        <v>0</v>
      </c>
      <c r="BJ367" s="17" t="s">
        <v>107</v>
      </c>
      <c r="BK367" s="243">
        <f>ROUND(I367*H367,2)</f>
        <v>0</v>
      </c>
      <c r="BL367" s="17" t="s">
        <v>315</v>
      </c>
      <c r="BM367" s="242" t="s">
        <v>2743</v>
      </c>
    </row>
    <row r="368" s="13" customFormat="1">
      <c r="B368" s="255"/>
      <c r="C368" s="256"/>
      <c r="D368" s="246" t="s">
        <v>175</v>
      </c>
      <c r="E368" s="257" t="s">
        <v>1</v>
      </c>
      <c r="F368" s="258" t="s">
        <v>2742</v>
      </c>
      <c r="G368" s="256"/>
      <c r="H368" s="259">
        <v>62.719999999999999</v>
      </c>
      <c r="I368" s="260"/>
      <c r="J368" s="256"/>
      <c r="K368" s="256"/>
      <c r="L368" s="261"/>
      <c r="M368" s="262"/>
      <c r="N368" s="263"/>
      <c r="O368" s="263"/>
      <c r="P368" s="263"/>
      <c r="Q368" s="263"/>
      <c r="R368" s="263"/>
      <c r="S368" s="263"/>
      <c r="T368" s="264"/>
      <c r="AT368" s="265" t="s">
        <v>175</v>
      </c>
      <c r="AU368" s="265" t="s">
        <v>107</v>
      </c>
      <c r="AV368" s="13" t="s">
        <v>107</v>
      </c>
      <c r="AW368" s="13" t="s">
        <v>31</v>
      </c>
      <c r="AX368" s="13" t="s">
        <v>74</v>
      </c>
      <c r="AY368" s="265" t="s">
        <v>165</v>
      </c>
    </row>
    <row r="369" s="15" customFormat="1">
      <c r="B369" s="277"/>
      <c r="C369" s="278"/>
      <c r="D369" s="246" t="s">
        <v>175</v>
      </c>
      <c r="E369" s="279" t="s">
        <v>1</v>
      </c>
      <c r="F369" s="280" t="s">
        <v>186</v>
      </c>
      <c r="G369" s="278"/>
      <c r="H369" s="281">
        <v>62.719999999999999</v>
      </c>
      <c r="I369" s="282"/>
      <c r="J369" s="278"/>
      <c r="K369" s="278"/>
      <c r="L369" s="283"/>
      <c r="M369" s="284"/>
      <c r="N369" s="285"/>
      <c r="O369" s="285"/>
      <c r="P369" s="285"/>
      <c r="Q369" s="285"/>
      <c r="R369" s="285"/>
      <c r="S369" s="285"/>
      <c r="T369" s="286"/>
      <c r="AT369" s="287" t="s">
        <v>175</v>
      </c>
      <c r="AU369" s="287" t="s">
        <v>107</v>
      </c>
      <c r="AV369" s="15" t="s">
        <v>173</v>
      </c>
      <c r="AW369" s="15" t="s">
        <v>31</v>
      </c>
      <c r="AX369" s="15" t="s">
        <v>82</v>
      </c>
      <c r="AY369" s="287" t="s">
        <v>165</v>
      </c>
    </row>
    <row r="370" s="1" customFormat="1" ht="24" customHeight="1">
      <c r="B370" s="38"/>
      <c r="C370" s="231" t="s">
        <v>646</v>
      </c>
      <c r="D370" s="231" t="s">
        <v>168</v>
      </c>
      <c r="E370" s="232" t="s">
        <v>2306</v>
      </c>
      <c r="F370" s="233" t="s">
        <v>2307</v>
      </c>
      <c r="G370" s="234" t="s">
        <v>171</v>
      </c>
      <c r="H370" s="235">
        <v>0.32500000000000001</v>
      </c>
      <c r="I370" s="236"/>
      <c r="J370" s="237">
        <f>ROUND(I370*H370,2)</f>
        <v>0</v>
      </c>
      <c r="K370" s="233" t="s">
        <v>286</v>
      </c>
      <c r="L370" s="43"/>
      <c r="M370" s="238" t="s">
        <v>1</v>
      </c>
      <c r="N370" s="239" t="s">
        <v>40</v>
      </c>
      <c r="O370" s="86"/>
      <c r="P370" s="240">
        <f>O370*H370</f>
        <v>0</v>
      </c>
      <c r="Q370" s="240">
        <v>0.023369999999999998</v>
      </c>
      <c r="R370" s="240">
        <f>Q370*H370</f>
        <v>0.0075952499999999996</v>
      </c>
      <c r="S370" s="240">
        <v>0</v>
      </c>
      <c r="T370" s="241">
        <f>S370*H370</f>
        <v>0</v>
      </c>
      <c r="AR370" s="242" t="s">
        <v>315</v>
      </c>
      <c r="AT370" s="242" t="s">
        <v>168</v>
      </c>
      <c r="AU370" s="242" t="s">
        <v>107</v>
      </c>
      <c r="AY370" s="17" t="s">
        <v>165</v>
      </c>
      <c r="BE370" s="243">
        <f>IF(N370="základní",J370,0)</f>
        <v>0</v>
      </c>
      <c r="BF370" s="243">
        <f>IF(N370="snížená",J370,0)</f>
        <v>0</v>
      </c>
      <c r="BG370" s="243">
        <f>IF(N370="zákl. přenesená",J370,0)</f>
        <v>0</v>
      </c>
      <c r="BH370" s="243">
        <f>IF(N370="sníž. přenesená",J370,0)</f>
        <v>0</v>
      </c>
      <c r="BI370" s="243">
        <f>IF(N370="nulová",J370,0)</f>
        <v>0</v>
      </c>
      <c r="BJ370" s="17" t="s">
        <v>107</v>
      </c>
      <c r="BK370" s="243">
        <f>ROUND(I370*H370,2)</f>
        <v>0</v>
      </c>
      <c r="BL370" s="17" t="s">
        <v>315</v>
      </c>
      <c r="BM370" s="242" t="s">
        <v>2744</v>
      </c>
    </row>
    <row r="371" s="1" customFormat="1" ht="24" customHeight="1">
      <c r="B371" s="38"/>
      <c r="C371" s="231" t="s">
        <v>650</v>
      </c>
      <c r="D371" s="231" t="s">
        <v>168</v>
      </c>
      <c r="E371" s="232" t="s">
        <v>2745</v>
      </c>
      <c r="F371" s="233" t="s">
        <v>2746</v>
      </c>
      <c r="G371" s="234" t="s">
        <v>285</v>
      </c>
      <c r="H371" s="235">
        <v>0.69899999999999995</v>
      </c>
      <c r="I371" s="236"/>
      <c r="J371" s="237">
        <f>ROUND(I371*H371,2)</f>
        <v>0</v>
      </c>
      <c r="K371" s="233" t="s">
        <v>172</v>
      </c>
      <c r="L371" s="43"/>
      <c r="M371" s="238" t="s">
        <v>1</v>
      </c>
      <c r="N371" s="239" t="s">
        <v>40</v>
      </c>
      <c r="O371" s="86"/>
      <c r="P371" s="240">
        <f>O371*H371</f>
        <v>0</v>
      </c>
      <c r="Q371" s="240">
        <v>0</v>
      </c>
      <c r="R371" s="240">
        <f>Q371*H371</f>
        <v>0</v>
      </c>
      <c r="S371" s="240">
        <v>0</v>
      </c>
      <c r="T371" s="241">
        <f>S371*H371</f>
        <v>0</v>
      </c>
      <c r="AR371" s="242" t="s">
        <v>315</v>
      </c>
      <c r="AT371" s="242" t="s">
        <v>168</v>
      </c>
      <c r="AU371" s="242" t="s">
        <v>107</v>
      </c>
      <c r="AY371" s="17" t="s">
        <v>165</v>
      </c>
      <c r="BE371" s="243">
        <f>IF(N371="základní",J371,0)</f>
        <v>0</v>
      </c>
      <c r="BF371" s="243">
        <f>IF(N371="snížená",J371,0)</f>
        <v>0</v>
      </c>
      <c r="BG371" s="243">
        <f>IF(N371="zákl. přenesená",J371,0)</f>
        <v>0</v>
      </c>
      <c r="BH371" s="243">
        <f>IF(N371="sníž. přenesená",J371,0)</f>
        <v>0</v>
      </c>
      <c r="BI371" s="243">
        <f>IF(N371="nulová",J371,0)</f>
        <v>0</v>
      </c>
      <c r="BJ371" s="17" t="s">
        <v>107</v>
      </c>
      <c r="BK371" s="243">
        <f>ROUND(I371*H371,2)</f>
        <v>0</v>
      </c>
      <c r="BL371" s="17" t="s">
        <v>315</v>
      </c>
      <c r="BM371" s="242" t="s">
        <v>2747</v>
      </c>
    </row>
    <row r="372" s="11" customFormat="1" ht="22.8" customHeight="1">
      <c r="B372" s="215"/>
      <c r="C372" s="216"/>
      <c r="D372" s="217" t="s">
        <v>73</v>
      </c>
      <c r="E372" s="229" t="s">
        <v>2233</v>
      </c>
      <c r="F372" s="229" t="s">
        <v>2234</v>
      </c>
      <c r="G372" s="216"/>
      <c r="H372" s="216"/>
      <c r="I372" s="219"/>
      <c r="J372" s="230">
        <f>BK372</f>
        <v>0</v>
      </c>
      <c r="K372" s="216"/>
      <c r="L372" s="221"/>
      <c r="M372" s="222"/>
      <c r="N372" s="223"/>
      <c r="O372" s="223"/>
      <c r="P372" s="224">
        <f>SUM(P373:P412)</f>
        <v>0</v>
      </c>
      <c r="Q372" s="223"/>
      <c r="R372" s="224">
        <f>SUM(R373:R412)</f>
        <v>0.080460000000000004</v>
      </c>
      <c r="S372" s="223"/>
      <c r="T372" s="225">
        <f>SUM(T373:T412)</f>
        <v>0</v>
      </c>
      <c r="AR372" s="226" t="s">
        <v>107</v>
      </c>
      <c r="AT372" s="227" t="s">
        <v>73</v>
      </c>
      <c r="AU372" s="227" t="s">
        <v>82</v>
      </c>
      <c r="AY372" s="226" t="s">
        <v>165</v>
      </c>
      <c r="BK372" s="228">
        <f>SUM(BK373:BK412)</f>
        <v>0</v>
      </c>
    </row>
    <row r="373" s="1" customFormat="1" ht="24" customHeight="1">
      <c r="B373" s="38"/>
      <c r="C373" s="231" t="s">
        <v>654</v>
      </c>
      <c r="D373" s="231" t="s">
        <v>168</v>
      </c>
      <c r="E373" s="232" t="s">
        <v>2381</v>
      </c>
      <c r="F373" s="233" t="s">
        <v>2382</v>
      </c>
      <c r="G373" s="234" t="s">
        <v>339</v>
      </c>
      <c r="H373" s="235">
        <v>7.2000000000000002</v>
      </c>
      <c r="I373" s="236"/>
      <c r="J373" s="237">
        <f>ROUND(I373*H373,2)</f>
        <v>0</v>
      </c>
      <c r="K373" s="233" t="s">
        <v>172</v>
      </c>
      <c r="L373" s="43"/>
      <c r="M373" s="238" t="s">
        <v>1</v>
      </c>
      <c r="N373" s="239" t="s">
        <v>40</v>
      </c>
      <c r="O373" s="86"/>
      <c r="P373" s="240">
        <f>O373*H373</f>
        <v>0</v>
      </c>
      <c r="Q373" s="240">
        <v>0.0028700000000000002</v>
      </c>
      <c r="R373" s="240">
        <f>Q373*H373</f>
        <v>0.020664000000000002</v>
      </c>
      <c r="S373" s="240">
        <v>0</v>
      </c>
      <c r="T373" s="241">
        <f>S373*H373</f>
        <v>0</v>
      </c>
      <c r="AR373" s="242" t="s">
        <v>315</v>
      </c>
      <c r="AT373" s="242" t="s">
        <v>168</v>
      </c>
      <c r="AU373" s="242" t="s">
        <v>107</v>
      </c>
      <c r="AY373" s="17" t="s">
        <v>165</v>
      </c>
      <c r="BE373" s="243">
        <f>IF(N373="základní",J373,0)</f>
        <v>0</v>
      </c>
      <c r="BF373" s="243">
        <f>IF(N373="snížená",J373,0)</f>
        <v>0</v>
      </c>
      <c r="BG373" s="243">
        <f>IF(N373="zákl. přenesená",J373,0)</f>
        <v>0</v>
      </c>
      <c r="BH373" s="243">
        <f>IF(N373="sníž. přenesená",J373,0)</f>
        <v>0</v>
      </c>
      <c r="BI373" s="243">
        <f>IF(N373="nulová",J373,0)</f>
        <v>0</v>
      </c>
      <c r="BJ373" s="17" t="s">
        <v>107</v>
      </c>
      <c r="BK373" s="243">
        <f>ROUND(I373*H373,2)</f>
        <v>0</v>
      </c>
      <c r="BL373" s="17" t="s">
        <v>315</v>
      </c>
      <c r="BM373" s="242" t="s">
        <v>2748</v>
      </c>
    </row>
    <row r="374" s="12" customFormat="1">
      <c r="B374" s="244"/>
      <c r="C374" s="245"/>
      <c r="D374" s="246" t="s">
        <v>175</v>
      </c>
      <c r="E374" s="247" t="s">
        <v>1</v>
      </c>
      <c r="F374" s="248" t="s">
        <v>2749</v>
      </c>
      <c r="G374" s="245"/>
      <c r="H374" s="247" t="s">
        <v>1</v>
      </c>
      <c r="I374" s="249"/>
      <c r="J374" s="245"/>
      <c r="K374" s="245"/>
      <c r="L374" s="250"/>
      <c r="M374" s="251"/>
      <c r="N374" s="252"/>
      <c r="O374" s="252"/>
      <c r="P374" s="252"/>
      <c r="Q374" s="252"/>
      <c r="R374" s="252"/>
      <c r="S374" s="252"/>
      <c r="T374" s="253"/>
      <c r="AT374" s="254" t="s">
        <v>175</v>
      </c>
      <c r="AU374" s="254" t="s">
        <v>107</v>
      </c>
      <c r="AV374" s="12" t="s">
        <v>82</v>
      </c>
      <c r="AW374" s="12" t="s">
        <v>31</v>
      </c>
      <c r="AX374" s="12" t="s">
        <v>74</v>
      </c>
      <c r="AY374" s="254" t="s">
        <v>165</v>
      </c>
    </row>
    <row r="375" s="13" customFormat="1">
      <c r="B375" s="255"/>
      <c r="C375" s="256"/>
      <c r="D375" s="246" t="s">
        <v>175</v>
      </c>
      <c r="E375" s="257" t="s">
        <v>1</v>
      </c>
      <c r="F375" s="258" t="s">
        <v>2750</v>
      </c>
      <c r="G375" s="256"/>
      <c r="H375" s="259">
        <v>3.8999999999999999</v>
      </c>
      <c r="I375" s="260"/>
      <c r="J375" s="256"/>
      <c r="K375" s="256"/>
      <c r="L375" s="261"/>
      <c r="M375" s="262"/>
      <c r="N375" s="263"/>
      <c r="O375" s="263"/>
      <c r="P375" s="263"/>
      <c r="Q375" s="263"/>
      <c r="R375" s="263"/>
      <c r="S375" s="263"/>
      <c r="T375" s="264"/>
      <c r="AT375" s="265" t="s">
        <v>175</v>
      </c>
      <c r="AU375" s="265" t="s">
        <v>107</v>
      </c>
      <c r="AV375" s="13" t="s">
        <v>107</v>
      </c>
      <c r="AW375" s="13" t="s">
        <v>31</v>
      </c>
      <c r="AX375" s="13" t="s">
        <v>74</v>
      </c>
      <c r="AY375" s="265" t="s">
        <v>165</v>
      </c>
    </row>
    <row r="376" s="12" customFormat="1">
      <c r="B376" s="244"/>
      <c r="C376" s="245"/>
      <c r="D376" s="246" t="s">
        <v>175</v>
      </c>
      <c r="E376" s="247" t="s">
        <v>1</v>
      </c>
      <c r="F376" s="248" t="s">
        <v>2751</v>
      </c>
      <c r="G376" s="245"/>
      <c r="H376" s="247" t="s">
        <v>1</v>
      </c>
      <c r="I376" s="249"/>
      <c r="J376" s="245"/>
      <c r="K376" s="245"/>
      <c r="L376" s="250"/>
      <c r="M376" s="251"/>
      <c r="N376" s="252"/>
      <c r="O376" s="252"/>
      <c r="P376" s="252"/>
      <c r="Q376" s="252"/>
      <c r="R376" s="252"/>
      <c r="S376" s="252"/>
      <c r="T376" s="253"/>
      <c r="AT376" s="254" t="s">
        <v>175</v>
      </c>
      <c r="AU376" s="254" t="s">
        <v>107</v>
      </c>
      <c r="AV376" s="12" t="s">
        <v>82</v>
      </c>
      <c r="AW376" s="12" t="s">
        <v>31</v>
      </c>
      <c r="AX376" s="12" t="s">
        <v>74</v>
      </c>
      <c r="AY376" s="254" t="s">
        <v>165</v>
      </c>
    </row>
    <row r="377" s="13" customFormat="1">
      <c r="B377" s="255"/>
      <c r="C377" s="256"/>
      <c r="D377" s="246" t="s">
        <v>175</v>
      </c>
      <c r="E377" s="257" t="s">
        <v>1</v>
      </c>
      <c r="F377" s="258" t="s">
        <v>2752</v>
      </c>
      <c r="G377" s="256"/>
      <c r="H377" s="259">
        <v>3.2999999999999998</v>
      </c>
      <c r="I377" s="260"/>
      <c r="J377" s="256"/>
      <c r="K377" s="256"/>
      <c r="L377" s="261"/>
      <c r="M377" s="262"/>
      <c r="N377" s="263"/>
      <c r="O377" s="263"/>
      <c r="P377" s="263"/>
      <c r="Q377" s="263"/>
      <c r="R377" s="263"/>
      <c r="S377" s="263"/>
      <c r="T377" s="264"/>
      <c r="AT377" s="265" t="s">
        <v>175</v>
      </c>
      <c r="AU377" s="265" t="s">
        <v>107</v>
      </c>
      <c r="AV377" s="13" t="s">
        <v>107</v>
      </c>
      <c r="AW377" s="13" t="s">
        <v>31</v>
      </c>
      <c r="AX377" s="13" t="s">
        <v>74</v>
      </c>
      <c r="AY377" s="265" t="s">
        <v>165</v>
      </c>
    </row>
    <row r="378" s="15" customFormat="1">
      <c r="B378" s="277"/>
      <c r="C378" s="278"/>
      <c r="D378" s="246" t="s">
        <v>175</v>
      </c>
      <c r="E378" s="279" t="s">
        <v>1</v>
      </c>
      <c r="F378" s="280" t="s">
        <v>186</v>
      </c>
      <c r="G378" s="278"/>
      <c r="H378" s="281">
        <v>7.1999999999999993</v>
      </c>
      <c r="I378" s="282"/>
      <c r="J378" s="278"/>
      <c r="K378" s="278"/>
      <c r="L378" s="283"/>
      <c r="M378" s="284"/>
      <c r="N378" s="285"/>
      <c r="O378" s="285"/>
      <c r="P378" s="285"/>
      <c r="Q378" s="285"/>
      <c r="R378" s="285"/>
      <c r="S378" s="285"/>
      <c r="T378" s="286"/>
      <c r="AT378" s="287" t="s">
        <v>175</v>
      </c>
      <c r="AU378" s="287" t="s">
        <v>107</v>
      </c>
      <c r="AV378" s="15" t="s">
        <v>173</v>
      </c>
      <c r="AW378" s="15" t="s">
        <v>31</v>
      </c>
      <c r="AX378" s="15" t="s">
        <v>82</v>
      </c>
      <c r="AY378" s="287" t="s">
        <v>165</v>
      </c>
    </row>
    <row r="379" s="1" customFormat="1" ht="24" customHeight="1">
      <c r="B379" s="38"/>
      <c r="C379" s="231" t="s">
        <v>659</v>
      </c>
      <c r="D379" s="231" t="s">
        <v>168</v>
      </c>
      <c r="E379" s="232" t="s">
        <v>2384</v>
      </c>
      <c r="F379" s="233" t="s">
        <v>2385</v>
      </c>
      <c r="G379" s="234" t="s">
        <v>339</v>
      </c>
      <c r="H379" s="235">
        <v>3</v>
      </c>
      <c r="I379" s="236"/>
      <c r="J379" s="237">
        <f>ROUND(I379*H379,2)</f>
        <v>0</v>
      </c>
      <c r="K379" s="233" t="s">
        <v>172</v>
      </c>
      <c r="L379" s="43"/>
      <c r="M379" s="238" t="s">
        <v>1</v>
      </c>
      <c r="N379" s="239" t="s">
        <v>40</v>
      </c>
      <c r="O379" s="86"/>
      <c r="P379" s="240">
        <f>O379*H379</f>
        <v>0</v>
      </c>
      <c r="Q379" s="240">
        <v>0.0018400000000000001</v>
      </c>
      <c r="R379" s="240">
        <f>Q379*H379</f>
        <v>0.0055200000000000006</v>
      </c>
      <c r="S379" s="240">
        <v>0</v>
      </c>
      <c r="T379" s="241">
        <f>S379*H379</f>
        <v>0</v>
      </c>
      <c r="AR379" s="242" t="s">
        <v>315</v>
      </c>
      <c r="AT379" s="242" t="s">
        <v>168</v>
      </c>
      <c r="AU379" s="242" t="s">
        <v>107</v>
      </c>
      <c r="AY379" s="17" t="s">
        <v>165</v>
      </c>
      <c r="BE379" s="243">
        <f>IF(N379="základní",J379,0)</f>
        <v>0</v>
      </c>
      <c r="BF379" s="243">
        <f>IF(N379="snížená",J379,0)</f>
        <v>0</v>
      </c>
      <c r="BG379" s="243">
        <f>IF(N379="zákl. přenesená",J379,0)</f>
        <v>0</v>
      </c>
      <c r="BH379" s="243">
        <f>IF(N379="sníž. přenesená",J379,0)</f>
        <v>0</v>
      </c>
      <c r="BI379" s="243">
        <f>IF(N379="nulová",J379,0)</f>
        <v>0</v>
      </c>
      <c r="BJ379" s="17" t="s">
        <v>107</v>
      </c>
      <c r="BK379" s="243">
        <f>ROUND(I379*H379,2)</f>
        <v>0</v>
      </c>
      <c r="BL379" s="17" t="s">
        <v>315</v>
      </c>
      <c r="BM379" s="242" t="s">
        <v>2753</v>
      </c>
    </row>
    <row r="380" s="12" customFormat="1">
      <c r="B380" s="244"/>
      <c r="C380" s="245"/>
      <c r="D380" s="246" t="s">
        <v>175</v>
      </c>
      <c r="E380" s="247" t="s">
        <v>1</v>
      </c>
      <c r="F380" s="248" t="s">
        <v>2754</v>
      </c>
      <c r="G380" s="245"/>
      <c r="H380" s="247" t="s">
        <v>1</v>
      </c>
      <c r="I380" s="249"/>
      <c r="J380" s="245"/>
      <c r="K380" s="245"/>
      <c r="L380" s="250"/>
      <c r="M380" s="251"/>
      <c r="N380" s="252"/>
      <c r="O380" s="252"/>
      <c r="P380" s="252"/>
      <c r="Q380" s="252"/>
      <c r="R380" s="252"/>
      <c r="S380" s="252"/>
      <c r="T380" s="253"/>
      <c r="AT380" s="254" t="s">
        <v>175</v>
      </c>
      <c r="AU380" s="254" t="s">
        <v>107</v>
      </c>
      <c r="AV380" s="12" t="s">
        <v>82</v>
      </c>
      <c r="AW380" s="12" t="s">
        <v>31</v>
      </c>
      <c r="AX380" s="12" t="s">
        <v>74</v>
      </c>
      <c r="AY380" s="254" t="s">
        <v>165</v>
      </c>
    </row>
    <row r="381" s="13" customFormat="1">
      <c r="B381" s="255"/>
      <c r="C381" s="256"/>
      <c r="D381" s="246" t="s">
        <v>175</v>
      </c>
      <c r="E381" s="257" t="s">
        <v>1</v>
      </c>
      <c r="F381" s="258" t="s">
        <v>166</v>
      </c>
      <c r="G381" s="256"/>
      <c r="H381" s="259">
        <v>3</v>
      </c>
      <c r="I381" s="260"/>
      <c r="J381" s="256"/>
      <c r="K381" s="256"/>
      <c r="L381" s="261"/>
      <c r="M381" s="262"/>
      <c r="N381" s="263"/>
      <c r="O381" s="263"/>
      <c r="P381" s="263"/>
      <c r="Q381" s="263"/>
      <c r="R381" s="263"/>
      <c r="S381" s="263"/>
      <c r="T381" s="264"/>
      <c r="AT381" s="265" t="s">
        <v>175</v>
      </c>
      <c r="AU381" s="265" t="s">
        <v>107</v>
      </c>
      <c r="AV381" s="13" t="s">
        <v>107</v>
      </c>
      <c r="AW381" s="13" t="s">
        <v>31</v>
      </c>
      <c r="AX381" s="13" t="s">
        <v>74</v>
      </c>
      <c r="AY381" s="265" t="s">
        <v>165</v>
      </c>
    </row>
    <row r="382" s="15" customFormat="1">
      <c r="B382" s="277"/>
      <c r="C382" s="278"/>
      <c r="D382" s="246" t="s">
        <v>175</v>
      </c>
      <c r="E382" s="279" t="s">
        <v>1</v>
      </c>
      <c r="F382" s="280" t="s">
        <v>186</v>
      </c>
      <c r="G382" s="278"/>
      <c r="H382" s="281">
        <v>3</v>
      </c>
      <c r="I382" s="282"/>
      <c r="J382" s="278"/>
      <c r="K382" s="278"/>
      <c r="L382" s="283"/>
      <c r="M382" s="284"/>
      <c r="N382" s="285"/>
      <c r="O382" s="285"/>
      <c r="P382" s="285"/>
      <c r="Q382" s="285"/>
      <c r="R382" s="285"/>
      <c r="S382" s="285"/>
      <c r="T382" s="286"/>
      <c r="AT382" s="287" t="s">
        <v>175</v>
      </c>
      <c r="AU382" s="287" t="s">
        <v>107</v>
      </c>
      <c r="AV382" s="15" t="s">
        <v>173</v>
      </c>
      <c r="AW382" s="15" t="s">
        <v>31</v>
      </c>
      <c r="AX382" s="15" t="s">
        <v>82</v>
      </c>
      <c r="AY382" s="287" t="s">
        <v>165</v>
      </c>
    </row>
    <row r="383" s="1" customFormat="1" ht="24" customHeight="1">
      <c r="B383" s="38"/>
      <c r="C383" s="231" t="s">
        <v>721</v>
      </c>
      <c r="D383" s="231" t="s">
        <v>168</v>
      </c>
      <c r="E383" s="232" t="s">
        <v>2755</v>
      </c>
      <c r="F383" s="233" t="s">
        <v>2756</v>
      </c>
      <c r="G383" s="234" t="s">
        <v>339</v>
      </c>
      <c r="H383" s="235">
        <v>7</v>
      </c>
      <c r="I383" s="236"/>
      <c r="J383" s="237">
        <f>ROUND(I383*H383,2)</f>
        <v>0</v>
      </c>
      <c r="K383" s="233" t="s">
        <v>172</v>
      </c>
      <c r="L383" s="43"/>
      <c r="M383" s="238" t="s">
        <v>1</v>
      </c>
      <c r="N383" s="239" t="s">
        <v>40</v>
      </c>
      <c r="O383" s="86"/>
      <c r="P383" s="240">
        <f>O383*H383</f>
        <v>0</v>
      </c>
      <c r="Q383" s="240">
        <v>0.0035100000000000001</v>
      </c>
      <c r="R383" s="240">
        <f>Q383*H383</f>
        <v>0.024570000000000002</v>
      </c>
      <c r="S383" s="240">
        <v>0</v>
      </c>
      <c r="T383" s="241">
        <f>S383*H383</f>
        <v>0</v>
      </c>
      <c r="AR383" s="242" t="s">
        <v>315</v>
      </c>
      <c r="AT383" s="242" t="s">
        <v>168</v>
      </c>
      <c r="AU383" s="242" t="s">
        <v>107</v>
      </c>
      <c r="AY383" s="17" t="s">
        <v>165</v>
      </c>
      <c r="BE383" s="243">
        <f>IF(N383="základní",J383,0)</f>
        <v>0</v>
      </c>
      <c r="BF383" s="243">
        <f>IF(N383="snížená",J383,0)</f>
        <v>0</v>
      </c>
      <c r="BG383" s="243">
        <f>IF(N383="zákl. přenesená",J383,0)</f>
        <v>0</v>
      </c>
      <c r="BH383" s="243">
        <f>IF(N383="sníž. přenesená",J383,0)</f>
        <v>0</v>
      </c>
      <c r="BI383" s="243">
        <f>IF(N383="nulová",J383,0)</f>
        <v>0</v>
      </c>
      <c r="BJ383" s="17" t="s">
        <v>107</v>
      </c>
      <c r="BK383" s="243">
        <f>ROUND(I383*H383,2)</f>
        <v>0</v>
      </c>
      <c r="BL383" s="17" t="s">
        <v>315</v>
      </c>
      <c r="BM383" s="242" t="s">
        <v>2757</v>
      </c>
    </row>
    <row r="384" s="12" customFormat="1">
      <c r="B384" s="244"/>
      <c r="C384" s="245"/>
      <c r="D384" s="246" t="s">
        <v>175</v>
      </c>
      <c r="E384" s="247" t="s">
        <v>1</v>
      </c>
      <c r="F384" s="248" t="s">
        <v>2758</v>
      </c>
      <c r="G384" s="245"/>
      <c r="H384" s="247" t="s">
        <v>1</v>
      </c>
      <c r="I384" s="249"/>
      <c r="J384" s="245"/>
      <c r="K384" s="245"/>
      <c r="L384" s="250"/>
      <c r="M384" s="251"/>
      <c r="N384" s="252"/>
      <c r="O384" s="252"/>
      <c r="P384" s="252"/>
      <c r="Q384" s="252"/>
      <c r="R384" s="252"/>
      <c r="S384" s="252"/>
      <c r="T384" s="253"/>
      <c r="AT384" s="254" t="s">
        <v>175</v>
      </c>
      <c r="AU384" s="254" t="s">
        <v>107</v>
      </c>
      <c r="AV384" s="12" t="s">
        <v>82</v>
      </c>
      <c r="AW384" s="12" t="s">
        <v>31</v>
      </c>
      <c r="AX384" s="12" t="s">
        <v>74</v>
      </c>
      <c r="AY384" s="254" t="s">
        <v>165</v>
      </c>
    </row>
    <row r="385" s="12" customFormat="1">
      <c r="B385" s="244"/>
      <c r="C385" s="245"/>
      <c r="D385" s="246" t="s">
        <v>175</v>
      </c>
      <c r="E385" s="247" t="s">
        <v>1</v>
      </c>
      <c r="F385" s="248" t="s">
        <v>2759</v>
      </c>
      <c r="G385" s="245"/>
      <c r="H385" s="247" t="s">
        <v>1</v>
      </c>
      <c r="I385" s="249"/>
      <c r="J385" s="245"/>
      <c r="K385" s="245"/>
      <c r="L385" s="250"/>
      <c r="M385" s="251"/>
      <c r="N385" s="252"/>
      <c r="O385" s="252"/>
      <c r="P385" s="252"/>
      <c r="Q385" s="252"/>
      <c r="R385" s="252"/>
      <c r="S385" s="252"/>
      <c r="T385" s="253"/>
      <c r="AT385" s="254" t="s">
        <v>175</v>
      </c>
      <c r="AU385" s="254" t="s">
        <v>107</v>
      </c>
      <c r="AV385" s="12" t="s">
        <v>82</v>
      </c>
      <c r="AW385" s="12" t="s">
        <v>31</v>
      </c>
      <c r="AX385" s="12" t="s">
        <v>74</v>
      </c>
      <c r="AY385" s="254" t="s">
        <v>165</v>
      </c>
    </row>
    <row r="386" s="13" customFormat="1">
      <c r="B386" s="255"/>
      <c r="C386" s="256"/>
      <c r="D386" s="246" t="s">
        <v>175</v>
      </c>
      <c r="E386" s="257" t="s">
        <v>1</v>
      </c>
      <c r="F386" s="258" t="s">
        <v>173</v>
      </c>
      <c r="G386" s="256"/>
      <c r="H386" s="259">
        <v>4</v>
      </c>
      <c r="I386" s="260"/>
      <c r="J386" s="256"/>
      <c r="K386" s="256"/>
      <c r="L386" s="261"/>
      <c r="M386" s="262"/>
      <c r="N386" s="263"/>
      <c r="O386" s="263"/>
      <c r="P386" s="263"/>
      <c r="Q386" s="263"/>
      <c r="R386" s="263"/>
      <c r="S386" s="263"/>
      <c r="T386" s="264"/>
      <c r="AT386" s="265" t="s">
        <v>175</v>
      </c>
      <c r="AU386" s="265" t="s">
        <v>107</v>
      </c>
      <c r="AV386" s="13" t="s">
        <v>107</v>
      </c>
      <c r="AW386" s="13" t="s">
        <v>31</v>
      </c>
      <c r="AX386" s="13" t="s">
        <v>74</v>
      </c>
      <c r="AY386" s="265" t="s">
        <v>165</v>
      </c>
    </row>
    <row r="387" s="12" customFormat="1">
      <c r="B387" s="244"/>
      <c r="C387" s="245"/>
      <c r="D387" s="246" t="s">
        <v>175</v>
      </c>
      <c r="E387" s="247" t="s">
        <v>1</v>
      </c>
      <c r="F387" s="248" t="s">
        <v>1175</v>
      </c>
      <c r="G387" s="245"/>
      <c r="H387" s="247" t="s">
        <v>1</v>
      </c>
      <c r="I387" s="249"/>
      <c r="J387" s="245"/>
      <c r="K387" s="245"/>
      <c r="L387" s="250"/>
      <c r="M387" s="251"/>
      <c r="N387" s="252"/>
      <c r="O387" s="252"/>
      <c r="P387" s="252"/>
      <c r="Q387" s="252"/>
      <c r="R387" s="252"/>
      <c r="S387" s="252"/>
      <c r="T387" s="253"/>
      <c r="AT387" s="254" t="s">
        <v>175</v>
      </c>
      <c r="AU387" s="254" t="s">
        <v>107</v>
      </c>
      <c r="AV387" s="12" t="s">
        <v>82</v>
      </c>
      <c r="AW387" s="12" t="s">
        <v>31</v>
      </c>
      <c r="AX387" s="12" t="s">
        <v>74</v>
      </c>
      <c r="AY387" s="254" t="s">
        <v>165</v>
      </c>
    </row>
    <row r="388" s="13" customFormat="1">
      <c r="B388" s="255"/>
      <c r="C388" s="256"/>
      <c r="D388" s="246" t="s">
        <v>175</v>
      </c>
      <c r="E388" s="257" t="s">
        <v>1</v>
      </c>
      <c r="F388" s="258" t="s">
        <v>166</v>
      </c>
      <c r="G388" s="256"/>
      <c r="H388" s="259">
        <v>3</v>
      </c>
      <c r="I388" s="260"/>
      <c r="J388" s="256"/>
      <c r="K388" s="256"/>
      <c r="L388" s="261"/>
      <c r="M388" s="262"/>
      <c r="N388" s="263"/>
      <c r="O388" s="263"/>
      <c r="P388" s="263"/>
      <c r="Q388" s="263"/>
      <c r="R388" s="263"/>
      <c r="S388" s="263"/>
      <c r="T388" s="264"/>
      <c r="AT388" s="265" t="s">
        <v>175</v>
      </c>
      <c r="AU388" s="265" t="s">
        <v>107</v>
      </c>
      <c r="AV388" s="13" t="s">
        <v>107</v>
      </c>
      <c r="AW388" s="13" t="s">
        <v>31</v>
      </c>
      <c r="AX388" s="13" t="s">
        <v>74</v>
      </c>
      <c r="AY388" s="265" t="s">
        <v>165</v>
      </c>
    </row>
    <row r="389" s="15" customFormat="1">
      <c r="B389" s="277"/>
      <c r="C389" s="278"/>
      <c r="D389" s="246" t="s">
        <v>175</v>
      </c>
      <c r="E389" s="279" t="s">
        <v>1</v>
      </c>
      <c r="F389" s="280" t="s">
        <v>186</v>
      </c>
      <c r="G389" s="278"/>
      <c r="H389" s="281">
        <v>7</v>
      </c>
      <c r="I389" s="282"/>
      <c r="J389" s="278"/>
      <c r="K389" s="278"/>
      <c r="L389" s="283"/>
      <c r="M389" s="284"/>
      <c r="N389" s="285"/>
      <c r="O389" s="285"/>
      <c r="P389" s="285"/>
      <c r="Q389" s="285"/>
      <c r="R389" s="285"/>
      <c r="S389" s="285"/>
      <c r="T389" s="286"/>
      <c r="AT389" s="287" t="s">
        <v>175</v>
      </c>
      <c r="AU389" s="287" t="s">
        <v>107</v>
      </c>
      <c r="AV389" s="15" t="s">
        <v>173</v>
      </c>
      <c r="AW389" s="15" t="s">
        <v>31</v>
      </c>
      <c r="AX389" s="15" t="s">
        <v>82</v>
      </c>
      <c r="AY389" s="287" t="s">
        <v>165</v>
      </c>
    </row>
    <row r="390" s="1" customFormat="1" ht="24" customHeight="1">
      <c r="B390" s="38"/>
      <c r="C390" s="231" t="s">
        <v>725</v>
      </c>
      <c r="D390" s="231" t="s">
        <v>168</v>
      </c>
      <c r="E390" s="232" t="s">
        <v>2411</v>
      </c>
      <c r="F390" s="233" t="s">
        <v>2412</v>
      </c>
      <c r="G390" s="234" t="s">
        <v>339</v>
      </c>
      <c r="H390" s="235">
        <v>3</v>
      </c>
      <c r="I390" s="236"/>
      <c r="J390" s="237">
        <f>ROUND(I390*H390,2)</f>
        <v>0</v>
      </c>
      <c r="K390" s="233" t="s">
        <v>172</v>
      </c>
      <c r="L390" s="43"/>
      <c r="M390" s="238" t="s">
        <v>1</v>
      </c>
      <c r="N390" s="239" t="s">
        <v>40</v>
      </c>
      <c r="O390" s="86"/>
      <c r="P390" s="240">
        <f>O390*H390</f>
        <v>0</v>
      </c>
      <c r="Q390" s="240">
        <v>0.0013699999999999999</v>
      </c>
      <c r="R390" s="240">
        <f>Q390*H390</f>
        <v>0.0041099999999999999</v>
      </c>
      <c r="S390" s="240">
        <v>0</v>
      </c>
      <c r="T390" s="241">
        <f>S390*H390</f>
        <v>0</v>
      </c>
      <c r="AR390" s="242" t="s">
        <v>315</v>
      </c>
      <c r="AT390" s="242" t="s">
        <v>168</v>
      </c>
      <c r="AU390" s="242" t="s">
        <v>107</v>
      </c>
      <c r="AY390" s="17" t="s">
        <v>165</v>
      </c>
      <c r="BE390" s="243">
        <f>IF(N390="základní",J390,0)</f>
        <v>0</v>
      </c>
      <c r="BF390" s="243">
        <f>IF(N390="snížená",J390,0)</f>
        <v>0</v>
      </c>
      <c r="BG390" s="243">
        <f>IF(N390="zákl. přenesená",J390,0)</f>
        <v>0</v>
      </c>
      <c r="BH390" s="243">
        <f>IF(N390="sníž. přenesená",J390,0)</f>
        <v>0</v>
      </c>
      <c r="BI390" s="243">
        <f>IF(N390="nulová",J390,0)</f>
        <v>0</v>
      </c>
      <c r="BJ390" s="17" t="s">
        <v>107</v>
      </c>
      <c r="BK390" s="243">
        <f>ROUND(I390*H390,2)</f>
        <v>0</v>
      </c>
      <c r="BL390" s="17" t="s">
        <v>315</v>
      </c>
      <c r="BM390" s="242" t="s">
        <v>2760</v>
      </c>
    </row>
    <row r="391" s="12" customFormat="1">
      <c r="B391" s="244"/>
      <c r="C391" s="245"/>
      <c r="D391" s="246" t="s">
        <v>175</v>
      </c>
      <c r="E391" s="247" t="s">
        <v>1</v>
      </c>
      <c r="F391" s="248" t="s">
        <v>2761</v>
      </c>
      <c r="G391" s="245"/>
      <c r="H391" s="247" t="s">
        <v>1</v>
      </c>
      <c r="I391" s="249"/>
      <c r="J391" s="245"/>
      <c r="K391" s="245"/>
      <c r="L391" s="250"/>
      <c r="M391" s="251"/>
      <c r="N391" s="252"/>
      <c r="O391" s="252"/>
      <c r="P391" s="252"/>
      <c r="Q391" s="252"/>
      <c r="R391" s="252"/>
      <c r="S391" s="252"/>
      <c r="T391" s="253"/>
      <c r="AT391" s="254" t="s">
        <v>175</v>
      </c>
      <c r="AU391" s="254" t="s">
        <v>107</v>
      </c>
      <c r="AV391" s="12" t="s">
        <v>82</v>
      </c>
      <c r="AW391" s="12" t="s">
        <v>31</v>
      </c>
      <c r="AX391" s="12" t="s">
        <v>74</v>
      </c>
      <c r="AY391" s="254" t="s">
        <v>165</v>
      </c>
    </row>
    <row r="392" s="13" customFormat="1">
      <c r="B392" s="255"/>
      <c r="C392" s="256"/>
      <c r="D392" s="246" t="s">
        <v>175</v>
      </c>
      <c r="E392" s="257" t="s">
        <v>1</v>
      </c>
      <c r="F392" s="258" t="s">
        <v>166</v>
      </c>
      <c r="G392" s="256"/>
      <c r="H392" s="259">
        <v>3</v>
      </c>
      <c r="I392" s="260"/>
      <c r="J392" s="256"/>
      <c r="K392" s="256"/>
      <c r="L392" s="261"/>
      <c r="M392" s="262"/>
      <c r="N392" s="263"/>
      <c r="O392" s="263"/>
      <c r="P392" s="263"/>
      <c r="Q392" s="263"/>
      <c r="R392" s="263"/>
      <c r="S392" s="263"/>
      <c r="T392" s="264"/>
      <c r="AT392" s="265" t="s">
        <v>175</v>
      </c>
      <c r="AU392" s="265" t="s">
        <v>107</v>
      </c>
      <c r="AV392" s="13" t="s">
        <v>107</v>
      </c>
      <c r="AW392" s="13" t="s">
        <v>31</v>
      </c>
      <c r="AX392" s="13" t="s">
        <v>74</v>
      </c>
      <c r="AY392" s="265" t="s">
        <v>165</v>
      </c>
    </row>
    <row r="393" s="15" customFormat="1">
      <c r="B393" s="277"/>
      <c r="C393" s="278"/>
      <c r="D393" s="246" t="s">
        <v>175</v>
      </c>
      <c r="E393" s="279" t="s">
        <v>1</v>
      </c>
      <c r="F393" s="280" t="s">
        <v>186</v>
      </c>
      <c r="G393" s="278"/>
      <c r="H393" s="281">
        <v>3</v>
      </c>
      <c r="I393" s="282"/>
      <c r="J393" s="278"/>
      <c r="K393" s="278"/>
      <c r="L393" s="283"/>
      <c r="M393" s="284"/>
      <c r="N393" s="285"/>
      <c r="O393" s="285"/>
      <c r="P393" s="285"/>
      <c r="Q393" s="285"/>
      <c r="R393" s="285"/>
      <c r="S393" s="285"/>
      <c r="T393" s="286"/>
      <c r="AT393" s="287" t="s">
        <v>175</v>
      </c>
      <c r="AU393" s="287" t="s">
        <v>107</v>
      </c>
      <c r="AV393" s="15" t="s">
        <v>173</v>
      </c>
      <c r="AW393" s="15" t="s">
        <v>31</v>
      </c>
      <c r="AX393" s="15" t="s">
        <v>82</v>
      </c>
      <c r="AY393" s="287" t="s">
        <v>165</v>
      </c>
    </row>
    <row r="394" s="1" customFormat="1" ht="24" customHeight="1">
      <c r="B394" s="38"/>
      <c r="C394" s="231" t="s">
        <v>729</v>
      </c>
      <c r="D394" s="231" t="s">
        <v>168</v>
      </c>
      <c r="E394" s="232" t="s">
        <v>2420</v>
      </c>
      <c r="F394" s="233" t="s">
        <v>2421</v>
      </c>
      <c r="G394" s="234" t="s">
        <v>339</v>
      </c>
      <c r="H394" s="235">
        <v>7.5999999999999996</v>
      </c>
      <c r="I394" s="236"/>
      <c r="J394" s="237">
        <f>ROUND(I394*H394,2)</f>
        <v>0</v>
      </c>
      <c r="K394" s="233" t="s">
        <v>172</v>
      </c>
      <c r="L394" s="43"/>
      <c r="M394" s="238" t="s">
        <v>1</v>
      </c>
      <c r="N394" s="239" t="s">
        <v>40</v>
      </c>
      <c r="O394" s="86"/>
      <c r="P394" s="240">
        <f>O394*H394</f>
        <v>0</v>
      </c>
      <c r="Q394" s="240">
        <v>0.00174</v>
      </c>
      <c r="R394" s="240">
        <f>Q394*H394</f>
        <v>0.013224</v>
      </c>
      <c r="S394" s="240">
        <v>0</v>
      </c>
      <c r="T394" s="241">
        <f>S394*H394</f>
        <v>0</v>
      </c>
      <c r="AR394" s="242" t="s">
        <v>315</v>
      </c>
      <c r="AT394" s="242" t="s">
        <v>168</v>
      </c>
      <c r="AU394" s="242" t="s">
        <v>107</v>
      </c>
      <c r="AY394" s="17" t="s">
        <v>165</v>
      </c>
      <c r="BE394" s="243">
        <f>IF(N394="základní",J394,0)</f>
        <v>0</v>
      </c>
      <c r="BF394" s="243">
        <f>IF(N394="snížená",J394,0)</f>
        <v>0</v>
      </c>
      <c r="BG394" s="243">
        <f>IF(N394="zákl. přenesená",J394,0)</f>
        <v>0</v>
      </c>
      <c r="BH394" s="243">
        <f>IF(N394="sníž. přenesená",J394,0)</f>
        <v>0</v>
      </c>
      <c r="BI394" s="243">
        <f>IF(N394="nulová",J394,0)</f>
        <v>0</v>
      </c>
      <c r="BJ394" s="17" t="s">
        <v>107</v>
      </c>
      <c r="BK394" s="243">
        <f>ROUND(I394*H394,2)</f>
        <v>0</v>
      </c>
      <c r="BL394" s="17" t="s">
        <v>315</v>
      </c>
      <c r="BM394" s="242" t="s">
        <v>2762</v>
      </c>
    </row>
    <row r="395" s="12" customFormat="1">
      <c r="B395" s="244"/>
      <c r="C395" s="245"/>
      <c r="D395" s="246" t="s">
        <v>175</v>
      </c>
      <c r="E395" s="247" t="s">
        <v>1</v>
      </c>
      <c r="F395" s="248" t="s">
        <v>2763</v>
      </c>
      <c r="G395" s="245"/>
      <c r="H395" s="247" t="s">
        <v>1</v>
      </c>
      <c r="I395" s="249"/>
      <c r="J395" s="245"/>
      <c r="K395" s="245"/>
      <c r="L395" s="250"/>
      <c r="M395" s="251"/>
      <c r="N395" s="252"/>
      <c r="O395" s="252"/>
      <c r="P395" s="252"/>
      <c r="Q395" s="252"/>
      <c r="R395" s="252"/>
      <c r="S395" s="252"/>
      <c r="T395" s="253"/>
      <c r="AT395" s="254" t="s">
        <v>175</v>
      </c>
      <c r="AU395" s="254" t="s">
        <v>107</v>
      </c>
      <c r="AV395" s="12" t="s">
        <v>82</v>
      </c>
      <c r="AW395" s="12" t="s">
        <v>31</v>
      </c>
      <c r="AX395" s="12" t="s">
        <v>74</v>
      </c>
      <c r="AY395" s="254" t="s">
        <v>165</v>
      </c>
    </row>
    <row r="396" s="13" customFormat="1">
      <c r="B396" s="255"/>
      <c r="C396" s="256"/>
      <c r="D396" s="246" t="s">
        <v>175</v>
      </c>
      <c r="E396" s="257" t="s">
        <v>1</v>
      </c>
      <c r="F396" s="258" t="s">
        <v>173</v>
      </c>
      <c r="G396" s="256"/>
      <c r="H396" s="259">
        <v>4</v>
      </c>
      <c r="I396" s="260"/>
      <c r="J396" s="256"/>
      <c r="K396" s="256"/>
      <c r="L396" s="261"/>
      <c r="M396" s="262"/>
      <c r="N396" s="263"/>
      <c r="O396" s="263"/>
      <c r="P396" s="263"/>
      <c r="Q396" s="263"/>
      <c r="R396" s="263"/>
      <c r="S396" s="263"/>
      <c r="T396" s="264"/>
      <c r="AT396" s="265" t="s">
        <v>175</v>
      </c>
      <c r="AU396" s="265" t="s">
        <v>107</v>
      </c>
      <c r="AV396" s="13" t="s">
        <v>107</v>
      </c>
      <c r="AW396" s="13" t="s">
        <v>31</v>
      </c>
      <c r="AX396" s="13" t="s">
        <v>74</v>
      </c>
      <c r="AY396" s="265" t="s">
        <v>165</v>
      </c>
    </row>
    <row r="397" s="12" customFormat="1">
      <c r="B397" s="244"/>
      <c r="C397" s="245"/>
      <c r="D397" s="246" t="s">
        <v>175</v>
      </c>
      <c r="E397" s="247" t="s">
        <v>1</v>
      </c>
      <c r="F397" s="248" t="s">
        <v>2764</v>
      </c>
      <c r="G397" s="245"/>
      <c r="H397" s="247" t="s">
        <v>1</v>
      </c>
      <c r="I397" s="249"/>
      <c r="J397" s="245"/>
      <c r="K397" s="245"/>
      <c r="L397" s="250"/>
      <c r="M397" s="251"/>
      <c r="N397" s="252"/>
      <c r="O397" s="252"/>
      <c r="P397" s="252"/>
      <c r="Q397" s="252"/>
      <c r="R397" s="252"/>
      <c r="S397" s="252"/>
      <c r="T397" s="253"/>
      <c r="AT397" s="254" t="s">
        <v>175</v>
      </c>
      <c r="AU397" s="254" t="s">
        <v>107</v>
      </c>
      <c r="AV397" s="12" t="s">
        <v>82</v>
      </c>
      <c r="AW397" s="12" t="s">
        <v>31</v>
      </c>
      <c r="AX397" s="12" t="s">
        <v>74</v>
      </c>
      <c r="AY397" s="254" t="s">
        <v>165</v>
      </c>
    </row>
    <row r="398" s="13" customFormat="1">
      <c r="B398" s="255"/>
      <c r="C398" s="256"/>
      <c r="D398" s="246" t="s">
        <v>175</v>
      </c>
      <c r="E398" s="257" t="s">
        <v>1</v>
      </c>
      <c r="F398" s="258" t="s">
        <v>2415</v>
      </c>
      <c r="G398" s="256"/>
      <c r="H398" s="259">
        <v>3.6000000000000001</v>
      </c>
      <c r="I398" s="260"/>
      <c r="J398" s="256"/>
      <c r="K398" s="256"/>
      <c r="L398" s="261"/>
      <c r="M398" s="262"/>
      <c r="N398" s="263"/>
      <c r="O398" s="263"/>
      <c r="P398" s="263"/>
      <c r="Q398" s="263"/>
      <c r="R398" s="263"/>
      <c r="S398" s="263"/>
      <c r="T398" s="264"/>
      <c r="AT398" s="265" t="s">
        <v>175</v>
      </c>
      <c r="AU398" s="265" t="s">
        <v>107</v>
      </c>
      <c r="AV398" s="13" t="s">
        <v>107</v>
      </c>
      <c r="AW398" s="13" t="s">
        <v>31</v>
      </c>
      <c r="AX398" s="13" t="s">
        <v>74</v>
      </c>
      <c r="AY398" s="265" t="s">
        <v>165</v>
      </c>
    </row>
    <row r="399" s="15" customFormat="1">
      <c r="B399" s="277"/>
      <c r="C399" s="278"/>
      <c r="D399" s="246" t="s">
        <v>175</v>
      </c>
      <c r="E399" s="279" t="s">
        <v>1</v>
      </c>
      <c r="F399" s="280" t="s">
        <v>186</v>
      </c>
      <c r="G399" s="278"/>
      <c r="H399" s="281">
        <v>7.5999999999999996</v>
      </c>
      <c r="I399" s="282"/>
      <c r="J399" s="278"/>
      <c r="K399" s="278"/>
      <c r="L399" s="283"/>
      <c r="M399" s="284"/>
      <c r="N399" s="285"/>
      <c r="O399" s="285"/>
      <c r="P399" s="285"/>
      <c r="Q399" s="285"/>
      <c r="R399" s="285"/>
      <c r="S399" s="285"/>
      <c r="T399" s="286"/>
      <c r="AT399" s="287" t="s">
        <v>175</v>
      </c>
      <c r="AU399" s="287" t="s">
        <v>107</v>
      </c>
      <c r="AV399" s="15" t="s">
        <v>173</v>
      </c>
      <c r="AW399" s="15" t="s">
        <v>31</v>
      </c>
      <c r="AX399" s="15" t="s">
        <v>82</v>
      </c>
      <c r="AY399" s="287" t="s">
        <v>165</v>
      </c>
    </row>
    <row r="400" s="1" customFormat="1" ht="24" customHeight="1">
      <c r="B400" s="38"/>
      <c r="C400" s="231" t="s">
        <v>733</v>
      </c>
      <c r="D400" s="231" t="s">
        <v>168</v>
      </c>
      <c r="E400" s="232" t="s">
        <v>2432</v>
      </c>
      <c r="F400" s="233" t="s">
        <v>2433</v>
      </c>
      <c r="G400" s="234" t="s">
        <v>214</v>
      </c>
      <c r="H400" s="235">
        <v>2</v>
      </c>
      <c r="I400" s="236"/>
      <c r="J400" s="237">
        <f>ROUND(I400*H400,2)</f>
        <v>0</v>
      </c>
      <c r="K400" s="233" t="s">
        <v>172</v>
      </c>
      <c r="L400" s="43"/>
      <c r="M400" s="238" t="s">
        <v>1</v>
      </c>
      <c r="N400" s="239" t="s">
        <v>40</v>
      </c>
      <c r="O400" s="86"/>
      <c r="P400" s="240">
        <f>O400*H400</f>
        <v>0</v>
      </c>
      <c r="Q400" s="240">
        <v>0.00025000000000000001</v>
      </c>
      <c r="R400" s="240">
        <f>Q400*H400</f>
        <v>0.00050000000000000001</v>
      </c>
      <c r="S400" s="240">
        <v>0</v>
      </c>
      <c r="T400" s="241">
        <f>S400*H400</f>
        <v>0</v>
      </c>
      <c r="AR400" s="242" t="s">
        <v>315</v>
      </c>
      <c r="AT400" s="242" t="s">
        <v>168</v>
      </c>
      <c r="AU400" s="242" t="s">
        <v>107</v>
      </c>
      <c r="AY400" s="17" t="s">
        <v>165</v>
      </c>
      <c r="BE400" s="243">
        <f>IF(N400="základní",J400,0)</f>
        <v>0</v>
      </c>
      <c r="BF400" s="243">
        <f>IF(N400="snížená",J400,0)</f>
        <v>0</v>
      </c>
      <c r="BG400" s="243">
        <f>IF(N400="zákl. přenesená",J400,0)</f>
        <v>0</v>
      </c>
      <c r="BH400" s="243">
        <f>IF(N400="sníž. přenesená",J400,0)</f>
        <v>0</v>
      </c>
      <c r="BI400" s="243">
        <f>IF(N400="nulová",J400,0)</f>
        <v>0</v>
      </c>
      <c r="BJ400" s="17" t="s">
        <v>107</v>
      </c>
      <c r="BK400" s="243">
        <f>ROUND(I400*H400,2)</f>
        <v>0</v>
      </c>
      <c r="BL400" s="17" t="s">
        <v>315</v>
      </c>
      <c r="BM400" s="242" t="s">
        <v>2765</v>
      </c>
    </row>
    <row r="401" s="12" customFormat="1">
      <c r="B401" s="244"/>
      <c r="C401" s="245"/>
      <c r="D401" s="246" t="s">
        <v>175</v>
      </c>
      <c r="E401" s="247" t="s">
        <v>1</v>
      </c>
      <c r="F401" s="248" t="s">
        <v>2668</v>
      </c>
      <c r="G401" s="245"/>
      <c r="H401" s="247" t="s">
        <v>1</v>
      </c>
      <c r="I401" s="249"/>
      <c r="J401" s="245"/>
      <c r="K401" s="245"/>
      <c r="L401" s="250"/>
      <c r="M401" s="251"/>
      <c r="N401" s="252"/>
      <c r="O401" s="252"/>
      <c r="P401" s="252"/>
      <c r="Q401" s="252"/>
      <c r="R401" s="252"/>
      <c r="S401" s="252"/>
      <c r="T401" s="253"/>
      <c r="AT401" s="254" t="s">
        <v>175</v>
      </c>
      <c r="AU401" s="254" t="s">
        <v>107</v>
      </c>
      <c r="AV401" s="12" t="s">
        <v>82</v>
      </c>
      <c r="AW401" s="12" t="s">
        <v>31</v>
      </c>
      <c r="AX401" s="12" t="s">
        <v>74</v>
      </c>
      <c r="AY401" s="254" t="s">
        <v>165</v>
      </c>
    </row>
    <row r="402" s="13" customFormat="1">
      <c r="B402" s="255"/>
      <c r="C402" s="256"/>
      <c r="D402" s="246" t="s">
        <v>175</v>
      </c>
      <c r="E402" s="257" t="s">
        <v>1</v>
      </c>
      <c r="F402" s="258" t="s">
        <v>82</v>
      </c>
      <c r="G402" s="256"/>
      <c r="H402" s="259">
        <v>1</v>
      </c>
      <c r="I402" s="260"/>
      <c r="J402" s="256"/>
      <c r="K402" s="256"/>
      <c r="L402" s="261"/>
      <c r="M402" s="262"/>
      <c r="N402" s="263"/>
      <c r="O402" s="263"/>
      <c r="P402" s="263"/>
      <c r="Q402" s="263"/>
      <c r="R402" s="263"/>
      <c r="S402" s="263"/>
      <c r="T402" s="264"/>
      <c r="AT402" s="265" t="s">
        <v>175</v>
      </c>
      <c r="AU402" s="265" t="s">
        <v>107</v>
      </c>
      <c r="AV402" s="13" t="s">
        <v>107</v>
      </c>
      <c r="AW402" s="13" t="s">
        <v>31</v>
      </c>
      <c r="AX402" s="13" t="s">
        <v>74</v>
      </c>
      <c r="AY402" s="265" t="s">
        <v>165</v>
      </c>
    </row>
    <row r="403" s="12" customFormat="1">
      <c r="B403" s="244"/>
      <c r="C403" s="245"/>
      <c r="D403" s="246" t="s">
        <v>175</v>
      </c>
      <c r="E403" s="247" t="s">
        <v>1</v>
      </c>
      <c r="F403" s="248" t="s">
        <v>2766</v>
      </c>
      <c r="G403" s="245"/>
      <c r="H403" s="247" t="s">
        <v>1</v>
      </c>
      <c r="I403" s="249"/>
      <c r="J403" s="245"/>
      <c r="K403" s="245"/>
      <c r="L403" s="250"/>
      <c r="M403" s="251"/>
      <c r="N403" s="252"/>
      <c r="O403" s="252"/>
      <c r="P403" s="252"/>
      <c r="Q403" s="252"/>
      <c r="R403" s="252"/>
      <c r="S403" s="252"/>
      <c r="T403" s="253"/>
      <c r="AT403" s="254" t="s">
        <v>175</v>
      </c>
      <c r="AU403" s="254" t="s">
        <v>107</v>
      </c>
      <c r="AV403" s="12" t="s">
        <v>82</v>
      </c>
      <c r="AW403" s="12" t="s">
        <v>31</v>
      </c>
      <c r="AX403" s="12" t="s">
        <v>74</v>
      </c>
      <c r="AY403" s="254" t="s">
        <v>165</v>
      </c>
    </row>
    <row r="404" s="13" customFormat="1">
      <c r="B404" s="255"/>
      <c r="C404" s="256"/>
      <c r="D404" s="246" t="s">
        <v>175</v>
      </c>
      <c r="E404" s="257" t="s">
        <v>1</v>
      </c>
      <c r="F404" s="258" t="s">
        <v>82</v>
      </c>
      <c r="G404" s="256"/>
      <c r="H404" s="259">
        <v>1</v>
      </c>
      <c r="I404" s="260"/>
      <c r="J404" s="256"/>
      <c r="K404" s="256"/>
      <c r="L404" s="261"/>
      <c r="M404" s="262"/>
      <c r="N404" s="263"/>
      <c r="O404" s="263"/>
      <c r="P404" s="263"/>
      <c r="Q404" s="263"/>
      <c r="R404" s="263"/>
      <c r="S404" s="263"/>
      <c r="T404" s="264"/>
      <c r="AT404" s="265" t="s">
        <v>175</v>
      </c>
      <c r="AU404" s="265" t="s">
        <v>107</v>
      </c>
      <c r="AV404" s="13" t="s">
        <v>107</v>
      </c>
      <c r="AW404" s="13" t="s">
        <v>31</v>
      </c>
      <c r="AX404" s="13" t="s">
        <v>74</v>
      </c>
      <c r="AY404" s="265" t="s">
        <v>165</v>
      </c>
    </row>
    <row r="405" s="15" customFormat="1">
      <c r="B405" s="277"/>
      <c r="C405" s="278"/>
      <c r="D405" s="246" t="s">
        <v>175</v>
      </c>
      <c r="E405" s="279" t="s">
        <v>1</v>
      </c>
      <c r="F405" s="280" t="s">
        <v>186</v>
      </c>
      <c r="G405" s="278"/>
      <c r="H405" s="281">
        <v>2</v>
      </c>
      <c r="I405" s="282"/>
      <c r="J405" s="278"/>
      <c r="K405" s="278"/>
      <c r="L405" s="283"/>
      <c r="M405" s="284"/>
      <c r="N405" s="285"/>
      <c r="O405" s="285"/>
      <c r="P405" s="285"/>
      <c r="Q405" s="285"/>
      <c r="R405" s="285"/>
      <c r="S405" s="285"/>
      <c r="T405" s="286"/>
      <c r="AT405" s="287" t="s">
        <v>175</v>
      </c>
      <c r="AU405" s="287" t="s">
        <v>107</v>
      </c>
      <c r="AV405" s="15" t="s">
        <v>173</v>
      </c>
      <c r="AW405" s="15" t="s">
        <v>31</v>
      </c>
      <c r="AX405" s="15" t="s">
        <v>82</v>
      </c>
      <c r="AY405" s="287" t="s">
        <v>165</v>
      </c>
    </row>
    <row r="406" s="1" customFormat="1" ht="24" customHeight="1">
      <c r="B406" s="38"/>
      <c r="C406" s="231" t="s">
        <v>737</v>
      </c>
      <c r="D406" s="231" t="s">
        <v>168</v>
      </c>
      <c r="E406" s="232" t="s">
        <v>2440</v>
      </c>
      <c r="F406" s="233" t="s">
        <v>2441</v>
      </c>
      <c r="G406" s="234" t="s">
        <v>339</v>
      </c>
      <c r="H406" s="235">
        <v>5.5999999999999996</v>
      </c>
      <c r="I406" s="236"/>
      <c r="J406" s="237">
        <f>ROUND(I406*H406,2)</f>
        <v>0</v>
      </c>
      <c r="K406" s="233" t="s">
        <v>172</v>
      </c>
      <c r="L406" s="43"/>
      <c r="M406" s="238" t="s">
        <v>1</v>
      </c>
      <c r="N406" s="239" t="s">
        <v>40</v>
      </c>
      <c r="O406" s="86"/>
      <c r="P406" s="240">
        <f>O406*H406</f>
        <v>0</v>
      </c>
      <c r="Q406" s="240">
        <v>0.0021199999999999999</v>
      </c>
      <c r="R406" s="240">
        <f>Q406*H406</f>
        <v>0.011871999999999999</v>
      </c>
      <c r="S406" s="240">
        <v>0</v>
      </c>
      <c r="T406" s="241">
        <f>S406*H406</f>
        <v>0</v>
      </c>
      <c r="AR406" s="242" t="s">
        <v>315</v>
      </c>
      <c r="AT406" s="242" t="s">
        <v>168</v>
      </c>
      <c r="AU406" s="242" t="s">
        <v>107</v>
      </c>
      <c r="AY406" s="17" t="s">
        <v>165</v>
      </c>
      <c r="BE406" s="243">
        <f>IF(N406="základní",J406,0)</f>
        <v>0</v>
      </c>
      <c r="BF406" s="243">
        <f>IF(N406="snížená",J406,0)</f>
        <v>0</v>
      </c>
      <c r="BG406" s="243">
        <f>IF(N406="zákl. přenesená",J406,0)</f>
        <v>0</v>
      </c>
      <c r="BH406" s="243">
        <f>IF(N406="sníž. přenesená",J406,0)</f>
        <v>0</v>
      </c>
      <c r="BI406" s="243">
        <f>IF(N406="nulová",J406,0)</f>
        <v>0</v>
      </c>
      <c r="BJ406" s="17" t="s">
        <v>107</v>
      </c>
      <c r="BK406" s="243">
        <f>ROUND(I406*H406,2)</f>
        <v>0</v>
      </c>
      <c r="BL406" s="17" t="s">
        <v>315</v>
      </c>
      <c r="BM406" s="242" t="s">
        <v>2767</v>
      </c>
    </row>
    <row r="407" s="12" customFormat="1">
      <c r="B407" s="244"/>
      <c r="C407" s="245"/>
      <c r="D407" s="246" t="s">
        <v>175</v>
      </c>
      <c r="E407" s="247" t="s">
        <v>1</v>
      </c>
      <c r="F407" s="248" t="s">
        <v>2768</v>
      </c>
      <c r="G407" s="245"/>
      <c r="H407" s="247" t="s">
        <v>1</v>
      </c>
      <c r="I407" s="249"/>
      <c r="J407" s="245"/>
      <c r="K407" s="245"/>
      <c r="L407" s="250"/>
      <c r="M407" s="251"/>
      <c r="N407" s="252"/>
      <c r="O407" s="252"/>
      <c r="P407" s="252"/>
      <c r="Q407" s="252"/>
      <c r="R407" s="252"/>
      <c r="S407" s="252"/>
      <c r="T407" s="253"/>
      <c r="AT407" s="254" t="s">
        <v>175</v>
      </c>
      <c r="AU407" s="254" t="s">
        <v>107</v>
      </c>
      <c r="AV407" s="12" t="s">
        <v>82</v>
      </c>
      <c r="AW407" s="12" t="s">
        <v>31</v>
      </c>
      <c r="AX407" s="12" t="s">
        <v>74</v>
      </c>
      <c r="AY407" s="254" t="s">
        <v>165</v>
      </c>
    </row>
    <row r="408" s="13" customFormat="1">
      <c r="B408" s="255"/>
      <c r="C408" s="256"/>
      <c r="D408" s="246" t="s">
        <v>175</v>
      </c>
      <c r="E408" s="257" t="s">
        <v>1</v>
      </c>
      <c r="F408" s="258" t="s">
        <v>668</v>
      </c>
      <c r="G408" s="256"/>
      <c r="H408" s="259">
        <v>3.3999999999999999</v>
      </c>
      <c r="I408" s="260"/>
      <c r="J408" s="256"/>
      <c r="K408" s="256"/>
      <c r="L408" s="261"/>
      <c r="M408" s="262"/>
      <c r="N408" s="263"/>
      <c r="O408" s="263"/>
      <c r="P408" s="263"/>
      <c r="Q408" s="263"/>
      <c r="R408" s="263"/>
      <c r="S408" s="263"/>
      <c r="T408" s="264"/>
      <c r="AT408" s="265" t="s">
        <v>175</v>
      </c>
      <c r="AU408" s="265" t="s">
        <v>107</v>
      </c>
      <c r="AV408" s="13" t="s">
        <v>107</v>
      </c>
      <c r="AW408" s="13" t="s">
        <v>31</v>
      </c>
      <c r="AX408" s="13" t="s">
        <v>74</v>
      </c>
      <c r="AY408" s="265" t="s">
        <v>165</v>
      </c>
    </row>
    <row r="409" s="12" customFormat="1">
      <c r="B409" s="244"/>
      <c r="C409" s="245"/>
      <c r="D409" s="246" t="s">
        <v>175</v>
      </c>
      <c r="E409" s="247" t="s">
        <v>1</v>
      </c>
      <c r="F409" s="248" t="s">
        <v>2766</v>
      </c>
      <c r="G409" s="245"/>
      <c r="H409" s="247" t="s">
        <v>1</v>
      </c>
      <c r="I409" s="249"/>
      <c r="J409" s="245"/>
      <c r="K409" s="245"/>
      <c r="L409" s="250"/>
      <c r="M409" s="251"/>
      <c r="N409" s="252"/>
      <c r="O409" s="252"/>
      <c r="P409" s="252"/>
      <c r="Q409" s="252"/>
      <c r="R409" s="252"/>
      <c r="S409" s="252"/>
      <c r="T409" s="253"/>
      <c r="AT409" s="254" t="s">
        <v>175</v>
      </c>
      <c r="AU409" s="254" t="s">
        <v>107</v>
      </c>
      <c r="AV409" s="12" t="s">
        <v>82</v>
      </c>
      <c r="AW409" s="12" t="s">
        <v>31</v>
      </c>
      <c r="AX409" s="12" t="s">
        <v>74</v>
      </c>
      <c r="AY409" s="254" t="s">
        <v>165</v>
      </c>
    </row>
    <row r="410" s="13" customFormat="1">
      <c r="B410" s="255"/>
      <c r="C410" s="256"/>
      <c r="D410" s="246" t="s">
        <v>175</v>
      </c>
      <c r="E410" s="257" t="s">
        <v>1</v>
      </c>
      <c r="F410" s="258" t="s">
        <v>2769</v>
      </c>
      <c r="G410" s="256"/>
      <c r="H410" s="259">
        <v>2.2000000000000002</v>
      </c>
      <c r="I410" s="260"/>
      <c r="J410" s="256"/>
      <c r="K410" s="256"/>
      <c r="L410" s="261"/>
      <c r="M410" s="262"/>
      <c r="N410" s="263"/>
      <c r="O410" s="263"/>
      <c r="P410" s="263"/>
      <c r="Q410" s="263"/>
      <c r="R410" s="263"/>
      <c r="S410" s="263"/>
      <c r="T410" s="264"/>
      <c r="AT410" s="265" t="s">
        <v>175</v>
      </c>
      <c r="AU410" s="265" t="s">
        <v>107</v>
      </c>
      <c r="AV410" s="13" t="s">
        <v>107</v>
      </c>
      <c r="AW410" s="13" t="s">
        <v>31</v>
      </c>
      <c r="AX410" s="13" t="s">
        <v>74</v>
      </c>
      <c r="AY410" s="265" t="s">
        <v>165</v>
      </c>
    </row>
    <row r="411" s="15" customFormat="1">
      <c r="B411" s="277"/>
      <c r="C411" s="278"/>
      <c r="D411" s="246" t="s">
        <v>175</v>
      </c>
      <c r="E411" s="279" t="s">
        <v>1</v>
      </c>
      <c r="F411" s="280" t="s">
        <v>186</v>
      </c>
      <c r="G411" s="278"/>
      <c r="H411" s="281">
        <v>5.5999999999999996</v>
      </c>
      <c r="I411" s="282"/>
      <c r="J411" s="278"/>
      <c r="K411" s="278"/>
      <c r="L411" s="283"/>
      <c r="M411" s="284"/>
      <c r="N411" s="285"/>
      <c r="O411" s="285"/>
      <c r="P411" s="285"/>
      <c r="Q411" s="285"/>
      <c r="R411" s="285"/>
      <c r="S411" s="285"/>
      <c r="T411" s="286"/>
      <c r="AT411" s="287" t="s">
        <v>175</v>
      </c>
      <c r="AU411" s="287" t="s">
        <v>107</v>
      </c>
      <c r="AV411" s="15" t="s">
        <v>173</v>
      </c>
      <c r="AW411" s="15" t="s">
        <v>31</v>
      </c>
      <c r="AX411" s="15" t="s">
        <v>82</v>
      </c>
      <c r="AY411" s="287" t="s">
        <v>165</v>
      </c>
    </row>
    <row r="412" s="1" customFormat="1" ht="24" customHeight="1">
      <c r="B412" s="38"/>
      <c r="C412" s="231" t="s">
        <v>764</v>
      </c>
      <c r="D412" s="231" t="s">
        <v>168</v>
      </c>
      <c r="E412" s="232" t="s">
        <v>2770</v>
      </c>
      <c r="F412" s="233" t="s">
        <v>2771</v>
      </c>
      <c r="G412" s="234" t="s">
        <v>285</v>
      </c>
      <c r="H412" s="235">
        <v>0.080000000000000002</v>
      </c>
      <c r="I412" s="236"/>
      <c r="J412" s="237">
        <f>ROUND(I412*H412,2)</f>
        <v>0</v>
      </c>
      <c r="K412" s="233" t="s">
        <v>286</v>
      </c>
      <c r="L412" s="43"/>
      <c r="M412" s="238" t="s">
        <v>1</v>
      </c>
      <c r="N412" s="239" t="s">
        <v>40</v>
      </c>
      <c r="O412" s="86"/>
      <c r="P412" s="240">
        <f>O412*H412</f>
        <v>0</v>
      </c>
      <c r="Q412" s="240">
        <v>0</v>
      </c>
      <c r="R412" s="240">
        <f>Q412*H412</f>
        <v>0</v>
      </c>
      <c r="S412" s="240">
        <v>0</v>
      </c>
      <c r="T412" s="241">
        <f>S412*H412</f>
        <v>0</v>
      </c>
      <c r="AR412" s="242" t="s">
        <v>315</v>
      </c>
      <c r="AT412" s="242" t="s">
        <v>168</v>
      </c>
      <c r="AU412" s="242" t="s">
        <v>107</v>
      </c>
      <c r="AY412" s="17" t="s">
        <v>165</v>
      </c>
      <c r="BE412" s="243">
        <f>IF(N412="základní",J412,0)</f>
        <v>0</v>
      </c>
      <c r="BF412" s="243">
        <f>IF(N412="snížená",J412,0)</f>
        <v>0</v>
      </c>
      <c r="BG412" s="243">
        <f>IF(N412="zákl. přenesená",J412,0)</f>
        <v>0</v>
      </c>
      <c r="BH412" s="243">
        <f>IF(N412="sníž. přenesená",J412,0)</f>
        <v>0</v>
      </c>
      <c r="BI412" s="243">
        <f>IF(N412="nulová",J412,0)</f>
        <v>0</v>
      </c>
      <c r="BJ412" s="17" t="s">
        <v>107</v>
      </c>
      <c r="BK412" s="243">
        <f>ROUND(I412*H412,2)</f>
        <v>0</v>
      </c>
      <c r="BL412" s="17" t="s">
        <v>315</v>
      </c>
      <c r="BM412" s="242" t="s">
        <v>2772</v>
      </c>
    </row>
    <row r="413" s="11" customFormat="1" ht="22.8" customHeight="1">
      <c r="B413" s="215"/>
      <c r="C413" s="216"/>
      <c r="D413" s="217" t="s">
        <v>73</v>
      </c>
      <c r="E413" s="229" t="s">
        <v>2456</v>
      </c>
      <c r="F413" s="229" t="s">
        <v>2457</v>
      </c>
      <c r="G413" s="216"/>
      <c r="H413" s="216"/>
      <c r="I413" s="219"/>
      <c r="J413" s="230">
        <f>BK413</f>
        <v>0</v>
      </c>
      <c r="K413" s="216"/>
      <c r="L413" s="221"/>
      <c r="M413" s="222"/>
      <c r="N413" s="223"/>
      <c r="O413" s="223"/>
      <c r="P413" s="224">
        <f>SUM(P414:P438)</f>
        <v>0</v>
      </c>
      <c r="Q413" s="223"/>
      <c r="R413" s="224">
        <f>SUM(R414:R438)</f>
        <v>0.28769259999999997</v>
      </c>
      <c r="S413" s="223"/>
      <c r="T413" s="225">
        <f>SUM(T414:T438)</f>
        <v>0</v>
      </c>
      <c r="AR413" s="226" t="s">
        <v>107</v>
      </c>
      <c r="AT413" s="227" t="s">
        <v>73</v>
      </c>
      <c r="AU413" s="227" t="s">
        <v>82</v>
      </c>
      <c r="AY413" s="226" t="s">
        <v>165</v>
      </c>
      <c r="BK413" s="228">
        <f>SUM(BK414:BK438)</f>
        <v>0</v>
      </c>
    </row>
    <row r="414" s="1" customFormat="1" ht="24" customHeight="1">
      <c r="B414" s="38"/>
      <c r="C414" s="231" t="s">
        <v>771</v>
      </c>
      <c r="D414" s="231" t="s">
        <v>168</v>
      </c>
      <c r="E414" s="232" t="s">
        <v>2463</v>
      </c>
      <c r="F414" s="233" t="s">
        <v>2464</v>
      </c>
      <c r="G414" s="234" t="s">
        <v>296</v>
      </c>
      <c r="H414" s="235">
        <v>20.978000000000002</v>
      </c>
      <c r="I414" s="236"/>
      <c r="J414" s="237">
        <f>ROUND(I414*H414,2)</f>
        <v>0</v>
      </c>
      <c r="K414" s="233" t="s">
        <v>172</v>
      </c>
      <c r="L414" s="43"/>
      <c r="M414" s="238" t="s">
        <v>1</v>
      </c>
      <c r="N414" s="239" t="s">
        <v>40</v>
      </c>
      <c r="O414" s="86"/>
      <c r="P414" s="240">
        <f>O414*H414</f>
        <v>0</v>
      </c>
      <c r="Q414" s="240">
        <v>0.00012</v>
      </c>
      <c r="R414" s="240">
        <f>Q414*H414</f>
        <v>0.0025173600000000002</v>
      </c>
      <c r="S414" s="240">
        <v>0</v>
      </c>
      <c r="T414" s="241">
        <f>S414*H414</f>
        <v>0</v>
      </c>
      <c r="AR414" s="242" t="s">
        <v>315</v>
      </c>
      <c r="AT414" s="242" t="s">
        <v>168</v>
      </c>
      <c r="AU414" s="242" t="s">
        <v>107</v>
      </c>
      <c r="AY414" s="17" t="s">
        <v>165</v>
      </c>
      <c r="BE414" s="243">
        <f>IF(N414="základní",J414,0)</f>
        <v>0</v>
      </c>
      <c r="BF414" s="243">
        <f>IF(N414="snížená",J414,0)</f>
        <v>0</v>
      </c>
      <c r="BG414" s="243">
        <f>IF(N414="zákl. přenesená",J414,0)</f>
        <v>0</v>
      </c>
      <c r="BH414" s="243">
        <f>IF(N414="sníž. přenesená",J414,0)</f>
        <v>0</v>
      </c>
      <c r="BI414" s="243">
        <f>IF(N414="nulová",J414,0)</f>
        <v>0</v>
      </c>
      <c r="BJ414" s="17" t="s">
        <v>107</v>
      </c>
      <c r="BK414" s="243">
        <f>ROUND(I414*H414,2)</f>
        <v>0</v>
      </c>
      <c r="BL414" s="17" t="s">
        <v>315</v>
      </c>
      <c r="BM414" s="242" t="s">
        <v>2773</v>
      </c>
    </row>
    <row r="415" s="12" customFormat="1">
      <c r="B415" s="244"/>
      <c r="C415" s="245"/>
      <c r="D415" s="246" t="s">
        <v>175</v>
      </c>
      <c r="E415" s="247" t="s">
        <v>1</v>
      </c>
      <c r="F415" s="248" t="s">
        <v>2466</v>
      </c>
      <c r="G415" s="245"/>
      <c r="H415" s="247" t="s">
        <v>1</v>
      </c>
      <c r="I415" s="249"/>
      <c r="J415" s="245"/>
      <c r="K415" s="245"/>
      <c r="L415" s="250"/>
      <c r="M415" s="251"/>
      <c r="N415" s="252"/>
      <c r="O415" s="252"/>
      <c r="P415" s="252"/>
      <c r="Q415" s="252"/>
      <c r="R415" s="252"/>
      <c r="S415" s="252"/>
      <c r="T415" s="253"/>
      <c r="AT415" s="254" t="s">
        <v>175</v>
      </c>
      <c r="AU415" s="254" t="s">
        <v>107</v>
      </c>
      <c r="AV415" s="12" t="s">
        <v>82</v>
      </c>
      <c r="AW415" s="12" t="s">
        <v>31</v>
      </c>
      <c r="AX415" s="12" t="s">
        <v>74</v>
      </c>
      <c r="AY415" s="254" t="s">
        <v>165</v>
      </c>
    </row>
    <row r="416" s="12" customFormat="1">
      <c r="B416" s="244"/>
      <c r="C416" s="245"/>
      <c r="D416" s="246" t="s">
        <v>175</v>
      </c>
      <c r="E416" s="247" t="s">
        <v>1</v>
      </c>
      <c r="F416" s="248" t="s">
        <v>2668</v>
      </c>
      <c r="G416" s="245"/>
      <c r="H416" s="247" t="s">
        <v>1</v>
      </c>
      <c r="I416" s="249"/>
      <c r="J416" s="245"/>
      <c r="K416" s="245"/>
      <c r="L416" s="250"/>
      <c r="M416" s="251"/>
      <c r="N416" s="252"/>
      <c r="O416" s="252"/>
      <c r="P416" s="252"/>
      <c r="Q416" s="252"/>
      <c r="R416" s="252"/>
      <c r="S416" s="252"/>
      <c r="T416" s="253"/>
      <c r="AT416" s="254" t="s">
        <v>175</v>
      </c>
      <c r="AU416" s="254" t="s">
        <v>107</v>
      </c>
      <c r="AV416" s="12" t="s">
        <v>82</v>
      </c>
      <c r="AW416" s="12" t="s">
        <v>31</v>
      </c>
      <c r="AX416" s="12" t="s">
        <v>74</v>
      </c>
      <c r="AY416" s="254" t="s">
        <v>165</v>
      </c>
    </row>
    <row r="417" s="13" customFormat="1">
      <c r="B417" s="255"/>
      <c r="C417" s="256"/>
      <c r="D417" s="246" t="s">
        <v>175</v>
      </c>
      <c r="E417" s="257" t="s">
        <v>1</v>
      </c>
      <c r="F417" s="258" t="s">
        <v>2733</v>
      </c>
      <c r="G417" s="256"/>
      <c r="H417" s="259">
        <v>16.875</v>
      </c>
      <c r="I417" s="260"/>
      <c r="J417" s="256"/>
      <c r="K417" s="256"/>
      <c r="L417" s="261"/>
      <c r="M417" s="262"/>
      <c r="N417" s="263"/>
      <c r="O417" s="263"/>
      <c r="P417" s="263"/>
      <c r="Q417" s="263"/>
      <c r="R417" s="263"/>
      <c r="S417" s="263"/>
      <c r="T417" s="264"/>
      <c r="AT417" s="265" t="s">
        <v>175</v>
      </c>
      <c r="AU417" s="265" t="s">
        <v>107</v>
      </c>
      <c r="AV417" s="13" t="s">
        <v>107</v>
      </c>
      <c r="AW417" s="13" t="s">
        <v>31</v>
      </c>
      <c r="AX417" s="13" t="s">
        <v>74</v>
      </c>
      <c r="AY417" s="265" t="s">
        <v>165</v>
      </c>
    </row>
    <row r="418" s="12" customFormat="1">
      <c r="B418" s="244"/>
      <c r="C418" s="245"/>
      <c r="D418" s="246" t="s">
        <v>175</v>
      </c>
      <c r="E418" s="247" t="s">
        <v>1</v>
      </c>
      <c r="F418" s="248" t="s">
        <v>2670</v>
      </c>
      <c r="G418" s="245"/>
      <c r="H418" s="247" t="s">
        <v>1</v>
      </c>
      <c r="I418" s="249"/>
      <c r="J418" s="245"/>
      <c r="K418" s="245"/>
      <c r="L418" s="250"/>
      <c r="M418" s="251"/>
      <c r="N418" s="252"/>
      <c r="O418" s="252"/>
      <c r="P418" s="252"/>
      <c r="Q418" s="252"/>
      <c r="R418" s="252"/>
      <c r="S418" s="252"/>
      <c r="T418" s="253"/>
      <c r="AT418" s="254" t="s">
        <v>175</v>
      </c>
      <c r="AU418" s="254" t="s">
        <v>107</v>
      </c>
      <c r="AV418" s="12" t="s">
        <v>82</v>
      </c>
      <c r="AW418" s="12" t="s">
        <v>31</v>
      </c>
      <c r="AX418" s="12" t="s">
        <v>74</v>
      </c>
      <c r="AY418" s="254" t="s">
        <v>165</v>
      </c>
    </row>
    <row r="419" s="13" customFormat="1">
      <c r="B419" s="255"/>
      <c r="C419" s="256"/>
      <c r="D419" s="246" t="s">
        <v>175</v>
      </c>
      <c r="E419" s="257" t="s">
        <v>1</v>
      </c>
      <c r="F419" s="258" t="s">
        <v>2734</v>
      </c>
      <c r="G419" s="256"/>
      <c r="H419" s="259">
        <v>4.1029999999999998</v>
      </c>
      <c r="I419" s="260"/>
      <c r="J419" s="256"/>
      <c r="K419" s="256"/>
      <c r="L419" s="261"/>
      <c r="M419" s="262"/>
      <c r="N419" s="263"/>
      <c r="O419" s="263"/>
      <c r="P419" s="263"/>
      <c r="Q419" s="263"/>
      <c r="R419" s="263"/>
      <c r="S419" s="263"/>
      <c r="T419" s="264"/>
      <c r="AT419" s="265" t="s">
        <v>175</v>
      </c>
      <c r="AU419" s="265" t="s">
        <v>107</v>
      </c>
      <c r="AV419" s="13" t="s">
        <v>107</v>
      </c>
      <c r="AW419" s="13" t="s">
        <v>31</v>
      </c>
      <c r="AX419" s="13" t="s">
        <v>74</v>
      </c>
      <c r="AY419" s="265" t="s">
        <v>165</v>
      </c>
    </row>
    <row r="420" s="15" customFormat="1">
      <c r="B420" s="277"/>
      <c r="C420" s="278"/>
      <c r="D420" s="246" t="s">
        <v>175</v>
      </c>
      <c r="E420" s="279" t="s">
        <v>1</v>
      </c>
      <c r="F420" s="280" t="s">
        <v>186</v>
      </c>
      <c r="G420" s="278"/>
      <c r="H420" s="281">
        <v>20.978000000000002</v>
      </c>
      <c r="I420" s="282"/>
      <c r="J420" s="278"/>
      <c r="K420" s="278"/>
      <c r="L420" s="283"/>
      <c r="M420" s="284"/>
      <c r="N420" s="285"/>
      <c r="O420" s="285"/>
      <c r="P420" s="285"/>
      <c r="Q420" s="285"/>
      <c r="R420" s="285"/>
      <c r="S420" s="285"/>
      <c r="T420" s="286"/>
      <c r="AT420" s="287" t="s">
        <v>175</v>
      </c>
      <c r="AU420" s="287" t="s">
        <v>107</v>
      </c>
      <c r="AV420" s="15" t="s">
        <v>173</v>
      </c>
      <c r="AW420" s="15" t="s">
        <v>31</v>
      </c>
      <c r="AX420" s="15" t="s">
        <v>82</v>
      </c>
      <c r="AY420" s="287" t="s">
        <v>165</v>
      </c>
    </row>
    <row r="421" s="1" customFormat="1" ht="24" customHeight="1">
      <c r="B421" s="38"/>
      <c r="C421" s="288" t="s">
        <v>777</v>
      </c>
      <c r="D421" s="288" t="s">
        <v>223</v>
      </c>
      <c r="E421" s="289" t="s">
        <v>2471</v>
      </c>
      <c r="F421" s="290" t="s">
        <v>2472</v>
      </c>
      <c r="G421" s="291" t="s">
        <v>214</v>
      </c>
      <c r="H421" s="292">
        <v>211.87799999999999</v>
      </c>
      <c r="I421" s="293"/>
      <c r="J421" s="294">
        <f>ROUND(I421*H421,2)</f>
        <v>0</v>
      </c>
      <c r="K421" s="290" t="s">
        <v>172</v>
      </c>
      <c r="L421" s="295"/>
      <c r="M421" s="296" t="s">
        <v>1</v>
      </c>
      <c r="N421" s="297" t="s">
        <v>40</v>
      </c>
      <c r="O421" s="86"/>
      <c r="P421" s="240">
        <f>O421*H421</f>
        <v>0</v>
      </c>
      <c r="Q421" s="240">
        <v>0.00133</v>
      </c>
      <c r="R421" s="240">
        <f>Q421*H421</f>
        <v>0.28179773999999996</v>
      </c>
      <c r="S421" s="240">
        <v>0</v>
      </c>
      <c r="T421" s="241">
        <f>S421*H421</f>
        <v>0</v>
      </c>
      <c r="AR421" s="242" t="s">
        <v>616</v>
      </c>
      <c r="AT421" s="242" t="s">
        <v>223</v>
      </c>
      <c r="AU421" s="242" t="s">
        <v>107</v>
      </c>
      <c r="AY421" s="17" t="s">
        <v>165</v>
      </c>
      <c r="BE421" s="243">
        <f>IF(N421="základní",J421,0)</f>
        <v>0</v>
      </c>
      <c r="BF421" s="243">
        <f>IF(N421="snížená",J421,0)</f>
        <v>0</v>
      </c>
      <c r="BG421" s="243">
        <f>IF(N421="zákl. přenesená",J421,0)</f>
        <v>0</v>
      </c>
      <c r="BH421" s="243">
        <f>IF(N421="sníž. přenesená",J421,0)</f>
        <v>0</v>
      </c>
      <c r="BI421" s="243">
        <f>IF(N421="nulová",J421,0)</f>
        <v>0</v>
      </c>
      <c r="BJ421" s="17" t="s">
        <v>107</v>
      </c>
      <c r="BK421" s="243">
        <f>ROUND(I421*H421,2)</f>
        <v>0</v>
      </c>
      <c r="BL421" s="17" t="s">
        <v>315</v>
      </c>
      <c r="BM421" s="242" t="s">
        <v>2774</v>
      </c>
    </row>
    <row r="422" s="12" customFormat="1">
      <c r="B422" s="244"/>
      <c r="C422" s="245"/>
      <c r="D422" s="246" t="s">
        <v>175</v>
      </c>
      <c r="E422" s="247" t="s">
        <v>1</v>
      </c>
      <c r="F422" s="248" t="s">
        <v>2474</v>
      </c>
      <c r="G422" s="245"/>
      <c r="H422" s="247" t="s">
        <v>1</v>
      </c>
      <c r="I422" s="249"/>
      <c r="J422" s="245"/>
      <c r="K422" s="245"/>
      <c r="L422" s="250"/>
      <c r="M422" s="251"/>
      <c r="N422" s="252"/>
      <c r="O422" s="252"/>
      <c r="P422" s="252"/>
      <c r="Q422" s="252"/>
      <c r="R422" s="252"/>
      <c r="S422" s="252"/>
      <c r="T422" s="253"/>
      <c r="AT422" s="254" t="s">
        <v>175</v>
      </c>
      <c r="AU422" s="254" t="s">
        <v>107</v>
      </c>
      <c r="AV422" s="12" t="s">
        <v>82</v>
      </c>
      <c r="AW422" s="12" t="s">
        <v>31</v>
      </c>
      <c r="AX422" s="12" t="s">
        <v>74</v>
      </c>
      <c r="AY422" s="254" t="s">
        <v>165</v>
      </c>
    </row>
    <row r="423" s="13" customFormat="1">
      <c r="B423" s="255"/>
      <c r="C423" s="256"/>
      <c r="D423" s="246" t="s">
        <v>175</v>
      </c>
      <c r="E423" s="257" t="s">
        <v>1</v>
      </c>
      <c r="F423" s="258" t="s">
        <v>2775</v>
      </c>
      <c r="G423" s="256"/>
      <c r="H423" s="259">
        <v>211.87799999999999</v>
      </c>
      <c r="I423" s="260"/>
      <c r="J423" s="256"/>
      <c r="K423" s="256"/>
      <c r="L423" s="261"/>
      <c r="M423" s="262"/>
      <c r="N423" s="263"/>
      <c r="O423" s="263"/>
      <c r="P423" s="263"/>
      <c r="Q423" s="263"/>
      <c r="R423" s="263"/>
      <c r="S423" s="263"/>
      <c r="T423" s="264"/>
      <c r="AT423" s="265" t="s">
        <v>175</v>
      </c>
      <c r="AU423" s="265" t="s">
        <v>107</v>
      </c>
      <c r="AV423" s="13" t="s">
        <v>107</v>
      </c>
      <c r="AW423" s="13" t="s">
        <v>31</v>
      </c>
      <c r="AX423" s="13" t="s">
        <v>74</v>
      </c>
      <c r="AY423" s="265" t="s">
        <v>165</v>
      </c>
    </row>
    <row r="424" s="15" customFormat="1">
      <c r="B424" s="277"/>
      <c r="C424" s="278"/>
      <c r="D424" s="246" t="s">
        <v>175</v>
      </c>
      <c r="E424" s="279" t="s">
        <v>1</v>
      </c>
      <c r="F424" s="280" t="s">
        <v>186</v>
      </c>
      <c r="G424" s="278"/>
      <c r="H424" s="281">
        <v>211.87799999999999</v>
      </c>
      <c r="I424" s="282"/>
      <c r="J424" s="278"/>
      <c r="K424" s="278"/>
      <c r="L424" s="283"/>
      <c r="M424" s="284"/>
      <c r="N424" s="285"/>
      <c r="O424" s="285"/>
      <c r="P424" s="285"/>
      <c r="Q424" s="285"/>
      <c r="R424" s="285"/>
      <c r="S424" s="285"/>
      <c r="T424" s="286"/>
      <c r="AT424" s="287" t="s">
        <v>175</v>
      </c>
      <c r="AU424" s="287" t="s">
        <v>107</v>
      </c>
      <c r="AV424" s="15" t="s">
        <v>173</v>
      </c>
      <c r="AW424" s="15" t="s">
        <v>31</v>
      </c>
      <c r="AX424" s="15" t="s">
        <v>82</v>
      </c>
      <c r="AY424" s="287" t="s">
        <v>165</v>
      </c>
    </row>
    <row r="425" s="1" customFormat="1" ht="24" customHeight="1">
      <c r="B425" s="38"/>
      <c r="C425" s="231" t="s">
        <v>782</v>
      </c>
      <c r="D425" s="231" t="s">
        <v>168</v>
      </c>
      <c r="E425" s="232" t="s">
        <v>2513</v>
      </c>
      <c r="F425" s="233" t="s">
        <v>2514</v>
      </c>
      <c r="G425" s="234" t="s">
        <v>296</v>
      </c>
      <c r="H425" s="235">
        <v>20.978000000000002</v>
      </c>
      <c r="I425" s="236"/>
      <c r="J425" s="237">
        <f>ROUND(I425*H425,2)</f>
        <v>0</v>
      </c>
      <c r="K425" s="233" t="s">
        <v>172</v>
      </c>
      <c r="L425" s="43"/>
      <c r="M425" s="238" t="s">
        <v>1</v>
      </c>
      <c r="N425" s="239" t="s">
        <v>40</v>
      </c>
      <c r="O425" s="86"/>
      <c r="P425" s="240">
        <f>O425*H425</f>
        <v>0</v>
      </c>
      <c r="Q425" s="240">
        <v>0</v>
      </c>
      <c r="R425" s="240">
        <f>Q425*H425</f>
        <v>0</v>
      </c>
      <c r="S425" s="240">
        <v>0</v>
      </c>
      <c r="T425" s="241">
        <f>S425*H425</f>
        <v>0</v>
      </c>
      <c r="AR425" s="242" t="s">
        <v>315</v>
      </c>
      <c r="AT425" s="242" t="s">
        <v>168</v>
      </c>
      <c r="AU425" s="242" t="s">
        <v>107</v>
      </c>
      <c r="AY425" s="17" t="s">
        <v>165</v>
      </c>
      <c r="BE425" s="243">
        <f>IF(N425="základní",J425,0)</f>
        <v>0</v>
      </c>
      <c r="BF425" s="243">
        <f>IF(N425="snížená",J425,0)</f>
        <v>0</v>
      </c>
      <c r="BG425" s="243">
        <f>IF(N425="zákl. přenesená",J425,0)</f>
        <v>0</v>
      </c>
      <c r="BH425" s="243">
        <f>IF(N425="sníž. přenesená",J425,0)</f>
        <v>0</v>
      </c>
      <c r="BI425" s="243">
        <f>IF(N425="nulová",J425,0)</f>
        <v>0</v>
      </c>
      <c r="BJ425" s="17" t="s">
        <v>107</v>
      </c>
      <c r="BK425" s="243">
        <f>ROUND(I425*H425,2)</f>
        <v>0</v>
      </c>
      <c r="BL425" s="17" t="s">
        <v>315</v>
      </c>
      <c r="BM425" s="242" t="s">
        <v>2776</v>
      </c>
    </row>
    <row r="426" s="12" customFormat="1">
      <c r="B426" s="244"/>
      <c r="C426" s="245"/>
      <c r="D426" s="246" t="s">
        <v>175</v>
      </c>
      <c r="E426" s="247" t="s">
        <v>1</v>
      </c>
      <c r="F426" s="248" t="s">
        <v>2516</v>
      </c>
      <c r="G426" s="245"/>
      <c r="H426" s="247" t="s">
        <v>1</v>
      </c>
      <c r="I426" s="249"/>
      <c r="J426" s="245"/>
      <c r="K426" s="245"/>
      <c r="L426" s="250"/>
      <c r="M426" s="251"/>
      <c r="N426" s="252"/>
      <c r="O426" s="252"/>
      <c r="P426" s="252"/>
      <c r="Q426" s="252"/>
      <c r="R426" s="252"/>
      <c r="S426" s="252"/>
      <c r="T426" s="253"/>
      <c r="AT426" s="254" t="s">
        <v>175</v>
      </c>
      <c r="AU426" s="254" t="s">
        <v>107</v>
      </c>
      <c r="AV426" s="12" t="s">
        <v>82</v>
      </c>
      <c r="AW426" s="12" t="s">
        <v>31</v>
      </c>
      <c r="AX426" s="12" t="s">
        <v>74</v>
      </c>
      <c r="AY426" s="254" t="s">
        <v>165</v>
      </c>
    </row>
    <row r="427" s="12" customFormat="1">
      <c r="B427" s="244"/>
      <c r="C427" s="245"/>
      <c r="D427" s="246" t="s">
        <v>175</v>
      </c>
      <c r="E427" s="247" t="s">
        <v>1</v>
      </c>
      <c r="F427" s="248" t="s">
        <v>2295</v>
      </c>
      <c r="G427" s="245"/>
      <c r="H427" s="247" t="s">
        <v>1</v>
      </c>
      <c r="I427" s="249"/>
      <c r="J427" s="245"/>
      <c r="K427" s="245"/>
      <c r="L427" s="250"/>
      <c r="M427" s="251"/>
      <c r="N427" s="252"/>
      <c r="O427" s="252"/>
      <c r="P427" s="252"/>
      <c r="Q427" s="252"/>
      <c r="R427" s="252"/>
      <c r="S427" s="252"/>
      <c r="T427" s="253"/>
      <c r="AT427" s="254" t="s">
        <v>175</v>
      </c>
      <c r="AU427" s="254" t="s">
        <v>107</v>
      </c>
      <c r="AV427" s="12" t="s">
        <v>82</v>
      </c>
      <c r="AW427" s="12" t="s">
        <v>31</v>
      </c>
      <c r="AX427" s="12" t="s">
        <v>74</v>
      </c>
      <c r="AY427" s="254" t="s">
        <v>165</v>
      </c>
    </row>
    <row r="428" s="12" customFormat="1">
      <c r="B428" s="244"/>
      <c r="C428" s="245"/>
      <c r="D428" s="246" t="s">
        <v>175</v>
      </c>
      <c r="E428" s="247" t="s">
        <v>1</v>
      </c>
      <c r="F428" s="248" t="s">
        <v>2668</v>
      </c>
      <c r="G428" s="245"/>
      <c r="H428" s="247" t="s">
        <v>1</v>
      </c>
      <c r="I428" s="249"/>
      <c r="J428" s="245"/>
      <c r="K428" s="245"/>
      <c r="L428" s="250"/>
      <c r="M428" s="251"/>
      <c r="N428" s="252"/>
      <c r="O428" s="252"/>
      <c r="P428" s="252"/>
      <c r="Q428" s="252"/>
      <c r="R428" s="252"/>
      <c r="S428" s="252"/>
      <c r="T428" s="253"/>
      <c r="AT428" s="254" t="s">
        <v>175</v>
      </c>
      <c r="AU428" s="254" t="s">
        <v>107</v>
      </c>
      <c r="AV428" s="12" t="s">
        <v>82</v>
      </c>
      <c r="AW428" s="12" t="s">
        <v>31</v>
      </c>
      <c r="AX428" s="12" t="s">
        <v>74</v>
      </c>
      <c r="AY428" s="254" t="s">
        <v>165</v>
      </c>
    </row>
    <row r="429" s="13" customFormat="1">
      <c r="B429" s="255"/>
      <c r="C429" s="256"/>
      <c r="D429" s="246" t="s">
        <v>175</v>
      </c>
      <c r="E429" s="257" t="s">
        <v>1</v>
      </c>
      <c r="F429" s="258" t="s">
        <v>2733</v>
      </c>
      <c r="G429" s="256"/>
      <c r="H429" s="259">
        <v>16.875</v>
      </c>
      <c r="I429" s="260"/>
      <c r="J429" s="256"/>
      <c r="K429" s="256"/>
      <c r="L429" s="261"/>
      <c r="M429" s="262"/>
      <c r="N429" s="263"/>
      <c r="O429" s="263"/>
      <c r="P429" s="263"/>
      <c r="Q429" s="263"/>
      <c r="R429" s="263"/>
      <c r="S429" s="263"/>
      <c r="T429" s="264"/>
      <c r="AT429" s="265" t="s">
        <v>175</v>
      </c>
      <c r="AU429" s="265" t="s">
        <v>107</v>
      </c>
      <c r="AV429" s="13" t="s">
        <v>107</v>
      </c>
      <c r="AW429" s="13" t="s">
        <v>31</v>
      </c>
      <c r="AX429" s="13" t="s">
        <v>74</v>
      </c>
      <c r="AY429" s="265" t="s">
        <v>165</v>
      </c>
    </row>
    <row r="430" s="12" customFormat="1">
      <c r="B430" s="244"/>
      <c r="C430" s="245"/>
      <c r="D430" s="246" t="s">
        <v>175</v>
      </c>
      <c r="E430" s="247" t="s">
        <v>1</v>
      </c>
      <c r="F430" s="248" t="s">
        <v>2670</v>
      </c>
      <c r="G430" s="245"/>
      <c r="H430" s="247" t="s">
        <v>1</v>
      </c>
      <c r="I430" s="249"/>
      <c r="J430" s="245"/>
      <c r="K430" s="245"/>
      <c r="L430" s="250"/>
      <c r="M430" s="251"/>
      <c r="N430" s="252"/>
      <c r="O430" s="252"/>
      <c r="P430" s="252"/>
      <c r="Q430" s="252"/>
      <c r="R430" s="252"/>
      <c r="S430" s="252"/>
      <c r="T430" s="253"/>
      <c r="AT430" s="254" t="s">
        <v>175</v>
      </c>
      <c r="AU430" s="254" t="s">
        <v>107</v>
      </c>
      <c r="AV430" s="12" t="s">
        <v>82</v>
      </c>
      <c r="AW430" s="12" t="s">
        <v>31</v>
      </c>
      <c r="AX430" s="12" t="s">
        <v>74</v>
      </c>
      <c r="AY430" s="254" t="s">
        <v>165</v>
      </c>
    </row>
    <row r="431" s="13" customFormat="1">
      <c r="B431" s="255"/>
      <c r="C431" s="256"/>
      <c r="D431" s="246" t="s">
        <v>175</v>
      </c>
      <c r="E431" s="257" t="s">
        <v>1</v>
      </c>
      <c r="F431" s="258" t="s">
        <v>2734</v>
      </c>
      <c r="G431" s="256"/>
      <c r="H431" s="259">
        <v>4.1029999999999998</v>
      </c>
      <c r="I431" s="260"/>
      <c r="J431" s="256"/>
      <c r="K431" s="256"/>
      <c r="L431" s="261"/>
      <c r="M431" s="262"/>
      <c r="N431" s="263"/>
      <c r="O431" s="263"/>
      <c r="P431" s="263"/>
      <c r="Q431" s="263"/>
      <c r="R431" s="263"/>
      <c r="S431" s="263"/>
      <c r="T431" s="264"/>
      <c r="AT431" s="265" t="s">
        <v>175</v>
      </c>
      <c r="AU431" s="265" t="s">
        <v>107</v>
      </c>
      <c r="AV431" s="13" t="s">
        <v>107</v>
      </c>
      <c r="AW431" s="13" t="s">
        <v>31</v>
      </c>
      <c r="AX431" s="13" t="s">
        <v>74</v>
      </c>
      <c r="AY431" s="265" t="s">
        <v>165</v>
      </c>
    </row>
    <row r="432" s="15" customFormat="1">
      <c r="B432" s="277"/>
      <c r="C432" s="278"/>
      <c r="D432" s="246" t="s">
        <v>175</v>
      </c>
      <c r="E432" s="279" t="s">
        <v>1</v>
      </c>
      <c r="F432" s="280" t="s">
        <v>186</v>
      </c>
      <c r="G432" s="278"/>
      <c r="H432" s="281">
        <v>20.978000000000002</v>
      </c>
      <c r="I432" s="282"/>
      <c r="J432" s="278"/>
      <c r="K432" s="278"/>
      <c r="L432" s="283"/>
      <c r="M432" s="284"/>
      <c r="N432" s="285"/>
      <c r="O432" s="285"/>
      <c r="P432" s="285"/>
      <c r="Q432" s="285"/>
      <c r="R432" s="285"/>
      <c r="S432" s="285"/>
      <c r="T432" s="286"/>
      <c r="AT432" s="287" t="s">
        <v>175</v>
      </c>
      <c r="AU432" s="287" t="s">
        <v>107</v>
      </c>
      <c r="AV432" s="15" t="s">
        <v>173</v>
      </c>
      <c r="AW432" s="15" t="s">
        <v>31</v>
      </c>
      <c r="AX432" s="15" t="s">
        <v>82</v>
      </c>
      <c r="AY432" s="287" t="s">
        <v>165</v>
      </c>
    </row>
    <row r="433" s="1" customFormat="1" ht="16.5" customHeight="1">
      <c r="B433" s="38"/>
      <c r="C433" s="288" t="s">
        <v>790</v>
      </c>
      <c r="D433" s="288" t="s">
        <v>223</v>
      </c>
      <c r="E433" s="289" t="s">
        <v>2517</v>
      </c>
      <c r="F433" s="290" t="s">
        <v>2518</v>
      </c>
      <c r="G433" s="291" t="s">
        <v>296</v>
      </c>
      <c r="H433" s="292">
        <v>24.125</v>
      </c>
      <c r="I433" s="293"/>
      <c r="J433" s="294">
        <f>ROUND(I433*H433,2)</f>
        <v>0</v>
      </c>
      <c r="K433" s="290" t="s">
        <v>286</v>
      </c>
      <c r="L433" s="295"/>
      <c r="M433" s="296" t="s">
        <v>1</v>
      </c>
      <c r="N433" s="297" t="s">
        <v>40</v>
      </c>
      <c r="O433" s="86"/>
      <c r="P433" s="240">
        <f>O433*H433</f>
        <v>0</v>
      </c>
      <c r="Q433" s="240">
        <v>0.00013999999999999999</v>
      </c>
      <c r="R433" s="240">
        <f>Q433*H433</f>
        <v>0.0033774999999999999</v>
      </c>
      <c r="S433" s="240">
        <v>0</v>
      </c>
      <c r="T433" s="241">
        <f>S433*H433</f>
        <v>0</v>
      </c>
      <c r="AR433" s="242" t="s">
        <v>616</v>
      </c>
      <c r="AT433" s="242" t="s">
        <v>223</v>
      </c>
      <c r="AU433" s="242" t="s">
        <v>107</v>
      </c>
      <c r="AY433" s="17" t="s">
        <v>165</v>
      </c>
      <c r="BE433" s="243">
        <f>IF(N433="základní",J433,0)</f>
        <v>0</v>
      </c>
      <c r="BF433" s="243">
        <f>IF(N433="snížená",J433,0)</f>
        <v>0</v>
      </c>
      <c r="BG433" s="243">
        <f>IF(N433="zákl. přenesená",J433,0)</f>
        <v>0</v>
      </c>
      <c r="BH433" s="243">
        <f>IF(N433="sníž. přenesená",J433,0)</f>
        <v>0</v>
      </c>
      <c r="BI433" s="243">
        <f>IF(N433="nulová",J433,0)</f>
        <v>0</v>
      </c>
      <c r="BJ433" s="17" t="s">
        <v>107</v>
      </c>
      <c r="BK433" s="243">
        <f>ROUND(I433*H433,2)</f>
        <v>0</v>
      </c>
      <c r="BL433" s="17" t="s">
        <v>315</v>
      </c>
      <c r="BM433" s="242" t="s">
        <v>2777</v>
      </c>
    </row>
    <row r="434" s="12" customFormat="1">
      <c r="B434" s="244"/>
      <c r="C434" s="245"/>
      <c r="D434" s="246" t="s">
        <v>175</v>
      </c>
      <c r="E434" s="247" t="s">
        <v>1</v>
      </c>
      <c r="F434" s="248" t="s">
        <v>2516</v>
      </c>
      <c r="G434" s="245"/>
      <c r="H434" s="247" t="s">
        <v>1</v>
      </c>
      <c r="I434" s="249"/>
      <c r="J434" s="245"/>
      <c r="K434" s="245"/>
      <c r="L434" s="250"/>
      <c r="M434" s="251"/>
      <c r="N434" s="252"/>
      <c r="O434" s="252"/>
      <c r="P434" s="252"/>
      <c r="Q434" s="252"/>
      <c r="R434" s="252"/>
      <c r="S434" s="252"/>
      <c r="T434" s="253"/>
      <c r="AT434" s="254" t="s">
        <v>175</v>
      </c>
      <c r="AU434" s="254" t="s">
        <v>107</v>
      </c>
      <c r="AV434" s="12" t="s">
        <v>82</v>
      </c>
      <c r="AW434" s="12" t="s">
        <v>31</v>
      </c>
      <c r="AX434" s="12" t="s">
        <v>74</v>
      </c>
      <c r="AY434" s="254" t="s">
        <v>165</v>
      </c>
    </row>
    <row r="435" s="12" customFormat="1">
      <c r="B435" s="244"/>
      <c r="C435" s="245"/>
      <c r="D435" s="246" t="s">
        <v>175</v>
      </c>
      <c r="E435" s="247" t="s">
        <v>1</v>
      </c>
      <c r="F435" s="248" t="s">
        <v>2295</v>
      </c>
      <c r="G435" s="245"/>
      <c r="H435" s="247" t="s">
        <v>1</v>
      </c>
      <c r="I435" s="249"/>
      <c r="J435" s="245"/>
      <c r="K435" s="245"/>
      <c r="L435" s="250"/>
      <c r="M435" s="251"/>
      <c r="N435" s="252"/>
      <c r="O435" s="252"/>
      <c r="P435" s="252"/>
      <c r="Q435" s="252"/>
      <c r="R435" s="252"/>
      <c r="S435" s="252"/>
      <c r="T435" s="253"/>
      <c r="AT435" s="254" t="s">
        <v>175</v>
      </c>
      <c r="AU435" s="254" t="s">
        <v>107</v>
      </c>
      <c r="AV435" s="12" t="s">
        <v>82</v>
      </c>
      <c r="AW435" s="12" t="s">
        <v>31</v>
      </c>
      <c r="AX435" s="12" t="s">
        <v>74</v>
      </c>
      <c r="AY435" s="254" t="s">
        <v>165</v>
      </c>
    </row>
    <row r="436" s="13" customFormat="1">
      <c r="B436" s="255"/>
      <c r="C436" s="256"/>
      <c r="D436" s="246" t="s">
        <v>175</v>
      </c>
      <c r="E436" s="257" t="s">
        <v>1</v>
      </c>
      <c r="F436" s="258" t="s">
        <v>2778</v>
      </c>
      <c r="G436" s="256"/>
      <c r="H436" s="259">
        <v>24.125</v>
      </c>
      <c r="I436" s="260"/>
      <c r="J436" s="256"/>
      <c r="K436" s="256"/>
      <c r="L436" s="261"/>
      <c r="M436" s="262"/>
      <c r="N436" s="263"/>
      <c r="O436" s="263"/>
      <c r="P436" s="263"/>
      <c r="Q436" s="263"/>
      <c r="R436" s="263"/>
      <c r="S436" s="263"/>
      <c r="T436" s="264"/>
      <c r="AT436" s="265" t="s">
        <v>175</v>
      </c>
      <c r="AU436" s="265" t="s">
        <v>107</v>
      </c>
      <c r="AV436" s="13" t="s">
        <v>107</v>
      </c>
      <c r="AW436" s="13" t="s">
        <v>31</v>
      </c>
      <c r="AX436" s="13" t="s">
        <v>74</v>
      </c>
      <c r="AY436" s="265" t="s">
        <v>165</v>
      </c>
    </row>
    <row r="437" s="15" customFormat="1">
      <c r="B437" s="277"/>
      <c r="C437" s="278"/>
      <c r="D437" s="246" t="s">
        <v>175</v>
      </c>
      <c r="E437" s="279" t="s">
        <v>1</v>
      </c>
      <c r="F437" s="280" t="s">
        <v>186</v>
      </c>
      <c r="G437" s="278"/>
      <c r="H437" s="281">
        <v>24.125</v>
      </c>
      <c r="I437" s="282"/>
      <c r="J437" s="278"/>
      <c r="K437" s="278"/>
      <c r="L437" s="283"/>
      <c r="M437" s="284"/>
      <c r="N437" s="285"/>
      <c r="O437" s="285"/>
      <c r="P437" s="285"/>
      <c r="Q437" s="285"/>
      <c r="R437" s="285"/>
      <c r="S437" s="285"/>
      <c r="T437" s="286"/>
      <c r="AT437" s="287" t="s">
        <v>175</v>
      </c>
      <c r="AU437" s="287" t="s">
        <v>107</v>
      </c>
      <c r="AV437" s="15" t="s">
        <v>173</v>
      </c>
      <c r="AW437" s="15" t="s">
        <v>31</v>
      </c>
      <c r="AX437" s="15" t="s">
        <v>82</v>
      </c>
      <c r="AY437" s="287" t="s">
        <v>165</v>
      </c>
    </row>
    <row r="438" s="1" customFormat="1" ht="24" customHeight="1">
      <c r="B438" s="38"/>
      <c r="C438" s="231" t="s">
        <v>795</v>
      </c>
      <c r="D438" s="231" t="s">
        <v>168</v>
      </c>
      <c r="E438" s="232" t="s">
        <v>2779</v>
      </c>
      <c r="F438" s="233" t="s">
        <v>2780</v>
      </c>
      <c r="G438" s="234" t="s">
        <v>285</v>
      </c>
      <c r="H438" s="235">
        <v>0.28799999999999998</v>
      </c>
      <c r="I438" s="236"/>
      <c r="J438" s="237">
        <f>ROUND(I438*H438,2)</f>
        <v>0</v>
      </c>
      <c r="K438" s="233" t="s">
        <v>172</v>
      </c>
      <c r="L438" s="43"/>
      <c r="M438" s="238" t="s">
        <v>1</v>
      </c>
      <c r="N438" s="239" t="s">
        <v>40</v>
      </c>
      <c r="O438" s="86"/>
      <c r="P438" s="240">
        <f>O438*H438</f>
        <v>0</v>
      </c>
      <c r="Q438" s="240">
        <v>0</v>
      </c>
      <c r="R438" s="240">
        <f>Q438*H438</f>
        <v>0</v>
      </c>
      <c r="S438" s="240">
        <v>0</v>
      </c>
      <c r="T438" s="241">
        <f>S438*H438</f>
        <v>0</v>
      </c>
      <c r="AR438" s="242" t="s">
        <v>315</v>
      </c>
      <c r="AT438" s="242" t="s">
        <v>168</v>
      </c>
      <c r="AU438" s="242" t="s">
        <v>107</v>
      </c>
      <c r="AY438" s="17" t="s">
        <v>165</v>
      </c>
      <c r="BE438" s="243">
        <f>IF(N438="základní",J438,0)</f>
        <v>0</v>
      </c>
      <c r="BF438" s="243">
        <f>IF(N438="snížená",J438,0)</f>
        <v>0</v>
      </c>
      <c r="BG438" s="243">
        <f>IF(N438="zákl. přenesená",J438,0)</f>
        <v>0</v>
      </c>
      <c r="BH438" s="243">
        <f>IF(N438="sníž. přenesená",J438,0)</f>
        <v>0</v>
      </c>
      <c r="BI438" s="243">
        <f>IF(N438="nulová",J438,0)</f>
        <v>0</v>
      </c>
      <c r="BJ438" s="17" t="s">
        <v>107</v>
      </c>
      <c r="BK438" s="243">
        <f>ROUND(I438*H438,2)</f>
        <v>0</v>
      </c>
      <c r="BL438" s="17" t="s">
        <v>315</v>
      </c>
      <c r="BM438" s="242" t="s">
        <v>2781</v>
      </c>
    </row>
    <row r="439" s="11" customFormat="1" ht="22.8" customHeight="1">
      <c r="B439" s="215"/>
      <c r="C439" s="216"/>
      <c r="D439" s="217" t="s">
        <v>73</v>
      </c>
      <c r="E439" s="229" t="s">
        <v>1162</v>
      </c>
      <c r="F439" s="229" t="s">
        <v>1163</v>
      </c>
      <c r="G439" s="216"/>
      <c r="H439" s="216"/>
      <c r="I439" s="219"/>
      <c r="J439" s="230">
        <f>BK439</f>
        <v>0</v>
      </c>
      <c r="K439" s="216"/>
      <c r="L439" s="221"/>
      <c r="M439" s="222"/>
      <c r="N439" s="223"/>
      <c r="O439" s="223"/>
      <c r="P439" s="224">
        <f>SUM(P440:P472)</f>
        <v>0</v>
      </c>
      <c r="Q439" s="223"/>
      <c r="R439" s="224">
        <f>SUM(R440:R472)</f>
        <v>0.39923037</v>
      </c>
      <c r="S439" s="223"/>
      <c r="T439" s="225">
        <f>SUM(T440:T472)</f>
        <v>0</v>
      </c>
      <c r="AR439" s="226" t="s">
        <v>82</v>
      </c>
      <c r="AT439" s="227" t="s">
        <v>73</v>
      </c>
      <c r="AU439" s="227" t="s">
        <v>82</v>
      </c>
      <c r="AY439" s="226" t="s">
        <v>165</v>
      </c>
      <c r="BK439" s="228">
        <f>SUM(BK440:BK472)</f>
        <v>0</v>
      </c>
    </row>
    <row r="440" s="1" customFormat="1" ht="24" customHeight="1">
      <c r="B440" s="38"/>
      <c r="C440" s="231" t="s">
        <v>805</v>
      </c>
      <c r="D440" s="231" t="s">
        <v>168</v>
      </c>
      <c r="E440" s="232" t="s">
        <v>2782</v>
      </c>
      <c r="F440" s="233" t="s">
        <v>2783</v>
      </c>
      <c r="G440" s="234" t="s">
        <v>296</v>
      </c>
      <c r="H440" s="235">
        <v>23.571000000000002</v>
      </c>
      <c r="I440" s="236"/>
      <c r="J440" s="237">
        <f>ROUND(I440*H440,2)</f>
        <v>0</v>
      </c>
      <c r="K440" s="233" t="s">
        <v>172</v>
      </c>
      <c r="L440" s="43"/>
      <c r="M440" s="238" t="s">
        <v>1</v>
      </c>
      <c r="N440" s="239" t="s">
        <v>40</v>
      </c>
      <c r="O440" s="86"/>
      <c r="P440" s="240">
        <f>O440*H440</f>
        <v>0</v>
      </c>
      <c r="Q440" s="240">
        <v>0</v>
      </c>
      <c r="R440" s="240">
        <f>Q440*H440</f>
        <v>0</v>
      </c>
      <c r="S440" s="240">
        <v>0</v>
      </c>
      <c r="T440" s="241">
        <f>S440*H440</f>
        <v>0</v>
      </c>
      <c r="AR440" s="242" t="s">
        <v>173</v>
      </c>
      <c r="AT440" s="242" t="s">
        <v>168</v>
      </c>
      <c r="AU440" s="242" t="s">
        <v>107</v>
      </c>
      <c r="AY440" s="17" t="s">
        <v>165</v>
      </c>
      <c r="BE440" s="243">
        <f>IF(N440="základní",J440,0)</f>
        <v>0</v>
      </c>
      <c r="BF440" s="243">
        <f>IF(N440="snížená",J440,0)</f>
        <v>0</v>
      </c>
      <c r="BG440" s="243">
        <f>IF(N440="zákl. přenesená",J440,0)</f>
        <v>0</v>
      </c>
      <c r="BH440" s="243">
        <f>IF(N440="sníž. přenesená",J440,0)</f>
        <v>0</v>
      </c>
      <c r="BI440" s="243">
        <f>IF(N440="nulová",J440,0)</f>
        <v>0</v>
      </c>
      <c r="BJ440" s="17" t="s">
        <v>107</v>
      </c>
      <c r="BK440" s="243">
        <f>ROUND(I440*H440,2)</f>
        <v>0</v>
      </c>
      <c r="BL440" s="17" t="s">
        <v>173</v>
      </c>
      <c r="BM440" s="242" t="s">
        <v>2784</v>
      </c>
    </row>
    <row r="441" s="12" customFormat="1">
      <c r="B441" s="244"/>
      <c r="C441" s="245"/>
      <c r="D441" s="246" t="s">
        <v>175</v>
      </c>
      <c r="E441" s="247" t="s">
        <v>1</v>
      </c>
      <c r="F441" s="248" t="s">
        <v>2667</v>
      </c>
      <c r="G441" s="245"/>
      <c r="H441" s="247" t="s">
        <v>1</v>
      </c>
      <c r="I441" s="249"/>
      <c r="J441" s="245"/>
      <c r="K441" s="245"/>
      <c r="L441" s="250"/>
      <c r="M441" s="251"/>
      <c r="N441" s="252"/>
      <c r="O441" s="252"/>
      <c r="P441" s="252"/>
      <c r="Q441" s="252"/>
      <c r="R441" s="252"/>
      <c r="S441" s="252"/>
      <c r="T441" s="253"/>
      <c r="AT441" s="254" t="s">
        <v>175</v>
      </c>
      <c r="AU441" s="254" t="s">
        <v>107</v>
      </c>
      <c r="AV441" s="12" t="s">
        <v>82</v>
      </c>
      <c r="AW441" s="12" t="s">
        <v>31</v>
      </c>
      <c r="AX441" s="12" t="s">
        <v>74</v>
      </c>
      <c r="AY441" s="254" t="s">
        <v>165</v>
      </c>
    </row>
    <row r="442" s="12" customFormat="1">
      <c r="B442" s="244"/>
      <c r="C442" s="245"/>
      <c r="D442" s="246" t="s">
        <v>175</v>
      </c>
      <c r="E442" s="247" t="s">
        <v>1</v>
      </c>
      <c r="F442" s="248" t="s">
        <v>2668</v>
      </c>
      <c r="G442" s="245"/>
      <c r="H442" s="247" t="s">
        <v>1</v>
      </c>
      <c r="I442" s="249"/>
      <c r="J442" s="245"/>
      <c r="K442" s="245"/>
      <c r="L442" s="250"/>
      <c r="M442" s="251"/>
      <c r="N442" s="252"/>
      <c r="O442" s="252"/>
      <c r="P442" s="252"/>
      <c r="Q442" s="252"/>
      <c r="R442" s="252"/>
      <c r="S442" s="252"/>
      <c r="T442" s="253"/>
      <c r="AT442" s="254" t="s">
        <v>175</v>
      </c>
      <c r="AU442" s="254" t="s">
        <v>107</v>
      </c>
      <c r="AV442" s="12" t="s">
        <v>82</v>
      </c>
      <c r="AW442" s="12" t="s">
        <v>31</v>
      </c>
      <c r="AX442" s="12" t="s">
        <v>74</v>
      </c>
      <c r="AY442" s="254" t="s">
        <v>165</v>
      </c>
    </row>
    <row r="443" s="13" customFormat="1">
      <c r="B443" s="255"/>
      <c r="C443" s="256"/>
      <c r="D443" s="246" t="s">
        <v>175</v>
      </c>
      <c r="E443" s="257" t="s">
        <v>1</v>
      </c>
      <c r="F443" s="258" t="s">
        <v>2733</v>
      </c>
      <c r="G443" s="256"/>
      <c r="H443" s="259">
        <v>16.875</v>
      </c>
      <c r="I443" s="260"/>
      <c r="J443" s="256"/>
      <c r="K443" s="256"/>
      <c r="L443" s="261"/>
      <c r="M443" s="262"/>
      <c r="N443" s="263"/>
      <c r="O443" s="263"/>
      <c r="P443" s="263"/>
      <c r="Q443" s="263"/>
      <c r="R443" s="263"/>
      <c r="S443" s="263"/>
      <c r="T443" s="264"/>
      <c r="AT443" s="265" t="s">
        <v>175</v>
      </c>
      <c r="AU443" s="265" t="s">
        <v>107</v>
      </c>
      <c r="AV443" s="13" t="s">
        <v>107</v>
      </c>
      <c r="AW443" s="13" t="s">
        <v>31</v>
      </c>
      <c r="AX443" s="13" t="s">
        <v>74</v>
      </c>
      <c r="AY443" s="265" t="s">
        <v>165</v>
      </c>
    </row>
    <row r="444" s="13" customFormat="1">
      <c r="B444" s="255"/>
      <c r="C444" s="256"/>
      <c r="D444" s="246" t="s">
        <v>175</v>
      </c>
      <c r="E444" s="257" t="s">
        <v>1</v>
      </c>
      <c r="F444" s="258" t="s">
        <v>2785</v>
      </c>
      <c r="G444" s="256"/>
      <c r="H444" s="259">
        <v>1.7330000000000001</v>
      </c>
      <c r="I444" s="260"/>
      <c r="J444" s="256"/>
      <c r="K444" s="256"/>
      <c r="L444" s="261"/>
      <c r="M444" s="262"/>
      <c r="N444" s="263"/>
      <c r="O444" s="263"/>
      <c r="P444" s="263"/>
      <c r="Q444" s="263"/>
      <c r="R444" s="263"/>
      <c r="S444" s="263"/>
      <c r="T444" s="264"/>
      <c r="AT444" s="265" t="s">
        <v>175</v>
      </c>
      <c r="AU444" s="265" t="s">
        <v>107</v>
      </c>
      <c r="AV444" s="13" t="s">
        <v>107</v>
      </c>
      <c r="AW444" s="13" t="s">
        <v>31</v>
      </c>
      <c r="AX444" s="13" t="s">
        <v>74</v>
      </c>
      <c r="AY444" s="265" t="s">
        <v>165</v>
      </c>
    </row>
    <row r="445" s="12" customFormat="1">
      <c r="B445" s="244"/>
      <c r="C445" s="245"/>
      <c r="D445" s="246" t="s">
        <v>175</v>
      </c>
      <c r="E445" s="247" t="s">
        <v>1</v>
      </c>
      <c r="F445" s="248" t="s">
        <v>2670</v>
      </c>
      <c r="G445" s="245"/>
      <c r="H445" s="247" t="s">
        <v>1</v>
      </c>
      <c r="I445" s="249"/>
      <c r="J445" s="245"/>
      <c r="K445" s="245"/>
      <c r="L445" s="250"/>
      <c r="M445" s="251"/>
      <c r="N445" s="252"/>
      <c r="O445" s="252"/>
      <c r="P445" s="252"/>
      <c r="Q445" s="252"/>
      <c r="R445" s="252"/>
      <c r="S445" s="252"/>
      <c r="T445" s="253"/>
      <c r="AT445" s="254" t="s">
        <v>175</v>
      </c>
      <c r="AU445" s="254" t="s">
        <v>107</v>
      </c>
      <c r="AV445" s="12" t="s">
        <v>82</v>
      </c>
      <c r="AW445" s="12" t="s">
        <v>31</v>
      </c>
      <c r="AX445" s="12" t="s">
        <v>74</v>
      </c>
      <c r="AY445" s="254" t="s">
        <v>165</v>
      </c>
    </row>
    <row r="446" s="13" customFormat="1">
      <c r="B446" s="255"/>
      <c r="C446" s="256"/>
      <c r="D446" s="246" t="s">
        <v>175</v>
      </c>
      <c r="E446" s="257" t="s">
        <v>1</v>
      </c>
      <c r="F446" s="258" t="s">
        <v>2734</v>
      </c>
      <c r="G446" s="256"/>
      <c r="H446" s="259">
        <v>4.1029999999999998</v>
      </c>
      <c r="I446" s="260"/>
      <c r="J446" s="256"/>
      <c r="K446" s="256"/>
      <c r="L446" s="261"/>
      <c r="M446" s="262"/>
      <c r="N446" s="263"/>
      <c r="O446" s="263"/>
      <c r="P446" s="263"/>
      <c r="Q446" s="263"/>
      <c r="R446" s="263"/>
      <c r="S446" s="263"/>
      <c r="T446" s="264"/>
      <c r="AT446" s="265" t="s">
        <v>175</v>
      </c>
      <c r="AU446" s="265" t="s">
        <v>107</v>
      </c>
      <c r="AV446" s="13" t="s">
        <v>107</v>
      </c>
      <c r="AW446" s="13" t="s">
        <v>31</v>
      </c>
      <c r="AX446" s="13" t="s">
        <v>74</v>
      </c>
      <c r="AY446" s="265" t="s">
        <v>165</v>
      </c>
    </row>
    <row r="447" s="13" customFormat="1">
      <c r="B447" s="255"/>
      <c r="C447" s="256"/>
      <c r="D447" s="246" t="s">
        <v>175</v>
      </c>
      <c r="E447" s="257" t="s">
        <v>1</v>
      </c>
      <c r="F447" s="258" t="s">
        <v>2786</v>
      </c>
      <c r="G447" s="256"/>
      <c r="H447" s="259">
        <v>0.85999999999999999</v>
      </c>
      <c r="I447" s="260"/>
      <c r="J447" s="256"/>
      <c r="K447" s="256"/>
      <c r="L447" s="261"/>
      <c r="M447" s="262"/>
      <c r="N447" s="263"/>
      <c r="O447" s="263"/>
      <c r="P447" s="263"/>
      <c r="Q447" s="263"/>
      <c r="R447" s="263"/>
      <c r="S447" s="263"/>
      <c r="T447" s="264"/>
      <c r="AT447" s="265" t="s">
        <v>175</v>
      </c>
      <c r="AU447" s="265" t="s">
        <v>107</v>
      </c>
      <c r="AV447" s="13" t="s">
        <v>107</v>
      </c>
      <c r="AW447" s="13" t="s">
        <v>31</v>
      </c>
      <c r="AX447" s="13" t="s">
        <v>74</v>
      </c>
      <c r="AY447" s="265" t="s">
        <v>165</v>
      </c>
    </row>
    <row r="448" s="15" customFormat="1">
      <c r="B448" s="277"/>
      <c r="C448" s="278"/>
      <c r="D448" s="246" t="s">
        <v>175</v>
      </c>
      <c r="E448" s="279" t="s">
        <v>1</v>
      </c>
      <c r="F448" s="280" t="s">
        <v>186</v>
      </c>
      <c r="G448" s="278"/>
      <c r="H448" s="281">
        <v>23.570999999999998</v>
      </c>
      <c r="I448" s="282"/>
      <c r="J448" s="278"/>
      <c r="K448" s="278"/>
      <c r="L448" s="283"/>
      <c r="M448" s="284"/>
      <c r="N448" s="285"/>
      <c r="O448" s="285"/>
      <c r="P448" s="285"/>
      <c r="Q448" s="285"/>
      <c r="R448" s="285"/>
      <c r="S448" s="285"/>
      <c r="T448" s="286"/>
      <c r="AT448" s="287" t="s">
        <v>175</v>
      </c>
      <c r="AU448" s="287" t="s">
        <v>107</v>
      </c>
      <c r="AV448" s="15" t="s">
        <v>173</v>
      </c>
      <c r="AW448" s="15" t="s">
        <v>31</v>
      </c>
      <c r="AX448" s="15" t="s">
        <v>82</v>
      </c>
      <c r="AY448" s="287" t="s">
        <v>165</v>
      </c>
    </row>
    <row r="449" s="1" customFormat="1" ht="24" customHeight="1">
      <c r="B449" s="38"/>
      <c r="C449" s="288" t="s">
        <v>810</v>
      </c>
      <c r="D449" s="288" t="s">
        <v>223</v>
      </c>
      <c r="E449" s="289" t="s">
        <v>2787</v>
      </c>
      <c r="F449" s="290" t="s">
        <v>2788</v>
      </c>
      <c r="G449" s="291" t="s">
        <v>296</v>
      </c>
      <c r="H449" s="292">
        <v>25.927</v>
      </c>
      <c r="I449" s="293"/>
      <c r="J449" s="294">
        <f>ROUND(I449*H449,2)</f>
        <v>0</v>
      </c>
      <c r="K449" s="290" t="s">
        <v>172</v>
      </c>
      <c r="L449" s="295"/>
      <c r="M449" s="296" t="s">
        <v>1</v>
      </c>
      <c r="N449" s="297" t="s">
        <v>40</v>
      </c>
      <c r="O449" s="86"/>
      <c r="P449" s="240">
        <f>O449*H449</f>
        <v>0</v>
      </c>
      <c r="Q449" s="240">
        <v>0.0093100000000000006</v>
      </c>
      <c r="R449" s="240">
        <f>Q449*H449</f>
        <v>0.24138037000000001</v>
      </c>
      <c r="S449" s="240">
        <v>0</v>
      </c>
      <c r="T449" s="241">
        <f>S449*H449</f>
        <v>0</v>
      </c>
      <c r="AR449" s="242" t="s">
        <v>226</v>
      </c>
      <c r="AT449" s="242" t="s">
        <v>223</v>
      </c>
      <c r="AU449" s="242" t="s">
        <v>107</v>
      </c>
      <c r="AY449" s="17" t="s">
        <v>165</v>
      </c>
      <c r="BE449" s="243">
        <f>IF(N449="základní",J449,0)</f>
        <v>0</v>
      </c>
      <c r="BF449" s="243">
        <f>IF(N449="snížená",J449,0)</f>
        <v>0</v>
      </c>
      <c r="BG449" s="243">
        <f>IF(N449="zákl. přenesená",J449,0)</f>
        <v>0</v>
      </c>
      <c r="BH449" s="243">
        <f>IF(N449="sníž. přenesená",J449,0)</f>
        <v>0</v>
      </c>
      <c r="BI449" s="243">
        <f>IF(N449="nulová",J449,0)</f>
        <v>0</v>
      </c>
      <c r="BJ449" s="17" t="s">
        <v>107</v>
      </c>
      <c r="BK449" s="243">
        <f>ROUND(I449*H449,2)</f>
        <v>0</v>
      </c>
      <c r="BL449" s="17" t="s">
        <v>173</v>
      </c>
      <c r="BM449" s="242" t="s">
        <v>2789</v>
      </c>
    </row>
    <row r="450" s="12" customFormat="1">
      <c r="B450" s="244"/>
      <c r="C450" s="245"/>
      <c r="D450" s="246" t="s">
        <v>175</v>
      </c>
      <c r="E450" s="247" t="s">
        <v>1</v>
      </c>
      <c r="F450" s="248" t="s">
        <v>2667</v>
      </c>
      <c r="G450" s="245"/>
      <c r="H450" s="247" t="s">
        <v>1</v>
      </c>
      <c r="I450" s="249"/>
      <c r="J450" s="245"/>
      <c r="K450" s="245"/>
      <c r="L450" s="250"/>
      <c r="M450" s="251"/>
      <c r="N450" s="252"/>
      <c r="O450" s="252"/>
      <c r="P450" s="252"/>
      <c r="Q450" s="252"/>
      <c r="R450" s="252"/>
      <c r="S450" s="252"/>
      <c r="T450" s="253"/>
      <c r="AT450" s="254" t="s">
        <v>175</v>
      </c>
      <c r="AU450" s="254" t="s">
        <v>107</v>
      </c>
      <c r="AV450" s="12" t="s">
        <v>82</v>
      </c>
      <c r="AW450" s="12" t="s">
        <v>31</v>
      </c>
      <c r="AX450" s="12" t="s">
        <v>74</v>
      </c>
      <c r="AY450" s="254" t="s">
        <v>165</v>
      </c>
    </row>
    <row r="451" s="12" customFormat="1">
      <c r="B451" s="244"/>
      <c r="C451" s="245"/>
      <c r="D451" s="246" t="s">
        <v>175</v>
      </c>
      <c r="E451" s="247" t="s">
        <v>1</v>
      </c>
      <c r="F451" s="248" t="s">
        <v>2668</v>
      </c>
      <c r="G451" s="245"/>
      <c r="H451" s="247" t="s">
        <v>1</v>
      </c>
      <c r="I451" s="249"/>
      <c r="J451" s="245"/>
      <c r="K451" s="245"/>
      <c r="L451" s="250"/>
      <c r="M451" s="251"/>
      <c r="N451" s="252"/>
      <c r="O451" s="252"/>
      <c r="P451" s="252"/>
      <c r="Q451" s="252"/>
      <c r="R451" s="252"/>
      <c r="S451" s="252"/>
      <c r="T451" s="253"/>
      <c r="AT451" s="254" t="s">
        <v>175</v>
      </c>
      <c r="AU451" s="254" t="s">
        <v>107</v>
      </c>
      <c r="AV451" s="12" t="s">
        <v>82</v>
      </c>
      <c r="AW451" s="12" t="s">
        <v>31</v>
      </c>
      <c r="AX451" s="12" t="s">
        <v>74</v>
      </c>
      <c r="AY451" s="254" t="s">
        <v>165</v>
      </c>
    </row>
    <row r="452" s="13" customFormat="1">
      <c r="B452" s="255"/>
      <c r="C452" s="256"/>
      <c r="D452" s="246" t="s">
        <v>175</v>
      </c>
      <c r="E452" s="257" t="s">
        <v>1</v>
      </c>
      <c r="F452" s="258" t="s">
        <v>2790</v>
      </c>
      <c r="G452" s="256"/>
      <c r="H452" s="259">
        <v>18.562999999999999</v>
      </c>
      <c r="I452" s="260"/>
      <c r="J452" s="256"/>
      <c r="K452" s="256"/>
      <c r="L452" s="261"/>
      <c r="M452" s="262"/>
      <c r="N452" s="263"/>
      <c r="O452" s="263"/>
      <c r="P452" s="263"/>
      <c r="Q452" s="263"/>
      <c r="R452" s="263"/>
      <c r="S452" s="263"/>
      <c r="T452" s="264"/>
      <c r="AT452" s="265" t="s">
        <v>175</v>
      </c>
      <c r="AU452" s="265" t="s">
        <v>107</v>
      </c>
      <c r="AV452" s="13" t="s">
        <v>107</v>
      </c>
      <c r="AW452" s="13" t="s">
        <v>31</v>
      </c>
      <c r="AX452" s="13" t="s">
        <v>74</v>
      </c>
      <c r="AY452" s="265" t="s">
        <v>165</v>
      </c>
    </row>
    <row r="453" s="13" customFormat="1">
      <c r="B453" s="255"/>
      <c r="C453" s="256"/>
      <c r="D453" s="246" t="s">
        <v>175</v>
      </c>
      <c r="E453" s="257" t="s">
        <v>1</v>
      </c>
      <c r="F453" s="258" t="s">
        <v>2791</v>
      </c>
      <c r="G453" s="256"/>
      <c r="H453" s="259">
        <v>1.9059999999999999</v>
      </c>
      <c r="I453" s="260"/>
      <c r="J453" s="256"/>
      <c r="K453" s="256"/>
      <c r="L453" s="261"/>
      <c r="M453" s="262"/>
      <c r="N453" s="263"/>
      <c r="O453" s="263"/>
      <c r="P453" s="263"/>
      <c r="Q453" s="263"/>
      <c r="R453" s="263"/>
      <c r="S453" s="263"/>
      <c r="T453" s="264"/>
      <c r="AT453" s="265" t="s">
        <v>175</v>
      </c>
      <c r="AU453" s="265" t="s">
        <v>107</v>
      </c>
      <c r="AV453" s="13" t="s">
        <v>107</v>
      </c>
      <c r="AW453" s="13" t="s">
        <v>31</v>
      </c>
      <c r="AX453" s="13" t="s">
        <v>74</v>
      </c>
      <c r="AY453" s="265" t="s">
        <v>165</v>
      </c>
    </row>
    <row r="454" s="12" customFormat="1">
      <c r="B454" s="244"/>
      <c r="C454" s="245"/>
      <c r="D454" s="246" t="s">
        <v>175</v>
      </c>
      <c r="E454" s="247" t="s">
        <v>1</v>
      </c>
      <c r="F454" s="248" t="s">
        <v>2670</v>
      </c>
      <c r="G454" s="245"/>
      <c r="H454" s="247" t="s">
        <v>1</v>
      </c>
      <c r="I454" s="249"/>
      <c r="J454" s="245"/>
      <c r="K454" s="245"/>
      <c r="L454" s="250"/>
      <c r="M454" s="251"/>
      <c r="N454" s="252"/>
      <c r="O454" s="252"/>
      <c r="P454" s="252"/>
      <c r="Q454" s="252"/>
      <c r="R454" s="252"/>
      <c r="S454" s="252"/>
      <c r="T454" s="253"/>
      <c r="AT454" s="254" t="s">
        <v>175</v>
      </c>
      <c r="AU454" s="254" t="s">
        <v>107</v>
      </c>
      <c r="AV454" s="12" t="s">
        <v>82</v>
      </c>
      <c r="AW454" s="12" t="s">
        <v>31</v>
      </c>
      <c r="AX454" s="12" t="s">
        <v>74</v>
      </c>
      <c r="AY454" s="254" t="s">
        <v>165</v>
      </c>
    </row>
    <row r="455" s="13" customFormat="1">
      <c r="B455" s="255"/>
      <c r="C455" s="256"/>
      <c r="D455" s="246" t="s">
        <v>175</v>
      </c>
      <c r="E455" s="257" t="s">
        <v>1</v>
      </c>
      <c r="F455" s="258" t="s">
        <v>2792</v>
      </c>
      <c r="G455" s="256"/>
      <c r="H455" s="259">
        <v>4.5129999999999999</v>
      </c>
      <c r="I455" s="260"/>
      <c r="J455" s="256"/>
      <c r="K455" s="256"/>
      <c r="L455" s="261"/>
      <c r="M455" s="262"/>
      <c r="N455" s="263"/>
      <c r="O455" s="263"/>
      <c r="P455" s="263"/>
      <c r="Q455" s="263"/>
      <c r="R455" s="263"/>
      <c r="S455" s="263"/>
      <c r="T455" s="264"/>
      <c r="AT455" s="265" t="s">
        <v>175</v>
      </c>
      <c r="AU455" s="265" t="s">
        <v>107</v>
      </c>
      <c r="AV455" s="13" t="s">
        <v>107</v>
      </c>
      <c r="AW455" s="13" t="s">
        <v>31</v>
      </c>
      <c r="AX455" s="13" t="s">
        <v>74</v>
      </c>
      <c r="AY455" s="265" t="s">
        <v>165</v>
      </c>
    </row>
    <row r="456" s="13" customFormat="1">
      <c r="B456" s="255"/>
      <c r="C456" s="256"/>
      <c r="D456" s="246" t="s">
        <v>175</v>
      </c>
      <c r="E456" s="257" t="s">
        <v>1</v>
      </c>
      <c r="F456" s="258" t="s">
        <v>2793</v>
      </c>
      <c r="G456" s="256"/>
      <c r="H456" s="259">
        <v>0.94499999999999995</v>
      </c>
      <c r="I456" s="260"/>
      <c r="J456" s="256"/>
      <c r="K456" s="256"/>
      <c r="L456" s="261"/>
      <c r="M456" s="262"/>
      <c r="N456" s="263"/>
      <c r="O456" s="263"/>
      <c r="P456" s="263"/>
      <c r="Q456" s="263"/>
      <c r="R456" s="263"/>
      <c r="S456" s="263"/>
      <c r="T456" s="264"/>
      <c r="AT456" s="265" t="s">
        <v>175</v>
      </c>
      <c r="AU456" s="265" t="s">
        <v>107</v>
      </c>
      <c r="AV456" s="13" t="s">
        <v>107</v>
      </c>
      <c r="AW456" s="13" t="s">
        <v>31</v>
      </c>
      <c r="AX456" s="13" t="s">
        <v>74</v>
      </c>
      <c r="AY456" s="265" t="s">
        <v>165</v>
      </c>
    </row>
    <row r="457" s="15" customFormat="1">
      <c r="B457" s="277"/>
      <c r="C457" s="278"/>
      <c r="D457" s="246" t="s">
        <v>175</v>
      </c>
      <c r="E457" s="279" t="s">
        <v>1</v>
      </c>
      <c r="F457" s="280" t="s">
        <v>186</v>
      </c>
      <c r="G457" s="278"/>
      <c r="H457" s="281">
        <v>25.927</v>
      </c>
      <c r="I457" s="282"/>
      <c r="J457" s="278"/>
      <c r="K457" s="278"/>
      <c r="L457" s="283"/>
      <c r="M457" s="284"/>
      <c r="N457" s="285"/>
      <c r="O457" s="285"/>
      <c r="P457" s="285"/>
      <c r="Q457" s="285"/>
      <c r="R457" s="285"/>
      <c r="S457" s="285"/>
      <c r="T457" s="286"/>
      <c r="AT457" s="287" t="s">
        <v>175</v>
      </c>
      <c r="AU457" s="287" t="s">
        <v>107</v>
      </c>
      <c r="AV457" s="15" t="s">
        <v>173</v>
      </c>
      <c r="AW457" s="15" t="s">
        <v>31</v>
      </c>
      <c r="AX457" s="15" t="s">
        <v>82</v>
      </c>
      <c r="AY457" s="287" t="s">
        <v>165</v>
      </c>
    </row>
    <row r="458" s="1" customFormat="1" ht="16.5" customHeight="1">
      <c r="B458" s="38"/>
      <c r="C458" s="231" t="s">
        <v>815</v>
      </c>
      <c r="D458" s="231" t="s">
        <v>168</v>
      </c>
      <c r="E458" s="232" t="s">
        <v>2794</v>
      </c>
      <c r="F458" s="233" t="s">
        <v>2795</v>
      </c>
      <c r="G458" s="234" t="s">
        <v>339</v>
      </c>
      <c r="H458" s="235">
        <v>108.74</v>
      </c>
      <c r="I458" s="236"/>
      <c r="J458" s="237">
        <f>ROUND(I458*H458,2)</f>
        <v>0</v>
      </c>
      <c r="K458" s="233" t="s">
        <v>172</v>
      </c>
      <c r="L458" s="43"/>
      <c r="M458" s="238" t="s">
        <v>1</v>
      </c>
      <c r="N458" s="239" t="s">
        <v>40</v>
      </c>
      <c r="O458" s="86"/>
      <c r="P458" s="240">
        <f>O458*H458</f>
        <v>0</v>
      </c>
      <c r="Q458" s="240">
        <v>0</v>
      </c>
      <c r="R458" s="240">
        <f>Q458*H458</f>
        <v>0</v>
      </c>
      <c r="S458" s="240">
        <v>0</v>
      </c>
      <c r="T458" s="241">
        <f>S458*H458</f>
        <v>0</v>
      </c>
      <c r="AR458" s="242" t="s">
        <v>315</v>
      </c>
      <c r="AT458" s="242" t="s">
        <v>168</v>
      </c>
      <c r="AU458" s="242" t="s">
        <v>107</v>
      </c>
      <c r="AY458" s="17" t="s">
        <v>165</v>
      </c>
      <c r="BE458" s="243">
        <f>IF(N458="základní",J458,0)</f>
        <v>0</v>
      </c>
      <c r="BF458" s="243">
        <f>IF(N458="snížená",J458,0)</f>
        <v>0</v>
      </c>
      <c r="BG458" s="243">
        <f>IF(N458="zákl. přenesená",J458,0)</f>
        <v>0</v>
      </c>
      <c r="BH458" s="243">
        <f>IF(N458="sníž. přenesená",J458,0)</f>
        <v>0</v>
      </c>
      <c r="BI458" s="243">
        <f>IF(N458="nulová",J458,0)</f>
        <v>0</v>
      </c>
      <c r="BJ458" s="17" t="s">
        <v>107</v>
      </c>
      <c r="BK458" s="243">
        <f>ROUND(I458*H458,2)</f>
        <v>0</v>
      </c>
      <c r="BL458" s="17" t="s">
        <v>315</v>
      </c>
      <c r="BM458" s="242" t="s">
        <v>2796</v>
      </c>
    </row>
    <row r="459" s="12" customFormat="1">
      <c r="B459" s="244"/>
      <c r="C459" s="245"/>
      <c r="D459" s="246" t="s">
        <v>175</v>
      </c>
      <c r="E459" s="247" t="s">
        <v>1</v>
      </c>
      <c r="F459" s="248" t="s">
        <v>2667</v>
      </c>
      <c r="G459" s="245"/>
      <c r="H459" s="247" t="s">
        <v>1</v>
      </c>
      <c r="I459" s="249"/>
      <c r="J459" s="245"/>
      <c r="K459" s="245"/>
      <c r="L459" s="250"/>
      <c r="M459" s="251"/>
      <c r="N459" s="252"/>
      <c r="O459" s="252"/>
      <c r="P459" s="252"/>
      <c r="Q459" s="252"/>
      <c r="R459" s="252"/>
      <c r="S459" s="252"/>
      <c r="T459" s="253"/>
      <c r="AT459" s="254" t="s">
        <v>175</v>
      </c>
      <c r="AU459" s="254" t="s">
        <v>107</v>
      </c>
      <c r="AV459" s="12" t="s">
        <v>82</v>
      </c>
      <c r="AW459" s="12" t="s">
        <v>31</v>
      </c>
      <c r="AX459" s="12" t="s">
        <v>74</v>
      </c>
      <c r="AY459" s="254" t="s">
        <v>165</v>
      </c>
    </row>
    <row r="460" s="12" customFormat="1">
      <c r="B460" s="244"/>
      <c r="C460" s="245"/>
      <c r="D460" s="246" t="s">
        <v>175</v>
      </c>
      <c r="E460" s="247" t="s">
        <v>1</v>
      </c>
      <c r="F460" s="248" t="s">
        <v>2668</v>
      </c>
      <c r="G460" s="245"/>
      <c r="H460" s="247" t="s">
        <v>1</v>
      </c>
      <c r="I460" s="249"/>
      <c r="J460" s="245"/>
      <c r="K460" s="245"/>
      <c r="L460" s="250"/>
      <c r="M460" s="251"/>
      <c r="N460" s="252"/>
      <c r="O460" s="252"/>
      <c r="P460" s="252"/>
      <c r="Q460" s="252"/>
      <c r="R460" s="252"/>
      <c r="S460" s="252"/>
      <c r="T460" s="253"/>
      <c r="AT460" s="254" t="s">
        <v>175</v>
      </c>
      <c r="AU460" s="254" t="s">
        <v>107</v>
      </c>
      <c r="AV460" s="12" t="s">
        <v>82</v>
      </c>
      <c r="AW460" s="12" t="s">
        <v>31</v>
      </c>
      <c r="AX460" s="12" t="s">
        <v>74</v>
      </c>
      <c r="AY460" s="254" t="s">
        <v>165</v>
      </c>
    </row>
    <row r="461" s="13" customFormat="1">
      <c r="B461" s="255"/>
      <c r="C461" s="256"/>
      <c r="D461" s="246" t="s">
        <v>175</v>
      </c>
      <c r="E461" s="257" t="s">
        <v>1</v>
      </c>
      <c r="F461" s="258" t="s">
        <v>2736</v>
      </c>
      <c r="G461" s="256"/>
      <c r="H461" s="259">
        <v>52.5</v>
      </c>
      <c r="I461" s="260"/>
      <c r="J461" s="256"/>
      <c r="K461" s="256"/>
      <c r="L461" s="261"/>
      <c r="M461" s="262"/>
      <c r="N461" s="263"/>
      <c r="O461" s="263"/>
      <c r="P461" s="263"/>
      <c r="Q461" s="263"/>
      <c r="R461" s="263"/>
      <c r="S461" s="263"/>
      <c r="T461" s="264"/>
      <c r="AT461" s="265" t="s">
        <v>175</v>
      </c>
      <c r="AU461" s="265" t="s">
        <v>107</v>
      </c>
      <c r="AV461" s="13" t="s">
        <v>107</v>
      </c>
      <c r="AW461" s="13" t="s">
        <v>31</v>
      </c>
      <c r="AX461" s="13" t="s">
        <v>74</v>
      </c>
      <c r="AY461" s="265" t="s">
        <v>165</v>
      </c>
    </row>
    <row r="462" s="13" customFormat="1">
      <c r="B462" s="255"/>
      <c r="C462" s="256"/>
      <c r="D462" s="246" t="s">
        <v>175</v>
      </c>
      <c r="E462" s="257" t="s">
        <v>1</v>
      </c>
      <c r="F462" s="258" t="s">
        <v>2797</v>
      </c>
      <c r="G462" s="256"/>
      <c r="H462" s="259">
        <v>23.100000000000001</v>
      </c>
      <c r="I462" s="260"/>
      <c r="J462" s="256"/>
      <c r="K462" s="256"/>
      <c r="L462" s="261"/>
      <c r="M462" s="262"/>
      <c r="N462" s="263"/>
      <c r="O462" s="263"/>
      <c r="P462" s="263"/>
      <c r="Q462" s="263"/>
      <c r="R462" s="263"/>
      <c r="S462" s="263"/>
      <c r="T462" s="264"/>
      <c r="AT462" s="265" t="s">
        <v>175</v>
      </c>
      <c r="AU462" s="265" t="s">
        <v>107</v>
      </c>
      <c r="AV462" s="13" t="s">
        <v>107</v>
      </c>
      <c r="AW462" s="13" t="s">
        <v>31</v>
      </c>
      <c r="AX462" s="13" t="s">
        <v>74</v>
      </c>
      <c r="AY462" s="265" t="s">
        <v>165</v>
      </c>
    </row>
    <row r="463" s="12" customFormat="1">
      <c r="B463" s="244"/>
      <c r="C463" s="245"/>
      <c r="D463" s="246" t="s">
        <v>175</v>
      </c>
      <c r="E463" s="247" t="s">
        <v>1</v>
      </c>
      <c r="F463" s="248" t="s">
        <v>2670</v>
      </c>
      <c r="G463" s="245"/>
      <c r="H463" s="247" t="s">
        <v>1</v>
      </c>
      <c r="I463" s="249"/>
      <c r="J463" s="245"/>
      <c r="K463" s="245"/>
      <c r="L463" s="250"/>
      <c r="M463" s="251"/>
      <c r="N463" s="252"/>
      <c r="O463" s="252"/>
      <c r="P463" s="252"/>
      <c r="Q463" s="252"/>
      <c r="R463" s="252"/>
      <c r="S463" s="252"/>
      <c r="T463" s="253"/>
      <c r="AT463" s="254" t="s">
        <v>175</v>
      </c>
      <c r="AU463" s="254" t="s">
        <v>107</v>
      </c>
      <c r="AV463" s="12" t="s">
        <v>82</v>
      </c>
      <c r="AW463" s="12" t="s">
        <v>31</v>
      </c>
      <c r="AX463" s="12" t="s">
        <v>74</v>
      </c>
      <c r="AY463" s="254" t="s">
        <v>165</v>
      </c>
    </row>
    <row r="464" s="13" customFormat="1">
      <c r="B464" s="255"/>
      <c r="C464" s="256"/>
      <c r="D464" s="246" t="s">
        <v>175</v>
      </c>
      <c r="E464" s="257" t="s">
        <v>1</v>
      </c>
      <c r="F464" s="258" t="s">
        <v>2737</v>
      </c>
      <c r="G464" s="256"/>
      <c r="H464" s="259">
        <v>10.220000000000001</v>
      </c>
      <c r="I464" s="260"/>
      <c r="J464" s="256"/>
      <c r="K464" s="256"/>
      <c r="L464" s="261"/>
      <c r="M464" s="262"/>
      <c r="N464" s="263"/>
      <c r="O464" s="263"/>
      <c r="P464" s="263"/>
      <c r="Q464" s="263"/>
      <c r="R464" s="263"/>
      <c r="S464" s="263"/>
      <c r="T464" s="264"/>
      <c r="AT464" s="265" t="s">
        <v>175</v>
      </c>
      <c r="AU464" s="265" t="s">
        <v>107</v>
      </c>
      <c r="AV464" s="13" t="s">
        <v>107</v>
      </c>
      <c r="AW464" s="13" t="s">
        <v>31</v>
      </c>
      <c r="AX464" s="13" t="s">
        <v>74</v>
      </c>
      <c r="AY464" s="265" t="s">
        <v>165</v>
      </c>
    </row>
    <row r="465" s="13" customFormat="1">
      <c r="B465" s="255"/>
      <c r="C465" s="256"/>
      <c r="D465" s="246" t="s">
        <v>175</v>
      </c>
      <c r="E465" s="257" t="s">
        <v>1</v>
      </c>
      <c r="F465" s="258" t="s">
        <v>2798</v>
      </c>
      <c r="G465" s="256"/>
      <c r="H465" s="259">
        <v>22.920000000000002</v>
      </c>
      <c r="I465" s="260"/>
      <c r="J465" s="256"/>
      <c r="K465" s="256"/>
      <c r="L465" s="261"/>
      <c r="M465" s="262"/>
      <c r="N465" s="263"/>
      <c r="O465" s="263"/>
      <c r="P465" s="263"/>
      <c r="Q465" s="263"/>
      <c r="R465" s="263"/>
      <c r="S465" s="263"/>
      <c r="T465" s="264"/>
      <c r="AT465" s="265" t="s">
        <v>175</v>
      </c>
      <c r="AU465" s="265" t="s">
        <v>107</v>
      </c>
      <c r="AV465" s="13" t="s">
        <v>107</v>
      </c>
      <c r="AW465" s="13" t="s">
        <v>31</v>
      </c>
      <c r="AX465" s="13" t="s">
        <v>74</v>
      </c>
      <c r="AY465" s="265" t="s">
        <v>165</v>
      </c>
    </row>
    <row r="466" s="15" customFormat="1">
      <c r="B466" s="277"/>
      <c r="C466" s="278"/>
      <c r="D466" s="246" t="s">
        <v>175</v>
      </c>
      <c r="E466" s="279" t="s">
        <v>1</v>
      </c>
      <c r="F466" s="280" t="s">
        <v>186</v>
      </c>
      <c r="G466" s="278"/>
      <c r="H466" s="281">
        <v>108.74</v>
      </c>
      <c r="I466" s="282"/>
      <c r="J466" s="278"/>
      <c r="K466" s="278"/>
      <c r="L466" s="283"/>
      <c r="M466" s="284"/>
      <c r="N466" s="285"/>
      <c r="O466" s="285"/>
      <c r="P466" s="285"/>
      <c r="Q466" s="285"/>
      <c r="R466" s="285"/>
      <c r="S466" s="285"/>
      <c r="T466" s="286"/>
      <c r="AT466" s="287" t="s">
        <v>175</v>
      </c>
      <c r="AU466" s="287" t="s">
        <v>107</v>
      </c>
      <c r="AV466" s="15" t="s">
        <v>173</v>
      </c>
      <c r="AW466" s="15" t="s">
        <v>31</v>
      </c>
      <c r="AX466" s="15" t="s">
        <v>82</v>
      </c>
      <c r="AY466" s="287" t="s">
        <v>165</v>
      </c>
    </row>
    <row r="467" s="1" customFormat="1" ht="16.5" customHeight="1">
      <c r="B467" s="38"/>
      <c r="C467" s="288" t="s">
        <v>820</v>
      </c>
      <c r="D467" s="288" t="s">
        <v>223</v>
      </c>
      <c r="E467" s="289" t="s">
        <v>2799</v>
      </c>
      <c r="F467" s="290" t="s">
        <v>2800</v>
      </c>
      <c r="G467" s="291" t="s">
        <v>171</v>
      </c>
      <c r="H467" s="292">
        <v>0.28699999999999998</v>
      </c>
      <c r="I467" s="293"/>
      <c r="J467" s="294">
        <f>ROUND(I467*H467,2)</f>
        <v>0</v>
      </c>
      <c r="K467" s="290" t="s">
        <v>286</v>
      </c>
      <c r="L467" s="295"/>
      <c r="M467" s="296" t="s">
        <v>1</v>
      </c>
      <c r="N467" s="297" t="s">
        <v>40</v>
      </c>
      <c r="O467" s="86"/>
      <c r="P467" s="240">
        <f>O467*H467</f>
        <v>0</v>
      </c>
      <c r="Q467" s="240">
        <v>0.55000000000000004</v>
      </c>
      <c r="R467" s="240">
        <f>Q467*H467</f>
        <v>0.15784999999999999</v>
      </c>
      <c r="S467" s="240">
        <v>0</v>
      </c>
      <c r="T467" s="241">
        <f>S467*H467</f>
        <v>0</v>
      </c>
      <c r="AR467" s="242" t="s">
        <v>616</v>
      </c>
      <c r="AT467" s="242" t="s">
        <v>223</v>
      </c>
      <c r="AU467" s="242" t="s">
        <v>107</v>
      </c>
      <c r="AY467" s="17" t="s">
        <v>165</v>
      </c>
      <c r="BE467" s="243">
        <f>IF(N467="základní",J467,0)</f>
        <v>0</v>
      </c>
      <c r="BF467" s="243">
        <f>IF(N467="snížená",J467,0)</f>
        <v>0</v>
      </c>
      <c r="BG467" s="243">
        <f>IF(N467="zákl. přenesená",J467,0)</f>
        <v>0</v>
      </c>
      <c r="BH467" s="243">
        <f>IF(N467="sníž. přenesená",J467,0)</f>
        <v>0</v>
      </c>
      <c r="BI467" s="243">
        <f>IF(N467="nulová",J467,0)</f>
        <v>0</v>
      </c>
      <c r="BJ467" s="17" t="s">
        <v>107</v>
      </c>
      <c r="BK467" s="243">
        <f>ROUND(I467*H467,2)</f>
        <v>0</v>
      </c>
      <c r="BL467" s="17" t="s">
        <v>315</v>
      </c>
      <c r="BM467" s="242" t="s">
        <v>2801</v>
      </c>
    </row>
    <row r="468" s="12" customFormat="1">
      <c r="B468" s="244"/>
      <c r="C468" s="245"/>
      <c r="D468" s="246" t="s">
        <v>175</v>
      </c>
      <c r="E468" s="247" t="s">
        <v>1</v>
      </c>
      <c r="F468" s="248" t="s">
        <v>2294</v>
      </c>
      <c r="G468" s="245"/>
      <c r="H468" s="247" t="s">
        <v>1</v>
      </c>
      <c r="I468" s="249"/>
      <c r="J468" s="245"/>
      <c r="K468" s="245"/>
      <c r="L468" s="250"/>
      <c r="M468" s="251"/>
      <c r="N468" s="252"/>
      <c r="O468" s="252"/>
      <c r="P468" s="252"/>
      <c r="Q468" s="252"/>
      <c r="R468" s="252"/>
      <c r="S468" s="252"/>
      <c r="T468" s="253"/>
      <c r="AT468" s="254" t="s">
        <v>175</v>
      </c>
      <c r="AU468" s="254" t="s">
        <v>107</v>
      </c>
      <c r="AV468" s="12" t="s">
        <v>82</v>
      </c>
      <c r="AW468" s="12" t="s">
        <v>31</v>
      </c>
      <c r="AX468" s="12" t="s">
        <v>74</v>
      </c>
      <c r="AY468" s="254" t="s">
        <v>165</v>
      </c>
    </row>
    <row r="469" s="12" customFormat="1">
      <c r="B469" s="244"/>
      <c r="C469" s="245"/>
      <c r="D469" s="246" t="s">
        <v>175</v>
      </c>
      <c r="E469" s="247" t="s">
        <v>1</v>
      </c>
      <c r="F469" s="248" t="s">
        <v>2802</v>
      </c>
      <c r="G469" s="245"/>
      <c r="H469" s="247" t="s">
        <v>1</v>
      </c>
      <c r="I469" s="249"/>
      <c r="J469" s="245"/>
      <c r="K469" s="245"/>
      <c r="L469" s="250"/>
      <c r="M469" s="251"/>
      <c r="N469" s="252"/>
      <c r="O469" s="252"/>
      <c r="P469" s="252"/>
      <c r="Q469" s="252"/>
      <c r="R469" s="252"/>
      <c r="S469" s="252"/>
      <c r="T469" s="253"/>
      <c r="AT469" s="254" t="s">
        <v>175</v>
      </c>
      <c r="AU469" s="254" t="s">
        <v>107</v>
      </c>
      <c r="AV469" s="12" t="s">
        <v>82</v>
      </c>
      <c r="AW469" s="12" t="s">
        <v>31</v>
      </c>
      <c r="AX469" s="12" t="s">
        <v>74</v>
      </c>
      <c r="AY469" s="254" t="s">
        <v>165</v>
      </c>
    </row>
    <row r="470" s="13" customFormat="1">
      <c r="B470" s="255"/>
      <c r="C470" s="256"/>
      <c r="D470" s="246" t="s">
        <v>175</v>
      </c>
      <c r="E470" s="257" t="s">
        <v>1</v>
      </c>
      <c r="F470" s="258" t="s">
        <v>2803</v>
      </c>
      <c r="G470" s="256"/>
      <c r="H470" s="259">
        <v>0.28699999999999998</v>
      </c>
      <c r="I470" s="260"/>
      <c r="J470" s="256"/>
      <c r="K470" s="256"/>
      <c r="L470" s="261"/>
      <c r="M470" s="262"/>
      <c r="N470" s="263"/>
      <c r="O470" s="263"/>
      <c r="P470" s="263"/>
      <c r="Q470" s="263"/>
      <c r="R470" s="263"/>
      <c r="S470" s="263"/>
      <c r="T470" s="264"/>
      <c r="AT470" s="265" t="s">
        <v>175</v>
      </c>
      <c r="AU470" s="265" t="s">
        <v>107</v>
      </c>
      <c r="AV470" s="13" t="s">
        <v>107</v>
      </c>
      <c r="AW470" s="13" t="s">
        <v>31</v>
      </c>
      <c r="AX470" s="13" t="s">
        <v>74</v>
      </c>
      <c r="AY470" s="265" t="s">
        <v>165</v>
      </c>
    </row>
    <row r="471" s="15" customFormat="1">
      <c r="B471" s="277"/>
      <c r="C471" s="278"/>
      <c r="D471" s="246" t="s">
        <v>175</v>
      </c>
      <c r="E471" s="279" t="s">
        <v>1</v>
      </c>
      <c r="F471" s="280" t="s">
        <v>186</v>
      </c>
      <c r="G471" s="278"/>
      <c r="H471" s="281">
        <v>0.28699999999999998</v>
      </c>
      <c r="I471" s="282"/>
      <c r="J471" s="278"/>
      <c r="K471" s="278"/>
      <c r="L471" s="283"/>
      <c r="M471" s="284"/>
      <c r="N471" s="285"/>
      <c r="O471" s="285"/>
      <c r="P471" s="285"/>
      <c r="Q471" s="285"/>
      <c r="R471" s="285"/>
      <c r="S471" s="285"/>
      <c r="T471" s="286"/>
      <c r="AT471" s="287" t="s">
        <v>175</v>
      </c>
      <c r="AU471" s="287" t="s">
        <v>107</v>
      </c>
      <c r="AV471" s="15" t="s">
        <v>173</v>
      </c>
      <c r="AW471" s="15" t="s">
        <v>31</v>
      </c>
      <c r="AX471" s="15" t="s">
        <v>82</v>
      </c>
      <c r="AY471" s="287" t="s">
        <v>165</v>
      </c>
    </row>
    <row r="472" s="1" customFormat="1" ht="24" customHeight="1">
      <c r="B472" s="38"/>
      <c r="C472" s="231" t="s">
        <v>825</v>
      </c>
      <c r="D472" s="231" t="s">
        <v>168</v>
      </c>
      <c r="E472" s="232" t="s">
        <v>2804</v>
      </c>
      <c r="F472" s="233" t="s">
        <v>2805</v>
      </c>
      <c r="G472" s="234" t="s">
        <v>285</v>
      </c>
      <c r="H472" s="235">
        <v>0.158</v>
      </c>
      <c r="I472" s="236"/>
      <c r="J472" s="237">
        <f>ROUND(I472*H472,2)</f>
        <v>0</v>
      </c>
      <c r="K472" s="233" t="s">
        <v>172</v>
      </c>
      <c r="L472" s="43"/>
      <c r="M472" s="238" t="s">
        <v>1</v>
      </c>
      <c r="N472" s="239" t="s">
        <v>40</v>
      </c>
      <c r="O472" s="86"/>
      <c r="P472" s="240">
        <f>O472*H472</f>
        <v>0</v>
      </c>
      <c r="Q472" s="240">
        <v>0</v>
      </c>
      <c r="R472" s="240">
        <f>Q472*H472</f>
        <v>0</v>
      </c>
      <c r="S472" s="240">
        <v>0</v>
      </c>
      <c r="T472" s="241">
        <f>S472*H472</f>
        <v>0</v>
      </c>
      <c r="AR472" s="242" t="s">
        <v>315</v>
      </c>
      <c r="AT472" s="242" t="s">
        <v>168</v>
      </c>
      <c r="AU472" s="242" t="s">
        <v>107</v>
      </c>
      <c r="AY472" s="17" t="s">
        <v>165</v>
      </c>
      <c r="BE472" s="243">
        <f>IF(N472="základní",J472,0)</f>
        <v>0</v>
      </c>
      <c r="BF472" s="243">
        <f>IF(N472="snížená",J472,0)</f>
        <v>0</v>
      </c>
      <c r="BG472" s="243">
        <f>IF(N472="zákl. přenesená",J472,0)</f>
        <v>0</v>
      </c>
      <c r="BH472" s="243">
        <f>IF(N472="sníž. přenesená",J472,0)</f>
        <v>0</v>
      </c>
      <c r="BI472" s="243">
        <f>IF(N472="nulová",J472,0)</f>
        <v>0</v>
      </c>
      <c r="BJ472" s="17" t="s">
        <v>107</v>
      </c>
      <c r="BK472" s="243">
        <f>ROUND(I472*H472,2)</f>
        <v>0</v>
      </c>
      <c r="BL472" s="17" t="s">
        <v>315</v>
      </c>
      <c r="BM472" s="242" t="s">
        <v>2806</v>
      </c>
    </row>
    <row r="473" s="11" customFormat="1" ht="22.8" customHeight="1">
      <c r="B473" s="215"/>
      <c r="C473" s="216"/>
      <c r="D473" s="217" t="s">
        <v>73</v>
      </c>
      <c r="E473" s="229" t="s">
        <v>1365</v>
      </c>
      <c r="F473" s="229" t="s">
        <v>1366</v>
      </c>
      <c r="G473" s="216"/>
      <c r="H473" s="216"/>
      <c r="I473" s="219"/>
      <c r="J473" s="230">
        <f>BK473</f>
        <v>0</v>
      </c>
      <c r="K473" s="216"/>
      <c r="L473" s="221"/>
      <c r="M473" s="222"/>
      <c r="N473" s="223"/>
      <c r="O473" s="223"/>
      <c r="P473" s="224">
        <f>SUM(P474:P524)</f>
        <v>0</v>
      </c>
      <c r="Q473" s="223"/>
      <c r="R473" s="224">
        <f>SUM(R474:R524)</f>
        <v>0</v>
      </c>
      <c r="S473" s="223"/>
      <c r="T473" s="225">
        <f>SUM(T474:T524)</f>
        <v>0.32038299999999997</v>
      </c>
      <c r="AR473" s="226" t="s">
        <v>107</v>
      </c>
      <c r="AT473" s="227" t="s">
        <v>73</v>
      </c>
      <c r="AU473" s="227" t="s">
        <v>82</v>
      </c>
      <c r="AY473" s="226" t="s">
        <v>165</v>
      </c>
      <c r="BK473" s="228">
        <f>SUM(BK474:BK524)</f>
        <v>0</v>
      </c>
    </row>
    <row r="474" s="1" customFormat="1" ht="24" customHeight="1">
      <c r="B474" s="38"/>
      <c r="C474" s="231" t="s">
        <v>835</v>
      </c>
      <c r="D474" s="231" t="s">
        <v>168</v>
      </c>
      <c r="E474" s="232" t="s">
        <v>2807</v>
      </c>
      <c r="F474" s="233" t="s">
        <v>2808</v>
      </c>
      <c r="G474" s="234" t="s">
        <v>339</v>
      </c>
      <c r="H474" s="235">
        <v>3.1899999999999999</v>
      </c>
      <c r="I474" s="236"/>
      <c r="J474" s="237">
        <f>ROUND(I474*H474,2)</f>
        <v>0</v>
      </c>
      <c r="K474" s="233" t="s">
        <v>172</v>
      </c>
      <c r="L474" s="43"/>
      <c r="M474" s="238" t="s">
        <v>1</v>
      </c>
      <c r="N474" s="239" t="s">
        <v>40</v>
      </c>
      <c r="O474" s="86"/>
      <c r="P474" s="240">
        <f>O474*H474</f>
        <v>0</v>
      </c>
      <c r="Q474" s="240">
        <v>0</v>
      </c>
      <c r="R474" s="240">
        <f>Q474*H474</f>
        <v>0</v>
      </c>
      <c r="S474" s="240">
        <v>0.016</v>
      </c>
      <c r="T474" s="241">
        <f>S474*H474</f>
        <v>0.051040000000000002</v>
      </c>
      <c r="AR474" s="242" t="s">
        <v>315</v>
      </c>
      <c r="AT474" s="242" t="s">
        <v>168</v>
      </c>
      <c r="AU474" s="242" t="s">
        <v>107</v>
      </c>
      <c r="AY474" s="17" t="s">
        <v>165</v>
      </c>
      <c r="BE474" s="243">
        <f>IF(N474="základní",J474,0)</f>
        <v>0</v>
      </c>
      <c r="BF474" s="243">
        <f>IF(N474="snížená",J474,0)</f>
        <v>0</v>
      </c>
      <c r="BG474" s="243">
        <f>IF(N474="zákl. přenesená",J474,0)</f>
        <v>0</v>
      </c>
      <c r="BH474" s="243">
        <f>IF(N474="sníž. přenesená",J474,0)</f>
        <v>0</v>
      </c>
      <c r="BI474" s="243">
        <f>IF(N474="nulová",J474,0)</f>
        <v>0</v>
      </c>
      <c r="BJ474" s="17" t="s">
        <v>107</v>
      </c>
      <c r="BK474" s="243">
        <f>ROUND(I474*H474,2)</f>
        <v>0</v>
      </c>
      <c r="BL474" s="17" t="s">
        <v>315</v>
      </c>
      <c r="BM474" s="242" t="s">
        <v>2809</v>
      </c>
    </row>
    <row r="475" s="12" customFormat="1">
      <c r="B475" s="244"/>
      <c r="C475" s="245"/>
      <c r="D475" s="246" t="s">
        <v>175</v>
      </c>
      <c r="E475" s="247" t="s">
        <v>1</v>
      </c>
      <c r="F475" s="248" t="s">
        <v>1750</v>
      </c>
      <c r="G475" s="245"/>
      <c r="H475" s="247" t="s">
        <v>1</v>
      </c>
      <c r="I475" s="249"/>
      <c r="J475" s="245"/>
      <c r="K475" s="245"/>
      <c r="L475" s="250"/>
      <c r="M475" s="251"/>
      <c r="N475" s="252"/>
      <c r="O475" s="252"/>
      <c r="P475" s="252"/>
      <c r="Q475" s="252"/>
      <c r="R475" s="252"/>
      <c r="S475" s="252"/>
      <c r="T475" s="253"/>
      <c r="AT475" s="254" t="s">
        <v>175</v>
      </c>
      <c r="AU475" s="254" t="s">
        <v>107</v>
      </c>
      <c r="AV475" s="12" t="s">
        <v>82</v>
      </c>
      <c r="AW475" s="12" t="s">
        <v>31</v>
      </c>
      <c r="AX475" s="12" t="s">
        <v>74</v>
      </c>
      <c r="AY475" s="254" t="s">
        <v>165</v>
      </c>
    </row>
    <row r="476" s="12" customFormat="1">
      <c r="B476" s="244"/>
      <c r="C476" s="245"/>
      <c r="D476" s="246" t="s">
        <v>175</v>
      </c>
      <c r="E476" s="247" t="s">
        <v>1</v>
      </c>
      <c r="F476" s="248" t="s">
        <v>2566</v>
      </c>
      <c r="G476" s="245"/>
      <c r="H476" s="247" t="s">
        <v>1</v>
      </c>
      <c r="I476" s="249"/>
      <c r="J476" s="245"/>
      <c r="K476" s="245"/>
      <c r="L476" s="250"/>
      <c r="M476" s="251"/>
      <c r="N476" s="252"/>
      <c r="O476" s="252"/>
      <c r="P476" s="252"/>
      <c r="Q476" s="252"/>
      <c r="R476" s="252"/>
      <c r="S476" s="252"/>
      <c r="T476" s="253"/>
      <c r="AT476" s="254" t="s">
        <v>175</v>
      </c>
      <c r="AU476" s="254" t="s">
        <v>107</v>
      </c>
      <c r="AV476" s="12" t="s">
        <v>82</v>
      </c>
      <c r="AW476" s="12" t="s">
        <v>31</v>
      </c>
      <c r="AX476" s="12" t="s">
        <v>74</v>
      </c>
      <c r="AY476" s="254" t="s">
        <v>165</v>
      </c>
    </row>
    <row r="477" s="13" customFormat="1">
      <c r="B477" s="255"/>
      <c r="C477" s="256"/>
      <c r="D477" s="246" t="s">
        <v>175</v>
      </c>
      <c r="E477" s="257" t="s">
        <v>1</v>
      </c>
      <c r="F477" s="258" t="s">
        <v>2810</v>
      </c>
      <c r="G477" s="256"/>
      <c r="H477" s="259">
        <v>3.1899999999999999</v>
      </c>
      <c r="I477" s="260"/>
      <c r="J477" s="256"/>
      <c r="K477" s="256"/>
      <c r="L477" s="261"/>
      <c r="M477" s="262"/>
      <c r="N477" s="263"/>
      <c r="O477" s="263"/>
      <c r="P477" s="263"/>
      <c r="Q477" s="263"/>
      <c r="R477" s="263"/>
      <c r="S477" s="263"/>
      <c r="T477" s="264"/>
      <c r="AT477" s="265" t="s">
        <v>175</v>
      </c>
      <c r="AU477" s="265" t="s">
        <v>107</v>
      </c>
      <c r="AV477" s="13" t="s">
        <v>107</v>
      </c>
      <c r="AW477" s="13" t="s">
        <v>31</v>
      </c>
      <c r="AX477" s="13" t="s">
        <v>74</v>
      </c>
      <c r="AY477" s="265" t="s">
        <v>165</v>
      </c>
    </row>
    <row r="478" s="15" customFormat="1">
      <c r="B478" s="277"/>
      <c r="C478" s="278"/>
      <c r="D478" s="246" t="s">
        <v>175</v>
      </c>
      <c r="E478" s="279" t="s">
        <v>1</v>
      </c>
      <c r="F478" s="280" t="s">
        <v>186</v>
      </c>
      <c r="G478" s="278"/>
      <c r="H478" s="281">
        <v>3.1899999999999999</v>
      </c>
      <c r="I478" s="282"/>
      <c r="J478" s="278"/>
      <c r="K478" s="278"/>
      <c r="L478" s="283"/>
      <c r="M478" s="284"/>
      <c r="N478" s="285"/>
      <c r="O478" s="285"/>
      <c r="P478" s="285"/>
      <c r="Q478" s="285"/>
      <c r="R478" s="285"/>
      <c r="S478" s="285"/>
      <c r="T478" s="286"/>
      <c r="AT478" s="287" t="s">
        <v>175</v>
      </c>
      <c r="AU478" s="287" t="s">
        <v>107</v>
      </c>
      <c r="AV478" s="15" t="s">
        <v>173</v>
      </c>
      <c r="AW478" s="15" t="s">
        <v>31</v>
      </c>
      <c r="AX478" s="15" t="s">
        <v>82</v>
      </c>
      <c r="AY478" s="287" t="s">
        <v>165</v>
      </c>
    </row>
    <row r="479" s="1" customFormat="1" ht="16.5" customHeight="1">
      <c r="B479" s="38"/>
      <c r="C479" s="231" t="s">
        <v>839</v>
      </c>
      <c r="D479" s="231" t="s">
        <v>168</v>
      </c>
      <c r="E479" s="232" t="s">
        <v>2811</v>
      </c>
      <c r="F479" s="233" t="s">
        <v>2812</v>
      </c>
      <c r="G479" s="234" t="s">
        <v>339</v>
      </c>
      <c r="H479" s="235">
        <v>3.1899999999999999</v>
      </c>
      <c r="I479" s="236"/>
      <c r="J479" s="237">
        <f>ROUND(I479*H479,2)</f>
        <v>0</v>
      </c>
      <c r="K479" s="233" t="s">
        <v>172</v>
      </c>
      <c r="L479" s="43"/>
      <c r="M479" s="238" t="s">
        <v>1</v>
      </c>
      <c r="N479" s="239" t="s">
        <v>40</v>
      </c>
      <c r="O479" s="86"/>
      <c r="P479" s="240">
        <f>O479*H479</f>
        <v>0</v>
      </c>
      <c r="Q479" s="240">
        <v>0</v>
      </c>
      <c r="R479" s="240">
        <f>Q479*H479</f>
        <v>0</v>
      </c>
      <c r="S479" s="240">
        <v>0.0030000000000000001</v>
      </c>
      <c r="T479" s="241">
        <f>S479*H479</f>
        <v>0.0095700000000000004</v>
      </c>
      <c r="AR479" s="242" t="s">
        <v>315</v>
      </c>
      <c r="AT479" s="242" t="s">
        <v>168</v>
      </c>
      <c r="AU479" s="242" t="s">
        <v>107</v>
      </c>
      <c r="AY479" s="17" t="s">
        <v>165</v>
      </c>
      <c r="BE479" s="243">
        <f>IF(N479="základní",J479,0)</f>
        <v>0</v>
      </c>
      <c r="BF479" s="243">
        <f>IF(N479="snížená",J479,0)</f>
        <v>0</v>
      </c>
      <c r="BG479" s="243">
        <f>IF(N479="zákl. přenesená",J479,0)</f>
        <v>0</v>
      </c>
      <c r="BH479" s="243">
        <f>IF(N479="sníž. přenesená",J479,0)</f>
        <v>0</v>
      </c>
      <c r="BI479" s="243">
        <f>IF(N479="nulová",J479,0)</f>
        <v>0</v>
      </c>
      <c r="BJ479" s="17" t="s">
        <v>107</v>
      </c>
      <c r="BK479" s="243">
        <f>ROUND(I479*H479,2)</f>
        <v>0</v>
      </c>
      <c r="BL479" s="17" t="s">
        <v>315</v>
      </c>
      <c r="BM479" s="242" t="s">
        <v>2813</v>
      </c>
    </row>
    <row r="480" s="12" customFormat="1">
      <c r="B480" s="244"/>
      <c r="C480" s="245"/>
      <c r="D480" s="246" t="s">
        <v>175</v>
      </c>
      <c r="E480" s="247" t="s">
        <v>1</v>
      </c>
      <c r="F480" s="248" t="s">
        <v>1750</v>
      </c>
      <c r="G480" s="245"/>
      <c r="H480" s="247" t="s">
        <v>1</v>
      </c>
      <c r="I480" s="249"/>
      <c r="J480" s="245"/>
      <c r="K480" s="245"/>
      <c r="L480" s="250"/>
      <c r="M480" s="251"/>
      <c r="N480" s="252"/>
      <c r="O480" s="252"/>
      <c r="P480" s="252"/>
      <c r="Q480" s="252"/>
      <c r="R480" s="252"/>
      <c r="S480" s="252"/>
      <c r="T480" s="253"/>
      <c r="AT480" s="254" t="s">
        <v>175</v>
      </c>
      <c r="AU480" s="254" t="s">
        <v>107</v>
      </c>
      <c r="AV480" s="12" t="s">
        <v>82</v>
      </c>
      <c r="AW480" s="12" t="s">
        <v>31</v>
      </c>
      <c r="AX480" s="12" t="s">
        <v>74</v>
      </c>
      <c r="AY480" s="254" t="s">
        <v>165</v>
      </c>
    </row>
    <row r="481" s="12" customFormat="1">
      <c r="B481" s="244"/>
      <c r="C481" s="245"/>
      <c r="D481" s="246" t="s">
        <v>175</v>
      </c>
      <c r="E481" s="247" t="s">
        <v>1</v>
      </c>
      <c r="F481" s="248" t="s">
        <v>2566</v>
      </c>
      <c r="G481" s="245"/>
      <c r="H481" s="247" t="s">
        <v>1</v>
      </c>
      <c r="I481" s="249"/>
      <c r="J481" s="245"/>
      <c r="K481" s="245"/>
      <c r="L481" s="250"/>
      <c r="M481" s="251"/>
      <c r="N481" s="252"/>
      <c r="O481" s="252"/>
      <c r="P481" s="252"/>
      <c r="Q481" s="252"/>
      <c r="R481" s="252"/>
      <c r="S481" s="252"/>
      <c r="T481" s="253"/>
      <c r="AT481" s="254" t="s">
        <v>175</v>
      </c>
      <c r="AU481" s="254" t="s">
        <v>107</v>
      </c>
      <c r="AV481" s="12" t="s">
        <v>82</v>
      </c>
      <c r="AW481" s="12" t="s">
        <v>31</v>
      </c>
      <c r="AX481" s="12" t="s">
        <v>74</v>
      </c>
      <c r="AY481" s="254" t="s">
        <v>165</v>
      </c>
    </row>
    <row r="482" s="13" customFormat="1">
      <c r="B482" s="255"/>
      <c r="C482" s="256"/>
      <c r="D482" s="246" t="s">
        <v>175</v>
      </c>
      <c r="E482" s="257" t="s">
        <v>1</v>
      </c>
      <c r="F482" s="258" t="s">
        <v>2810</v>
      </c>
      <c r="G482" s="256"/>
      <c r="H482" s="259">
        <v>3.1899999999999999</v>
      </c>
      <c r="I482" s="260"/>
      <c r="J482" s="256"/>
      <c r="K482" s="256"/>
      <c r="L482" s="261"/>
      <c r="M482" s="262"/>
      <c r="N482" s="263"/>
      <c r="O482" s="263"/>
      <c r="P482" s="263"/>
      <c r="Q482" s="263"/>
      <c r="R482" s="263"/>
      <c r="S482" s="263"/>
      <c r="T482" s="264"/>
      <c r="AT482" s="265" t="s">
        <v>175</v>
      </c>
      <c r="AU482" s="265" t="s">
        <v>107</v>
      </c>
      <c r="AV482" s="13" t="s">
        <v>107</v>
      </c>
      <c r="AW482" s="13" t="s">
        <v>31</v>
      </c>
      <c r="AX482" s="13" t="s">
        <v>74</v>
      </c>
      <c r="AY482" s="265" t="s">
        <v>165</v>
      </c>
    </row>
    <row r="483" s="15" customFormat="1">
      <c r="B483" s="277"/>
      <c r="C483" s="278"/>
      <c r="D483" s="246" t="s">
        <v>175</v>
      </c>
      <c r="E483" s="279" t="s">
        <v>1</v>
      </c>
      <c r="F483" s="280" t="s">
        <v>186</v>
      </c>
      <c r="G483" s="278"/>
      <c r="H483" s="281">
        <v>3.1899999999999999</v>
      </c>
      <c r="I483" s="282"/>
      <c r="J483" s="278"/>
      <c r="K483" s="278"/>
      <c r="L483" s="283"/>
      <c r="M483" s="284"/>
      <c r="N483" s="285"/>
      <c r="O483" s="285"/>
      <c r="P483" s="285"/>
      <c r="Q483" s="285"/>
      <c r="R483" s="285"/>
      <c r="S483" s="285"/>
      <c r="T483" s="286"/>
      <c r="AT483" s="287" t="s">
        <v>175</v>
      </c>
      <c r="AU483" s="287" t="s">
        <v>107</v>
      </c>
      <c r="AV483" s="15" t="s">
        <v>173</v>
      </c>
      <c r="AW483" s="15" t="s">
        <v>31</v>
      </c>
      <c r="AX483" s="15" t="s">
        <v>82</v>
      </c>
      <c r="AY483" s="287" t="s">
        <v>165</v>
      </c>
    </row>
    <row r="484" s="1" customFormat="1" ht="36" customHeight="1">
      <c r="B484" s="38"/>
      <c r="C484" s="231" t="s">
        <v>846</v>
      </c>
      <c r="D484" s="231" t="s">
        <v>168</v>
      </c>
      <c r="E484" s="232" t="s">
        <v>2814</v>
      </c>
      <c r="F484" s="233" t="s">
        <v>2815</v>
      </c>
      <c r="G484" s="234" t="s">
        <v>339</v>
      </c>
      <c r="H484" s="235">
        <v>5.5</v>
      </c>
      <c r="I484" s="236"/>
      <c r="J484" s="237">
        <f>ROUND(I484*H484,2)</f>
        <v>0</v>
      </c>
      <c r="K484" s="233" t="s">
        <v>1</v>
      </c>
      <c r="L484" s="43"/>
      <c r="M484" s="238" t="s">
        <v>1</v>
      </c>
      <c r="N484" s="239" t="s">
        <v>40</v>
      </c>
      <c r="O484" s="86"/>
      <c r="P484" s="240">
        <f>O484*H484</f>
        <v>0</v>
      </c>
      <c r="Q484" s="240">
        <v>0</v>
      </c>
      <c r="R484" s="240">
        <f>Q484*H484</f>
        <v>0</v>
      </c>
      <c r="S484" s="240">
        <v>0</v>
      </c>
      <c r="T484" s="241">
        <f>S484*H484</f>
        <v>0</v>
      </c>
      <c r="AR484" s="242" t="s">
        <v>315</v>
      </c>
      <c r="AT484" s="242" t="s">
        <v>168</v>
      </c>
      <c r="AU484" s="242" t="s">
        <v>107</v>
      </c>
      <c r="AY484" s="17" t="s">
        <v>165</v>
      </c>
      <c r="BE484" s="243">
        <f>IF(N484="základní",J484,0)</f>
        <v>0</v>
      </c>
      <c r="BF484" s="243">
        <f>IF(N484="snížená",J484,0)</f>
        <v>0</v>
      </c>
      <c r="BG484" s="243">
        <f>IF(N484="zákl. přenesená",J484,0)</f>
        <v>0</v>
      </c>
      <c r="BH484" s="243">
        <f>IF(N484="sníž. přenesená",J484,0)</f>
        <v>0</v>
      </c>
      <c r="BI484" s="243">
        <f>IF(N484="nulová",J484,0)</f>
        <v>0</v>
      </c>
      <c r="BJ484" s="17" t="s">
        <v>107</v>
      </c>
      <c r="BK484" s="243">
        <f>ROUND(I484*H484,2)</f>
        <v>0</v>
      </c>
      <c r="BL484" s="17" t="s">
        <v>315</v>
      </c>
      <c r="BM484" s="242" t="s">
        <v>2816</v>
      </c>
    </row>
    <row r="485" s="12" customFormat="1">
      <c r="B485" s="244"/>
      <c r="C485" s="245"/>
      <c r="D485" s="246" t="s">
        <v>175</v>
      </c>
      <c r="E485" s="247" t="s">
        <v>1</v>
      </c>
      <c r="F485" s="248" t="s">
        <v>2817</v>
      </c>
      <c r="G485" s="245"/>
      <c r="H485" s="247" t="s">
        <v>1</v>
      </c>
      <c r="I485" s="249"/>
      <c r="J485" s="245"/>
      <c r="K485" s="245"/>
      <c r="L485" s="250"/>
      <c r="M485" s="251"/>
      <c r="N485" s="252"/>
      <c r="O485" s="252"/>
      <c r="P485" s="252"/>
      <c r="Q485" s="252"/>
      <c r="R485" s="252"/>
      <c r="S485" s="252"/>
      <c r="T485" s="253"/>
      <c r="AT485" s="254" t="s">
        <v>175</v>
      </c>
      <c r="AU485" s="254" t="s">
        <v>107</v>
      </c>
      <c r="AV485" s="12" t="s">
        <v>82</v>
      </c>
      <c r="AW485" s="12" t="s">
        <v>31</v>
      </c>
      <c r="AX485" s="12" t="s">
        <v>74</v>
      </c>
      <c r="AY485" s="254" t="s">
        <v>165</v>
      </c>
    </row>
    <row r="486" s="13" customFormat="1">
      <c r="B486" s="255"/>
      <c r="C486" s="256"/>
      <c r="D486" s="246" t="s">
        <v>175</v>
      </c>
      <c r="E486" s="257" t="s">
        <v>1</v>
      </c>
      <c r="F486" s="258" t="s">
        <v>2818</v>
      </c>
      <c r="G486" s="256"/>
      <c r="H486" s="259">
        <v>5.5</v>
      </c>
      <c r="I486" s="260"/>
      <c r="J486" s="256"/>
      <c r="K486" s="256"/>
      <c r="L486" s="261"/>
      <c r="M486" s="262"/>
      <c r="N486" s="263"/>
      <c r="O486" s="263"/>
      <c r="P486" s="263"/>
      <c r="Q486" s="263"/>
      <c r="R486" s="263"/>
      <c r="S486" s="263"/>
      <c r="T486" s="264"/>
      <c r="AT486" s="265" t="s">
        <v>175</v>
      </c>
      <c r="AU486" s="265" t="s">
        <v>107</v>
      </c>
      <c r="AV486" s="13" t="s">
        <v>107</v>
      </c>
      <c r="AW486" s="13" t="s">
        <v>31</v>
      </c>
      <c r="AX486" s="13" t="s">
        <v>74</v>
      </c>
      <c r="AY486" s="265" t="s">
        <v>165</v>
      </c>
    </row>
    <row r="487" s="15" customFormat="1">
      <c r="B487" s="277"/>
      <c r="C487" s="278"/>
      <c r="D487" s="246" t="s">
        <v>175</v>
      </c>
      <c r="E487" s="279" t="s">
        <v>1</v>
      </c>
      <c r="F487" s="280" t="s">
        <v>186</v>
      </c>
      <c r="G487" s="278"/>
      <c r="H487" s="281">
        <v>5.5</v>
      </c>
      <c r="I487" s="282"/>
      <c r="J487" s="278"/>
      <c r="K487" s="278"/>
      <c r="L487" s="283"/>
      <c r="M487" s="284"/>
      <c r="N487" s="285"/>
      <c r="O487" s="285"/>
      <c r="P487" s="285"/>
      <c r="Q487" s="285"/>
      <c r="R487" s="285"/>
      <c r="S487" s="285"/>
      <c r="T487" s="286"/>
      <c r="AT487" s="287" t="s">
        <v>175</v>
      </c>
      <c r="AU487" s="287" t="s">
        <v>107</v>
      </c>
      <c r="AV487" s="15" t="s">
        <v>173</v>
      </c>
      <c r="AW487" s="15" t="s">
        <v>31</v>
      </c>
      <c r="AX487" s="15" t="s">
        <v>82</v>
      </c>
      <c r="AY487" s="287" t="s">
        <v>165</v>
      </c>
    </row>
    <row r="488" s="1" customFormat="1" ht="36" customHeight="1">
      <c r="B488" s="38"/>
      <c r="C488" s="231" t="s">
        <v>850</v>
      </c>
      <c r="D488" s="231" t="s">
        <v>168</v>
      </c>
      <c r="E488" s="232" t="s">
        <v>2819</v>
      </c>
      <c r="F488" s="233" t="s">
        <v>2820</v>
      </c>
      <c r="G488" s="234" t="s">
        <v>339</v>
      </c>
      <c r="H488" s="235">
        <v>14.74</v>
      </c>
      <c r="I488" s="236"/>
      <c r="J488" s="237">
        <f>ROUND(I488*H488,2)</f>
        <v>0</v>
      </c>
      <c r="K488" s="233" t="s">
        <v>1</v>
      </c>
      <c r="L488" s="43"/>
      <c r="M488" s="238" t="s">
        <v>1</v>
      </c>
      <c r="N488" s="239" t="s">
        <v>40</v>
      </c>
      <c r="O488" s="86"/>
      <c r="P488" s="240">
        <f>O488*H488</f>
        <v>0</v>
      </c>
      <c r="Q488" s="240">
        <v>0</v>
      </c>
      <c r="R488" s="240">
        <f>Q488*H488</f>
        <v>0</v>
      </c>
      <c r="S488" s="240">
        <v>0</v>
      </c>
      <c r="T488" s="241">
        <f>S488*H488</f>
        <v>0</v>
      </c>
      <c r="AR488" s="242" t="s">
        <v>315</v>
      </c>
      <c r="AT488" s="242" t="s">
        <v>168</v>
      </c>
      <c r="AU488" s="242" t="s">
        <v>107</v>
      </c>
      <c r="AY488" s="17" t="s">
        <v>165</v>
      </c>
      <c r="BE488" s="243">
        <f>IF(N488="základní",J488,0)</f>
        <v>0</v>
      </c>
      <c r="BF488" s="243">
        <f>IF(N488="snížená",J488,0)</f>
        <v>0</v>
      </c>
      <c r="BG488" s="243">
        <f>IF(N488="zákl. přenesená",J488,0)</f>
        <v>0</v>
      </c>
      <c r="BH488" s="243">
        <f>IF(N488="sníž. přenesená",J488,0)</f>
        <v>0</v>
      </c>
      <c r="BI488" s="243">
        <f>IF(N488="nulová",J488,0)</f>
        <v>0</v>
      </c>
      <c r="BJ488" s="17" t="s">
        <v>107</v>
      </c>
      <c r="BK488" s="243">
        <f>ROUND(I488*H488,2)</f>
        <v>0</v>
      </c>
      <c r="BL488" s="17" t="s">
        <v>315</v>
      </c>
      <c r="BM488" s="242" t="s">
        <v>2821</v>
      </c>
    </row>
    <row r="489" s="12" customFormat="1">
      <c r="B489" s="244"/>
      <c r="C489" s="245"/>
      <c r="D489" s="246" t="s">
        <v>175</v>
      </c>
      <c r="E489" s="247" t="s">
        <v>1</v>
      </c>
      <c r="F489" s="248" t="s">
        <v>2822</v>
      </c>
      <c r="G489" s="245"/>
      <c r="H489" s="247" t="s">
        <v>1</v>
      </c>
      <c r="I489" s="249"/>
      <c r="J489" s="245"/>
      <c r="K489" s="245"/>
      <c r="L489" s="250"/>
      <c r="M489" s="251"/>
      <c r="N489" s="252"/>
      <c r="O489" s="252"/>
      <c r="P489" s="252"/>
      <c r="Q489" s="252"/>
      <c r="R489" s="252"/>
      <c r="S489" s="252"/>
      <c r="T489" s="253"/>
      <c r="AT489" s="254" t="s">
        <v>175</v>
      </c>
      <c r="AU489" s="254" t="s">
        <v>107</v>
      </c>
      <c r="AV489" s="12" t="s">
        <v>82</v>
      </c>
      <c r="AW489" s="12" t="s">
        <v>31</v>
      </c>
      <c r="AX489" s="12" t="s">
        <v>74</v>
      </c>
      <c r="AY489" s="254" t="s">
        <v>165</v>
      </c>
    </row>
    <row r="490" s="13" customFormat="1">
      <c r="B490" s="255"/>
      <c r="C490" s="256"/>
      <c r="D490" s="246" t="s">
        <v>175</v>
      </c>
      <c r="E490" s="257" t="s">
        <v>1</v>
      </c>
      <c r="F490" s="258" t="s">
        <v>2823</v>
      </c>
      <c r="G490" s="256"/>
      <c r="H490" s="259">
        <v>14.74</v>
      </c>
      <c r="I490" s="260"/>
      <c r="J490" s="256"/>
      <c r="K490" s="256"/>
      <c r="L490" s="261"/>
      <c r="M490" s="262"/>
      <c r="N490" s="263"/>
      <c r="O490" s="263"/>
      <c r="P490" s="263"/>
      <c r="Q490" s="263"/>
      <c r="R490" s="263"/>
      <c r="S490" s="263"/>
      <c r="T490" s="264"/>
      <c r="AT490" s="265" t="s">
        <v>175</v>
      </c>
      <c r="AU490" s="265" t="s">
        <v>107</v>
      </c>
      <c r="AV490" s="13" t="s">
        <v>107</v>
      </c>
      <c r="AW490" s="13" t="s">
        <v>31</v>
      </c>
      <c r="AX490" s="13" t="s">
        <v>74</v>
      </c>
      <c r="AY490" s="265" t="s">
        <v>165</v>
      </c>
    </row>
    <row r="491" s="15" customFormat="1">
      <c r="B491" s="277"/>
      <c r="C491" s="278"/>
      <c r="D491" s="246" t="s">
        <v>175</v>
      </c>
      <c r="E491" s="279" t="s">
        <v>1</v>
      </c>
      <c r="F491" s="280" t="s">
        <v>186</v>
      </c>
      <c r="G491" s="278"/>
      <c r="H491" s="281">
        <v>14.74</v>
      </c>
      <c r="I491" s="282"/>
      <c r="J491" s="278"/>
      <c r="K491" s="278"/>
      <c r="L491" s="283"/>
      <c r="M491" s="284"/>
      <c r="N491" s="285"/>
      <c r="O491" s="285"/>
      <c r="P491" s="285"/>
      <c r="Q491" s="285"/>
      <c r="R491" s="285"/>
      <c r="S491" s="285"/>
      <c r="T491" s="286"/>
      <c r="AT491" s="287" t="s">
        <v>175</v>
      </c>
      <c r="AU491" s="287" t="s">
        <v>107</v>
      </c>
      <c r="AV491" s="15" t="s">
        <v>173</v>
      </c>
      <c r="AW491" s="15" t="s">
        <v>31</v>
      </c>
      <c r="AX491" s="15" t="s">
        <v>82</v>
      </c>
      <c r="AY491" s="287" t="s">
        <v>165</v>
      </c>
    </row>
    <row r="492" s="1" customFormat="1" ht="36" customHeight="1">
      <c r="B492" s="38"/>
      <c r="C492" s="231" t="s">
        <v>860</v>
      </c>
      <c r="D492" s="231" t="s">
        <v>168</v>
      </c>
      <c r="E492" s="232" t="s">
        <v>2824</v>
      </c>
      <c r="F492" s="233" t="s">
        <v>2825</v>
      </c>
      <c r="G492" s="234" t="s">
        <v>339</v>
      </c>
      <c r="H492" s="235">
        <v>3</v>
      </c>
      <c r="I492" s="236"/>
      <c r="J492" s="237">
        <f>ROUND(I492*H492,2)</f>
        <v>0</v>
      </c>
      <c r="K492" s="233" t="s">
        <v>1</v>
      </c>
      <c r="L492" s="43"/>
      <c r="M492" s="238" t="s">
        <v>1</v>
      </c>
      <c r="N492" s="239" t="s">
        <v>40</v>
      </c>
      <c r="O492" s="86"/>
      <c r="P492" s="240">
        <f>O492*H492</f>
        <v>0</v>
      </c>
      <c r="Q492" s="240">
        <v>0</v>
      </c>
      <c r="R492" s="240">
        <f>Q492*H492</f>
        <v>0</v>
      </c>
      <c r="S492" s="240">
        <v>0</v>
      </c>
      <c r="T492" s="241">
        <f>S492*H492</f>
        <v>0</v>
      </c>
      <c r="AR492" s="242" t="s">
        <v>315</v>
      </c>
      <c r="AT492" s="242" t="s">
        <v>168</v>
      </c>
      <c r="AU492" s="242" t="s">
        <v>107</v>
      </c>
      <c r="AY492" s="17" t="s">
        <v>165</v>
      </c>
      <c r="BE492" s="243">
        <f>IF(N492="základní",J492,0)</f>
        <v>0</v>
      </c>
      <c r="BF492" s="243">
        <f>IF(N492="snížená",J492,0)</f>
        <v>0</v>
      </c>
      <c r="BG492" s="243">
        <f>IF(N492="zákl. přenesená",J492,0)</f>
        <v>0</v>
      </c>
      <c r="BH492" s="243">
        <f>IF(N492="sníž. přenesená",J492,0)</f>
        <v>0</v>
      </c>
      <c r="BI492" s="243">
        <f>IF(N492="nulová",J492,0)</f>
        <v>0</v>
      </c>
      <c r="BJ492" s="17" t="s">
        <v>107</v>
      </c>
      <c r="BK492" s="243">
        <f>ROUND(I492*H492,2)</f>
        <v>0</v>
      </c>
      <c r="BL492" s="17" t="s">
        <v>315</v>
      </c>
      <c r="BM492" s="242" t="s">
        <v>2826</v>
      </c>
    </row>
    <row r="493" s="12" customFormat="1">
      <c r="B493" s="244"/>
      <c r="C493" s="245"/>
      <c r="D493" s="246" t="s">
        <v>175</v>
      </c>
      <c r="E493" s="247" t="s">
        <v>1</v>
      </c>
      <c r="F493" s="248" t="s">
        <v>2827</v>
      </c>
      <c r="G493" s="245"/>
      <c r="H493" s="247" t="s">
        <v>1</v>
      </c>
      <c r="I493" s="249"/>
      <c r="J493" s="245"/>
      <c r="K493" s="245"/>
      <c r="L493" s="250"/>
      <c r="M493" s="251"/>
      <c r="N493" s="252"/>
      <c r="O493" s="252"/>
      <c r="P493" s="252"/>
      <c r="Q493" s="252"/>
      <c r="R493" s="252"/>
      <c r="S493" s="252"/>
      <c r="T493" s="253"/>
      <c r="AT493" s="254" t="s">
        <v>175</v>
      </c>
      <c r="AU493" s="254" t="s">
        <v>107</v>
      </c>
      <c r="AV493" s="12" t="s">
        <v>82</v>
      </c>
      <c r="AW493" s="12" t="s">
        <v>31</v>
      </c>
      <c r="AX493" s="12" t="s">
        <v>74</v>
      </c>
      <c r="AY493" s="254" t="s">
        <v>165</v>
      </c>
    </row>
    <row r="494" s="13" customFormat="1">
      <c r="B494" s="255"/>
      <c r="C494" s="256"/>
      <c r="D494" s="246" t="s">
        <v>175</v>
      </c>
      <c r="E494" s="257" t="s">
        <v>1</v>
      </c>
      <c r="F494" s="258" t="s">
        <v>2828</v>
      </c>
      <c r="G494" s="256"/>
      <c r="H494" s="259">
        <v>3</v>
      </c>
      <c r="I494" s="260"/>
      <c r="J494" s="256"/>
      <c r="K494" s="256"/>
      <c r="L494" s="261"/>
      <c r="M494" s="262"/>
      <c r="N494" s="263"/>
      <c r="O494" s="263"/>
      <c r="P494" s="263"/>
      <c r="Q494" s="263"/>
      <c r="R494" s="263"/>
      <c r="S494" s="263"/>
      <c r="T494" s="264"/>
      <c r="AT494" s="265" t="s">
        <v>175</v>
      </c>
      <c r="AU494" s="265" t="s">
        <v>107</v>
      </c>
      <c r="AV494" s="13" t="s">
        <v>107</v>
      </c>
      <c r="AW494" s="13" t="s">
        <v>31</v>
      </c>
      <c r="AX494" s="13" t="s">
        <v>74</v>
      </c>
      <c r="AY494" s="265" t="s">
        <v>165</v>
      </c>
    </row>
    <row r="495" s="15" customFormat="1">
      <c r="B495" s="277"/>
      <c r="C495" s="278"/>
      <c r="D495" s="246" t="s">
        <v>175</v>
      </c>
      <c r="E495" s="279" t="s">
        <v>1</v>
      </c>
      <c r="F495" s="280" t="s">
        <v>186</v>
      </c>
      <c r="G495" s="278"/>
      <c r="H495" s="281">
        <v>3</v>
      </c>
      <c r="I495" s="282"/>
      <c r="J495" s="278"/>
      <c r="K495" s="278"/>
      <c r="L495" s="283"/>
      <c r="M495" s="284"/>
      <c r="N495" s="285"/>
      <c r="O495" s="285"/>
      <c r="P495" s="285"/>
      <c r="Q495" s="285"/>
      <c r="R495" s="285"/>
      <c r="S495" s="285"/>
      <c r="T495" s="286"/>
      <c r="AT495" s="287" t="s">
        <v>175</v>
      </c>
      <c r="AU495" s="287" t="s">
        <v>107</v>
      </c>
      <c r="AV495" s="15" t="s">
        <v>173</v>
      </c>
      <c r="AW495" s="15" t="s">
        <v>31</v>
      </c>
      <c r="AX495" s="15" t="s">
        <v>82</v>
      </c>
      <c r="AY495" s="287" t="s">
        <v>165</v>
      </c>
    </row>
    <row r="496" s="1" customFormat="1" ht="16.5" customHeight="1">
      <c r="B496" s="38"/>
      <c r="C496" s="231" t="s">
        <v>864</v>
      </c>
      <c r="D496" s="231" t="s">
        <v>168</v>
      </c>
      <c r="E496" s="232" t="s">
        <v>2829</v>
      </c>
      <c r="F496" s="233" t="s">
        <v>2830</v>
      </c>
      <c r="G496" s="234" t="s">
        <v>296</v>
      </c>
      <c r="H496" s="235">
        <v>9.4269999999999996</v>
      </c>
      <c r="I496" s="236"/>
      <c r="J496" s="237">
        <f>ROUND(I496*H496,2)</f>
        <v>0</v>
      </c>
      <c r="K496" s="233" t="s">
        <v>172</v>
      </c>
      <c r="L496" s="43"/>
      <c r="M496" s="238" t="s">
        <v>1</v>
      </c>
      <c r="N496" s="239" t="s">
        <v>40</v>
      </c>
      <c r="O496" s="86"/>
      <c r="P496" s="240">
        <f>O496*H496</f>
        <v>0</v>
      </c>
      <c r="Q496" s="240">
        <v>0</v>
      </c>
      <c r="R496" s="240">
        <f>Q496*H496</f>
        <v>0</v>
      </c>
      <c r="S496" s="240">
        <v>0.0070000000000000001</v>
      </c>
      <c r="T496" s="241">
        <f>S496*H496</f>
        <v>0.065988999999999992</v>
      </c>
      <c r="AR496" s="242" t="s">
        <v>315</v>
      </c>
      <c r="AT496" s="242" t="s">
        <v>168</v>
      </c>
      <c r="AU496" s="242" t="s">
        <v>107</v>
      </c>
      <c r="AY496" s="17" t="s">
        <v>165</v>
      </c>
      <c r="BE496" s="243">
        <f>IF(N496="základní",J496,0)</f>
        <v>0</v>
      </c>
      <c r="BF496" s="243">
        <f>IF(N496="snížená",J496,0)</f>
        <v>0</v>
      </c>
      <c r="BG496" s="243">
        <f>IF(N496="zákl. přenesená",J496,0)</f>
        <v>0</v>
      </c>
      <c r="BH496" s="243">
        <f>IF(N496="sníž. přenesená",J496,0)</f>
        <v>0</v>
      </c>
      <c r="BI496" s="243">
        <f>IF(N496="nulová",J496,0)</f>
        <v>0</v>
      </c>
      <c r="BJ496" s="17" t="s">
        <v>107</v>
      </c>
      <c r="BK496" s="243">
        <f>ROUND(I496*H496,2)</f>
        <v>0</v>
      </c>
      <c r="BL496" s="17" t="s">
        <v>315</v>
      </c>
      <c r="BM496" s="242" t="s">
        <v>2831</v>
      </c>
    </row>
    <row r="497" s="12" customFormat="1">
      <c r="B497" s="244"/>
      <c r="C497" s="245"/>
      <c r="D497" s="246" t="s">
        <v>175</v>
      </c>
      <c r="E497" s="247" t="s">
        <v>1</v>
      </c>
      <c r="F497" s="248" t="s">
        <v>1750</v>
      </c>
      <c r="G497" s="245"/>
      <c r="H497" s="247" t="s">
        <v>1</v>
      </c>
      <c r="I497" s="249"/>
      <c r="J497" s="245"/>
      <c r="K497" s="245"/>
      <c r="L497" s="250"/>
      <c r="M497" s="251"/>
      <c r="N497" s="252"/>
      <c r="O497" s="252"/>
      <c r="P497" s="252"/>
      <c r="Q497" s="252"/>
      <c r="R497" s="252"/>
      <c r="S497" s="252"/>
      <c r="T497" s="253"/>
      <c r="AT497" s="254" t="s">
        <v>175</v>
      </c>
      <c r="AU497" s="254" t="s">
        <v>107</v>
      </c>
      <c r="AV497" s="12" t="s">
        <v>82</v>
      </c>
      <c r="AW497" s="12" t="s">
        <v>31</v>
      </c>
      <c r="AX497" s="12" t="s">
        <v>74</v>
      </c>
      <c r="AY497" s="254" t="s">
        <v>165</v>
      </c>
    </row>
    <row r="498" s="12" customFormat="1">
      <c r="B498" s="244"/>
      <c r="C498" s="245"/>
      <c r="D498" s="246" t="s">
        <v>175</v>
      </c>
      <c r="E498" s="247" t="s">
        <v>1</v>
      </c>
      <c r="F498" s="248" t="s">
        <v>2566</v>
      </c>
      <c r="G498" s="245"/>
      <c r="H498" s="247" t="s">
        <v>1</v>
      </c>
      <c r="I498" s="249"/>
      <c r="J498" s="245"/>
      <c r="K498" s="245"/>
      <c r="L498" s="250"/>
      <c r="M498" s="251"/>
      <c r="N498" s="252"/>
      <c r="O498" s="252"/>
      <c r="P498" s="252"/>
      <c r="Q498" s="252"/>
      <c r="R498" s="252"/>
      <c r="S498" s="252"/>
      <c r="T498" s="253"/>
      <c r="AT498" s="254" t="s">
        <v>175</v>
      </c>
      <c r="AU498" s="254" t="s">
        <v>107</v>
      </c>
      <c r="AV498" s="12" t="s">
        <v>82</v>
      </c>
      <c r="AW498" s="12" t="s">
        <v>31</v>
      </c>
      <c r="AX498" s="12" t="s">
        <v>74</v>
      </c>
      <c r="AY498" s="254" t="s">
        <v>165</v>
      </c>
    </row>
    <row r="499" s="13" customFormat="1">
      <c r="B499" s="255"/>
      <c r="C499" s="256"/>
      <c r="D499" s="246" t="s">
        <v>175</v>
      </c>
      <c r="E499" s="257" t="s">
        <v>1</v>
      </c>
      <c r="F499" s="258" t="s">
        <v>2832</v>
      </c>
      <c r="G499" s="256"/>
      <c r="H499" s="259">
        <v>4.9450000000000003</v>
      </c>
      <c r="I499" s="260"/>
      <c r="J499" s="256"/>
      <c r="K499" s="256"/>
      <c r="L499" s="261"/>
      <c r="M499" s="262"/>
      <c r="N499" s="263"/>
      <c r="O499" s="263"/>
      <c r="P499" s="263"/>
      <c r="Q499" s="263"/>
      <c r="R499" s="263"/>
      <c r="S499" s="263"/>
      <c r="T499" s="264"/>
      <c r="AT499" s="265" t="s">
        <v>175</v>
      </c>
      <c r="AU499" s="265" t="s">
        <v>107</v>
      </c>
      <c r="AV499" s="13" t="s">
        <v>107</v>
      </c>
      <c r="AW499" s="13" t="s">
        <v>31</v>
      </c>
      <c r="AX499" s="13" t="s">
        <v>74</v>
      </c>
      <c r="AY499" s="265" t="s">
        <v>165</v>
      </c>
    </row>
    <row r="500" s="12" customFormat="1">
      <c r="B500" s="244"/>
      <c r="C500" s="245"/>
      <c r="D500" s="246" t="s">
        <v>175</v>
      </c>
      <c r="E500" s="247" t="s">
        <v>1</v>
      </c>
      <c r="F500" s="248" t="s">
        <v>1175</v>
      </c>
      <c r="G500" s="245"/>
      <c r="H500" s="247" t="s">
        <v>1</v>
      </c>
      <c r="I500" s="249"/>
      <c r="J500" s="245"/>
      <c r="K500" s="245"/>
      <c r="L500" s="250"/>
      <c r="M500" s="251"/>
      <c r="N500" s="252"/>
      <c r="O500" s="252"/>
      <c r="P500" s="252"/>
      <c r="Q500" s="252"/>
      <c r="R500" s="252"/>
      <c r="S500" s="252"/>
      <c r="T500" s="253"/>
      <c r="AT500" s="254" t="s">
        <v>175</v>
      </c>
      <c r="AU500" s="254" t="s">
        <v>107</v>
      </c>
      <c r="AV500" s="12" t="s">
        <v>82</v>
      </c>
      <c r="AW500" s="12" t="s">
        <v>31</v>
      </c>
      <c r="AX500" s="12" t="s">
        <v>74</v>
      </c>
      <c r="AY500" s="254" t="s">
        <v>165</v>
      </c>
    </row>
    <row r="501" s="12" customFormat="1">
      <c r="B501" s="244"/>
      <c r="C501" s="245"/>
      <c r="D501" s="246" t="s">
        <v>175</v>
      </c>
      <c r="E501" s="247" t="s">
        <v>1</v>
      </c>
      <c r="F501" s="248" t="s">
        <v>2566</v>
      </c>
      <c r="G501" s="245"/>
      <c r="H501" s="247" t="s">
        <v>1</v>
      </c>
      <c r="I501" s="249"/>
      <c r="J501" s="245"/>
      <c r="K501" s="245"/>
      <c r="L501" s="250"/>
      <c r="M501" s="251"/>
      <c r="N501" s="252"/>
      <c r="O501" s="252"/>
      <c r="P501" s="252"/>
      <c r="Q501" s="252"/>
      <c r="R501" s="252"/>
      <c r="S501" s="252"/>
      <c r="T501" s="253"/>
      <c r="AT501" s="254" t="s">
        <v>175</v>
      </c>
      <c r="AU501" s="254" t="s">
        <v>107</v>
      </c>
      <c r="AV501" s="12" t="s">
        <v>82</v>
      </c>
      <c r="AW501" s="12" t="s">
        <v>31</v>
      </c>
      <c r="AX501" s="12" t="s">
        <v>74</v>
      </c>
      <c r="AY501" s="254" t="s">
        <v>165</v>
      </c>
    </row>
    <row r="502" s="13" customFormat="1">
      <c r="B502" s="255"/>
      <c r="C502" s="256"/>
      <c r="D502" s="246" t="s">
        <v>175</v>
      </c>
      <c r="E502" s="257" t="s">
        <v>1</v>
      </c>
      <c r="F502" s="258" t="s">
        <v>2833</v>
      </c>
      <c r="G502" s="256"/>
      <c r="H502" s="259">
        <v>4.4820000000000002</v>
      </c>
      <c r="I502" s="260"/>
      <c r="J502" s="256"/>
      <c r="K502" s="256"/>
      <c r="L502" s="261"/>
      <c r="M502" s="262"/>
      <c r="N502" s="263"/>
      <c r="O502" s="263"/>
      <c r="P502" s="263"/>
      <c r="Q502" s="263"/>
      <c r="R502" s="263"/>
      <c r="S502" s="263"/>
      <c r="T502" s="264"/>
      <c r="AT502" s="265" t="s">
        <v>175</v>
      </c>
      <c r="AU502" s="265" t="s">
        <v>107</v>
      </c>
      <c r="AV502" s="13" t="s">
        <v>107</v>
      </c>
      <c r="AW502" s="13" t="s">
        <v>31</v>
      </c>
      <c r="AX502" s="13" t="s">
        <v>74</v>
      </c>
      <c r="AY502" s="265" t="s">
        <v>165</v>
      </c>
    </row>
    <row r="503" s="15" customFormat="1">
      <c r="B503" s="277"/>
      <c r="C503" s="278"/>
      <c r="D503" s="246" t="s">
        <v>175</v>
      </c>
      <c r="E503" s="279" t="s">
        <v>1</v>
      </c>
      <c r="F503" s="280" t="s">
        <v>186</v>
      </c>
      <c r="G503" s="278"/>
      <c r="H503" s="281">
        <v>9.4269999999999996</v>
      </c>
      <c r="I503" s="282"/>
      <c r="J503" s="278"/>
      <c r="K503" s="278"/>
      <c r="L503" s="283"/>
      <c r="M503" s="284"/>
      <c r="N503" s="285"/>
      <c r="O503" s="285"/>
      <c r="P503" s="285"/>
      <c r="Q503" s="285"/>
      <c r="R503" s="285"/>
      <c r="S503" s="285"/>
      <c r="T503" s="286"/>
      <c r="AT503" s="287" t="s">
        <v>175</v>
      </c>
      <c r="AU503" s="287" t="s">
        <v>107</v>
      </c>
      <c r="AV503" s="15" t="s">
        <v>173</v>
      </c>
      <c r="AW503" s="15" t="s">
        <v>31</v>
      </c>
      <c r="AX503" s="15" t="s">
        <v>82</v>
      </c>
      <c r="AY503" s="287" t="s">
        <v>165</v>
      </c>
    </row>
    <row r="504" s="1" customFormat="1" ht="24" customHeight="1">
      <c r="B504" s="38"/>
      <c r="C504" s="231" t="s">
        <v>579</v>
      </c>
      <c r="D504" s="231" t="s">
        <v>168</v>
      </c>
      <c r="E504" s="232" t="s">
        <v>2834</v>
      </c>
      <c r="F504" s="233" t="s">
        <v>2835</v>
      </c>
      <c r="G504" s="234" t="s">
        <v>1173</v>
      </c>
      <c r="H504" s="235">
        <v>4</v>
      </c>
      <c r="I504" s="236"/>
      <c r="J504" s="237">
        <f>ROUND(I504*H504,2)</f>
        <v>0</v>
      </c>
      <c r="K504" s="233" t="s">
        <v>1</v>
      </c>
      <c r="L504" s="43"/>
      <c r="M504" s="238" t="s">
        <v>1</v>
      </c>
      <c r="N504" s="239" t="s">
        <v>40</v>
      </c>
      <c r="O504" s="86"/>
      <c r="P504" s="240">
        <f>O504*H504</f>
        <v>0</v>
      </c>
      <c r="Q504" s="240">
        <v>0</v>
      </c>
      <c r="R504" s="240">
        <f>Q504*H504</f>
        <v>0</v>
      </c>
      <c r="S504" s="240">
        <v>0</v>
      </c>
      <c r="T504" s="241">
        <f>S504*H504</f>
        <v>0</v>
      </c>
      <c r="AR504" s="242" t="s">
        <v>315</v>
      </c>
      <c r="AT504" s="242" t="s">
        <v>168</v>
      </c>
      <c r="AU504" s="242" t="s">
        <v>107</v>
      </c>
      <c r="AY504" s="17" t="s">
        <v>165</v>
      </c>
      <c r="BE504" s="243">
        <f>IF(N504="základní",J504,0)</f>
        <v>0</v>
      </c>
      <c r="BF504" s="243">
        <f>IF(N504="snížená",J504,0)</f>
        <v>0</v>
      </c>
      <c r="BG504" s="243">
        <f>IF(N504="zákl. přenesená",J504,0)</f>
        <v>0</v>
      </c>
      <c r="BH504" s="243">
        <f>IF(N504="sníž. přenesená",J504,0)</f>
        <v>0</v>
      </c>
      <c r="BI504" s="243">
        <f>IF(N504="nulová",J504,0)</f>
        <v>0</v>
      </c>
      <c r="BJ504" s="17" t="s">
        <v>107</v>
      </c>
      <c r="BK504" s="243">
        <f>ROUND(I504*H504,2)</f>
        <v>0</v>
      </c>
      <c r="BL504" s="17" t="s">
        <v>315</v>
      </c>
      <c r="BM504" s="242" t="s">
        <v>2836</v>
      </c>
    </row>
    <row r="505" s="12" customFormat="1">
      <c r="B505" s="244"/>
      <c r="C505" s="245"/>
      <c r="D505" s="246" t="s">
        <v>175</v>
      </c>
      <c r="E505" s="247" t="s">
        <v>1</v>
      </c>
      <c r="F505" s="248" t="s">
        <v>2837</v>
      </c>
      <c r="G505" s="245"/>
      <c r="H505" s="247" t="s">
        <v>1</v>
      </c>
      <c r="I505" s="249"/>
      <c r="J505" s="245"/>
      <c r="K505" s="245"/>
      <c r="L505" s="250"/>
      <c r="M505" s="251"/>
      <c r="N505" s="252"/>
      <c r="O505" s="252"/>
      <c r="P505" s="252"/>
      <c r="Q505" s="252"/>
      <c r="R505" s="252"/>
      <c r="S505" s="252"/>
      <c r="T505" s="253"/>
      <c r="AT505" s="254" t="s">
        <v>175</v>
      </c>
      <c r="AU505" s="254" t="s">
        <v>107</v>
      </c>
      <c r="AV505" s="12" t="s">
        <v>82</v>
      </c>
      <c r="AW505" s="12" t="s">
        <v>31</v>
      </c>
      <c r="AX505" s="12" t="s">
        <v>74</v>
      </c>
      <c r="AY505" s="254" t="s">
        <v>165</v>
      </c>
    </row>
    <row r="506" s="12" customFormat="1">
      <c r="B506" s="244"/>
      <c r="C506" s="245"/>
      <c r="D506" s="246" t="s">
        <v>175</v>
      </c>
      <c r="E506" s="247" t="s">
        <v>1</v>
      </c>
      <c r="F506" s="248" t="s">
        <v>2838</v>
      </c>
      <c r="G506" s="245"/>
      <c r="H506" s="247" t="s">
        <v>1</v>
      </c>
      <c r="I506" s="249"/>
      <c r="J506" s="245"/>
      <c r="K506" s="245"/>
      <c r="L506" s="250"/>
      <c r="M506" s="251"/>
      <c r="N506" s="252"/>
      <c r="O506" s="252"/>
      <c r="P506" s="252"/>
      <c r="Q506" s="252"/>
      <c r="R506" s="252"/>
      <c r="S506" s="252"/>
      <c r="T506" s="253"/>
      <c r="AT506" s="254" t="s">
        <v>175</v>
      </c>
      <c r="AU506" s="254" t="s">
        <v>107</v>
      </c>
      <c r="AV506" s="12" t="s">
        <v>82</v>
      </c>
      <c r="AW506" s="12" t="s">
        <v>31</v>
      </c>
      <c r="AX506" s="12" t="s">
        <v>74</v>
      </c>
      <c r="AY506" s="254" t="s">
        <v>165</v>
      </c>
    </row>
    <row r="507" s="13" customFormat="1">
      <c r="B507" s="255"/>
      <c r="C507" s="256"/>
      <c r="D507" s="246" t="s">
        <v>175</v>
      </c>
      <c r="E507" s="257" t="s">
        <v>1</v>
      </c>
      <c r="F507" s="258" t="s">
        <v>107</v>
      </c>
      <c r="G507" s="256"/>
      <c r="H507" s="259">
        <v>2</v>
      </c>
      <c r="I507" s="260"/>
      <c r="J507" s="256"/>
      <c r="K507" s="256"/>
      <c r="L507" s="261"/>
      <c r="M507" s="262"/>
      <c r="N507" s="263"/>
      <c r="O507" s="263"/>
      <c r="P507" s="263"/>
      <c r="Q507" s="263"/>
      <c r="R507" s="263"/>
      <c r="S507" s="263"/>
      <c r="T507" s="264"/>
      <c r="AT507" s="265" t="s">
        <v>175</v>
      </c>
      <c r="AU507" s="265" t="s">
        <v>107</v>
      </c>
      <c r="AV507" s="13" t="s">
        <v>107</v>
      </c>
      <c r="AW507" s="13" t="s">
        <v>31</v>
      </c>
      <c r="AX507" s="13" t="s">
        <v>74</v>
      </c>
      <c r="AY507" s="265" t="s">
        <v>165</v>
      </c>
    </row>
    <row r="508" s="12" customFormat="1">
      <c r="B508" s="244"/>
      <c r="C508" s="245"/>
      <c r="D508" s="246" t="s">
        <v>175</v>
      </c>
      <c r="E508" s="247" t="s">
        <v>1</v>
      </c>
      <c r="F508" s="248" t="s">
        <v>2839</v>
      </c>
      <c r="G508" s="245"/>
      <c r="H508" s="247" t="s">
        <v>1</v>
      </c>
      <c r="I508" s="249"/>
      <c r="J508" s="245"/>
      <c r="K508" s="245"/>
      <c r="L508" s="250"/>
      <c r="M508" s="251"/>
      <c r="N508" s="252"/>
      <c r="O508" s="252"/>
      <c r="P508" s="252"/>
      <c r="Q508" s="252"/>
      <c r="R508" s="252"/>
      <c r="S508" s="252"/>
      <c r="T508" s="253"/>
      <c r="AT508" s="254" t="s">
        <v>175</v>
      </c>
      <c r="AU508" s="254" t="s">
        <v>107</v>
      </c>
      <c r="AV508" s="12" t="s">
        <v>82</v>
      </c>
      <c r="AW508" s="12" t="s">
        <v>31</v>
      </c>
      <c r="AX508" s="12" t="s">
        <v>74</v>
      </c>
      <c r="AY508" s="254" t="s">
        <v>165</v>
      </c>
    </row>
    <row r="509" s="12" customFormat="1">
      <c r="B509" s="244"/>
      <c r="C509" s="245"/>
      <c r="D509" s="246" t="s">
        <v>175</v>
      </c>
      <c r="E509" s="247" t="s">
        <v>1</v>
      </c>
      <c r="F509" s="248" t="s">
        <v>2838</v>
      </c>
      <c r="G509" s="245"/>
      <c r="H509" s="247" t="s">
        <v>1</v>
      </c>
      <c r="I509" s="249"/>
      <c r="J509" s="245"/>
      <c r="K509" s="245"/>
      <c r="L509" s="250"/>
      <c r="M509" s="251"/>
      <c r="N509" s="252"/>
      <c r="O509" s="252"/>
      <c r="P509" s="252"/>
      <c r="Q509" s="252"/>
      <c r="R509" s="252"/>
      <c r="S509" s="252"/>
      <c r="T509" s="253"/>
      <c r="AT509" s="254" t="s">
        <v>175</v>
      </c>
      <c r="AU509" s="254" t="s">
        <v>107</v>
      </c>
      <c r="AV509" s="12" t="s">
        <v>82</v>
      </c>
      <c r="AW509" s="12" t="s">
        <v>31</v>
      </c>
      <c r="AX509" s="12" t="s">
        <v>74</v>
      </c>
      <c r="AY509" s="254" t="s">
        <v>165</v>
      </c>
    </row>
    <row r="510" s="13" customFormat="1">
      <c r="B510" s="255"/>
      <c r="C510" s="256"/>
      <c r="D510" s="246" t="s">
        <v>175</v>
      </c>
      <c r="E510" s="257" t="s">
        <v>1</v>
      </c>
      <c r="F510" s="258" t="s">
        <v>107</v>
      </c>
      <c r="G510" s="256"/>
      <c r="H510" s="259">
        <v>2</v>
      </c>
      <c r="I510" s="260"/>
      <c r="J510" s="256"/>
      <c r="K510" s="256"/>
      <c r="L510" s="261"/>
      <c r="M510" s="262"/>
      <c r="N510" s="263"/>
      <c r="O510" s="263"/>
      <c r="P510" s="263"/>
      <c r="Q510" s="263"/>
      <c r="R510" s="263"/>
      <c r="S510" s="263"/>
      <c r="T510" s="264"/>
      <c r="AT510" s="265" t="s">
        <v>175</v>
      </c>
      <c r="AU510" s="265" t="s">
        <v>107</v>
      </c>
      <c r="AV510" s="13" t="s">
        <v>107</v>
      </c>
      <c r="AW510" s="13" t="s">
        <v>31</v>
      </c>
      <c r="AX510" s="13" t="s">
        <v>74</v>
      </c>
      <c r="AY510" s="265" t="s">
        <v>165</v>
      </c>
    </row>
    <row r="511" s="15" customFormat="1">
      <c r="B511" s="277"/>
      <c r="C511" s="278"/>
      <c r="D511" s="246" t="s">
        <v>175</v>
      </c>
      <c r="E511" s="279" t="s">
        <v>1</v>
      </c>
      <c r="F511" s="280" t="s">
        <v>186</v>
      </c>
      <c r="G511" s="278"/>
      <c r="H511" s="281">
        <v>4</v>
      </c>
      <c r="I511" s="282"/>
      <c r="J511" s="278"/>
      <c r="K511" s="278"/>
      <c r="L511" s="283"/>
      <c r="M511" s="284"/>
      <c r="N511" s="285"/>
      <c r="O511" s="285"/>
      <c r="P511" s="285"/>
      <c r="Q511" s="285"/>
      <c r="R511" s="285"/>
      <c r="S511" s="285"/>
      <c r="T511" s="286"/>
      <c r="AT511" s="287" t="s">
        <v>175</v>
      </c>
      <c r="AU511" s="287" t="s">
        <v>107</v>
      </c>
      <c r="AV511" s="15" t="s">
        <v>173</v>
      </c>
      <c r="AW511" s="15" t="s">
        <v>31</v>
      </c>
      <c r="AX511" s="15" t="s">
        <v>82</v>
      </c>
      <c r="AY511" s="287" t="s">
        <v>165</v>
      </c>
    </row>
    <row r="512" s="1" customFormat="1" ht="24" customHeight="1">
      <c r="B512" s="38"/>
      <c r="C512" s="231" t="s">
        <v>925</v>
      </c>
      <c r="D512" s="231" t="s">
        <v>168</v>
      </c>
      <c r="E512" s="232" t="s">
        <v>2840</v>
      </c>
      <c r="F512" s="233" t="s">
        <v>2841</v>
      </c>
      <c r="G512" s="234" t="s">
        <v>2842</v>
      </c>
      <c r="H512" s="235">
        <v>192.78399999999999</v>
      </c>
      <c r="I512" s="236"/>
      <c r="J512" s="237">
        <f>ROUND(I512*H512,2)</f>
        <v>0</v>
      </c>
      <c r="K512" s="233" t="s">
        <v>172</v>
      </c>
      <c r="L512" s="43"/>
      <c r="M512" s="238" t="s">
        <v>1</v>
      </c>
      <c r="N512" s="239" t="s">
        <v>40</v>
      </c>
      <c r="O512" s="86"/>
      <c r="P512" s="240">
        <f>O512*H512</f>
        <v>0</v>
      </c>
      <c r="Q512" s="240">
        <v>0</v>
      </c>
      <c r="R512" s="240">
        <f>Q512*H512</f>
        <v>0</v>
      </c>
      <c r="S512" s="240">
        <v>0.001</v>
      </c>
      <c r="T512" s="241">
        <f>S512*H512</f>
        <v>0.19278399999999998</v>
      </c>
      <c r="AR512" s="242" t="s">
        <v>315</v>
      </c>
      <c r="AT512" s="242" t="s">
        <v>168</v>
      </c>
      <c r="AU512" s="242" t="s">
        <v>107</v>
      </c>
      <c r="AY512" s="17" t="s">
        <v>165</v>
      </c>
      <c r="BE512" s="243">
        <f>IF(N512="základní",J512,0)</f>
        <v>0</v>
      </c>
      <c r="BF512" s="243">
        <f>IF(N512="snížená",J512,0)</f>
        <v>0</v>
      </c>
      <c r="BG512" s="243">
        <f>IF(N512="zákl. přenesená",J512,0)</f>
        <v>0</v>
      </c>
      <c r="BH512" s="243">
        <f>IF(N512="sníž. přenesená",J512,0)</f>
        <v>0</v>
      </c>
      <c r="BI512" s="243">
        <f>IF(N512="nulová",J512,0)</f>
        <v>0</v>
      </c>
      <c r="BJ512" s="17" t="s">
        <v>107</v>
      </c>
      <c r="BK512" s="243">
        <f>ROUND(I512*H512,2)</f>
        <v>0</v>
      </c>
      <c r="BL512" s="17" t="s">
        <v>315</v>
      </c>
      <c r="BM512" s="242" t="s">
        <v>2843</v>
      </c>
    </row>
    <row r="513" s="12" customFormat="1">
      <c r="B513" s="244"/>
      <c r="C513" s="245"/>
      <c r="D513" s="246" t="s">
        <v>175</v>
      </c>
      <c r="E513" s="247" t="s">
        <v>1</v>
      </c>
      <c r="F513" s="248" t="s">
        <v>1750</v>
      </c>
      <c r="G513" s="245"/>
      <c r="H513" s="247" t="s">
        <v>1</v>
      </c>
      <c r="I513" s="249"/>
      <c r="J513" s="245"/>
      <c r="K513" s="245"/>
      <c r="L513" s="250"/>
      <c r="M513" s="251"/>
      <c r="N513" s="252"/>
      <c r="O513" s="252"/>
      <c r="P513" s="252"/>
      <c r="Q513" s="252"/>
      <c r="R513" s="252"/>
      <c r="S513" s="252"/>
      <c r="T513" s="253"/>
      <c r="AT513" s="254" t="s">
        <v>175</v>
      </c>
      <c r="AU513" s="254" t="s">
        <v>107</v>
      </c>
      <c r="AV513" s="12" t="s">
        <v>82</v>
      </c>
      <c r="AW513" s="12" t="s">
        <v>31</v>
      </c>
      <c r="AX513" s="12" t="s">
        <v>74</v>
      </c>
      <c r="AY513" s="254" t="s">
        <v>165</v>
      </c>
    </row>
    <row r="514" s="12" customFormat="1">
      <c r="B514" s="244"/>
      <c r="C514" s="245"/>
      <c r="D514" s="246" t="s">
        <v>175</v>
      </c>
      <c r="E514" s="247" t="s">
        <v>1</v>
      </c>
      <c r="F514" s="248" t="s">
        <v>2844</v>
      </c>
      <c r="G514" s="245"/>
      <c r="H514" s="247" t="s">
        <v>1</v>
      </c>
      <c r="I514" s="249"/>
      <c r="J514" s="245"/>
      <c r="K514" s="245"/>
      <c r="L514" s="250"/>
      <c r="M514" s="251"/>
      <c r="N514" s="252"/>
      <c r="O514" s="252"/>
      <c r="P514" s="252"/>
      <c r="Q514" s="252"/>
      <c r="R514" s="252"/>
      <c r="S514" s="252"/>
      <c r="T514" s="253"/>
      <c r="AT514" s="254" t="s">
        <v>175</v>
      </c>
      <c r="AU514" s="254" t="s">
        <v>107</v>
      </c>
      <c r="AV514" s="12" t="s">
        <v>82</v>
      </c>
      <c r="AW514" s="12" t="s">
        <v>31</v>
      </c>
      <c r="AX514" s="12" t="s">
        <v>74</v>
      </c>
      <c r="AY514" s="254" t="s">
        <v>165</v>
      </c>
    </row>
    <row r="515" s="12" customFormat="1">
      <c r="B515" s="244"/>
      <c r="C515" s="245"/>
      <c r="D515" s="246" t="s">
        <v>175</v>
      </c>
      <c r="E515" s="247" t="s">
        <v>1</v>
      </c>
      <c r="F515" s="248" t="s">
        <v>2845</v>
      </c>
      <c r="G515" s="245"/>
      <c r="H515" s="247" t="s">
        <v>1</v>
      </c>
      <c r="I515" s="249"/>
      <c r="J515" s="245"/>
      <c r="K515" s="245"/>
      <c r="L515" s="250"/>
      <c r="M515" s="251"/>
      <c r="N515" s="252"/>
      <c r="O515" s="252"/>
      <c r="P515" s="252"/>
      <c r="Q515" s="252"/>
      <c r="R515" s="252"/>
      <c r="S515" s="252"/>
      <c r="T515" s="253"/>
      <c r="AT515" s="254" t="s">
        <v>175</v>
      </c>
      <c r="AU515" s="254" t="s">
        <v>107</v>
      </c>
      <c r="AV515" s="12" t="s">
        <v>82</v>
      </c>
      <c r="AW515" s="12" t="s">
        <v>31</v>
      </c>
      <c r="AX515" s="12" t="s">
        <v>74</v>
      </c>
      <c r="AY515" s="254" t="s">
        <v>165</v>
      </c>
    </row>
    <row r="516" s="13" customFormat="1">
      <c r="B516" s="255"/>
      <c r="C516" s="256"/>
      <c r="D516" s="246" t="s">
        <v>175</v>
      </c>
      <c r="E516" s="257" t="s">
        <v>1</v>
      </c>
      <c r="F516" s="258" t="s">
        <v>2846</v>
      </c>
      <c r="G516" s="256"/>
      <c r="H516" s="259">
        <v>77.349999999999994</v>
      </c>
      <c r="I516" s="260"/>
      <c r="J516" s="256"/>
      <c r="K516" s="256"/>
      <c r="L516" s="261"/>
      <c r="M516" s="262"/>
      <c r="N516" s="263"/>
      <c r="O516" s="263"/>
      <c r="P516" s="263"/>
      <c r="Q516" s="263"/>
      <c r="R516" s="263"/>
      <c r="S516" s="263"/>
      <c r="T516" s="264"/>
      <c r="AT516" s="265" t="s">
        <v>175</v>
      </c>
      <c r="AU516" s="265" t="s">
        <v>107</v>
      </c>
      <c r="AV516" s="13" t="s">
        <v>107</v>
      </c>
      <c r="AW516" s="13" t="s">
        <v>31</v>
      </c>
      <c r="AX516" s="13" t="s">
        <v>74</v>
      </c>
      <c r="AY516" s="265" t="s">
        <v>165</v>
      </c>
    </row>
    <row r="517" s="12" customFormat="1">
      <c r="B517" s="244"/>
      <c r="C517" s="245"/>
      <c r="D517" s="246" t="s">
        <v>175</v>
      </c>
      <c r="E517" s="247" t="s">
        <v>1</v>
      </c>
      <c r="F517" s="248" t="s">
        <v>2847</v>
      </c>
      <c r="G517" s="245"/>
      <c r="H517" s="247" t="s">
        <v>1</v>
      </c>
      <c r="I517" s="249"/>
      <c r="J517" s="245"/>
      <c r="K517" s="245"/>
      <c r="L517" s="250"/>
      <c r="M517" s="251"/>
      <c r="N517" s="252"/>
      <c r="O517" s="252"/>
      <c r="P517" s="252"/>
      <c r="Q517" s="252"/>
      <c r="R517" s="252"/>
      <c r="S517" s="252"/>
      <c r="T517" s="253"/>
      <c r="AT517" s="254" t="s">
        <v>175</v>
      </c>
      <c r="AU517" s="254" t="s">
        <v>107</v>
      </c>
      <c r="AV517" s="12" t="s">
        <v>82</v>
      </c>
      <c r="AW517" s="12" t="s">
        <v>31</v>
      </c>
      <c r="AX517" s="12" t="s">
        <v>74</v>
      </c>
      <c r="AY517" s="254" t="s">
        <v>165</v>
      </c>
    </row>
    <row r="518" s="13" customFormat="1">
      <c r="B518" s="255"/>
      <c r="C518" s="256"/>
      <c r="D518" s="246" t="s">
        <v>175</v>
      </c>
      <c r="E518" s="257" t="s">
        <v>1</v>
      </c>
      <c r="F518" s="258" t="s">
        <v>2848</v>
      </c>
      <c r="G518" s="256"/>
      <c r="H518" s="259">
        <v>115.434</v>
      </c>
      <c r="I518" s="260"/>
      <c r="J518" s="256"/>
      <c r="K518" s="256"/>
      <c r="L518" s="261"/>
      <c r="M518" s="262"/>
      <c r="N518" s="263"/>
      <c r="O518" s="263"/>
      <c r="P518" s="263"/>
      <c r="Q518" s="263"/>
      <c r="R518" s="263"/>
      <c r="S518" s="263"/>
      <c r="T518" s="264"/>
      <c r="AT518" s="265" t="s">
        <v>175</v>
      </c>
      <c r="AU518" s="265" t="s">
        <v>107</v>
      </c>
      <c r="AV518" s="13" t="s">
        <v>107</v>
      </c>
      <c r="AW518" s="13" t="s">
        <v>31</v>
      </c>
      <c r="AX518" s="13" t="s">
        <v>74</v>
      </c>
      <c r="AY518" s="265" t="s">
        <v>165</v>
      </c>
    </row>
    <row r="519" s="15" customFormat="1">
      <c r="B519" s="277"/>
      <c r="C519" s="278"/>
      <c r="D519" s="246" t="s">
        <v>175</v>
      </c>
      <c r="E519" s="279" t="s">
        <v>1</v>
      </c>
      <c r="F519" s="280" t="s">
        <v>186</v>
      </c>
      <c r="G519" s="278"/>
      <c r="H519" s="281">
        <v>192.78399999999999</v>
      </c>
      <c r="I519" s="282"/>
      <c r="J519" s="278"/>
      <c r="K519" s="278"/>
      <c r="L519" s="283"/>
      <c r="M519" s="284"/>
      <c r="N519" s="285"/>
      <c r="O519" s="285"/>
      <c r="P519" s="285"/>
      <c r="Q519" s="285"/>
      <c r="R519" s="285"/>
      <c r="S519" s="285"/>
      <c r="T519" s="286"/>
      <c r="AT519" s="287" t="s">
        <v>175</v>
      </c>
      <c r="AU519" s="287" t="s">
        <v>107</v>
      </c>
      <c r="AV519" s="15" t="s">
        <v>173</v>
      </c>
      <c r="AW519" s="15" t="s">
        <v>31</v>
      </c>
      <c r="AX519" s="15" t="s">
        <v>82</v>
      </c>
      <c r="AY519" s="287" t="s">
        <v>165</v>
      </c>
    </row>
    <row r="520" s="1" customFormat="1" ht="24" customHeight="1">
      <c r="B520" s="38"/>
      <c r="C520" s="231" t="s">
        <v>929</v>
      </c>
      <c r="D520" s="231" t="s">
        <v>168</v>
      </c>
      <c r="E520" s="232" t="s">
        <v>2849</v>
      </c>
      <c r="F520" s="233" t="s">
        <v>2850</v>
      </c>
      <c r="G520" s="234" t="s">
        <v>2851</v>
      </c>
      <c r="H520" s="235">
        <v>1</v>
      </c>
      <c r="I520" s="236"/>
      <c r="J520" s="237">
        <f>ROUND(I520*H520,2)</f>
        <v>0</v>
      </c>
      <c r="K520" s="233" t="s">
        <v>1</v>
      </c>
      <c r="L520" s="43"/>
      <c r="M520" s="238" t="s">
        <v>1</v>
      </c>
      <c r="N520" s="239" t="s">
        <v>40</v>
      </c>
      <c r="O520" s="86"/>
      <c r="P520" s="240">
        <f>O520*H520</f>
        <v>0</v>
      </c>
      <c r="Q520" s="240">
        <v>0</v>
      </c>
      <c r="R520" s="240">
        <f>Q520*H520</f>
        <v>0</v>
      </c>
      <c r="S520" s="240">
        <v>0.001</v>
      </c>
      <c r="T520" s="241">
        <f>S520*H520</f>
        <v>0.001</v>
      </c>
      <c r="AR520" s="242" t="s">
        <v>315</v>
      </c>
      <c r="AT520" s="242" t="s">
        <v>168</v>
      </c>
      <c r="AU520" s="242" t="s">
        <v>107</v>
      </c>
      <c r="AY520" s="17" t="s">
        <v>165</v>
      </c>
      <c r="BE520" s="243">
        <f>IF(N520="základní",J520,0)</f>
        <v>0</v>
      </c>
      <c r="BF520" s="243">
        <f>IF(N520="snížená",J520,0)</f>
        <v>0</v>
      </c>
      <c r="BG520" s="243">
        <f>IF(N520="zákl. přenesená",J520,0)</f>
        <v>0</v>
      </c>
      <c r="BH520" s="243">
        <f>IF(N520="sníž. přenesená",J520,0)</f>
        <v>0</v>
      </c>
      <c r="BI520" s="243">
        <f>IF(N520="nulová",J520,0)</f>
        <v>0</v>
      </c>
      <c r="BJ520" s="17" t="s">
        <v>107</v>
      </c>
      <c r="BK520" s="243">
        <f>ROUND(I520*H520,2)</f>
        <v>0</v>
      </c>
      <c r="BL520" s="17" t="s">
        <v>315</v>
      </c>
      <c r="BM520" s="242" t="s">
        <v>2852</v>
      </c>
    </row>
    <row r="521" s="12" customFormat="1">
      <c r="B521" s="244"/>
      <c r="C521" s="245"/>
      <c r="D521" s="246" t="s">
        <v>175</v>
      </c>
      <c r="E521" s="247" t="s">
        <v>1</v>
      </c>
      <c r="F521" s="248" t="s">
        <v>2853</v>
      </c>
      <c r="G521" s="245"/>
      <c r="H521" s="247" t="s">
        <v>1</v>
      </c>
      <c r="I521" s="249"/>
      <c r="J521" s="245"/>
      <c r="K521" s="245"/>
      <c r="L521" s="250"/>
      <c r="M521" s="251"/>
      <c r="N521" s="252"/>
      <c r="O521" s="252"/>
      <c r="P521" s="252"/>
      <c r="Q521" s="252"/>
      <c r="R521" s="252"/>
      <c r="S521" s="252"/>
      <c r="T521" s="253"/>
      <c r="AT521" s="254" t="s">
        <v>175</v>
      </c>
      <c r="AU521" s="254" t="s">
        <v>107</v>
      </c>
      <c r="AV521" s="12" t="s">
        <v>82</v>
      </c>
      <c r="AW521" s="12" t="s">
        <v>31</v>
      </c>
      <c r="AX521" s="12" t="s">
        <v>74</v>
      </c>
      <c r="AY521" s="254" t="s">
        <v>165</v>
      </c>
    </row>
    <row r="522" s="13" customFormat="1">
      <c r="B522" s="255"/>
      <c r="C522" s="256"/>
      <c r="D522" s="246" t="s">
        <v>175</v>
      </c>
      <c r="E522" s="257" t="s">
        <v>1</v>
      </c>
      <c r="F522" s="258" t="s">
        <v>82</v>
      </c>
      <c r="G522" s="256"/>
      <c r="H522" s="259">
        <v>1</v>
      </c>
      <c r="I522" s="260"/>
      <c r="J522" s="256"/>
      <c r="K522" s="256"/>
      <c r="L522" s="261"/>
      <c r="M522" s="262"/>
      <c r="N522" s="263"/>
      <c r="O522" s="263"/>
      <c r="P522" s="263"/>
      <c r="Q522" s="263"/>
      <c r="R522" s="263"/>
      <c r="S522" s="263"/>
      <c r="T522" s="264"/>
      <c r="AT522" s="265" t="s">
        <v>175</v>
      </c>
      <c r="AU522" s="265" t="s">
        <v>107</v>
      </c>
      <c r="AV522" s="13" t="s">
        <v>107</v>
      </c>
      <c r="AW522" s="13" t="s">
        <v>31</v>
      </c>
      <c r="AX522" s="13" t="s">
        <v>74</v>
      </c>
      <c r="AY522" s="265" t="s">
        <v>165</v>
      </c>
    </row>
    <row r="523" s="15" customFormat="1">
      <c r="B523" s="277"/>
      <c r="C523" s="278"/>
      <c r="D523" s="246" t="s">
        <v>175</v>
      </c>
      <c r="E523" s="279" t="s">
        <v>1</v>
      </c>
      <c r="F523" s="280" t="s">
        <v>186</v>
      </c>
      <c r="G523" s="278"/>
      <c r="H523" s="281">
        <v>1</v>
      </c>
      <c r="I523" s="282"/>
      <c r="J523" s="278"/>
      <c r="K523" s="278"/>
      <c r="L523" s="283"/>
      <c r="M523" s="284"/>
      <c r="N523" s="285"/>
      <c r="O523" s="285"/>
      <c r="P523" s="285"/>
      <c r="Q523" s="285"/>
      <c r="R523" s="285"/>
      <c r="S523" s="285"/>
      <c r="T523" s="286"/>
      <c r="AT523" s="287" t="s">
        <v>175</v>
      </c>
      <c r="AU523" s="287" t="s">
        <v>107</v>
      </c>
      <c r="AV523" s="15" t="s">
        <v>173</v>
      </c>
      <c r="AW523" s="15" t="s">
        <v>31</v>
      </c>
      <c r="AX523" s="15" t="s">
        <v>82</v>
      </c>
      <c r="AY523" s="287" t="s">
        <v>165</v>
      </c>
    </row>
    <row r="524" s="1" customFormat="1" ht="24" customHeight="1">
      <c r="B524" s="38"/>
      <c r="C524" s="231" t="s">
        <v>934</v>
      </c>
      <c r="D524" s="231" t="s">
        <v>168</v>
      </c>
      <c r="E524" s="232" t="s">
        <v>2854</v>
      </c>
      <c r="F524" s="233" t="s">
        <v>2855</v>
      </c>
      <c r="G524" s="234" t="s">
        <v>1363</v>
      </c>
      <c r="H524" s="298"/>
      <c r="I524" s="236"/>
      <c r="J524" s="237">
        <f>ROUND(I524*H524,2)</f>
        <v>0</v>
      </c>
      <c r="K524" s="233" t="s">
        <v>172</v>
      </c>
      <c r="L524" s="43"/>
      <c r="M524" s="238" t="s">
        <v>1</v>
      </c>
      <c r="N524" s="239" t="s">
        <v>40</v>
      </c>
      <c r="O524" s="86"/>
      <c r="P524" s="240">
        <f>O524*H524</f>
        <v>0</v>
      </c>
      <c r="Q524" s="240">
        <v>0</v>
      </c>
      <c r="R524" s="240">
        <f>Q524*H524</f>
        <v>0</v>
      </c>
      <c r="S524" s="240">
        <v>0</v>
      </c>
      <c r="T524" s="241">
        <f>S524*H524</f>
        <v>0</v>
      </c>
      <c r="AR524" s="242" t="s">
        <v>315</v>
      </c>
      <c r="AT524" s="242" t="s">
        <v>168</v>
      </c>
      <c r="AU524" s="242" t="s">
        <v>107</v>
      </c>
      <c r="AY524" s="17" t="s">
        <v>165</v>
      </c>
      <c r="BE524" s="243">
        <f>IF(N524="základní",J524,0)</f>
        <v>0</v>
      </c>
      <c r="BF524" s="243">
        <f>IF(N524="snížená",J524,0)</f>
        <v>0</v>
      </c>
      <c r="BG524" s="243">
        <f>IF(N524="zákl. přenesená",J524,0)</f>
        <v>0</v>
      </c>
      <c r="BH524" s="243">
        <f>IF(N524="sníž. přenesená",J524,0)</f>
        <v>0</v>
      </c>
      <c r="BI524" s="243">
        <f>IF(N524="nulová",J524,0)</f>
        <v>0</v>
      </c>
      <c r="BJ524" s="17" t="s">
        <v>107</v>
      </c>
      <c r="BK524" s="243">
        <f>ROUND(I524*H524,2)</f>
        <v>0</v>
      </c>
      <c r="BL524" s="17" t="s">
        <v>315</v>
      </c>
      <c r="BM524" s="242" t="s">
        <v>2856</v>
      </c>
    </row>
    <row r="525" s="11" customFormat="1" ht="22.8" customHeight="1">
      <c r="B525" s="215"/>
      <c r="C525" s="216"/>
      <c r="D525" s="217" t="s">
        <v>73</v>
      </c>
      <c r="E525" s="229" t="s">
        <v>1380</v>
      </c>
      <c r="F525" s="229" t="s">
        <v>1381</v>
      </c>
      <c r="G525" s="216"/>
      <c r="H525" s="216"/>
      <c r="I525" s="219"/>
      <c r="J525" s="230">
        <f>BK525</f>
        <v>0</v>
      </c>
      <c r="K525" s="216"/>
      <c r="L525" s="221"/>
      <c r="M525" s="222"/>
      <c r="N525" s="223"/>
      <c r="O525" s="223"/>
      <c r="P525" s="224">
        <f>SUM(P526:P549)</f>
        <v>0</v>
      </c>
      <c r="Q525" s="223"/>
      <c r="R525" s="224">
        <f>SUM(R526:R549)</f>
        <v>0.47116212999999996</v>
      </c>
      <c r="S525" s="223"/>
      <c r="T525" s="225">
        <f>SUM(T526:T549)</f>
        <v>0</v>
      </c>
      <c r="AR525" s="226" t="s">
        <v>107</v>
      </c>
      <c r="AT525" s="227" t="s">
        <v>73</v>
      </c>
      <c r="AU525" s="227" t="s">
        <v>82</v>
      </c>
      <c r="AY525" s="226" t="s">
        <v>165</v>
      </c>
      <c r="BK525" s="228">
        <f>SUM(BK526:BK549)</f>
        <v>0</v>
      </c>
    </row>
    <row r="526" s="1" customFormat="1" ht="16.5" customHeight="1">
      <c r="B526" s="38"/>
      <c r="C526" s="231" t="s">
        <v>940</v>
      </c>
      <c r="D526" s="231" t="s">
        <v>168</v>
      </c>
      <c r="E526" s="232" t="s">
        <v>2857</v>
      </c>
      <c r="F526" s="233" t="s">
        <v>2858</v>
      </c>
      <c r="G526" s="234" t="s">
        <v>296</v>
      </c>
      <c r="H526" s="235">
        <v>16.657</v>
      </c>
      <c r="I526" s="236"/>
      <c r="J526" s="237">
        <f>ROUND(I526*H526,2)</f>
        <v>0</v>
      </c>
      <c r="K526" s="233" t="s">
        <v>172</v>
      </c>
      <c r="L526" s="43"/>
      <c r="M526" s="238" t="s">
        <v>1</v>
      </c>
      <c r="N526" s="239" t="s">
        <v>40</v>
      </c>
      <c r="O526" s="86"/>
      <c r="P526" s="240">
        <f>O526*H526</f>
        <v>0</v>
      </c>
      <c r="Q526" s="240">
        <v>0.00029999999999999997</v>
      </c>
      <c r="R526" s="240">
        <f>Q526*H526</f>
        <v>0.0049971</v>
      </c>
      <c r="S526" s="240">
        <v>0</v>
      </c>
      <c r="T526" s="241">
        <f>S526*H526</f>
        <v>0</v>
      </c>
      <c r="AR526" s="242" t="s">
        <v>315</v>
      </c>
      <c r="AT526" s="242" t="s">
        <v>168</v>
      </c>
      <c r="AU526" s="242" t="s">
        <v>107</v>
      </c>
      <c r="AY526" s="17" t="s">
        <v>165</v>
      </c>
      <c r="BE526" s="243">
        <f>IF(N526="základní",J526,0)</f>
        <v>0</v>
      </c>
      <c r="BF526" s="243">
        <f>IF(N526="snížená",J526,0)</f>
        <v>0</v>
      </c>
      <c r="BG526" s="243">
        <f>IF(N526="zákl. přenesená",J526,0)</f>
        <v>0</v>
      </c>
      <c r="BH526" s="243">
        <f>IF(N526="sníž. přenesená",J526,0)</f>
        <v>0</v>
      </c>
      <c r="BI526" s="243">
        <f>IF(N526="nulová",J526,0)</f>
        <v>0</v>
      </c>
      <c r="BJ526" s="17" t="s">
        <v>107</v>
      </c>
      <c r="BK526" s="243">
        <f>ROUND(I526*H526,2)</f>
        <v>0</v>
      </c>
      <c r="BL526" s="17" t="s">
        <v>315</v>
      </c>
      <c r="BM526" s="242" t="s">
        <v>2859</v>
      </c>
    </row>
    <row r="527" s="12" customFormat="1">
      <c r="B527" s="244"/>
      <c r="C527" s="245"/>
      <c r="D527" s="246" t="s">
        <v>175</v>
      </c>
      <c r="E527" s="247" t="s">
        <v>1</v>
      </c>
      <c r="F527" s="248" t="s">
        <v>2817</v>
      </c>
      <c r="G527" s="245"/>
      <c r="H527" s="247" t="s">
        <v>1</v>
      </c>
      <c r="I527" s="249"/>
      <c r="J527" s="245"/>
      <c r="K527" s="245"/>
      <c r="L527" s="250"/>
      <c r="M527" s="251"/>
      <c r="N527" s="252"/>
      <c r="O527" s="252"/>
      <c r="P527" s="252"/>
      <c r="Q527" s="252"/>
      <c r="R527" s="252"/>
      <c r="S527" s="252"/>
      <c r="T527" s="253"/>
      <c r="AT527" s="254" t="s">
        <v>175</v>
      </c>
      <c r="AU527" s="254" t="s">
        <v>107</v>
      </c>
      <c r="AV527" s="12" t="s">
        <v>82</v>
      </c>
      <c r="AW527" s="12" t="s">
        <v>31</v>
      </c>
      <c r="AX527" s="12" t="s">
        <v>74</v>
      </c>
      <c r="AY527" s="254" t="s">
        <v>165</v>
      </c>
    </row>
    <row r="528" s="13" customFormat="1">
      <c r="B528" s="255"/>
      <c r="C528" s="256"/>
      <c r="D528" s="246" t="s">
        <v>175</v>
      </c>
      <c r="E528" s="257" t="s">
        <v>1</v>
      </c>
      <c r="F528" s="258" t="s">
        <v>2860</v>
      </c>
      <c r="G528" s="256"/>
      <c r="H528" s="259">
        <v>16.286999999999999</v>
      </c>
      <c r="I528" s="260"/>
      <c r="J528" s="256"/>
      <c r="K528" s="256"/>
      <c r="L528" s="261"/>
      <c r="M528" s="262"/>
      <c r="N528" s="263"/>
      <c r="O528" s="263"/>
      <c r="P528" s="263"/>
      <c r="Q528" s="263"/>
      <c r="R528" s="263"/>
      <c r="S528" s="263"/>
      <c r="T528" s="264"/>
      <c r="AT528" s="265" t="s">
        <v>175</v>
      </c>
      <c r="AU528" s="265" t="s">
        <v>107</v>
      </c>
      <c r="AV528" s="13" t="s">
        <v>107</v>
      </c>
      <c r="AW528" s="13" t="s">
        <v>31</v>
      </c>
      <c r="AX528" s="13" t="s">
        <v>74</v>
      </c>
      <c r="AY528" s="265" t="s">
        <v>165</v>
      </c>
    </row>
    <row r="529" s="12" customFormat="1">
      <c r="B529" s="244"/>
      <c r="C529" s="245"/>
      <c r="D529" s="246" t="s">
        <v>175</v>
      </c>
      <c r="E529" s="247" t="s">
        <v>1</v>
      </c>
      <c r="F529" s="248" t="s">
        <v>1452</v>
      </c>
      <c r="G529" s="245"/>
      <c r="H529" s="247" t="s">
        <v>1</v>
      </c>
      <c r="I529" s="249"/>
      <c r="J529" s="245"/>
      <c r="K529" s="245"/>
      <c r="L529" s="250"/>
      <c r="M529" s="251"/>
      <c r="N529" s="252"/>
      <c r="O529" s="252"/>
      <c r="P529" s="252"/>
      <c r="Q529" s="252"/>
      <c r="R529" s="252"/>
      <c r="S529" s="252"/>
      <c r="T529" s="253"/>
      <c r="AT529" s="254" t="s">
        <v>175</v>
      </c>
      <c r="AU529" s="254" t="s">
        <v>107</v>
      </c>
      <c r="AV529" s="12" t="s">
        <v>82</v>
      </c>
      <c r="AW529" s="12" t="s">
        <v>31</v>
      </c>
      <c r="AX529" s="12" t="s">
        <v>74</v>
      </c>
      <c r="AY529" s="254" t="s">
        <v>165</v>
      </c>
    </row>
    <row r="530" s="13" customFormat="1">
      <c r="B530" s="255"/>
      <c r="C530" s="256"/>
      <c r="D530" s="246" t="s">
        <v>175</v>
      </c>
      <c r="E530" s="257" t="s">
        <v>1</v>
      </c>
      <c r="F530" s="258" t="s">
        <v>2861</v>
      </c>
      <c r="G530" s="256"/>
      <c r="H530" s="259">
        <v>0.37</v>
      </c>
      <c r="I530" s="260"/>
      <c r="J530" s="256"/>
      <c r="K530" s="256"/>
      <c r="L530" s="261"/>
      <c r="M530" s="262"/>
      <c r="N530" s="263"/>
      <c r="O530" s="263"/>
      <c r="P530" s="263"/>
      <c r="Q530" s="263"/>
      <c r="R530" s="263"/>
      <c r="S530" s="263"/>
      <c r="T530" s="264"/>
      <c r="AT530" s="265" t="s">
        <v>175</v>
      </c>
      <c r="AU530" s="265" t="s">
        <v>107</v>
      </c>
      <c r="AV530" s="13" t="s">
        <v>107</v>
      </c>
      <c r="AW530" s="13" t="s">
        <v>31</v>
      </c>
      <c r="AX530" s="13" t="s">
        <v>74</v>
      </c>
      <c r="AY530" s="265" t="s">
        <v>165</v>
      </c>
    </row>
    <row r="531" s="14" customFormat="1">
      <c r="B531" s="266"/>
      <c r="C531" s="267"/>
      <c r="D531" s="246" t="s">
        <v>175</v>
      </c>
      <c r="E531" s="268" t="s">
        <v>1</v>
      </c>
      <c r="F531" s="269" t="s">
        <v>179</v>
      </c>
      <c r="G531" s="267"/>
      <c r="H531" s="270">
        <v>16.657</v>
      </c>
      <c r="I531" s="271"/>
      <c r="J531" s="267"/>
      <c r="K531" s="267"/>
      <c r="L531" s="272"/>
      <c r="M531" s="273"/>
      <c r="N531" s="274"/>
      <c r="O531" s="274"/>
      <c r="P531" s="274"/>
      <c r="Q531" s="274"/>
      <c r="R531" s="274"/>
      <c r="S531" s="274"/>
      <c r="T531" s="275"/>
      <c r="AT531" s="276" t="s">
        <v>175</v>
      </c>
      <c r="AU531" s="276" t="s">
        <v>107</v>
      </c>
      <c r="AV531" s="14" t="s">
        <v>166</v>
      </c>
      <c r="AW531" s="14" t="s">
        <v>31</v>
      </c>
      <c r="AX531" s="14" t="s">
        <v>74</v>
      </c>
      <c r="AY531" s="276" t="s">
        <v>165</v>
      </c>
    </row>
    <row r="532" s="15" customFormat="1">
      <c r="B532" s="277"/>
      <c r="C532" s="278"/>
      <c r="D532" s="246" t="s">
        <v>175</v>
      </c>
      <c r="E532" s="279" t="s">
        <v>1</v>
      </c>
      <c r="F532" s="280" t="s">
        <v>186</v>
      </c>
      <c r="G532" s="278"/>
      <c r="H532" s="281">
        <v>16.657</v>
      </c>
      <c r="I532" s="282"/>
      <c r="J532" s="278"/>
      <c r="K532" s="278"/>
      <c r="L532" s="283"/>
      <c r="M532" s="284"/>
      <c r="N532" s="285"/>
      <c r="O532" s="285"/>
      <c r="P532" s="285"/>
      <c r="Q532" s="285"/>
      <c r="R532" s="285"/>
      <c r="S532" s="285"/>
      <c r="T532" s="286"/>
      <c r="AT532" s="287" t="s">
        <v>175</v>
      </c>
      <c r="AU532" s="287" t="s">
        <v>107</v>
      </c>
      <c r="AV532" s="15" t="s">
        <v>173</v>
      </c>
      <c r="AW532" s="15" t="s">
        <v>31</v>
      </c>
      <c r="AX532" s="15" t="s">
        <v>82</v>
      </c>
      <c r="AY532" s="287" t="s">
        <v>165</v>
      </c>
    </row>
    <row r="533" s="1" customFormat="1" ht="24" customHeight="1">
      <c r="B533" s="38"/>
      <c r="C533" s="231" t="s">
        <v>948</v>
      </c>
      <c r="D533" s="231" t="s">
        <v>168</v>
      </c>
      <c r="E533" s="232" t="s">
        <v>1405</v>
      </c>
      <c r="F533" s="233" t="s">
        <v>1406</v>
      </c>
      <c r="G533" s="234" t="s">
        <v>339</v>
      </c>
      <c r="H533" s="235">
        <v>3.7000000000000002</v>
      </c>
      <c r="I533" s="236"/>
      <c r="J533" s="237">
        <f>ROUND(I533*H533,2)</f>
        <v>0</v>
      </c>
      <c r="K533" s="233" t="s">
        <v>172</v>
      </c>
      <c r="L533" s="43"/>
      <c r="M533" s="238" t="s">
        <v>1</v>
      </c>
      <c r="N533" s="239" t="s">
        <v>40</v>
      </c>
      <c r="O533" s="86"/>
      <c r="P533" s="240">
        <f>O533*H533</f>
        <v>0</v>
      </c>
      <c r="Q533" s="240">
        <v>0.00058</v>
      </c>
      <c r="R533" s="240">
        <f>Q533*H533</f>
        <v>0.0021459999999999999</v>
      </c>
      <c r="S533" s="240">
        <v>0</v>
      </c>
      <c r="T533" s="241">
        <f>S533*H533</f>
        <v>0</v>
      </c>
      <c r="AR533" s="242" t="s">
        <v>315</v>
      </c>
      <c r="AT533" s="242" t="s">
        <v>168</v>
      </c>
      <c r="AU533" s="242" t="s">
        <v>107</v>
      </c>
      <c r="AY533" s="17" t="s">
        <v>165</v>
      </c>
      <c r="BE533" s="243">
        <f>IF(N533="základní",J533,0)</f>
        <v>0</v>
      </c>
      <c r="BF533" s="243">
        <f>IF(N533="snížená",J533,0)</f>
        <v>0</v>
      </c>
      <c r="BG533" s="243">
        <f>IF(N533="zákl. přenesená",J533,0)</f>
        <v>0</v>
      </c>
      <c r="BH533" s="243">
        <f>IF(N533="sníž. přenesená",J533,0)</f>
        <v>0</v>
      </c>
      <c r="BI533" s="243">
        <f>IF(N533="nulová",J533,0)</f>
        <v>0</v>
      </c>
      <c r="BJ533" s="17" t="s">
        <v>107</v>
      </c>
      <c r="BK533" s="243">
        <f>ROUND(I533*H533,2)</f>
        <v>0</v>
      </c>
      <c r="BL533" s="17" t="s">
        <v>315</v>
      </c>
      <c r="BM533" s="242" t="s">
        <v>2862</v>
      </c>
    </row>
    <row r="534" s="12" customFormat="1">
      <c r="B534" s="244"/>
      <c r="C534" s="245"/>
      <c r="D534" s="246" t="s">
        <v>175</v>
      </c>
      <c r="E534" s="247" t="s">
        <v>1</v>
      </c>
      <c r="F534" s="248" t="s">
        <v>2817</v>
      </c>
      <c r="G534" s="245"/>
      <c r="H534" s="247" t="s">
        <v>1</v>
      </c>
      <c r="I534" s="249"/>
      <c r="J534" s="245"/>
      <c r="K534" s="245"/>
      <c r="L534" s="250"/>
      <c r="M534" s="251"/>
      <c r="N534" s="252"/>
      <c r="O534" s="252"/>
      <c r="P534" s="252"/>
      <c r="Q534" s="252"/>
      <c r="R534" s="252"/>
      <c r="S534" s="252"/>
      <c r="T534" s="253"/>
      <c r="AT534" s="254" t="s">
        <v>175</v>
      </c>
      <c r="AU534" s="254" t="s">
        <v>107</v>
      </c>
      <c r="AV534" s="12" t="s">
        <v>82</v>
      </c>
      <c r="AW534" s="12" t="s">
        <v>31</v>
      </c>
      <c r="AX534" s="12" t="s">
        <v>74</v>
      </c>
      <c r="AY534" s="254" t="s">
        <v>165</v>
      </c>
    </row>
    <row r="535" s="13" customFormat="1">
      <c r="B535" s="255"/>
      <c r="C535" s="256"/>
      <c r="D535" s="246" t="s">
        <v>175</v>
      </c>
      <c r="E535" s="257" t="s">
        <v>1</v>
      </c>
      <c r="F535" s="258" t="s">
        <v>2863</v>
      </c>
      <c r="G535" s="256"/>
      <c r="H535" s="259">
        <v>3.7000000000000002</v>
      </c>
      <c r="I535" s="260"/>
      <c r="J535" s="256"/>
      <c r="K535" s="256"/>
      <c r="L535" s="261"/>
      <c r="M535" s="262"/>
      <c r="N535" s="263"/>
      <c r="O535" s="263"/>
      <c r="P535" s="263"/>
      <c r="Q535" s="263"/>
      <c r="R535" s="263"/>
      <c r="S535" s="263"/>
      <c r="T535" s="264"/>
      <c r="AT535" s="265" t="s">
        <v>175</v>
      </c>
      <c r="AU535" s="265" t="s">
        <v>107</v>
      </c>
      <c r="AV535" s="13" t="s">
        <v>107</v>
      </c>
      <c r="AW535" s="13" t="s">
        <v>31</v>
      </c>
      <c r="AX535" s="13" t="s">
        <v>74</v>
      </c>
      <c r="AY535" s="265" t="s">
        <v>165</v>
      </c>
    </row>
    <row r="536" s="15" customFormat="1">
      <c r="B536" s="277"/>
      <c r="C536" s="278"/>
      <c r="D536" s="246" t="s">
        <v>175</v>
      </c>
      <c r="E536" s="279" t="s">
        <v>1</v>
      </c>
      <c r="F536" s="280" t="s">
        <v>186</v>
      </c>
      <c r="G536" s="278"/>
      <c r="H536" s="281">
        <v>3.7000000000000002</v>
      </c>
      <c r="I536" s="282"/>
      <c r="J536" s="278"/>
      <c r="K536" s="278"/>
      <c r="L536" s="283"/>
      <c r="M536" s="284"/>
      <c r="N536" s="285"/>
      <c r="O536" s="285"/>
      <c r="P536" s="285"/>
      <c r="Q536" s="285"/>
      <c r="R536" s="285"/>
      <c r="S536" s="285"/>
      <c r="T536" s="286"/>
      <c r="AT536" s="287" t="s">
        <v>175</v>
      </c>
      <c r="AU536" s="287" t="s">
        <v>107</v>
      </c>
      <c r="AV536" s="15" t="s">
        <v>173</v>
      </c>
      <c r="AW536" s="15" t="s">
        <v>31</v>
      </c>
      <c r="AX536" s="15" t="s">
        <v>82</v>
      </c>
      <c r="AY536" s="287" t="s">
        <v>165</v>
      </c>
    </row>
    <row r="537" s="1" customFormat="1" ht="36" customHeight="1">
      <c r="B537" s="38"/>
      <c r="C537" s="231" t="s">
        <v>952</v>
      </c>
      <c r="D537" s="231" t="s">
        <v>168</v>
      </c>
      <c r="E537" s="232" t="s">
        <v>2864</v>
      </c>
      <c r="F537" s="233" t="s">
        <v>2865</v>
      </c>
      <c r="G537" s="234" t="s">
        <v>296</v>
      </c>
      <c r="H537" s="235">
        <v>16.286999999999999</v>
      </c>
      <c r="I537" s="236"/>
      <c r="J537" s="237">
        <f>ROUND(I537*H537,2)</f>
        <v>0</v>
      </c>
      <c r="K537" s="233" t="s">
        <v>172</v>
      </c>
      <c r="L537" s="43"/>
      <c r="M537" s="238" t="s">
        <v>1</v>
      </c>
      <c r="N537" s="239" t="s">
        <v>40</v>
      </c>
      <c r="O537" s="86"/>
      <c r="P537" s="240">
        <f>O537*H537</f>
        <v>0</v>
      </c>
      <c r="Q537" s="240">
        <v>0.0068900000000000003</v>
      </c>
      <c r="R537" s="240">
        <f>Q537*H537</f>
        <v>0.11221742999999999</v>
      </c>
      <c r="S537" s="240">
        <v>0</v>
      </c>
      <c r="T537" s="241">
        <f>S537*H537</f>
        <v>0</v>
      </c>
      <c r="AR537" s="242" t="s">
        <v>315</v>
      </c>
      <c r="AT537" s="242" t="s">
        <v>168</v>
      </c>
      <c r="AU537" s="242" t="s">
        <v>107</v>
      </c>
      <c r="AY537" s="17" t="s">
        <v>165</v>
      </c>
      <c r="BE537" s="243">
        <f>IF(N537="základní",J537,0)</f>
        <v>0</v>
      </c>
      <c r="BF537" s="243">
        <f>IF(N537="snížená",J537,0)</f>
        <v>0</v>
      </c>
      <c r="BG537" s="243">
        <f>IF(N537="zákl. přenesená",J537,0)</f>
        <v>0</v>
      </c>
      <c r="BH537" s="243">
        <f>IF(N537="sníž. přenesená",J537,0)</f>
        <v>0</v>
      </c>
      <c r="BI537" s="243">
        <f>IF(N537="nulová",J537,0)</f>
        <v>0</v>
      </c>
      <c r="BJ537" s="17" t="s">
        <v>107</v>
      </c>
      <c r="BK537" s="243">
        <f>ROUND(I537*H537,2)</f>
        <v>0</v>
      </c>
      <c r="BL537" s="17" t="s">
        <v>315</v>
      </c>
      <c r="BM537" s="242" t="s">
        <v>2866</v>
      </c>
    </row>
    <row r="538" s="12" customFormat="1">
      <c r="B538" s="244"/>
      <c r="C538" s="245"/>
      <c r="D538" s="246" t="s">
        <v>175</v>
      </c>
      <c r="E538" s="247" t="s">
        <v>1</v>
      </c>
      <c r="F538" s="248" t="s">
        <v>2817</v>
      </c>
      <c r="G538" s="245"/>
      <c r="H538" s="247" t="s">
        <v>1</v>
      </c>
      <c r="I538" s="249"/>
      <c r="J538" s="245"/>
      <c r="K538" s="245"/>
      <c r="L538" s="250"/>
      <c r="M538" s="251"/>
      <c r="N538" s="252"/>
      <c r="O538" s="252"/>
      <c r="P538" s="252"/>
      <c r="Q538" s="252"/>
      <c r="R538" s="252"/>
      <c r="S538" s="252"/>
      <c r="T538" s="253"/>
      <c r="AT538" s="254" t="s">
        <v>175</v>
      </c>
      <c r="AU538" s="254" t="s">
        <v>107</v>
      </c>
      <c r="AV538" s="12" t="s">
        <v>82</v>
      </c>
      <c r="AW538" s="12" t="s">
        <v>31</v>
      </c>
      <c r="AX538" s="12" t="s">
        <v>74</v>
      </c>
      <c r="AY538" s="254" t="s">
        <v>165</v>
      </c>
    </row>
    <row r="539" s="13" customFormat="1">
      <c r="B539" s="255"/>
      <c r="C539" s="256"/>
      <c r="D539" s="246" t="s">
        <v>175</v>
      </c>
      <c r="E539" s="257" t="s">
        <v>1</v>
      </c>
      <c r="F539" s="258" t="s">
        <v>2860</v>
      </c>
      <c r="G539" s="256"/>
      <c r="H539" s="259">
        <v>16.286999999999999</v>
      </c>
      <c r="I539" s="260"/>
      <c r="J539" s="256"/>
      <c r="K539" s="256"/>
      <c r="L539" s="261"/>
      <c r="M539" s="262"/>
      <c r="N539" s="263"/>
      <c r="O539" s="263"/>
      <c r="P539" s="263"/>
      <c r="Q539" s="263"/>
      <c r="R539" s="263"/>
      <c r="S539" s="263"/>
      <c r="T539" s="264"/>
      <c r="AT539" s="265" t="s">
        <v>175</v>
      </c>
      <c r="AU539" s="265" t="s">
        <v>107</v>
      </c>
      <c r="AV539" s="13" t="s">
        <v>107</v>
      </c>
      <c r="AW539" s="13" t="s">
        <v>31</v>
      </c>
      <c r="AX539" s="13" t="s">
        <v>74</v>
      </c>
      <c r="AY539" s="265" t="s">
        <v>165</v>
      </c>
    </row>
    <row r="540" s="15" customFormat="1">
      <c r="B540" s="277"/>
      <c r="C540" s="278"/>
      <c r="D540" s="246" t="s">
        <v>175</v>
      </c>
      <c r="E540" s="279" t="s">
        <v>1</v>
      </c>
      <c r="F540" s="280" t="s">
        <v>186</v>
      </c>
      <c r="G540" s="278"/>
      <c r="H540" s="281">
        <v>16.286999999999999</v>
      </c>
      <c r="I540" s="282"/>
      <c r="J540" s="278"/>
      <c r="K540" s="278"/>
      <c r="L540" s="283"/>
      <c r="M540" s="284"/>
      <c r="N540" s="285"/>
      <c r="O540" s="285"/>
      <c r="P540" s="285"/>
      <c r="Q540" s="285"/>
      <c r="R540" s="285"/>
      <c r="S540" s="285"/>
      <c r="T540" s="286"/>
      <c r="AT540" s="287" t="s">
        <v>175</v>
      </c>
      <c r="AU540" s="287" t="s">
        <v>107</v>
      </c>
      <c r="AV540" s="15" t="s">
        <v>173</v>
      </c>
      <c r="AW540" s="15" t="s">
        <v>31</v>
      </c>
      <c r="AX540" s="15" t="s">
        <v>82</v>
      </c>
      <c r="AY540" s="287" t="s">
        <v>165</v>
      </c>
    </row>
    <row r="541" s="1" customFormat="1" ht="36" customHeight="1">
      <c r="B541" s="38"/>
      <c r="C541" s="288" t="s">
        <v>957</v>
      </c>
      <c r="D541" s="288" t="s">
        <v>223</v>
      </c>
      <c r="E541" s="289" t="s">
        <v>2867</v>
      </c>
      <c r="F541" s="290" t="s">
        <v>2868</v>
      </c>
      <c r="G541" s="291" t="s">
        <v>296</v>
      </c>
      <c r="H541" s="292">
        <v>18.323</v>
      </c>
      <c r="I541" s="293"/>
      <c r="J541" s="294">
        <f>ROUND(I541*H541,2)</f>
        <v>0</v>
      </c>
      <c r="K541" s="290" t="s">
        <v>172</v>
      </c>
      <c r="L541" s="295"/>
      <c r="M541" s="296" t="s">
        <v>1</v>
      </c>
      <c r="N541" s="297" t="s">
        <v>40</v>
      </c>
      <c r="O541" s="86"/>
      <c r="P541" s="240">
        <f>O541*H541</f>
        <v>0</v>
      </c>
      <c r="Q541" s="240">
        <v>0.019199999999999998</v>
      </c>
      <c r="R541" s="240">
        <f>Q541*H541</f>
        <v>0.35180159999999999</v>
      </c>
      <c r="S541" s="240">
        <v>0</v>
      </c>
      <c r="T541" s="241">
        <f>S541*H541</f>
        <v>0</v>
      </c>
      <c r="AR541" s="242" t="s">
        <v>616</v>
      </c>
      <c r="AT541" s="242" t="s">
        <v>223</v>
      </c>
      <c r="AU541" s="242" t="s">
        <v>107</v>
      </c>
      <c r="AY541" s="17" t="s">
        <v>165</v>
      </c>
      <c r="BE541" s="243">
        <f>IF(N541="základní",J541,0)</f>
        <v>0</v>
      </c>
      <c r="BF541" s="243">
        <f>IF(N541="snížená",J541,0)</f>
        <v>0</v>
      </c>
      <c r="BG541" s="243">
        <f>IF(N541="zákl. přenesená",J541,0)</f>
        <v>0</v>
      </c>
      <c r="BH541" s="243">
        <f>IF(N541="sníž. přenesená",J541,0)</f>
        <v>0</v>
      </c>
      <c r="BI541" s="243">
        <f>IF(N541="nulová",J541,0)</f>
        <v>0</v>
      </c>
      <c r="BJ541" s="17" t="s">
        <v>107</v>
      </c>
      <c r="BK541" s="243">
        <f>ROUND(I541*H541,2)</f>
        <v>0</v>
      </c>
      <c r="BL541" s="17" t="s">
        <v>315</v>
      </c>
      <c r="BM541" s="242" t="s">
        <v>2869</v>
      </c>
    </row>
    <row r="542" s="12" customFormat="1">
      <c r="B542" s="244"/>
      <c r="C542" s="245"/>
      <c r="D542" s="246" t="s">
        <v>175</v>
      </c>
      <c r="E542" s="247" t="s">
        <v>1</v>
      </c>
      <c r="F542" s="248" t="s">
        <v>2817</v>
      </c>
      <c r="G542" s="245"/>
      <c r="H542" s="247" t="s">
        <v>1</v>
      </c>
      <c r="I542" s="249"/>
      <c r="J542" s="245"/>
      <c r="K542" s="245"/>
      <c r="L542" s="250"/>
      <c r="M542" s="251"/>
      <c r="N542" s="252"/>
      <c r="O542" s="252"/>
      <c r="P542" s="252"/>
      <c r="Q542" s="252"/>
      <c r="R542" s="252"/>
      <c r="S542" s="252"/>
      <c r="T542" s="253"/>
      <c r="AT542" s="254" t="s">
        <v>175</v>
      </c>
      <c r="AU542" s="254" t="s">
        <v>107</v>
      </c>
      <c r="AV542" s="12" t="s">
        <v>82</v>
      </c>
      <c r="AW542" s="12" t="s">
        <v>31</v>
      </c>
      <c r="AX542" s="12" t="s">
        <v>74</v>
      </c>
      <c r="AY542" s="254" t="s">
        <v>165</v>
      </c>
    </row>
    <row r="543" s="13" customFormat="1">
      <c r="B543" s="255"/>
      <c r="C543" s="256"/>
      <c r="D543" s="246" t="s">
        <v>175</v>
      </c>
      <c r="E543" s="257" t="s">
        <v>1</v>
      </c>
      <c r="F543" s="258" t="s">
        <v>2860</v>
      </c>
      <c r="G543" s="256"/>
      <c r="H543" s="259">
        <v>16.286999999999999</v>
      </c>
      <c r="I543" s="260"/>
      <c r="J543" s="256"/>
      <c r="K543" s="256"/>
      <c r="L543" s="261"/>
      <c r="M543" s="262"/>
      <c r="N543" s="263"/>
      <c r="O543" s="263"/>
      <c r="P543" s="263"/>
      <c r="Q543" s="263"/>
      <c r="R543" s="263"/>
      <c r="S543" s="263"/>
      <c r="T543" s="264"/>
      <c r="AT543" s="265" t="s">
        <v>175</v>
      </c>
      <c r="AU543" s="265" t="s">
        <v>107</v>
      </c>
      <c r="AV543" s="13" t="s">
        <v>107</v>
      </c>
      <c r="AW543" s="13" t="s">
        <v>31</v>
      </c>
      <c r="AX543" s="13" t="s">
        <v>74</v>
      </c>
      <c r="AY543" s="265" t="s">
        <v>165</v>
      </c>
    </row>
    <row r="544" s="12" customFormat="1">
      <c r="B544" s="244"/>
      <c r="C544" s="245"/>
      <c r="D544" s="246" t="s">
        <v>175</v>
      </c>
      <c r="E544" s="247" t="s">
        <v>1</v>
      </c>
      <c r="F544" s="248" t="s">
        <v>1452</v>
      </c>
      <c r="G544" s="245"/>
      <c r="H544" s="247" t="s">
        <v>1</v>
      </c>
      <c r="I544" s="249"/>
      <c r="J544" s="245"/>
      <c r="K544" s="245"/>
      <c r="L544" s="250"/>
      <c r="M544" s="251"/>
      <c r="N544" s="252"/>
      <c r="O544" s="252"/>
      <c r="P544" s="252"/>
      <c r="Q544" s="252"/>
      <c r="R544" s="252"/>
      <c r="S544" s="252"/>
      <c r="T544" s="253"/>
      <c r="AT544" s="254" t="s">
        <v>175</v>
      </c>
      <c r="AU544" s="254" t="s">
        <v>107</v>
      </c>
      <c r="AV544" s="12" t="s">
        <v>82</v>
      </c>
      <c r="AW544" s="12" t="s">
        <v>31</v>
      </c>
      <c r="AX544" s="12" t="s">
        <v>74</v>
      </c>
      <c r="AY544" s="254" t="s">
        <v>165</v>
      </c>
    </row>
    <row r="545" s="13" customFormat="1">
      <c r="B545" s="255"/>
      <c r="C545" s="256"/>
      <c r="D545" s="246" t="s">
        <v>175</v>
      </c>
      <c r="E545" s="257" t="s">
        <v>1</v>
      </c>
      <c r="F545" s="258" t="s">
        <v>2861</v>
      </c>
      <c r="G545" s="256"/>
      <c r="H545" s="259">
        <v>0.37</v>
      </c>
      <c r="I545" s="260"/>
      <c r="J545" s="256"/>
      <c r="K545" s="256"/>
      <c r="L545" s="261"/>
      <c r="M545" s="262"/>
      <c r="N545" s="263"/>
      <c r="O545" s="263"/>
      <c r="P545" s="263"/>
      <c r="Q545" s="263"/>
      <c r="R545" s="263"/>
      <c r="S545" s="263"/>
      <c r="T545" s="264"/>
      <c r="AT545" s="265" t="s">
        <v>175</v>
      </c>
      <c r="AU545" s="265" t="s">
        <v>107</v>
      </c>
      <c r="AV545" s="13" t="s">
        <v>107</v>
      </c>
      <c r="AW545" s="13" t="s">
        <v>31</v>
      </c>
      <c r="AX545" s="13" t="s">
        <v>74</v>
      </c>
      <c r="AY545" s="265" t="s">
        <v>165</v>
      </c>
    </row>
    <row r="546" s="14" customFormat="1">
      <c r="B546" s="266"/>
      <c r="C546" s="267"/>
      <c r="D546" s="246" t="s">
        <v>175</v>
      </c>
      <c r="E546" s="268" t="s">
        <v>1</v>
      </c>
      <c r="F546" s="269" t="s">
        <v>179</v>
      </c>
      <c r="G546" s="267"/>
      <c r="H546" s="270">
        <v>16.657</v>
      </c>
      <c r="I546" s="271"/>
      <c r="J546" s="267"/>
      <c r="K546" s="267"/>
      <c r="L546" s="272"/>
      <c r="M546" s="273"/>
      <c r="N546" s="274"/>
      <c r="O546" s="274"/>
      <c r="P546" s="274"/>
      <c r="Q546" s="274"/>
      <c r="R546" s="274"/>
      <c r="S546" s="274"/>
      <c r="T546" s="275"/>
      <c r="AT546" s="276" t="s">
        <v>175</v>
      </c>
      <c r="AU546" s="276" t="s">
        <v>107</v>
      </c>
      <c r="AV546" s="14" t="s">
        <v>166</v>
      </c>
      <c r="AW546" s="14" t="s">
        <v>31</v>
      </c>
      <c r="AX546" s="14" t="s">
        <v>74</v>
      </c>
      <c r="AY546" s="276" t="s">
        <v>165</v>
      </c>
    </row>
    <row r="547" s="15" customFormat="1">
      <c r="B547" s="277"/>
      <c r="C547" s="278"/>
      <c r="D547" s="246" t="s">
        <v>175</v>
      </c>
      <c r="E547" s="279" t="s">
        <v>1</v>
      </c>
      <c r="F547" s="280" t="s">
        <v>186</v>
      </c>
      <c r="G547" s="278"/>
      <c r="H547" s="281">
        <v>16.657</v>
      </c>
      <c r="I547" s="282"/>
      <c r="J547" s="278"/>
      <c r="K547" s="278"/>
      <c r="L547" s="283"/>
      <c r="M547" s="284"/>
      <c r="N547" s="285"/>
      <c r="O547" s="285"/>
      <c r="P547" s="285"/>
      <c r="Q547" s="285"/>
      <c r="R547" s="285"/>
      <c r="S547" s="285"/>
      <c r="T547" s="286"/>
      <c r="AT547" s="287" t="s">
        <v>175</v>
      </c>
      <c r="AU547" s="287" t="s">
        <v>107</v>
      </c>
      <c r="AV547" s="15" t="s">
        <v>173</v>
      </c>
      <c r="AW547" s="15" t="s">
        <v>31</v>
      </c>
      <c r="AX547" s="15" t="s">
        <v>82</v>
      </c>
      <c r="AY547" s="287" t="s">
        <v>165</v>
      </c>
    </row>
    <row r="548" s="13" customFormat="1">
      <c r="B548" s="255"/>
      <c r="C548" s="256"/>
      <c r="D548" s="246" t="s">
        <v>175</v>
      </c>
      <c r="E548" s="256"/>
      <c r="F548" s="258" t="s">
        <v>2870</v>
      </c>
      <c r="G548" s="256"/>
      <c r="H548" s="259">
        <v>18.323</v>
      </c>
      <c r="I548" s="260"/>
      <c r="J548" s="256"/>
      <c r="K548" s="256"/>
      <c r="L548" s="261"/>
      <c r="M548" s="262"/>
      <c r="N548" s="263"/>
      <c r="O548" s="263"/>
      <c r="P548" s="263"/>
      <c r="Q548" s="263"/>
      <c r="R548" s="263"/>
      <c r="S548" s="263"/>
      <c r="T548" s="264"/>
      <c r="AT548" s="265" t="s">
        <v>175</v>
      </c>
      <c r="AU548" s="265" t="s">
        <v>107</v>
      </c>
      <c r="AV548" s="13" t="s">
        <v>107</v>
      </c>
      <c r="AW548" s="13" t="s">
        <v>4</v>
      </c>
      <c r="AX548" s="13" t="s">
        <v>82</v>
      </c>
      <c r="AY548" s="265" t="s">
        <v>165</v>
      </c>
    </row>
    <row r="549" s="1" customFormat="1" ht="24" customHeight="1">
      <c r="B549" s="38"/>
      <c r="C549" s="231" t="s">
        <v>961</v>
      </c>
      <c r="D549" s="231" t="s">
        <v>168</v>
      </c>
      <c r="E549" s="232" t="s">
        <v>2871</v>
      </c>
      <c r="F549" s="233" t="s">
        <v>2872</v>
      </c>
      <c r="G549" s="234" t="s">
        <v>285</v>
      </c>
      <c r="H549" s="235">
        <v>0.47099999999999997</v>
      </c>
      <c r="I549" s="236"/>
      <c r="J549" s="237">
        <f>ROUND(I549*H549,2)</f>
        <v>0</v>
      </c>
      <c r="K549" s="233" t="s">
        <v>172</v>
      </c>
      <c r="L549" s="43"/>
      <c r="M549" s="238" t="s">
        <v>1</v>
      </c>
      <c r="N549" s="239" t="s">
        <v>40</v>
      </c>
      <c r="O549" s="86"/>
      <c r="P549" s="240">
        <f>O549*H549</f>
        <v>0</v>
      </c>
      <c r="Q549" s="240">
        <v>0</v>
      </c>
      <c r="R549" s="240">
        <f>Q549*H549</f>
        <v>0</v>
      </c>
      <c r="S549" s="240">
        <v>0</v>
      </c>
      <c r="T549" s="241">
        <f>S549*H549</f>
        <v>0</v>
      </c>
      <c r="AR549" s="242" t="s">
        <v>315</v>
      </c>
      <c r="AT549" s="242" t="s">
        <v>168</v>
      </c>
      <c r="AU549" s="242" t="s">
        <v>107</v>
      </c>
      <c r="AY549" s="17" t="s">
        <v>165</v>
      </c>
      <c r="BE549" s="243">
        <f>IF(N549="základní",J549,0)</f>
        <v>0</v>
      </c>
      <c r="BF549" s="243">
        <f>IF(N549="snížená",J549,0)</f>
        <v>0</v>
      </c>
      <c r="BG549" s="243">
        <f>IF(N549="zákl. přenesená",J549,0)</f>
        <v>0</v>
      </c>
      <c r="BH549" s="243">
        <f>IF(N549="sníž. přenesená",J549,0)</f>
        <v>0</v>
      </c>
      <c r="BI549" s="243">
        <f>IF(N549="nulová",J549,0)</f>
        <v>0</v>
      </c>
      <c r="BJ549" s="17" t="s">
        <v>107</v>
      </c>
      <c r="BK549" s="243">
        <f>ROUND(I549*H549,2)</f>
        <v>0</v>
      </c>
      <c r="BL549" s="17" t="s">
        <v>315</v>
      </c>
      <c r="BM549" s="242" t="s">
        <v>2873</v>
      </c>
    </row>
    <row r="550" s="11" customFormat="1" ht="22.8" customHeight="1">
      <c r="B550" s="215"/>
      <c r="C550" s="216"/>
      <c r="D550" s="217" t="s">
        <v>73</v>
      </c>
      <c r="E550" s="229" t="s">
        <v>1672</v>
      </c>
      <c r="F550" s="229" t="s">
        <v>1673</v>
      </c>
      <c r="G550" s="216"/>
      <c r="H550" s="216"/>
      <c r="I550" s="219"/>
      <c r="J550" s="230">
        <f>BK550</f>
        <v>0</v>
      </c>
      <c r="K550" s="216"/>
      <c r="L550" s="221"/>
      <c r="M550" s="222"/>
      <c r="N550" s="223"/>
      <c r="O550" s="223"/>
      <c r="P550" s="224">
        <f>SUM(P551:P600)</f>
        <v>0</v>
      </c>
      <c r="Q550" s="223"/>
      <c r="R550" s="224">
        <f>SUM(R551:R600)</f>
        <v>0.021078020000000003</v>
      </c>
      <c r="S550" s="223"/>
      <c r="T550" s="225">
        <f>SUM(T551:T600)</f>
        <v>0</v>
      </c>
      <c r="AR550" s="226" t="s">
        <v>107</v>
      </c>
      <c r="AT550" s="227" t="s">
        <v>73</v>
      </c>
      <c r="AU550" s="227" t="s">
        <v>82</v>
      </c>
      <c r="AY550" s="226" t="s">
        <v>165</v>
      </c>
      <c r="BK550" s="228">
        <f>SUM(BK551:BK600)</f>
        <v>0</v>
      </c>
    </row>
    <row r="551" s="1" customFormat="1" ht="24" customHeight="1">
      <c r="B551" s="38"/>
      <c r="C551" s="231" t="s">
        <v>981</v>
      </c>
      <c r="D551" s="231" t="s">
        <v>168</v>
      </c>
      <c r="E551" s="232" t="s">
        <v>2874</v>
      </c>
      <c r="F551" s="233" t="s">
        <v>2875</v>
      </c>
      <c r="G551" s="234" t="s">
        <v>296</v>
      </c>
      <c r="H551" s="235">
        <v>23.571000000000002</v>
      </c>
      <c r="I551" s="236"/>
      <c r="J551" s="237">
        <f>ROUND(I551*H551,2)</f>
        <v>0</v>
      </c>
      <c r="K551" s="233" t="s">
        <v>172</v>
      </c>
      <c r="L551" s="43"/>
      <c r="M551" s="238" t="s">
        <v>1</v>
      </c>
      <c r="N551" s="239" t="s">
        <v>40</v>
      </c>
      <c r="O551" s="86"/>
      <c r="P551" s="240">
        <f>O551*H551</f>
        <v>0</v>
      </c>
      <c r="Q551" s="240">
        <v>0.00012999999999999999</v>
      </c>
      <c r="R551" s="240">
        <f>Q551*H551</f>
        <v>0.0030642299999999998</v>
      </c>
      <c r="S551" s="240">
        <v>0</v>
      </c>
      <c r="T551" s="241">
        <f>S551*H551</f>
        <v>0</v>
      </c>
      <c r="AR551" s="242" t="s">
        <v>315</v>
      </c>
      <c r="AT551" s="242" t="s">
        <v>168</v>
      </c>
      <c r="AU551" s="242" t="s">
        <v>107</v>
      </c>
      <c r="AY551" s="17" t="s">
        <v>165</v>
      </c>
      <c r="BE551" s="243">
        <f>IF(N551="základní",J551,0)</f>
        <v>0</v>
      </c>
      <c r="BF551" s="243">
        <f>IF(N551="snížená",J551,0)</f>
        <v>0</v>
      </c>
      <c r="BG551" s="243">
        <f>IF(N551="zákl. přenesená",J551,0)</f>
        <v>0</v>
      </c>
      <c r="BH551" s="243">
        <f>IF(N551="sníž. přenesená",J551,0)</f>
        <v>0</v>
      </c>
      <c r="BI551" s="243">
        <f>IF(N551="nulová",J551,0)</f>
        <v>0</v>
      </c>
      <c r="BJ551" s="17" t="s">
        <v>107</v>
      </c>
      <c r="BK551" s="243">
        <f>ROUND(I551*H551,2)</f>
        <v>0</v>
      </c>
      <c r="BL551" s="17" t="s">
        <v>315</v>
      </c>
      <c r="BM551" s="242" t="s">
        <v>2876</v>
      </c>
    </row>
    <row r="552" s="12" customFormat="1">
      <c r="B552" s="244"/>
      <c r="C552" s="245"/>
      <c r="D552" s="246" t="s">
        <v>175</v>
      </c>
      <c r="E552" s="247" t="s">
        <v>1</v>
      </c>
      <c r="F552" s="248" t="s">
        <v>2667</v>
      </c>
      <c r="G552" s="245"/>
      <c r="H552" s="247" t="s">
        <v>1</v>
      </c>
      <c r="I552" s="249"/>
      <c r="J552" s="245"/>
      <c r="K552" s="245"/>
      <c r="L552" s="250"/>
      <c r="M552" s="251"/>
      <c r="N552" s="252"/>
      <c r="O552" s="252"/>
      <c r="P552" s="252"/>
      <c r="Q552" s="252"/>
      <c r="R552" s="252"/>
      <c r="S552" s="252"/>
      <c r="T552" s="253"/>
      <c r="AT552" s="254" t="s">
        <v>175</v>
      </c>
      <c r="AU552" s="254" t="s">
        <v>107</v>
      </c>
      <c r="AV552" s="12" t="s">
        <v>82</v>
      </c>
      <c r="AW552" s="12" t="s">
        <v>31</v>
      </c>
      <c r="AX552" s="12" t="s">
        <v>74</v>
      </c>
      <c r="AY552" s="254" t="s">
        <v>165</v>
      </c>
    </row>
    <row r="553" s="12" customFormat="1">
      <c r="B553" s="244"/>
      <c r="C553" s="245"/>
      <c r="D553" s="246" t="s">
        <v>175</v>
      </c>
      <c r="E553" s="247" t="s">
        <v>1</v>
      </c>
      <c r="F553" s="248" t="s">
        <v>2668</v>
      </c>
      <c r="G553" s="245"/>
      <c r="H553" s="247" t="s">
        <v>1</v>
      </c>
      <c r="I553" s="249"/>
      <c r="J553" s="245"/>
      <c r="K553" s="245"/>
      <c r="L553" s="250"/>
      <c r="M553" s="251"/>
      <c r="N553" s="252"/>
      <c r="O553" s="252"/>
      <c r="P553" s="252"/>
      <c r="Q553" s="252"/>
      <c r="R553" s="252"/>
      <c r="S553" s="252"/>
      <c r="T553" s="253"/>
      <c r="AT553" s="254" t="s">
        <v>175</v>
      </c>
      <c r="AU553" s="254" t="s">
        <v>107</v>
      </c>
      <c r="AV553" s="12" t="s">
        <v>82</v>
      </c>
      <c r="AW553" s="12" t="s">
        <v>31</v>
      </c>
      <c r="AX553" s="12" t="s">
        <v>74</v>
      </c>
      <c r="AY553" s="254" t="s">
        <v>165</v>
      </c>
    </row>
    <row r="554" s="13" customFormat="1">
      <c r="B554" s="255"/>
      <c r="C554" s="256"/>
      <c r="D554" s="246" t="s">
        <v>175</v>
      </c>
      <c r="E554" s="257" t="s">
        <v>1</v>
      </c>
      <c r="F554" s="258" t="s">
        <v>2733</v>
      </c>
      <c r="G554" s="256"/>
      <c r="H554" s="259">
        <v>16.875</v>
      </c>
      <c r="I554" s="260"/>
      <c r="J554" s="256"/>
      <c r="K554" s="256"/>
      <c r="L554" s="261"/>
      <c r="M554" s="262"/>
      <c r="N554" s="263"/>
      <c r="O554" s="263"/>
      <c r="P554" s="263"/>
      <c r="Q554" s="263"/>
      <c r="R554" s="263"/>
      <c r="S554" s="263"/>
      <c r="T554" s="264"/>
      <c r="AT554" s="265" t="s">
        <v>175</v>
      </c>
      <c r="AU554" s="265" t="s">
        <v>107</v>
      </c>
      <c r="AV554" s="13" t="s">
        <v>107</v>
      </c>
      <c r="AW554" s="13" t="s">
        <v>31</v>
      </c>
      <c r="AX554" s="13" t="s">
        <v>74</v>
      </c>
      <c r="AY554" s="265" t="s">
        <v>165</v>
      </c>
    </row>
    <row r="555" s="13" customFormat="1">
      <c r="B555" s="255"/>
      <c r="C555" s="256"/>
      <c r="D555" s="246" t="s">
        <v>175</v>
      </c>
      <c r="E555" s="257" t="s">
        <v>1</v>
      </c>
      <c r="F555" s="258" t="s">
        <v>2785</v>
      </c>
      <c r="G555" s="256"/>
      <c r="H555" s="259">
        <v>1.7330000000000001</v>
      </c>
      <c r="I555" s="260"/>
      <c r="J555" s="256"/>
      <c r="K555" s="256"/>
      <c r="L555" s="261"/>
      <c r="M555" s="262"/>
      <c r="N555" s="263"/>
      <c r="O555" s="263"/>
      <c r="P555" s="263"/>
      <c r="Q555" s="263"/>
      <c r="R555" s="263"/>
      <c r="S555" s="263"/>
      <c r="T555" s="264"/>
      <c r="AT555" s="265" t="s">
        <v>175</v>
      </c>
      <c r="AU555" s="265" t="s">
        <v>107</v>
      </c>
      <c r="AV555" s="13" t="s">
        <v>107</v>
      </c>
      <c r="AW555" s="13" t="s">
        <v>31</v>
      </c>
      <c r="AX555" s="13" t="s">
        <v>74</v>
      </c>
      <c r="AY555" s="265" t="s">
        <v>165</v>
      </c>
    </row>
    <row r="556" s="12" customFormat="1">
      <c r="B556" s="244"/>
      <c r="C556" s="245"/>
      <c r="D556" s="246" t="s">
        <v>175</v>
      </c>
      <c r="E556" s="247" t="s">
        <v>1</v>
      </c>
      <c r="F556" s="248" t="s">
        <v>2670</v>
      </c>
      <c r="G556" s="245"/>
      <c r="H556" s="247" t="s">
        <v>1</v>
      </c>
      <c r="I556" s="249"/>
      <c r="J556" s="245"/>
      <c r="K556" s="245"/>
      <c r="L556" s="250"/>
      <c r="M556" s="251"/>
      <c r="N556" s="252"/>
      <c r="O556" s="252"/>
      <c r="P556" s="252"/>
      <c r="Q556" s="252"/>
      <c r="R556" s="252"/>
      <c r="S556" s="252"/>
      <c r="T556" s="253"/>
      <c r="AT556" s="254" t="s">
        <v>175</v>
      </c>
      <c r="AU556" s="254" t="s">
        <v>107</v>
      </c>
      <c r="AV556" s="12" t="s">
        <v>82</v>
      </c>
      <c r="AW556" s="12" t="s">
        <v>31</v>
      </c>
      <c r="AX556" s="12" t="s">
        <v>74</v>
      </c>
      <c r="AY556" s="254" t="s">
        <v>165</v>
      </c>
    </row>
    <row r="557" s="13" customFormat="1">
      <c r="B557" s="255"/>
      <c r="C557" s="256"/>
      <c r="D557" s="246" t="s">
        <v>175</v>
      </c>
      <c r="E557" s="257" t="s">
        <v>1</v>
      </c>
      <c r="F557" s="258" t="s">
        <v>2734</v>
      </c>
      <c r="G557" s="256"/>
      <c r="H557" s="259">
        <v>4.1029999999999998</v>
      </c>
      <c r="I557" s="260"/>
      <c r="J557" s="256"/>
      <c r="K557" s="256"/>
      <c r="L557" s="261"/>
      <c r="M557" s="262"/>
      <c r="N557" s="263"/>
      <c r="O557" s="263"/>
      <c r="P557" s="263"/>
      <c r="Q557" s="263"/>
      <c r="R557" s="263"/>
      <c r="S557" s="263"/>
      <c r="T557" s="264"/>
      <c r="AT557" s="265" t="s">
        <v>175</v>
      </c>
      <c r="AU557" s="265" t="s">
        <v>107</v>
      </c>
      <c r="AV557" s="13" t="s">
        <v>107</v>
      </c>
      <c r="AW557" s="13" t="s">
        <v>31</v>
      </c>
      <c r="AX557" s="13" t="s">
        <v>74</v>
      </c>
      <c r="AY557" s="265" t="s">
        <v>165</v>
      </c>
    </row>
    <row r="558" s="13" customFormat="1">
      <c r="B558" s="255"/>
      <c r="C558" s="256"/>
      <c r="D558" s="246" t="s">
        <v>175</v>
      </c>
      <c r="E558" s="257" t="s">
        <v>1</v>
      </c>
      <c r="F558" s="258" t="s">
        <v>2786</v>
      </c>
      <c r="G558" s="256"/>
      <c r="H558" s="259">
        <v>0.85999999999999999</v>
      </c>
      <c r="I558" s="260"/>
      <c r="J558" s="256"/>
      <c r="K558" s="256"/>
      <c r="L558" s="261"/>
      <c r="M558" s="262"/>
      <c r="N558" s="263"/>
      <c r="O558" s="263"/>
      <c r="P558" s="263"/>
      <c r="Q558" s="263"/>
      <c r="R558" s="263"/>
      <c r="S558" s="263"/>
      <c r="T558" s="264"/>
      <c r="AT558" s="265" t="s">
        <v>175</v>
      </c>
      <c r="AU558" s="265" t="s">
        <v>107</v>
      </c>
      <c r="AV558" s="13" t="s">
        <v>107</v>
      </c>
      <c r="AW558" s="13" t="s">
        <v>31</v>
      </c>
      <c r="AX558" s="13" t="s">
        <v>74</v>
      </c>
      <c r="AY558" s="265" t="s">
        <v>165</v>
      </c>
    </row>
    <row r="559" s="15" customFormat="1">
      <c r="B559" s="277"/>
      <c r="C559" s="278"/>
      <c r="D559" s="246" t="s">
        <v>175</v>
      </c>
      <c r="E559" s="279" t="s">
        <v>1</v>
      </c>
      <c r="F559" s="280" t="s">
        <v>186</v>
      </c>
      <c r="G559" s="278"/>
      <c r="H559" s="281">
        <v>23.570999999999998</v>
      </c>
      <c r="I559" s="282"/>
      <c r="J559" s="278"/>
      <c r="K559" s="278"/>
      <c r="L559" s="283"/>
      <c r="M559" s="284"/>
      <c r="N559" s="285"/>
      <c r="O559" s="285"/>
      <c r="P559" s="285"/>
      <c r="Q559" s="285"/>
      <c r="R559" s="285"/>
      <c r="S559" s="285"/>
      <c r="T559" s="286"/>
      <c r="AT559" s="287" t="s">
        <v>175</v>
      </c>
      <c r="AU559" s="287" t="s">
        <v>107</v>
      </c>
      <c r="AV559" s="15" t="s">
        <v>173</v>
      </c>
      <c r="AW559" s="15" t="s">
        <v>31</v>
      </c>
      <c r="AX559" s="15" t="s">
        <v>82</v>
      </c>
      <c r="AY559" s="287" t="s">
        <v>165</v>
      </c>
    </row>
    <row r="560" s="1" customFormat="1" ht="24" customHeight="1">
      <c r="B560" s="38"/>
      <c r="C560" s="231" t="s">
        <v>986</v>
      </c>
      <c r="D560" s="231" t="s">
        <v>168</v>
      </c>
      <c r="E560" s="232" t="s">
        <v>2877</v>
      </c>
      <c r="F560" s="233" t="s">
        <v>2878</v>
      </c>
      <c r="G560" s="234" t="s">
        <v>296</v>
      </c>
      <c r="H560" s="235">
        <v>23.571000000000002</v>
      </c>
      <c r="I560" s="236"/>
      <c r="J560" s="237">
        <f>ROUND(I560*H560,2)</f>
        <v>0</v>
      </c>
      <c r="K560" s="233" t="s">
        <v>286</v>
      </c>
      <c r="L560" s="43"/>
      <c r="M560" s="238" t="s">
        <v>1</v>
      </c>
      <c r="N560" s="239" t="s">
        <v>40</v>
      </c>
      <c r="O560" s="86"/>
      <c r="P560" s="240">
        <f>O560*H560</f>
        <v>0</v>
      </c>
      <c r="Q560" s="240">
        <v>0.00017000000000000001</v>
      </c>
      <c r="R560" s="240">
        <f>Q560*H560</f>
        <v>0.0040070700000000006</v>
      </c>
      <c r="S560" s="240">
        <v>0</v>
      </c>
      <c r="T560" s="241">
        <f>S560*H560</f>
        <v>0</v>
      </c>
      <c r="AR560" s="242" t="s">
        <v>315</v>
      </c>
      <c r="AT560" s="242" t="s">
        <v>168</v>
      </c>
      <c r="AU560" s="242" t="s">
        <v>107</v>
      </c>
      <c r="AY560" s="17" t="s">
        <v>165</v>
      </c>
      <c r="BE560" s="243">
        <f>IF(N560="základní",J560,0)</f>
        <v>0</v>
      </c>
      <c r="BF560" s="243">
        <f>IF(N560="snížená",J560,0)</f>
        <v>0</v>
      </c>
      <c r="BG560" s="243">
        <f>IF(N560="zákl. přenesená",J560,0)</f>
        <v>0</v>
      </c>
      <c r="BH560" s="243">
        <f>IF(N560="sníž. přenesená",J560,0)</f>
        <v>0</v>
      </c>
      <c r="BI560" s="243">
        <f>IF(N560="nulová",J560,0)</f>
        <v>0</v>
      </c>
      <c r="BJ560" s="17" t="s">
        <v>107</v>
      </c>
      <c r="BK560" s="243">
        <f>ROUND(I560*H560,2)</f>
        <v>0</v>
      </c>
      <c r="BL560" s="17" t="s">
        <v>315</v>
      </c>
      <c r="BM560" s="242" t="s">
        <v>2879</v>
      </c>
    </row>
    <row r="561" s="1" customFormat="1" ht="24" customHeight="1">
      <c r="B561" s="38"/>
      <c r="C561" s="231" t="s">
        <v>990</v>
      </c>
      <c r="D561" s="231" t="s">
        <v>168</v>
      </c>
      <c r="E561" s="232" t="s">
        <v>2880</v>
      </c>
      <c r="F561" s="233" t="s">
        <v>2881</v>
      </c>
      <c r="G561" s="234" t="s">
        <v>296</v>
      </c>
      <c r="H561" s="235">
        <v>25.012</v>
      </c>
      <c r="I561" s="236"/>
      <c r="J561" s="237">
        <f>ROUND(I561*H561,2)</f>
        <v>0</v>
      </c>
      <c r="K561" s="233" t="s">
        <v>172</v>
      </c>
      <c r="L561" s="43"/>
      <c r="M561" s="238" t="s">
        <v>1</v>
      </c>
      <c r="N561" s="239" t="s">
        <v>40</v>
      </c>
      <c r="O561" s="86"/>
      <c r="P561" s="240">
        <f>O561*H561</f>
        <v>0</v>
      </c>
      <c r="Q561" s="240">
        <v>0.00022000000000000001</v>
      </c>
      <c r="R561" s="240">
        <f>Q561*H561</f>
        <v>0.0055026400000000005</v>
      </c>
      <c r="S561" s="240">
        <v>0</v>
      </c>
      <c r="T561" s="241">
        <f>S561*H561</f>
        <v>0</v>
      </c>
      <c r="AR561" s="242" t="s">
        <v>315</v>
      </c>
      <c r="AT561" s="242" t="s">
        <v>168</v>
      </c>
      <c r="AU561" s="242" t="s">
        <v>107</v>
      </c>
      <c r="AY561" s="17" t="s">
        <v>165</v>
      </c>
      <c r="BE561" s="243">
        <f>IF(N561="základní",J561,0)</f>
        <v>0</v>
      </c>
      <c r="BF561" s="243">
        <f>IF(N561="snížená",J561,0)</f>
        <v>0</v>
      </c>
      <c r="BG561" s="243">
        <f>IF(N561="zákl. přenesená",J561,0)</f>
        <v>0</v>
      </c>
      <c r="BH561" s="243">
        <f>IF(N561="sníž. přenesená",J561,0)</f>
        <v>0</v>
      </c>
      <c r="BI561" s="243">
        <f>IF(N561="nulová",J561,0)</f>
        <v>0</v>
      </c>
      <c r="BJ561" s="17" t="s">
        <v>107</v>
      </c>
      <c r="BK561" s="243">
        <f>ROUND(I561*H561,2)</f>
        <v>0</v>
      </c>
      <c r="BL561" s="17" t="s">
        <v>315</v>
      </c>
      <c r="BM561" s="242" t="s">
        <v>2882</v>
      </c>
    </row>
    <row r="562" s="12" customFormat="1">
      <c r="B562" s="244"/>
      <c r="C562" s="245"/>
      <c r="D562" s="246" t="s">
        <v>175</v>
      </c>
      <c r="E562" s="247" t="s">
        <v>1</v>
      </c>
      <c r="F562" s="248" t="s">
        <v>2703</v>
      </c>
      <c r="G562" s="245"/>
      <c r="H562" s="247" t="s">
        <v>1</v>
      </c>
      <c r="I562" s="249"/>
      <c r="J562" s="245"/>
      <c r="K562" s="245"/>
      <c r="L562" s="250"/>
      <c r="M562" s="251"/>
      <c r="N562" s="252"/>
      <c r="O562" s="252"/>
      <c r="P562" s="252"/>
      <c r="Q562" s="252"/>
      <c r="R562" s="252"/>
      <c r="S562" s="252"/>
      <c r="T562" s="253"/>
      <c r="AT562" s="254" t="s">
        <v>175</v>
      </c>
      <c r="AU562" s="254" t="s">
        <v>107</v>
      </c>
      <c r="AV562" s="12" t="s">
        <v>82</v>
      </c>
      <c r="AW562" s="12" t="s">
        <v>31</v>
      </c>
      <c r="AX562" s="12" t="s">
        <v>74</v>
      </c>
      <c r="AY562" s="254" t="s">
        <v>165</v>
      </c>
    </row>
    <row r="563" s="12" customFormat="1">
      <c r="B563" s="244"/>
      <c r="C563" s="245"/>
      <c r="D563" s="246" t="s">
        <v>175</v>
      </c>
      <c r="E563" s="247" t="s">
        <v>1</v>
      </c>
      <c r="F563" s="248" t="s">
        <v>2704</v>
      </c>
      <c r="G563" s="245"/>
      <c r="H563" s="247" t="s">
        <v>1</v>
      </c>
      <c r="I563" s="249"/>
      <c r="J563" s="245"/>
      <c r="K563" s="245"/>
      <c r="L563" s="250"/>
      <c r="M563" s="251"/>
      <c r="N563" s="252"/>
      <c r="O563" s="252"/>
      <c r="P563" s="252"/>
      <c r="Q563" s="252"/>
      <c r="R563" s="252"/>
      <c r="S563" s="252"/>
      <c r="T563" s="253"/>
      <c r="AT563" s="254" t="s">
        <v>175</v>
      </c>
      <c r="AU563" s="254" t="s">
        <v>107</v>
      </c>
      <c r="AV563" s="12" t="s">
        <v>82</v>
      </c>
      <c r="AW563" s="12" t="s">
        <v>31</v>
      </c>
      <c r="AX563" s="12" t="s">
        <v>74</v>
      </c>
      <c r="AY563" s="254" t="s">
        <v>165</v>
      </c>
    </row>
    <row r="564" s="13" customFormat="1">
      <c r="B564" s="255"/>
      <c r="C564" s="256"/>
      <c r="D564" s="246" t="s">
        <v>175</v>
      </c>
      <c r="E564" s="257" t="s">
        <v>1</v>
      </c>
      <c r="F564" s="258" t="s">
        <v>2883</v>
      </c>
      <c r="G564" s="256"/>
      <c r="H564" s="259">
        <v>2.464</v>
      </c>
      <c r="I564" s="260"/>
      <c r="J564" s="256"/>
      <c r="K564" s="256"/>
      <c r="L564" s="261"/>
      <c r="M564" s="262"/>
      <c r="N564" s="263"/>
      <c r="O564" s="263"/>
      <c r="P564" s="263"/>
      <c r="Q564" s="263"/>
      <c r="R564" s="263"/>
      <c r="S564" s="263"/>
      <c r="T564" s="264"/>
      <c r="AT564" s="265" t="s">
        <v>175</v>
      </c>
      <c r="AU564" s="265" t="s">
        <v>107</v>
      </c>
      <c r="AV564" s="13" t="s">
        <v>107</v>
      </c>
      <c r="AW564" s="13" t="s">
        <v>31</v>
      </c>
      <c r="AX564" s="13" t="s">
        <v>74</v>
      </c>
      <c r="AY564" s="265" t="s">
        <v>165</v>
      </c>
    </row>
    <row r="565" s="12" customFormat="1">
      <c r="B565" s="244"/>
      <c r="C565" s="245"/>
      <c r="D565" s="246" t="s">
        <v>175</v>
      </c>
      <c r="E565" s="247" t="s">
        <v>1</v>
      </c>
      <c r="F565" s="248" t="s">
        <v>2706</v>
      </c>
      <c r="G565" s="245"/>
      <c r="H565" s="247" t="s">
        <v>1</v>
      </c>
      <c r="I565" s="249"/>
      <c r="J565" s="245"/>
      <c r="K565" s="245"/>
      <c r="L565" s="250"/>
      <c r="M565" s="251"/>
      <c r="N565" s="252"/>
      <c r="O565" s="252"/>
      <c r="P565" s="252"/>
      <c r="Q565" s="252"/>
      <c r="R565" s="252"/>
      <c r="S565" s="252"/>
      <c r="T565" s="253"/>
      <c r="AT565" s="254" t="s">
        <v>175</v>
      </c>
      <c r="AU565" s="254" t="s">
        <v>107</v>
      </c>
      <c r="AV565" s="12" t="s">
        <v>82</v>
      </c>
      <c r="AW565" s="12" t="s">
        <v>31</v>
      </c>
      <c r="AX565" s="12" t="s">
        <v>74</v>
      </c>
      <c r="AY565" s="254" t="s">
        <v>165</v>
      </c>
    </row>
    <row r="566" s="13" customFormat="1">
      <c r="B566" s="255"/>
      <c r="C566" s="256"/>
      <c r="D566" s="246" t="s">
        <v>175</v>
      </c>
      <c r="E566" s="257" t="s">
        <v>1</v>
      </c>
      <c r="F566" s="258" t="s">
        <v>2884</v>
      </c>
      <c r="G566" s="256"/>
      <c r="H566" s="259">
        <v>5.04</v>
      </c>
      <c r="I566" s="260"/>
      <c r="J566" s="256"/>
      <c r="K566" s="256"/>
      <c r="L566" s="261"/>
      <c r="M566" s="262"/>
      <c r="N566" s="263"/>
      <c r="O566" s="263"/>
      <c r="P566" s="263"/>
      <c r="Q566" s="263"/>
      <c r="R566" s="263"/>
      <c r="S566" s="263"/>
      <c r="T566" s="264"/>
      <c r="AT566" s="265" t="s">
        <v>175</v>
      </c>
      <c r="AU566" s="265" t="s">
        <v>107</v>
      </c>
      <c r="AV566" s="13" t="s">
        <v>107</v>
      </c>
      <c r="AW566" s="13" t="s">
        <v>31</v>
      </c>
      <c r="AX566" s="13" t="s">
        <v>74</v>
      </c>
      <c r="AY566" s="265" t="s">
        <v>165</v>
      </c>
    </row>
    <row r="567" s="12" customFormat="1">
      <c r="B567" s="244"/>
      <c r="C567" s="245"/>
      <c r="D567" s="246" t="s">
        <v>175</v>
      </c>
      <c r="E567" s="247" t="s">
        <v>1</v>
      </c>
      <c r="F567" s="248" t="s">
        <v>2708</v>
      </c>
      <c r="G567" s="245"/>
      <c r="H567" s="247" t="s">
        <v>1</v>
      </c>
      <c r="I567" s="249"/>
      <c r="J567" s="245"/>
      <c r="K567" s="245"/>
      <c r="L567" s="250"/>
      <c r="M567" s="251"/>
      <c r="N567" s="252"/>
      <c r="O567" s="252"/>
      <c r="P567" s="252"/>
      <c r="Q567" s="252"/>
      <c r="R567" s="252"/>
      <c r="S567" s="252"/>
      <c r="T567" s="253"/>
      <c r="AT567" s="254" t="s">
        <v>175</v>
      </c>
      <c r="AU567" s="254" t="s">
        <v>107</v>
      </c>
      <c r="AV567" s="12" t="s">
        <v>82</v>
      </c>
      <c r="AW567" s="12" t="s">
        <v>31</v>
      </c>
      <c r="AX567" s="12" t="s">
        <v>74</v>
      </c>
      <c r="AY567" s="254" t="s">
        <v>165</v>
      </c>
    </row>
    <row r="568" s="13" customFormat="1">
      <c r="B568" s="255"/>
      <c r="C568" s="256"/>
      <c r="D568" s="246" t="s">
        <v>175</v>
      </c>
      <c r="E568" s="257" t="s">
        <v>1</v>
      </c>
      <c r="F568" s="258" t="s">
        <v>2885</v>
      </c>
      <c r="G568" s="256"/>
      <c r="H568" s="259">
        <v>5.4000000000000004</v>
      </c>
      <c r="I568" s="260"/>
      <c r="J568" s="256"/>
      <c r="K568" s="256"/>
      <c r="L568" s="261"/>
      <c r="M568" s="262"/>
      <c r="N568" s="263"/>
      <c r="O568" s="263"/>
      <c r="P568" s="263"/>
      <c r="Q568" s="263"/>
      <c r="R568" s="263"/>
      <c r="S568" s="263"/>
      <c r="T568" s="264"/>
      <c r="AT568" s="265" t="s">
        <v>175</v>
      </c>
      <c r="AU568" s="265" t="s">
        <v>107</v>
      </c>
      <c r="AV568" s="13" t="s">
        <v>107</v>
      </c>
      <c r="AW568" s="13" t="s">
        <v>31</v>
      </c>
      <c r="AX568" s="13" t="s">
        <v>74</v>
      </c>
      <c r="AY568" s="265" t="s">
        <v>165</v>
      </c>
    </row>
    <row r="569" s="12" customFormat="1">
      <c r="B569" s="244"/>
      <c r="C569" s="245"/>
      <c r="D569" s="246" t="s">
        <v>175</v>
      </c>
      <c r="E569" s="247" t="s">
        <v>1</v>
      </c>
      <c r="F569" s="248" t="s">
        <v>2710</v>
      </c>
      <c r="G569" s="245"/>
      <c r="H569" s="247" t="s">
        <v>1</v>
      </c>
      <c r="I569" s="249"/>
      <c r="J569" s="245"/>
      <c r="K569" s="245"/>
      <c r="L569" s="250"/>
      <c r="M569" s="251"/>
      <c r="N569" s="252"/>
      <c r="O569" s="252"/>
      <c r="P569" s="252"/>
      <c r="Q569" s="252"/>
      <c r="R569" s="252"/>
      <c r="S569" s="252"/>
      <c r="T569" s="253"/>
      <c r="AT569" s="254" t="s">
        <v>175</v>
      </c>
      <c r="AU569" s="254" t="s">
        <v>107</v>
      </c>
      <c r="AV569" s="12" t="s">
        <v>82</v>
      </c>
      <c r="AW569" s="12" t="s">
        <v>31</v>
      </c>
      <c r="AX569" s="12" t="s">
        <v>74</v>
      </c>
      <c r="AY569" s="254" t="s">
        <v>165</v>
      </c>
    </row>
    <row r="570" s="13" customFormat="1">
      <c r="B570" s="255"/>
      <c r="C570" s="256"/>
      <c r="D570" s="246" t="s">
        <v>175</v>
      </c>
      <c r="E570" s="257" t="s">
        <v>1</v>
      </c>
      <c r="F570" s="258" t="s">
        <v>2886</v>
      </c>
      <c r="G570" s="256"/>
      <c r="H570" s="259">
        <v>2.1840000000000002</v>
      </c>
      <c r="I570" s="260"/>
      <c r="J570" s="256"/>
      <c r="K570" s="256"/>
      <c r="L570" s="261"/>
      <c r="M570" s="262"/>
      <c r="N570" s="263"/>
      <c r="O570" s="263"/>
      <c r="P570" s="263"/>
      <c r="Q570" s="263"/>
      <c r="R570" s="263"/>
      <c r="S570" s="263"/>
      <c r="T570" s="264"/>
      <c r="AT570" s="265" t="s">
        <v>175</v>
      </c>
      <c r="AU570" s="265" t="s">
        <v>107</v>
      </c>
      <c r="AV570" s="13" t="s">
        <v>107</v>
      </c>
      <c r="AW570" s="13" t="s">
        <v>31</v>
      </c>
      <c r="AX570" s="13" t="s">
        <v>74</v>
      </c>
      <c r="AY570" s="265" t="s">
        <v>165</v>
      </c>
    </row>
    <row r="571" s="14" customFormat="1">
      <c r="B571" s="266"/>
      <c r="C571" s="267"/>
      <c r="D571" s="246" t="s">
        <v>175</v>
      </c>
      <c r="E571" s="268" t="s">
        <v>1</v>
      </c>
      <c r="F571" s="269" t="s">
        <v>179</v>
      </c>
      <c r="G571" s="267"/>
      <c r="H571" s="270">
        <v>15.088000000000001</v>
      </c>
      <c r="I571" s="271"/>
      <c r="J571" s="267"/>
      <c r="K571" s="267"/>
      <c r="L571" s="272"/>
      <c r="M571" s="273"/>
      <c r="N571" s="274"/>
      <c r="O571" s="274"/>
      <c r="P571" s="274"/>
      <c r="Q571" s="274"/>
      <c r="R571" s="274"/>
      <c r="S571" s="274"/>
      <c r="T571" s="275"/>
      <c r="AT571" s="276" t="s">
        <v>175</v>
      </c>
      <c r="AU571" s="276" t="s">
        <v>107</v>
      </c>
      <c r="AV571" s="14" t="s">
        <v>166</v>
      </c>
      <c r="AW571" s="14" t="s">
        <v>31</v>
      </c>
      <c r="AX571" s="14" t="s">
        <v>74</v>
      </c>
      <c r="AY571" s="276" t="s">
        <v>165</v>
      </c>
    </row>
    <row r="572" s="12" customFormat="1">
      <c r="B572" s="244"/>
      <c r="C572" s="245"/>
      <c r="D572" s="246" t="s">
        <v>175</v>
      </c>
      <c r="E572" s="247" t="s">
        <v>1</v>
      </c>
      <c r="F572" s="248" t="s">
        <v>2712</v>
      </c>
      <c r="G572" s="245"/>
      <c r="H572" s="247" t="s">
        <v>1</v>
      </c>
      <c r="I572" s="249"/>
      <c r="J572" s="245"/>
      <c r="K572" s="245"/>
      <c r="L572" s="250"/>
      <c r="M572" s="251"/>
      <c r="N572" s="252"/>
      <c r="O572" s="252"/>
      <c r="P572" s="252"/>
      <c r="Q572" s="252"/>
      <c r="R572" s="252"/>
      <c r="S572" s="252"/>
      <c r="T572" s="253"/>
      <c r="AT572" s="254" t="s">
        <v>175</v>
      </c>
      <c r="AU572" s="254" t="s">
        <v>107</v>
      </c>
      <c r="AV572" s="12" t="s">
        <v>82</v>
      </c>
      <c r="AW572" s="12" t="s">
        <v>31</v>
      </c>
      <c r="AX572" s="12" t="s">
        <v>74</v>
      </c>
      <c r="AY572" s="254" t="s">
        <v>165</v>
      </c>
    </row>
    <row r="573" s="12" customFormat="1">
      <c r="B573" s="244"/>
      <c r="C573" s="245"/>
      <c r="D573" s="246" t="s">
        <v>175</v>
      </c>
      <c r="E573" s="247" t="s">
        <v>1</v>
      </c>
      <c r="F573" s="248" t="s">
        <v>2704</v>
      </c>
      <c r="G573" s="245"/>
      <c r="H573" s="247" t="s">
        <v>1</v>
      </c>
      <c r="I573" s="249"/>
      <c r="J573" s="245"/>
      <c r="K573" s="245"/>
      <c r="L573" s="250"/>
      <c r="M573" s="251"/>
      <c r="N573" s="252"/>
      <c r="O573" s="252"/>
      <c r="P573" s="252"/>
      <c r="Q573" s="252"/>
      <c r="R573" s="252"/>
      <c r="S573" s="252"/>
      <c r="T573" s="253"/>
      <c r="AT573" s="254" t="s">
        <v>175</v>
      </c>
      <c r="AU573" s="254" t="s">
        <v>107</v>
      </c>
      <c r="AV573" s="12" t="s">
        <v>82</v>
      </c>
      <c r="AW573" s="12" t="s">
        <v>31</v>
      </c>
      <c r="AX573" s="12" t="s">
        <v>74</v>
      </c>
      <c r="AY573" s="254" t="s">
        <v>165</v>
      </c>
    </row>
    <row r="574" s="13" customFormat="1">
      <c r="B574" s="255"/>
      <c r="C574" s="256"/>
      <c r="D574" s="246" t="s">
        <v>175</v>
      </c>
      <c r="E574" s="257" t="s">
        <v>1</v>
      </c>
      <c r="F574" s="258" t="s">
        <v>2887</v>
      </c>
      <c r="G574" s="256"/>
      <c r="H574" s="259">
        <v>3.1920000000000002</v>
      </c>
      <c r="I574" s="260"/>
      <c r="J574" s="256"/>
      <c r="K574" s="256"/>
      <c r="L574" s="261"/>
      <c r="M574" s="262"/>
      <c r="N574" s="263"/>
      <c r="O574" s="263"/>
      <c r="P574" s="263"/>
      <c r="Q574" s="263"/>
      <c r="R574" s="263"/>
      <c r="S574" s="263"/>
      <c r="T574" s="264"/>
      <c r="AT574" s="265" t="s">
        <v>175</v>
      </c>
      <c r="AU574" s="265" t="s">
        <v>107</v>
      </c>
      <c r="AV574" s="13" t="s">
        <v>107</v>
      </c>
      <c r="AW574" s="13" t="s">
        <v>31</v>
      </c>
      <c r="AX574" s="13" t="s">
        <v>74</v>
      </c>
      <c r="AY574" s="265" t="s">
        <v>165</v>
      </c>
    </row>
    <row r="575" s="12" customFormat="1">
      <c r="B575" s="244"/>
      <c r="C575" s="245"/>
      <c r="D575" s="246" t="s">
        <v>175</v>
      </c>
      <c r="E575" s="247" t="s">
        <v>1</v>
      </c>
      <c r="F575" s="248" t="s">
        <v>2706</v>
      </c>
      <c r="G575" s="245"/>
      <c r="H575" s="247" t="s">
        <v>1</v>
      </c>
      <c r="I575" s="249"/>
      <c r="J575" s="245"/>
      <c r="K575" s="245"/>
      <c r="L575" s="250"/>
      <c r="M575" s="251"/>
      <c r="N575" s="252"/>
      <c r="O575" s="252"/>
      <c r="P575" s="252"/>
      <c r="Q575" s="252"/>
      <c r="R575" s="252"/>
      <c r="S575" s="252"/>
      <c r="T575" s="253"/>
      <c r="AT575" s="254" t="s">
        <v>175</v>
      </c>
      <c r="AU575" s="254" t="s">
        <v>107</v>
      </c>
      <c r="AV575" s="12" t="s">
        <v>82</v>
      </c>
      <c r="AW575" s="12" t="s">
        <v>31</v>
      </c>
      <c r="AX575" s="12" t="s">
        <v>74</v>
      </c>
      <c r="AY575" s="254" t="s">
        <v>165</v>
      </c>
    </row>
    <row r="576" s="13" customFormat="1">
      <c r="B576" s="255"/>
      <c r="C576" s="256"/>
      <c r="D576" s="246" t="s">
        <v>175</v>
      </c>
      <c r="E576" s="257" t="s">
        <v>1</v>
      </c>
      <c r="F576" s="258" t="s">
        <v>2888</v>
      </c>
      <c r="G576" s="256"/>
      <c r="H576" s="259">
        <v>3.3719999999999999</v>
      </c>
      <c r="I576" s="260"/>
      <c r="J576" s="256"/>
      <c r="K576" s="256"/>
      <c r="L576" s="261"/>
      <c r="M576" s="262"/>
      <c r="N576" s="263"/>
      <c r="O576" s="263"/>
      <c r="P576" s="263"/>
      <c r="Q576" s="263"/>
      <c r="R576" s="263"/>
      <c r="S576" s="263"/>
      <c r="T576" s="264"/>
      <c r="AT576" s="265" t="s">
        <v>175</v>
      </c>
      <c r="AU576" s="265" t="s">
        <v>107</v>
      </c>
      <c r="AV576" s="13" t="s">
        <v>107</v>
      </c>
      <c r="AW576" s="13" t="s">
        <v>31</v>
      </c>
      <c r="AX576" s="13" t="s">
        <v>74</v>
      </c>
      <c r="AY576" s="265" t="s">
        <v>165</v>
      </c>
    </row>
    <row r="577" s="12" customFormat="1">
      <c r="B577" s="244"/>
      <c r="C577" s="245"/>
      <c r="D577" s="246" t="s">
        <v>175</v>
      </c>
      <c r="E577" s="247" t="s">
        <v>1</v>
      </c>
      <c r="F577" s="248" t="s">
        <v>2708</v>
      </c>
      <c r="G577" s="245"/>
      <c r="H577" s="247" t="s">
        <v>1</v>
      </c>
      <c r="I577" s="249"/>
      <c r="J577" s="245"/>
      <c r="K577" s="245"/>
      <c r="L577" s="250"/>
      <c r="M577" s="251"/>
      <c r="N577" s="252"/>
      <c r="O577" s="252"/>
      <c r="P577" s="252"/>
      <c r="Q577" s="252"/>
      <c r="R577" s="252"/>
      <c r="S577" s="252"/>
      <c r="T577" s="253"/>
      <c r="AT577" s="254" t="s">
        <v>175</v>
      </c>
      <c r="AU577" s="254" t="s">
        <v>107</v>
      </c>
      <c r="AV577" s="12" t="s">
        <v>82</v>
      </c>
      <c r="AW577" s="12" t="s">
        <v>31</v>
      </c>
      <c r="AX577" s="12" t="s">
        <v>74</v>
      </c>
      <c r="AY577" s="254" t="s">
        <v>165</v>
      </c>
    </row>
    <row r="578" s="13" customFormat="1">
      <c r="B578" s="255"/>
      <c r="C578" s="256"/>
      <c r="D578" s="246" t="s">
        <v>175</v>
      </c>
      <c r="E578" s="257" t="s">
        <v>1</v>
      </c>
      <c r="F578" s="258" t="s">
        <v>2889</v>
      </c>
      <c r="G578" s="256"/>
      <c r="H578" s="259">
        <v>3.3599999999999999</v>
      </c>
      <c r="I578" s="260"/>
      <c r="J578" s="256"/>
      <c r="K578" s="256"/>
      <c r="L578" s="261"/>
      <c r="M578" s="262"/>
      <c r="N578" s="263"/>
      <c r="O578" s="263"/>
      <c r="P578" s="263"/>
      <c r="Q578" s="263"/>
      <c r="R578" s="263"/>
      <c r="S578" s="263"/>
      <c r="T578" s="264"/>
      <c r="AT578" s="265" t="s">
        <v>175</v>
      </c>
      <c r="AU578" s="265" t="s">
        <v>107</v>
      </c>
      <c r="AV578" s="13" t="s">
        <v>107</v>
      </c>
      <c r="AW578" s="13" t="s">
        <v>31</v>
      </c>
      <c r="AX578" s="13" t="s">
        <v>74</v>
      </c>
      <c r="AY578" s="265" t="s">
        <v>165</v>
      </c>
    </row>
    <row r="579" s="14" customFormat="1">
      <c r="B579" s="266"/>
      <c r="C579" s="267"/>
      <c r="D579" s="246" t="s">
        <v>175</v>
      </c>
      <c r="E579" s="268" t="s">
        <v>1</v>
      </c>
      <c r="F579" s="269" t="s">
        <v>179</v>
      </c>
      <c r="G579" s="267"/>
      <c r="H579" s="270">
        <v>9.9239999999999995</v>
      </c>
      <c r="I579" s="271"/>
      <c r="J579" s="267"/>
      <c r="K579" s="267"/>
      <c r="L579" s="272"/>
      <c r="M579" s="273"/>
      <c r="N579" s="274"/>
      <c r="O579" s="274"/>
      <c r="P579" s="274"/>
      <c r="Q579" s="274"/>
      <c r="R579" s="274"/>
      <c r="S579" s="274"/>
      <c r="T579" s="275"/>
      <c r="AT579" s="276" t="s">
        <v>175</v>
      </c>
      <c r="AU579" s="276" t="s">
        <v>107</v>
      </c>
      <c r="AV579" s="14" t="s">
        <v>166</v>
      </c>
      <c r="AW579" s="14" t="s">
        <v>31</v>
      </c>
      <c r="AX579" s="14" t="s">
        <v>74</v>
      </c>
      <c r="AY579" s="276" t="s">
        <v>165</v>
      </c>
    </row>
    <row r="580" s="15" customFormat="1">
      <c r="B580" s="277"/>
      <c r="C580" s="278"/>
      <c r="D580" s="246" t="s">
        <v>175</v>
      </c>
      <c r="E580" s="279" t="s">
        <v>1</v>
      </c>
      <c r="F580" s="280" t="s">
        <v>186</v>
      </c>
      <c r="G580" s="278"/>
      <c r="H580" s="281">
        <v>25.012</v>
      </c>
      <c r="I580" s="282"/>
      <c r="J580" s="278"/>
      <c r="K580" s="278"/>
      <c r="L580" s="283"/>
      <c r="M580" s="284"/>
      <c r="N580" s="285"/>
      <c r="O580" s="285"/>
      <c r="P580" s="285"/>
      <c r="Q580" s="285"/>
      <c r="R580" s="285"/>
      <c r="S580" s="285"/>
      <c r="T580" s="286"/>
      <c r="AT580" s="287" t="s">
        <v>175</v>
      </c>
      <c r="AU580" s="287" t="s">
        <v>107</v>
      </c>
      <c r="AV580" s="15" t="s">
        <v>173</v>
      </c>
      <c r="AW580" s="15" t="s">
        <v>31</v>
      </c>
      <c r="AX580" s="15" t="s">
        <v>82</v>
      </c>
      <c r="AY580" s="287" t="s">
        <v>165</v>
      </c>
    </row>
    <row r="581" s="1" customFormat="1" ht="24" customHeight="1">
      <c r="B581" s="38"/>
      <c r="C581" s="231" t="s">
        <v>996</v>
      </c>
      <c r="D581" s="231" t="s">
        <v>168</v>
      </c>
      <c r="E581" s="232" t="s">
        <v>2890</v>
      </c>
      <c r="F581" s="233" t="s">
        <v>2891</v>
      </c>
      <c r="G581" s="234" t="s">
        <v>296</v>
      </c>
      <c r="H581" s="235">
        <v>25.012</v>
      </c>
      <c r="I581" s="236"/>
      <c r="J581" s="237">
        <f>ROUND(I581*H581,2)</f>
        <v>0</v>
      </c>
      <c r="K581" s="233" t="s">
        <v>172</v>
      </c>
      <c r="L581" s="43"/>
      <c r="M581" s="238" t="s">
        <v>1</v>
      </c>
      <c r="N581" s="239" t="s">
        <v>40</v>
      </c>
      <c r="O581" s="86"/>
      <c r="P581" s="240">
        <f>O581*H581</f>
        <v>0</v>
      </c>
      <c r="Q581" s="240">
        <v>0.00034000000000000002</v>
      </c>
      <c r="R581" s="240">
        <f>Q581*H581</f>
        <v>0.0085040800000000007</v>
      </c>
      <c r="S581" s="240">
        <v>0</v>
      </c>
      <c r="T581" s="241">
        <f>S581*H581</f>
        <v>0</v>
      </c>
      <c r="AR581" s="242" t="s">
        <v>315</v>
      </c>
      <c r="AT581" s="242" t="s">
        <v>168</v>
      </c>
      <c r="AU581" s="242" t="s">
        <v>107</v>
      </c>
      <c r="AY581" s="17" t="s">
        <v>165</v>
      </c>
      <c r="BE581" s="243">
        <f>IF(N581="základní",J581,0)</f>
        <v>0</v>
      </c>
      <c r="BF581" s="243">
        <f>IF(N581="snížená",J581,0)</f>
        <v>0</v>
      </c>
      <c r="BG581" s="243">
        <f>IF(N581="zákl. přenesená",J581,0)</f>
        <v>0</v>
      </c>
      <c r="BH581" s="243">
        <f>IF(N581="sníž. přenesená",J581,0)</f>
        <v>0</v>
      </c>
      <c r="BI581" s="243">
        <f>IF(N581="nulová",J581,0)</f>
        <v>0</v>
      </c>
      <c r="BJ581" s="17" t="s">
        <v>107</v>
      </c>
      <c r="BK581" s="243">
        <f>ROUND(I581*H581,2)</f>
        <v>0</v>
      </c>
      <c r="BL581" s="17" t="s">
        <v>315</v>
      </c>
      <c r="BM581" s="242" t="s">
        <v>2892</v>
      </c>
    </row>
    <row r="582" s="12" customFormat="1">
      <c r="B582" s="244"/>
      <c r="C582" s="245"/>
      <c r="D582" s="246" t="s">
        <v>175</v>
      </c>
      <c r="E582" s="247" t="s">
        <v>1</v>
      </c>
      <c r="F582" s="248" t="s">
        <v>2703</v>
      </c>
      <c r="G582" s="245"/>
      <c r="H582" s="247" t="s">
        <v>1</v>
      </c>
      <c r="I582" s="249"/>
      <c r="J582" s="245"/>
      <c r="K582" s="245"/>
      <c r="L582" s="250"/>
      <c r="M582" s="251"/>
      <c r="N582" s="252"/>
      <c r="O582" s="252"/>
      <c r="P582" s="252"/>
      <c r="Q582" s="252"/>
      <c r="R582" s="252"/>
      <c r="S582" s="252"/>
      <c r="T582" s="253"/>
      <c r="AT582" s="254" t="s">
        <v>175</v>
      </c>
      <c r="AU582" s="254" t="s">
        <v>107</v>
      </c>
      <c r="AV582" s="12" t="s">
        <v>82</v>
      </c>
      <c r="AW582" s="12" t="s">
        <v>31</v>
      </c>
      <c r="AX582" s="12" t="s">
        <v>74</v>
      </c>
      <c r="AY582" s="254" t="s">
        <v>165</v>
      </c>
    </row>
    <row r="583" s="12" customFormat="1">
      <c r="B583" s="244"/>
      <c r="C583" s="245"/>
      <c r="D583" s="246" t="s">
        <v>175</v>
      </c>
      <c r="E583" s="247" t="s">
        <v>1</v>
      </c>
      <c r="F583" s="248" t="s">
        <v>2704</v>
      </c>
      <c r="G583" s="245"/>
      <c r="H583" s="247" t="s">
        <v>1</v>
      </c>
      <c r="I583" s="249"/>
      <c r="J583" s="245"/>
      <c r="K583" s="245"/>
      <c r="L583" s="250"/>
      <c r="M583" s="251"/>
      <c r="N583" s="252"/>
      <c r="O583" s="252"/>
      <c r="P583" s="252"/>
      <c r="Q583" s="252"/>
      <c r="R583" s="252"/>
      <c r="S583" s="252"/>
      <c r="T583" s="253"/>
      <c r="AT583" s="254" t="s">
        <v>175</v>
      </c>
      <c r="AU583" s="254" t="s">
        <v>107</v>
      </c>
      <c r="AV583" s="12" t="s">
        <v>82</v>
      </c>
      <c r="AW583" s="12" t="s">
        <v>31</v>
      </c>
      <c r="AX583" s="12" t="s">
        <v>74</v>
      </c>
      <c r="AY583" s="254" t="s">
        <v>165</v>
      </c>
    </row>
    <row r="584" s="13" customFormat="1">
      <c r="B584" s="255"/>
      <c r="C584" s="256"/>
      <c r="D584" s="246" t="s">
        <v>175</v>
      </c>
      <c r="E584" s="257" t="s">
        <v>1</v>
      </c>
      <c r="F584" s="258" t="s">
        <v>2883</v>
      </c>
      <c r="G584" s="256"/>
      <c r="H584" s="259">
        <v>2.464</v>
      </c>
      <c r="I584" s="260"/>
      <c r="J584" s="256"/>
      <c r="K584" s="256"/>
      <c r="L584" s="261"/>
      <c r="M584" s="262"/>
      <c r="N584" s="263"/>
      <c r="O584" s="263"/>
      <c r="P584" s="263"/>
      <c r="Q584" s="263"/>
      <c r="R584" s="263"/>
      <c r="S584" s="263"/>
      <c r="T584" s="264"/>
      <c r="AT584" s="265" t="s">
        <v>175</v>
      </c>
      <c r="AU584" s="265" t="s">
        <v>107</v>
      </c>
      <c r="AV584" s="13" t="s">
        <v>107</v>
      </c>
      <c r="AW584" s="13" t="s">
        <v>31</v>
      </c>
      <c r="AX584" s="13" t="s">
        <v>74</v>
      </c>
      <c r="AY584" s="265" t="s">
        <v>165</v>
      </c>
    </row>
    <row r="585" s="12" customFormat="1">
      <c r="B585" s="244"/>
      <c r="C585" s="245"/>
      <c r="D585" s="246" t="s">
        <v>175</v>
      </c>
      <c r="E585" s="247" t="s">
        <v>1</v>
      </c>
      <c r="F585" s="248" t="s">
        <v>2706</v>
      </c>
      <c r="G585" s="245"/>
      <c r="H585" s="247" t="s">
        <v>1</v>
      </c>
      <c r="I585" s="249"/>
      <c r="J585" s="245"/>
      <c r="K585" s="245"/>
      <c r="L585" s="250"/>
      <c r="M585" s="251"/>
      <c r="N585" s="252"/>
      <c r="O585" s="252"/>
      <c r="P585" s="252"/>
      <c r="Q585" s="252"/>
      <c r="R585" s="252"/>
      <c r="S585" s="252"/>
      <c r="T585" s="253"/>
      <c r="AT585" s="254" t="s">
        <v>175</v>
      </c>
      <c r="AU585" s="254" t="s">
        <v>107</v>
      </c>
      <c r="AV585" s="12" t="s">
        <v>82</v>
      </c>
      <c r="AW585" s="12" t="s">
        <v>31</v>
      </c>
      <c r="AX585" s="12" t="s">
        <v>74</v>
      </c>
      <c r="AY585" s="254" t="s">
        <v>165</v>
      </c>
    </row>
    <row r="586" s="13" customFormat="1">
      <c r="B586" s="255"/>
      <c r="C586" s="256"/>
      <c r="D586" s="246" t="s">
        <v>175</v>
      </c>
      <c r="E586" s="257" t="s">
        <v>1</v>
      </c>
      <c r="F586" s="258" t="s">
        <v>2884</v>
      </c>
      <c r="G586" s="256"/>
      <c r="H586" s="259">
        <v>5.04</v>
      </c>
      <c r="I586" s="260"/>
      <c r="J586" s="256"/>
      <c r="K586" s="256"/>
      <c r="L586" s="261"/>
      <c r="M586" s="262"/>
      <c r="N586" s="263"/>
      <c r="O586" s="263"/>
      <c r="P586" s="263"/>
      <c r="Q586" s="263"/>
      <c r="R586" s="263"/>
      <c r="S586" s="263"/>
      <c r="T586" s="264"/>
      <c r="AT586" s="265" t="s">
        <v>175</v>
      </c>
      <c r="AU586" s="265" t="s">
        <v>107</v>
      </c>
      <c r="AV586" s="13" t="s">
        <v>107</v>
      </c>
      <c r="AW586" s="13" t="s">
        <v>31</v>
      </c>
      <c r="AX586" s="13" t="s">
        <v>74</v>
      </c>
      <c r="AY586" s="265" t="s">
        <v>165</v>
      </c>
    </row>
    <row r="587" s="12" customFormat="1">
      <c r="B587" s="244"/>
      <c r="C587" s="245"/>
      <c r="D587" s="246" t="s">
        <v>175</v>
      </c>
      <c r="E587" s="247" t="s">
        <v>1</v>
      </c>
      <c r="F587" s="248" t="s">
        <v>2708</v>
      </c>
      <c r="G587" s="245"/>
      <c r="H587" s="247" t="s">
        <v>1</v>
      </c>
      <c r="I587" s="249"/>
      <c r="J587" s="245"/>
      <c r="K587" s="245"/>
      <c r="L587" s="250"/>
      <c r="M587" s="251"/>
      <c r="N587" s="252"/>
      <c r="O587" s="252"/>
      <c r="P587" s="252"/>
      <c r="Q587" s="252"/>
      <c r="R587" s="252"/>
      <c r="S587" s="252"/>
      <c r="T587" s="253"/>
      <c r="AT587" s="254" t="s">
        <v>175</v>
      </c>
      <c r="AU587" s="254" t="s">
        <v>107</v>
      </c>
      <c r="AV587" s="12" t="s">
        <v>82</v>
      </c>
      <c r="AW587" s="12" t="s">
        <v>31</v>
      </c>
      <c r="AX587" s="12" t="s">
        <v>74</v>
      </c>
      <c r="AY587" s="254" t="s">
        <v>165</v>
      </c>
    </row>
    <row r="588" s="13" customFormat="1">
      <c r="B588" s="255"/>
      <c r="C588" s="256"/>
      <c r="D588" s="246" t="s">
        <v>175</v>
      </c>
      <c r="E588" s="257" t="s">
        <v>1</v>
      </c>
      <c r="F588" s="258" t="s">
        <v>2885</v>
      </c>
      <c r="G588" s="256"/>
      <c r="H588" s="259">
        <v>5.4000000000000004</v>
      </c>
      <c r="I588" s="260"/>
      <c r="J588" s="256"/>
      <c r="K588" s="256"/>
      <c r="L588" s="261"/>
      <c r="M588" s="262"/>
      <c r="N588" s="263"/>
      <c r="O588" s="263"/>
      <c r="P588" s="263"/>
      <c r="Q588" s="263"/>
      <c r="R588" s="263"/>
      <c r="S588" s="263"/>
      <c r="T588" s="264"/>
      <c r="AT588" s="265" t="s">
        <v>175</v>
      </c>
      <c r="AU588" s="265" t="s">
        <v>107</v>
      </c>
      <c r="AV588" s="13" t="s">
        <v>107</v>
      </c>
      <c r="AW588" s="13" t="s">
        <v>31</v>
      </c>
      <c r="AX588" s="13" t="s">
        <v>74</v>
      </c>
      <c r="AY588" s="265" t="s">
        <v>165</v>
      </c>
    </row>
    <row r="589" s="12" customFormat="1">
      <c r="B589" s="244"/>
      <c r="C589" s="245"/>
      <c r="D589" s="246" t="s">
        <v>175</v>
      </c>
      <c r="E589" s="247" t="s">
        <v>1</v>
      </c>
      <c r="F589" s="248" t="s">
        <v>2710</v>
      </c>
      <c r="G589" s="245"/>
      <c r="H589" s="247" t="s">
        <v>1</v>
      </c>
      <c r="I589" s="249"/>
      <c r="J589" s="245"/>
      <c r="K589" s="245"/>
      <c r="L589" s="250"/>
      <c r="M589" s="251"/>
      <c r="N589" s="252"/>
      <c r="O589" s="252"/>
      <c r="P589" s="252"/>
      <c r="Q589" s="252"/>
      <c r="R589" s="252"/>
      <c r="S589" s="252"/>
      <c r="T589" s="253"/>
      <c r="AT589" s="254" t="s">
        <v>175</v>
      </c>
      <c r="AU589" s="254" t="s">
        <v>107</v>
      </c>
      <c r="AV589" s="12" t="s">
        <v>82</v>
      </c>
      <c r="AW589" s="12" t="s">
        <v>31</v>
      </c>
      <c r="AX589" s="12" t="s">
        <v>74</v>
      </c>
      <c r="AY589" s="254" t="s">
        <v>165</v>
      </c>
    </row>
    <row r="590" s="13" customFormat="1">
      <c r="B590" s="255"/>
      <c r="C590" s="256"/>
      <c r="D590" s="246" t="s">
        <v>175</v>
      </c>
      <c r="E590" s="257" t="s">
        <v>1</v>
      </c>
      <c r="F590" s="258" t="s">
        <v>2886</v>
      </c>
      <c r="G590" s="256"/>
      <c r="H590" s="259">
        <v>2.1840000000000002</v>
      </c>
      <c r="I590" s="260"/>
      <c r="J590" s="256"/>
      <c r="K590" s="256"/>
      <c r="L590" s="261"/>
      <c r="M590" s="262"/>
      <c r="N590" s="263"/>
      <c r="O590" s="263"/>
      <c r="P590" s="263"/>
      <c r="Q590" s="263"/>
      <c r="R590" s="263"/>
      <c r="S590" s="263"/>
      <c r="T590" s="264"/>
      <c r="AT590" s="265" t="s">
        <v>175</v>
      </c>
      <c r="AU590" s="265" t="s">
        <v>107</v>
      </c>
      <c r="AV590" s="13" t="s">
        <v>107</v>
      </c>
      <c r="AW590" s="13" t="s">
        <v>31</v>
      </c>
      <c r="AX590" s="13" t="s">
        <v>74</v>
      </c>
      <c r="AY590" s="265" t="s">
        <v>165</v>
      </c>
    </row>
    <row r="591" s="14" customFormat="1">
      <c r="B591" s="266"/>
      <c r="C591" s="267"/>
      <c r="D591" s="246" t="s">
        <v>175</v>
      </c>
      <c r="E591" s="268" t="s">
        <v>1</v>
      </c>
      <c r="F591" s="269" t="s">
        <v>179</v>
      </c>
      <c r="G591" s="267"/>
      <c r="H591" s="270">
        <v>15.088000000000001</v>
      </c>
      <c r="I591" s="271"/>
      <c r="J591" s="267"/>
      <c r="K591" s="267"/>
      <c r="L591" s="272"/>
      <c r="M591" s="273"/>
      <c r="N591" s="274"/>
      <c r="O591" s="274"/>
      <c r="P591" s="274"/>
      <c r="Q591" s="274"/>
      <c r="R591" s="274"/>
      <c r="S591" s="274"/>
      <c r="T591" s="275"/>
      <c r="AT591" s="276" t="s">
        <v>175</v>
      </c>
      <c r="AU591" s="276" t="s">
        <v>107</v>
      </c>
      <c r="AV591" s="14" t="s">
        <v>166</v>
      </c>
      <c r="AW591" s="14" t="s">
        <v>31</v>
      </c>
      <c r="AX591" s="14" t="s">
        <v>74</v>
      </c>
      <c r="AY591" s="276" t="s">
        <v>165</v>
      </c>
    </row>
    <row r="592" s="12" customFormat="1">
      <c r="B592" s="244"/>
      <c r="C592" s="245"/>
      <c r="D592" s="246" t="s">
        <v>175</v>
      </c>
      <c r="E592" s="247" t="s">
        <v>1</v>
      </c>
      <c r="F592" s="248" t="s">
        <v>2712</v>
      </c>
      <c r="G592" s="245"/>
      <c r="H592" s="247" t="s">
        <v>1</v>
      </c>
      <c r="I592" s="249"/>
      <c r="J592" s="245"/>
      <c r="K592" s="245"/>
      <c r="L592" s="250"/>
      <c r="M592" s="251"/>
      <c r="N592" s="252"/>
      <c r="O592" s="252"/>
      <c r="P592" s="252"/>
      <c r="Q592" s="252"/>
      <c r="R592" s="252"/>
      <c r="S592" s="252"/>
      <c r="T592" s="253"/>
      <c r="AT592" s="254" t="s">
        <v>175</v>
      </c>
      <c r="AU592" s="254" t="s">
        <v>107</v>
      </c>
      <c r="AV592" s="12" t="s">
        <v>82</v>
      </c>
      <c r="AW592" s="12" t="s">
        <v>31</v>
      </c>
      <c r="AX592" s="12" t="s">
        <v>74</v>
      </c>
      <c r="AY592" s="254" t="s">
        <v>165</v>
      </c>
    </row>
    <row r="593" s="12" customFormat="1">
      <c r="B593" s="244"/>
      <c r="C593" s="245"/>
      <c r="D593" s="246" t="s">
        <v>175</v>
      </c>
      <c r="E593" s="247" t="s">
        <v>1</v>
      </c>
      <c r="F593" s="248" t="s">
        <v>2704</v>
      </c>
      <c r="G593" s="245"/>
      <c r="H593" s="247" t="s">
        <v>1</v>
      </c>
      <c r="I593" s="249"/>
      <c r="J593" s="245"/>
      <c r="K593" s="245"/>
      <c r="L593" s="250"/>
      <c r="M593" s="251"/>
      <c r="N593" s="252"/>
      <c r="O593" s="252"/>
      <c r="P593" s="252"/>
      <c r="Q593" s="252"/>
      <c r="R593" s="252"/>
      <c r="S593" s="252"/>
      <c r="T593" s="253"/>
      <c r="AT593" s="254" t="s">
        <v>175</v>
      </c>
      <c r="AU593" s="254" t="s">
        <v>107</v>
      </c>
      <c r="AV593" s="12" t="s">
        <v>82</v>
      </c>
      <c r="AW593" s="12" t="s">
        <v>31</v>
      </c>
      <c r="AX593" s="12" t="s">
        <v>74</v>
      </c>
      <c r="AY593" s="254" t="s">
        <v>165</v>
      </c>
    </row>
    <row r="594" s="13" customFormat="1">
      <c r="B594" s="255"/>
      <c r="C594" s="256"/>
      <c r="D594" s="246" t="s">
        <v>175</v>
      </c>
      <c r="E594" s="257" t="s">
        <v>1</v>
      </c>
      <c r="F594" s="258" t="s">
        <v>2887</v>
      </c>
      <c r="G594" s="256"/>
      <c r="H594" s="259">
        <v>3.1920000000000002</v>
      </c>
      <c r="I594" s="260"/>
      <c r="J594" s="256"/>
      <c r="K594" s="256"/>
      <c r="L594" s="261"/>
      <c r="M594" s="262"/>
      <c r="N594" s="263"/>
      <c r="O594" s="263"/>
      <c r="P594" s="263"/>
      <c r="Q594" s="263"/>
      <c r="R594" s="263"/>
      <c r="S594" s="263"/>
      <c r="T594" s="264"/>
      <c r="AT594" s="265" t="s">
        <v>175</v>
      </c>
      <c r="AU594" s="265" t="s">
        <v>107</v>
      </c>
      <c r="AV594" s="13" t="s">
        <v>107</v>
      </c>
      <c r="AW594" s="13" t="s">
        <v>31</v>
      </c>
      <c r="AX594" s="13" t="s">
        <v>74</v>
      </c>
      <c r="AY594" s="265" t="s">
        <v>165</v>
      </c>
    </row>
    <row r="595" s="12" customFormat="1">
      <c r="B595" s="244"/>
      <c r="C595" s="245"/>
      <c r="D595" s="246" t="s">
        <v>175</v>
      </c>
      <c r="E595" s="247" t="s">
        <v>1</v>
      </c>
      <c r="F595" s="248" t="s">
        <v>2706</v>
      </c>
      <c r="G595" s="245"/>
      <c r="H595" s="247" t="s">
        <v>1</v>
      </c>
      <c r="I595" s="249"/>
      <c r="J595" s="245"/>
      <c r="K595" s="245"/>
      <c r="L595" s="250"/>
      <c r="M595" s="251"/>
      <c r="N595" s="252"/>
      <c r="O595" s="252"/>
      <c r="P595" s="252"/>
      <c r="Q595" s="252"/>
      <c r="R595" s="252"/>
      <c r="S595" s="252"/>
      <c r="T595" s="253"/>
      <c r="AT595" s="254" t="s">
        <v>175</v>
      </c>
      <c r="AU595" s="254" t="s">
        <v>107</v>
      </c>
      <c r="AV595" s="12" t="s">
        <v>82</v>
      </c>
      <c r="AW595" s="12" t="s">
        <v>31</v>
      </c>
      <c r="AX595" s="12" t="s">
        <v>74</v>
      </c>
      <c r="AY595" s="254" t="s">
        <v>165</v>
      </c>
    </row>
    <row r="596" s="13" customFormat="1">
      <c r="B596" s="255"/>
      <c r="C596" s="256"/>
      <c r="D596" s="246" t="s">
        <v>175</v>
      </c>
      <c r="E596" s="257" t="s">
        <v>1</v>
      </c>
      <c r="F596" s="258" t="s">
        <v>2888</v>
      </c>
      <c r="G596" s="256"/>
      <c r="H596" s="259">
        <v>3.3719999999999999</v>
      </c>
      <c r="I596" s="260"/>
      <c r="J596" s="256"/>
      <c r="K596" s="256"/>
      <c r="L596" s="261"/>
      <c r="M596" s="262"/>
      <c r="N596" s="263"/>
      <c r="O596" s="263"/>
      <c r="P596" s="263"/>
      <c r="Q596" s="263"/>
      <c r="R596" s="263"/>
      <c r="S596" s="263"/>
      <c r="T596" s="264"/>
      <c r="AT596" s="265" t="s">
        <v>175</v>
      </c>
      <c r="AU596" s="265" t="s">
        <v>107</v>
      </c>
      <c r="AV596" s="13" t="s">
        <v>107</v>
      </c>
      <c r="AW596" s="13" t="s">
        <v>31</v>
      </c>
      <c r="AX596" s="13" t="s">
        <v>74</v>
      </c>
      <c r="AY596" s="265" t="s">
        <v>165</v>
      </c>
    </row>
    <row r="597" s="12" customFormat="1">
      <c r="B597" s="244"/>
      <c r="C597" s="245"/>
      <c r="D597" s="246" t="s">
        <v>175</v>
      </c>
      <c r="E597" s="247" t="s">
        <v>1</v>
      </c>
      <c r="F597" s="248" t="s">
        <v>2708</v>
      </c>
      <c r="G597" s="245"/>
      <c r="H597" s="247" t="s">
        <v>1</v>
      </c>
      <c r="I597" s="249"/>
      <c r="J597" s="245"/>
      <c r="K597" s="245"/>
      <c r="L597" s="250"/>
      <c r="M597" s="251"/>
      <c r="N597" s="252"/>
      <c r="O597" s="252"/>
      <c r="P597" s="252"/>
      <c r="Q597" s="252"/>
      <c r="R597" s="252"/>
      <c r="S597" s="252"/>
      <c r="T597" s="253"/>
      <c r="AT597" s="254" t="s">
        <v>175</v>
      </c>
      <c r="AU597" s="254" t="s">
        <v>107</v>
      </c>
      <c r="AV597" s="12" t="s">
        <v>82</v>
      </c>
      <c r="AW597" s="12" t="s">
        <v>31</v>
      </c>
      <c r="AX597" s="12" t="s">
        <v>74</v>
      </c>
      <c r="AY597" s="254" t="s">
        <v>165</v>
      </c>
    </row>
    <row r="598" s="13" customFormat="1">
      <c r="B598" s="255"/>
      <c r="C598" s="256"/>
      <c r="D598" s="246" t="s">
        <v>175</v>
      </c>
      <c r="E598" s="257" t="s">
        <v>1</v>
      </c>
      <c r="F598" s="258" t="s">
        <v>2889</v>
      </c>
      <c r="G598" s="256"/>
      <c r="H598" s="259">
        <v>3.3599999999999999</v>
      </c>
      <c r="I598" s="260"/>
      <c r="J598" s="256"/>
      <c r="K598" s="256"/>
      <c r="L598" s="261"/>
      <c r="M598" s="262"/>
      <c r="N598" s="263"/>
      <c r="O598" s="263"/>
      <c r="P598" s="263"/>
      <c r="Q598" s="263"/>
      <c r="R598" s="263"/>
      <c r="S598" s="263"/>
      <c r="T598" s="264"/>
      <c r="AT598" s="265" t="s">
        <v>175</v>
      </c>
      <c r="AU598" s="265" t="s">
        <v>107</v>
      </c>
      <c r="AV598" s="13" t="s">
        <v>107</v>
      </c>
      <c r="AW598" s="13" t="s">
        <v>31</v>
      </c>
      <c r="AX598" s="13" t="s">
        <v>74</v>
      </c>
      <c r="AY598" s="265" t="s">
        <v>165</v>
      </c>
    </row>
    <row r="599" s="14" customFormat="1">
      <c r="B599" s="266"/>
      <c r="C599" s="267"/>
      <c r="D599" s="246" t="s">
        <v>175</v>
      </c>
      <c r="E599" s="268" t="s">
        <v>1</v>
      </c>
      <c r="F599" s="269" t="s">
        <v>179</v>
      </c>
      <c r="G599" s="267"/>
      <c r="H599" s="270">
        <v>9.9239999999999995</v>
      </c>
      <c r="I599" s="271"/>
      <c r="J599" s="267"/>
      <c r="K599" s="267"/>
      <c r="L599" s="272"/>
      <c r="M599" s="273"/>
      <c r="N599" s="274"/>
      <c r="O599" s="274"/>
      <c r="P599" s="274"/>
      <c r="Q599" s="274"/>
      <c r="R599" s="274"/>
      <c r="S599" s="274"/>
      <c r="T599" s="275"/>
      <c r="AT599" s="276" t="s">
        <v>175</v>
      </c>
      <c r="AU599" s="276" t="s">
        <v>107</v>
      </c>
      <c r="AV599" s="14" t="s">
        <v>166</v>
      </c>
      <c r="AW599" s="14" t="s">
        <v>31</v>
      </c>
      <c r="AX599" s="14" t="s">
        <v>74</v>
      </c>
      <c r="AY599" s="276" t="s">
        <v>165</v>
      </c>
    </row>
    <row r="600" s="15" customFormat="1">
      <c r="B600" s="277"/>
      <c r="C600" s="278"/>
      <c r="D600" s="246" t="s">
        <v>175</v>
      </c>
      <c r="E600" s="279" t="s">
        <v>1</v>
      </c>
      <c r="F600" s="280" t="s">
        <v>186</v>
      </c>
      <c r="G600" s="278"/>
      <c r="H600" s="281">
        <v>25.012</v>
      </c>
      <c r="I600" s="282"/>
      <c r="J600" s="278"/>
      <c r="K600" s="278"/>
      <c r="L600" s="283"/>
      <c r="M600" s="299"/>
      <c r="N600" s="300"/>
      <c r="O600" s="300"/>
      <c r="P600" s="300"/>
      <c r="Q600" s="300"/>
      <c r="R600" s="300"/>
      <c r="S600" s="300"/>
      <c r="T600" s="301"/>
      <c r="AT600" s="287" t="s">
        <v>175</v>
      </c>
      <c r="AU600" s="287" t="s">
        <v>107</v>
      </c>
      <c r="AV600" s="15" t="s">
        <v>173</v>
      </c>
      <c r="AW600" s="15" t="s">
        <v>31</v>
      </c>
      <c r="AX600" s="15" t="s">
        <v>82</v>
      </c>
      <c r="AY600" s="287" t="s">
        <v>165</v>
      </c>
    </row>
    <row r="601" s="1" customFormat="1" ht="6.96" customHeight="1">
      <c r="B601" s="61"/>
      <c r="C601" s="62"/>
      <c r="D601" s="62"/>
      <c r="E601" s="62"/>
      <c r="F601" s="62"/>
      <c r="G601" s="62"/>
      <c r="H601" s="62"/>
      <c r="I601" s="182"/>
      <c r="J601" s="62"/>
      <c r="K601" s="62"/>
      <c r="L601" s="43"/>
    </row>
  </sheetData>
  <sheetProtection sheet="1" autoFilter="0" formatColumns="0" formatRows="0" objects="1" scenarios="1" spinCount="100000" saltValue="7uw59LSFLwpFHWhIP6LYcsH4GMW2W29NdBMi9CmrrLVPv4dz/gyVOYiVq0Xv8O7j9JG1vlP1qCkf9HHMVnng2Q==" hashValue="u13JgvlRiObY76/KuAiQioCW1QWWH/aLA/Rg7mkdxFMzlptFbh47L6vGdy+WSAw5VERJJN/UsrUrUBPFWEMwTg==" algorithmName="SHA-512" password="CC35"/>
  <autoFilter ref="C129:K600"/>
  <mergeCells count="9">
    <mergeCell ref="E7:H7"/>
    <mergeCell ref="E9:H9"/>
    <mergeCell ref="E18:H18"/>
    <mergeCell ref="E27:H27"/>
    <mergeCell ref="E85:H85"/>
    <mergeCell ref="E87:H87"/>
    <mergeCell ref="E120:H120"/>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41"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95</v>
      </c>
    </row>
    <row r="3" ht="6.96" customHeight="1">
      <c r="B3" s="142"/>
      <c r="C3" s="143"/>
      <c r="D3" s="143"/>
      <c r="E3" s="143"/>
      <c r="F3" s="143"/>
      <c r="G3" s="143"/>
      <c r="H3" s="143"/>
      <c r="I3" s="144"/>
      <c r="J3" s="143"/>
      <c r="K3" s="143"/>
      <c r="L3" s="20"/>
      <c r="AT3" s="17" t="s">
        <v>82</v>
      </c>
    </row>
    <row r="4" ht="24.96" customHeight="1">
      <c r="B4" s="20"/>
      <c r="D4" s="145" t="s">
        <v>121</v>
      </c>
      <c r="L4" s="20"/>
      <c r="M4" s="146" t="s">
        <v>10</v>
      </c>
      <c r="AT4" s="17" t="s">
        <v>4</v>
      </c>
    </row>
    <row r="5" ht="6.96" customHeight="1">
      <c r="B5" s="20"/>
      <c r="L5" s="20"/>
    </row>
    <row r="6" ht="12" customHeight="1">
      <c r="B6" s="20"/>
      <c r="D6" s="147" t="s">
        <v>16</v>
      </c>
      <c r="L6" s="20"/>
    </row>
    <row r="7" ht="16.5" customHeight="1">
      <c r="B7" s="20"/>
      <c r="E7" s="148" t="str">
        <f>'Rekapitulace stavby'!K6</f>
        <v>Stavební úpravy a změny užívání domu s pečovatelskou službou na bytový dům p.č. St. 171/1 a 171/2, k.ú. Hanušovice</v>
      </c>
      <c r="F7" s="147"/>
      <c r="G7" s="147"/>
      <c r="H7" s="147"/>
      <c r="L7" s="20"/>
    </row>
    <row r="8" s="1" customFormat="1" ht="12" customHeight="1">
      <c r="B8" s="43"/>
      <c r="D8" s="147" t="s">
        <v>122</v>
      </c>
      <c r="I8" s="149"/>
      <c r="L8" s="43"/>
    </row>
    <row r="9" s="1" customFormat="1" ht="36.96" customHeight="1">
      <c r="B9" s="43"/>
      <c r="E9" s="150" t="s">
        <v>2893</v>
      </c>
      <c r="F9" s="1"/>
      <c r="G9" s="1"/>
      <c r="H9" s="1"/>
      <c r="I9" s="149"/>
      <c r="L9" s="43"/>
    </row>
    <row r="10" s="1" customFormat="1">
      <c r="B10" s="43"/>
      <c r="I10" s="149"/>
      <c r="L10" s="43"/>
    </row>
    <row r="11" s="1" customFormat="1" ht="12" customHeight="1">
      <c r="B11" s="43"/>
      <c r="D11" s="147" t="s">
        <v>18</v>
      </c>
      <c r="F11" s="136" t="s">
        <v>1</v>
      </c>
      <c r="I11" s="151" t="s">
        <v>19</v>
      </c>
      <c r="J11" s="136" t="s">
        <v>1</v>
      </c>
      <c r="L11" s="43"/>
    </row>
    <row r="12" s="1" customFormat="1" ht="12" customHeight="1">
      <c r="B12" s="43"/>
      <c r="D12" s="147" t="s">
        <v>20</v>
      </c>
      <c r="F12" s="136" t="s">
        <v>21</v>
      </c>
      <c r="I12" s="151" t="s">
        <v>22</v>
      </c>
      <c r="J12" s="152" t="str">
        <f>'Rekapitulace stavby'!AN8</f>
        <v>9. 10. 2019</v>
      </c>
      <c r="L12" s="43"/>
    </row>
    <row r="13" s="1" customFormat="1" ht="10.8" customHeight="1">
      <c r="B13" s="43"/>
      <c r="I13" s="149"/>
      <c r="L13" s="43"/>
    </row>
    <row r="14" s="1" customFormat="1" ht="12" customHeight="1">
      <c r="B14" s="43"/>
      <c r="D14" s="147" t="s">
        <v>24</v>
      </c>
      <c r="I14" s="151" t="s">
        <v>25</v>
      </c>
      <c r="J14" s="136" t="str">
        <f>IF('Rekapitulace stavby'!AN10="","",'Rekapitulace stavby'!AN10)</f>
        <v/>
      </c>
      <c r="L14" s="43"/>
    </row>
    <row r="15" s="1" customFormat="1" ht="18" customHeight="1">
      <c r="B15" s="43"/>
      <c r="E15" s="136" t="str">
        <f>IF('Rekapitulace stavby'!E11="","",'Rekapitulace stavby'!E11)</f>
        <v xml:space="preserve"> </v>
      </c>
      <c r="I15" s="151" t="s">
        <v>27</v>
      </c>
      <c r="J15" s="136" t="str">
        <f>IF('Rekapitulace stavby'!AN11="","",'Rekapitulace stavby'!AN11)</f>
        <v/>
      </c>
      <c r="L15" s="43"/>
    </row>
    <row r="16" s="1" customFormat="1" ht="6.96" customHeight="1">
      <c r="B16" s="43"/>
      <c r="I16" s="149"/>
      <c r="L16" s="43"/>
    </row>
    <row r="17" s="1" customFormat="1" ht="12" customHeight="1">
      <c r="B17" s="43"/>
      <c r="D17" s="147" t="s">
        <v>28</v>
      </c>
      <c r="I17" s="151" t="s">
        <v>25</v>
      </c>
      <c r="J17" s="33" t="str">
        <f>'Rekapitulace stavby'!AN13</f>
        <v>Vyplň údaj</v>
      </c>
      <c r="L17" s="43"/>
    </row>
    <row r="18" s="1" customFormat="1" ht="18" customHeight="1">
      <c r="B18" s="43"/>
      <c r="E18" s="33" t="str">
        <f>'Rekapitulace stavby'!E14</f>
        <v>Vyplň údaj</v>
      </c>
      <c r="F18" s="136"/>
      <c r="G18" s="136"/>
      <c r="H18" s="136"/>
      <c r="I18" s="151" t="s">
        <v>27</v>
      </c>
      <c r="J18" s="33" t="str">
        <f>'Rekapitulace stavby'!AN14</f>
        <v>Vyplň údaj</v>
      </c>
      <c r="L18" s="43"/>
    </row>
    <row r="19" s="1" customFormat="1" ht="6.96" customHeight="1">
      <c r="B19" s="43"/>
      <c r="I19" s="149"/>
      <c r="L19" s="43"/>
    </row>
    <row r="20" s="1" customFormat="1" ht="12" customHeight="1">
      <c r="B20" s="43"/>
      <c r="D20" s="147" t="s">
        <v>30</v>
      </c>
      <c r="I20" s="151" t="s">
        <v>25</v>
      </c>
      <c r="J20" s="136" t="str">
        <f>IF('Rekapitulace stavby'!AN16="","",'Rekapitulace stavby'!AN16)</f>
        <v/>
      </c>
      <c r="L20" s="43"/>
    </row>
    <row r="21" s="1" customFormat="1" ht="18" customHeight="1">
      <c r="B21" s="43"/>
      <c r="E21" s="136" t="str">
        <f>IF('Rekapitulace stavby'!E17="","",'Rekapitulace stavby'!E17)</f>
        <v xml:space="preserve"> </v>
      </c>
      <c r="I21" s="151" t="s">
        <v>27</v>
      </c>
      <c r="J21" s="136" t="str">
        <f>IF('Rekapitulace stavby'!AN17="","",'Rekapitulace stavby'!AN17)</f>
        <v/>
      </c>
      <c r="L21" s="43"/>
    </row>
    <row r="22" s="1" customFormat="1" ht="6.96" customHeight="1">
      <c r="B22" s="43"/>
      <c r="I22" s="149"/>
      <c r="L22" s="43"/>
    </row>
    <row r="23" s="1" customFormat="1" ht="12" customHeight="1">
      <c r="B23" s="43"/>
      <c r="D23" s="147" t="s">
        <v>32</v>
      </c>
      <c r="I23" s="151" t="s">
        <v>25</v>
      </c>
      <c r="J23" s="136" t="str">
        <f>IF('Rekapitulace stavby'!AN19="","",'Rekapitulace stavby'!AN19)</f>
        <v/>
      </c>
      <c r="L23" s="43"/>
    </row>
    <row r="24" s="1" customFormat="1" ht="18" customHeight="1">
      <c r="B24" s="43"/>
      <c r="E24" s="136" t="str">
        <f>IF('Rekapitulace stavby'!E20="","",'Rekapitulace stavby'!E20)</f>
        <v xml:space="preserve"> </v>
      </c>
      <c r="I24" s="151" t="s">
        <v>27</v>
      </c>
      <c r="J24" s="136" t="str">
        <f>IF('Rekapitulace stavby'!AN20="","",'Rekapitulace stavby'!AN20)</f>
        <v/>
      </c>
      <c r="L24" s="43"/>
    </row>
    <row r="25" s="1" customFormat="1" ht="6.96" customHeight="1">
      <c r="B25" s="43"/>
      <c r="I25" s="149"/>
      <c r="L25" s="43"/>
    </row>
    <row r="26" s="1" customFormat="1" ht="12" customHeight="1">
      <c r="B26" s="43"/>
      <c r="D26" s="147" t="s">
        <v>33</v>
      </c>
      <c r="I26" s="149"/>
      <c r="L26" s="43"/>
    </row>
    <row r="27" s="7" customFormat="1" ht="16.5" customHeight="1">
      <c r="B27" s="153"/>
      <c r="E27" s="154" t="s">
        <v>1</v>
      </c>
      <c r="F27" s="154"/>
      <c r="G27" s="154"/>
      <c r="H27" s="154"/>
      <c r="I27" s="155"/>
      <c r="L27" s="153"/>
    </row>
    <row r="28" s="1" customFormat="1" ht="6.96" customHeight="1">
      <c r="B28" s="43"/>
      <c r="I28" s="149"/>
      <c r="L28" s="43"/>
    </row>
    <row r="29" s="1" customFormat="1" ht="6.96" customHeight="1">
      <c r="B29" s="43"/>
      <c r="D29" s="78"/>
      <c r="E29" s="78"/>
      <c r="F29" s="78"/>
      <c r="G29" s="78"/>
      <c r="H29" s="78"/>
      <c r="I29" s="156"/>
      <c r="J29" s="78"/>
      <c r="K29" s="78"/>
      <c r="L29" s="43"/>
    </row>
    <row r="30" s="1" customFormat="1" ht="25.44" customHeight="1">
      <c r="B30" s="43"/>
      <c r="D30" s="157" t="s">
        <v>34</v>
      </c>
      <c r="I30" s="149"/>
      <c r="J30" s="158">
        <f>ROUND(J121, 2)</f>
        <v>0</v>
      </c>
      <c r="L30" s="43"/>
    </row>
    <row r="31" s="1" customFormat="1" ht="6.96" customHeight="1">
      <c r="B31" s="43"/>
      <c r="D31" s="78"/>
      <c r="E31" s="78"/>
      <c r="F31" s="78"/>
      <c r="G31" s="78"/>
      <c r="H31" s="78"/>
      <c r="I31" s="156"/>
      <c r="J31" s="78"/>
      <c r="K31" s="78"/>
      <c r="L31" s="43"/>
    </row>
    <row r="32" s="1" customFormat="1" ht="14.4" customHeight="1">
      <c r="B32" s="43"/>
      <c r="F32" s="159" t="s">
        <v>36</v>
      </c>
      <c r="I32" s="160" t="s">
        <v>35</v>
      </c>
      <c r="J32" s="159" t="s">
        <v>37</v>
      </c>
      <c r="L32" s="43"/>
    </row>
    <row r="33" s="1" customFormat="1" ht="14.4" customHeight="1">
      <c r="B33" s="43"/>
      <c r="D33" s="161" t="s">
        <v>38</v>
      </c>
      <c r="E33" s="147" t="s">
        <v>39</v>
      </c>
      <c r="F33" s="162">
        <f>ROUND((SUM(BE121:BE187)),  2)</f>
        <v>0</v>
      </c>
      <c r="I33" s="163">
        <v>0.20999999999999999</v>
      </c>
      <c r="J33" s="162">
        <f>ROUND(((SUM(BE121:BE187))*I33),  2)</f>
        <v>0</v>
      </c>
      <c r="L33" s="43"/>
    </row>
    <row r="34" s="1" customFormat="1" ht="14.4" customHeight="1">
      <c r="B34" s="43"/>
      <c r="E34" s="147" t="s">
        <v>40</v>
      </c>
      <c r="F34" s="162">
        <f>ROUND((SUM(BF121:BF187)),  2)</f>
        <v>0</v>
      </c>
      <c r="I34" s="163">
        <v>0.14999999999999999</v>
      </c>
      <c r="J34" s="162">
        <f>ROUND(((SUM(BF121:BF187))*I34),  2)</f>
        <v>0</v>
      </c>
      <c r="L34" s="43"/>
    </row>
    <row r="35" hidden="1" s="1" customFormat="1" ht="14.4" customHeight="1">
      <c r="B35" s="43"/>
      <c r="E35" s="147" t="s">
        <v>41</v>
      </c>
      <c r="F35" s="162">
        <f>ROUND((SUM(BG121:BG187)),  2)</f>
        <v>0</v>
      </c>
      <c r="I35" s="163">
        <v>0.20999999999999999</v>
      </c>
      <c r="J35" s="162">
        <f>0</f>
        <v>0</v>
      </c>
      <c r="L35" s="43"/>
    </row>
    <row r="36" hidden="1" s="1" customFormat="1" ht="14.4" customHeight="1">
      <c r="B36" s="43"/>
      <c r="E36" s="147" t="s">
        <v>42</v>
      </c>
      <c r="F36" s="162">
        <f>ROUND((SUM(BH121:BH187)),  2)</f>
        <v>0</v>
      </c>
      <c r="I36" s="163">
        <v>0.14999999999999999</v>
      </c>
      <c r="J36" s="162">
        <f>0</f>
        <v>0</v>
      </c>
      <c r="L36" s="43"/>
    </row>
    <row r="37" hidden="1" s="1" customFormat="1" ht="14.4" customHeight="1">
      <c r="B37" s="43"/>
      <c r="E37" s="147" t="s">
        <v>43</v>
      </c>
      <c r="F37" s="162">
        <f>ROUND((SUM(BI121:BI187)),  2)</f>
        <v>0</v>
      </c>
      <c r="I37" s="163">
        <v>0</v>
      </c>
      <c r="J37" s="162">
        <f>0</f>
        <v>0</v>
      </c>
      <c r="L37" s="43"/>
    </row>
    <row r="38" s="1" customFormat="1" ht="6.96" customHeight="1">
      <c r="B38" s="43"/>
      <c r="I38" s="149"/>
      <c r="L38" s="43"/>
    </row>
    <row r="39" s="1" customFormat="1" ht="25.44" customHeight="1">
      <c r="B39" s="43"/>
      <c r="C39" s="164"/>
      <c r="D39" s="165" t="s">
        <v>44</v>
      </c>
      <c r="E39" s="166"/>
      <c r="F39" s="166"/>
      <c r="G39" s="167" t="s">
        <v>45</v>
      </c>
      <c r="H39" s="168" t="s">
        <v>46</v>
      </c>
      <c r="I39" s="169"/>
      <c r="J39" s="170">
        <f>SUM(J30:J37)</f>
        <v>0</v>
      </c>
      <c r="K39" s="171"/>
      <c r="L39" s="43"/>
    </row>
    <row r="40" s="1" customFormat="1" ht="14.4" customHeight="1">
      <c r="B40" s="43"/>
      <c r="I40" s="149"/>
      <c r="L40" s="43"/>
    </row>
    <row r="41" ht="14.4" customHeight="1">
      <c r="B41" s="20"/>
      <c r="L41" s="20"/>
    </row>
    <row r="42" ht="14.4" customHeight="1">
      <c r="B42" s="20"/>
      <c r="L42" s="20"/>
    </row>
    <row r="43" ht="14.4" customHeight="1">
      <c r="B43" s="20"/>
      <c r="L43" s="20"/>
    </row>
    <row r="44" ht="14.4" customHeight="1">
      <c r="B44" s="20"/>
      <c r="L44" s="20"/>
    </row>
    <row r="45" ht="14.4" customHeight="1">
      <c r="B45" s="20"/>
      <c r="L45" s="20"/>
    </row>
    <row r="46" ht="14.4" customHeight="1">
      <c r="B46" s="20"/>
      <c r="L46" s="20"/>
    </row>
    <row r="47" ht="14.4" customHeight="1">
      <c r="B47" s="20"/>
      <c r="L47" s="20"/>
    </row>
    <row r="48" ht="14.4" customHeight="1">
      <c r="B48" s="20"/>
      <c r="L48" s="20"/>
    </row>
    <row r="49" ht="14.4" customHeight="1">
      <c r="B49" s="20"/>
      <c r="L49" s="20"/>
    </row>
    <row r="50" s="1" customFormat="1" ht="14.4" customHeight="1">
      <c r="B50" s="43"/>
      <c r="D50" s="172" t="s">
        <v>47</v>
      </c>
      <c r="E50" s="173"/>
      <c r="F50" s="173"/>
      <c r="G50" s="172" t="s">
        <v>48</v>
      </c>
      <c r="H50" s="173"/>
      <c r="I50" s="174"/>
      <c r="J50" s="173"/>
      <c r="K50" s="173"/>
      <c r="L50" s="4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1" customFormat="1">
      <c r="B61" s="43"/>
      <c r="D61" s="175" t="s">
        <v>49</v>
      </c>
      <c r="E61" s="176"/>
      <c r="F61" s="177" t="s">
        <v>50</v>
      </c>
      <c r="G61" s="175" t="s">
        <v>49</v>
      </c>
      <c r="H61" s="176"/>
      <c r="I61" s="178"/>
      <c r="J61" s="179" t="s">
        <v>50</v>
      </c>
      <c r="K61" s="176"/>
      <c r="L61" s="43"/>
    </row>
    <row r="62">
      <c r="B62" s="20"/>
      <c r="L62" s="20"/>
    </row>
    <row r="63">
      <c r="B63" s="20"/>
      <c r="L63" s="20"/>
    </row>
    <row r="64">
      <c r="B64" s="20"/>
      <c r="L64" s="20"/>
    </row>
    <row r="65" s="1" customFormat="1">
      <c r="B65" s="43"/>
      <c r="D65" s="172" t="s">
        <v>51</v>
      </c>
      <c r="E65" s="173"/>
      <c r="F65" s="173"/>
      <c r="G65" s="172" t="s">
        <v>52</v>
      </c>
      <c r="H65" s="173"/>
      <c r="I65" s="174"/>
      <c r="J65" s="173"/>
      <c r="K65" s="173"/>
      <c r="L65" s="43"/>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1" customFormat="1">
      <c r="B76" s="43"/>
      <c r="D76" s="175" t="s">
        <v>49</v>
      </c>
      <c r="E76" s="176"/>
      <c r="F76" s="177" t="s">
        <v>50</v>
      </c>
      <c r="G76" s="175" t="s">
        <v>49</v>
      </c>
      <c r="H76" s="176"/>
      <c r="I76" s="178"/>
      <c r="J76" s="179" t="s">
        <v>50</v>
      </c>
      <c r="K76" s="176"/>
      <c r="L76" s="43"/>
    </row>
    <row r="77" s="1" customFormat="1" ht="14.4" customHeight="1">
      <c r="B77" s="180"/>
      <c r="C77" s="181"/>
      <c r="D77" s="181"/>
      <c r="E77" s="181"/>
      <c r="F77" s="181"/>
      <c r="G77" s="181"/>
      <c r="H77" s="181"/>
      <c r="I77" s="182"/>
      <c r="J77" s="181"/>
      <c r="K77" s="181"/>
      <c r="L77" s="43"/>
    </row>
    <row r="81" s="1" customFormat="1" ht="6.96" customHeight="1">
      <c r="B81" s="183"/>
      <c r="C81" s="184"/>
      <c r="D81" s="184"/>
      <c r="E81" s="184"/>
      <c r="F81" s="184"/>
      <c r="G81" s="184"/>
      <c r="H81" s="184"/>
      <c r="I81" s="185"/>
      <c r="J81" s="184"/>
      <c r="K81" s="184"/>
      <c r="L81" s="43"/>
    </row>
    <row r="82" s="1" customFormat="1" ht="24.96" customHeight="1">
      <c r="B82" s="38"/>
      <c r="C82" s="23" t="s">
        <v>124</v>
      </c>
      <c r="D82" s="39"/>
      <c r="E82" s="39"/>
      <c r="F82" s="39"/>
      <c r="G82" s="39"/>
      <c r="H82" s="39"/>
      <c r="I82" s="149"/>
      <c r="J82" s="39"/>
      <c r="K82" s="39"/>
      <c r="L82" s="43"/>
    </row>
    <row r="83" s="1" customFormat="1" ht="6.96" customHeight="1">
      <c r="B83" s="38"/>
      <c r="C83" s="39"/>
      <c r="D83" s="39"/>
      <c r="E83" s="39"/>
      <c r="F83" s="39"/>
      <c r="G83" s="39"/>
      <c r="H83" s="39"/>
      <c r="I83" s="149"/>
      <c r="J83" s="39"/>
      <c r="K83" s="39"/>
      <c r="L83" s="43"/>
    </row>
    <row r="84" s="1" customFormat="1" ht="12" customHeight="1">
      <c r="B84" s="38"/>
      <c r="C84" s="32" t="s">
        <v>16</v>
      </c>
      <c r="D84" s="39"/>
      <c r="E84" s="39"/>
      <c r="F84" s="39"/>
      <c r="G84" s="39"/>
      <c r="H84" s="39"/>
      <c r="I84" s="149"/>
      <c r="J84" s="39"/>
      <c r="K84" s="39"/>
      <c r="L84" s="43"/>
    </row>
    <row r="85" s="1" customFormat="1" ht="16.5" customHeight="1">
      <c r="B85" s="38"/>
      <c r="C85" s="39"/>
      <c r="D85" s="39"/>
      <c r="E85" s="186" t="str">
        <f>E7</f>
        <v>Stavební úpravy a změny užívání domu s pečovatelskou službou na bytový dům p.č. St. 171/1 a 171/2, k.ú. Hanušovice</v>
      </c>
      <c r="F85" s="32"/>
      <c r="G85" s="32"/>
      <c r="H85" s="32"/>
      <c r="I85" s="149"/>
      <c r="J85" s="39"/>
      <c r="K85" s="39"/>
      <c r="L85" s="43"/>
    </row>
    <row r="86" s="1" customFormat="1" ht="12" customHeight="1">
      <c r="B86" s="38"/>
      <c r="C86" s="32" t="s">
        <v>122</v>
      </c>
      <c r="D86" s="39"/>
      <c r="E86" s="39"/>
      <c r="F86" s="39"/>
      <c r="G86" s="39"/>
      <c r="H86" s="39"/>
      <c r="I86" s="149"/>
      <c r="J86" s="39"/>
      <c r="K86" s="39"/>
      <c r="L86" s="43"/>
    </row>
    <row r="87" s="1" customFormat="1" ht="16.5" customHeight="1">
      <c r="B87" s="38"/>
      <c r="C87" s="39"/>
      <c r="D87" s="39"/>
      <c r="E87" s="71" t="str">
        <f>E9</f>
        <v>05 - Ústřední topení</v>
      </c>
      <c r="F87" s="39"/>
      <c r="G87" s="39"/>
      <c r="H87" s="39"/>
      <c r="I87" s="149"/>
      <c r="J87" s="39"/>
      <c r="K87" s="39"/>
      <c r="L87" s="43"/>
    </row>
    <row r="88" s="1" customFormat="1" ht="6.96" customHeight="1">
      <c r="B88" s="38"/>
      <c r="C88" s="39"/>
      <c r="D88" s="39"/>
      <c r="E88" s="39"/>
      <c r="F88" s="39"/>
      <c r="G88" s="39"/>
      <c r="H88" s="39"/>
      <c r="I88" s="149"/>
      <c r="J88" s="39"/>
      <c r="K88" s="39"/>
      <c r="L88" s="43"/>
    </row>
    <row r="89" s="1" customFormat="1" ht="12" customHeight="1">
      <c r="B89" s="38"/>
      <c r="C89" s="32" t="s">
        <v>20</v>
      </c>
      <c r="D89" s="39"/>
      <c r="E89" s="39"/>
      <c r="F89" s="27" t="str">
        <f>F12</f>
        <v>Hanušovice</v>
      </c>
      <c r="G89" s="39"/>
      <c r="H89" s="39"/>
      <c r="I89" s="151" t="s">
        <v>22</v>
      </c>
      <c r="J89" s="74" t="str">
        <f>IF(J12="","",J12)</f>
        <v>9. 10. 2019</v>
      </c>
      <c r="K89" s="39"/>
      <c r="L89" s="43"/>
    </row>
    <row r="90" s="1" customFormat="1" ht="6.96" customHeight="1">
      <c r="B90" s="38"/>
      <c r="C90" s="39"/>
      <c r="D90" s="39"/>
      <c r="E90" s="39"/>
      <c r="F90" s="39"/>
      <c r="G90" s="39"/>
      <c r="H90" s="39"/>
      <c r="I90" s="149"/>
      <c r="J90" s="39"/>
      <c r="K90" s="39"/>
      <c r="L90" s="43"/>
    </row>
    <row r="91" s="1" customFormat="1" ht="15.15" customHeight="1">
      <c r="B91" s="38"/>
      <c r="C91" s="32" t="s">
        <v>24</v>
      </c>
      <c r="D91" s="39"/>
      <c r="E91" s="39"/>
      <c r="F91" s="27" t="str">
        <f>E15</f>
        <v xml:space="preserve"> </v>
      </c>
      <c r="G91" s="39"/>
      <c r="H91" s="39"/>
      <c r="I91" s="151" t="s">
        <v>30</v>
      </c>
      <c r="J91" s="36" t="str">
        <f>E21</f>
        <v xml:space="preserve"> </v>
      </c>
      <c r="K91" s="39"/>
      <c r="L91" s="43"/>
    </row>
    <row r="92" s="1" customFormat="1" ht="15.15" customHeight="1">
      <c r="B92" s="38"/>
      <c r="C92" s="32" t="s">
        <v>28</v>
      </c>
      <c r="D92" s="39"/>
      <c r="E92" s="39"/>
      <c r="F92" s="27" t="str">
        <f>IF(E18="","",E18)</f>
        <v>Vyplň údaj</v>
      </c>
      <c r="G92" s="39"/>
      <c r="H92" s="39"/>
      <c r="I92" s="151" t="s">
        <v>32</v>
      </c>
      <c r="J92" s="36" t="str">
        <f>E24</f>
        <v xml:space="preserve"> </v>
      </c>
      <c r="K92" s="39"/>
      <c r="L92" s="43"/>
    </row>
    <row r="93" s="1" customFormat="1" ht="10.32" customHeight="1">
      <c r="B93" s="38"/>
      <c r="C93" s="39"/>
      <c r="D93" s="39"/>
      <c r="E93" s="39"/>
      <c r="F93" s="39"/>
      <c r="G93" s="39"/>
      <c r="H93" s="39"/>
      <c r="I93" s="149"/>
      <c r="J93" s="39"/>
      <c r="K93" s="39"/>
      <c r="L93" s="43"/>
    </row>
    <row r="94" s="1" customFormat="1" ht="29.28" customHeight="1">
      <c r="B94" s="38"/>
      <c r="C94" s="187" t="s">
        <v>125</v>
      </c>
      <c r="D94" s="188"/>
      <c r="E94" s="188"/>
      <c r="F94" s="188"/>
      <c r="G94" s="188"/>
      <c r="H94" s="188"/>
      <c r="I94" s="189"/>
      <c r="J94" s="190" t="s">
        <v>126</v>
      </c>
      <c r="K94" s="188"/>
      <c r="L94" s="43"/>
    </row>
    <row r="95" s="1" customFormat="1" ht="10.32" customHeight="1">
      <c r="B95" s="38"/>
      <c r="C95" s="39"/>
      <c r="D95" s="39"/>
      <c r="E95" s="39"/>
      <c r="F95" s="39"/>
      <c r="G95" s="39"/>
      <c r="H95" s="39"/>
      <c r="I95" s="149"/>
      <c r="J95" s="39"/>
      <c r="K95" s="39"/>
      <c r="L95" s="43"/>
    </row>
    <row r="96" s="1" customFormat="1" ht="22.8" customHeight="1">
      <c r="B96" s="38"/>
      <c r="C96" s="191" t="s">
        <v>127</v>
      </c>
      <c r="D96" s="39"/>
      <c r="E96" s="39"/>
      <c r="F96" s="39"/>
      <c r="G96" s="39"/>
      <c r="H96" s="39"/>
      <c r="I96" s="149"/>
      <c r="J96" s="105">
        <f>J121</f>
        <v>0</v>
      </c>
      <c r="K96" s="39"/>
      <c r="L96" s="43"/>
      <c r="AU96" s="17" t="s">
        <v>128</v>
      </c>
    </row>
    <row r="97" s="8" customFormat="1" ht="24.96" customHeight="1">
      <c r="B97" s="192"/>
      <c r="C97" s="193"/>
      <c r="D97" s="194" t="s">
        <v>2894</v>
      </c>
      <c r="E97" s="195"/>
      <c r="F97" s="195"/>
      <c r="G97" s="195"/>
      <c r="H97" s="195"/>
      <c r="I97" s="196"/>
      <c r="J97" s="197">
        <f>J122</f>
        <v>0</v>
      </c>
      <c r="K97" s="193"/>
      <c r="L97" s="198"/>
    </row>
    <row r="98" s="8" customFormat="1" ht="24.96" customHeight="1">
      <c r="B98" s="192"/>
      <c r="C98" s="193"/>
      <c r="D98" s="194" t="s">
        <v>2895</v>
      </c>
      <c r="E98" s="195"/>
      <c r="F98" s="195"/>
      <c r="G98" s="195"/>
      <c r="H98" s="195"/>
      <c r="I98" s="196"/>
      <c r="J98" s="197">
        <f>J124</f>
        <v>0</v>
      </c>
      <c r="K98" s="193"/>
      <c r="L98" s="198"/>
    </row>
    <row r="99" s="8" customFormat="1" ht="24.96" customHeight="1">
      <c r="B99" s="192"/>
      <c r="C99" s="193"/>
      <c r="D99" s="194" t="s">
        <v>2896</v>
      </c>
      <c r="E99" s="195"/>
      <c r="F99" s="195"/>
      <c r="G99" s="195"/>
      <c r="H99" s="195"/>
      <c r="I99" s="196"/>
      <c r="J99" s="197">
        <f>J137</f>
        <v>0</v>
      </c>
      <c r="K99" s="193"/>
      <c r="L99" s="198"/>
    </row>
    <row r="100" s="8" customFormat="1" ht="24.96" customHeight="1">
      <c r="B100" s="192"/>
      <c r="C100" s="193"/>
      <c r="D100" s="194" t="s">
        <v>2897</v>
      </c>
      <c r="E100" s="195"/>
      <c r="F100" s="195"/>
      <c r="G100" s="195"/>
      <c r="H100" s="195"/>
      <c r="I100" s="196"/>
      <c r="J100" s="197">
        <f>J155</f>
        <v>0</v>
      </c>
      <c r="K100" s="193"/>
      <c r="L100" s="198"/>
    </row>
    <row r="101" s="8" customFormat="1" ht="24.96" customHeight="1">
      <c r="B101" s="192"/>
      <c r="C101" s="193"/>
      <c r="D101" s="194" t="s">
        <v>2898</v>
      </c>
      <c r="E101" s="195"/>
      <c r="F101" s="195"/>
      <c r="G101" s="195"/>
      <c r="H101" s="195"/>
      <c r="I101" s="196"/>
      <c r="J101" s="197">
        <f>J179</f>
        <v>0</v>
      </c>
      <c r="K101" s="193"/>
      <c r="L101" s="198"/>
    </row>
    <row r="102" s="1" customFormat="1" ht="21.84" customHeight="1">
      <c r="B102" s="38"/>
      <c r="C102" s="39"/>
      <c r="D102" s="39"/>
      <c r="E102" s="39"/>
      <c r="F102" s="39"/>
      <c r="G102" s="39"/>
      <c r="H102" s="39"/>
      <c r="I102" s="149"/>
      <c r="J102" s="39"/>
      <c r="K102" s="39"/>
      <c r="L102" s="43"/>
    </row>
    <row r="103" s="1" customFormat="1" ht="6.96" customHeight="1">
      <c r="B103" s="61"/>
      <c r="C103" s="62"/>
      <c r="D103" s="62"/>
      <c r="E103" s="62"/>
      <c r="F103" s="62"/>
      <c r="G103" s="62"/>
      <c r="H103" s="62"/>
      <c r="I103" s="182"/>
      <c r="J103" s="62"/>
      <c r="K103" s="62"/>
      <c r="L103" s="43"/>
    </row>
    <row r="107" s="1" customFormat="1" ht="6.96" customHeight="1">
      <c r="B107" s="63"/>
      <c r="C107" s="64"/>
      <c r="D107" s="64"/>
      <c r="E107" s="64"/>
      <c r="F107" s="64"/>
      <c r="G107" s="64"/>
      <c r="H107" s="64"/>
      <c r="I107" s="185"/>
      <c r="J107" s="64"/>
      <c r="K107" s="64"/>
      <c r="L107" s="43"/>
    </row>
    <row r="108" s="1" customFormat="1" ht="24.96" customHeight="1">
      <c r="B108" s="38"/>
      <c r="C108" s="23" t="s">
        <v>150</v>
      </c>
      <c r="D108" s="39"/>
      <c r="E108" s="39"/>
      <c r="F108" s="39"/>
      <c r="G108" s="39"/>
      <c r="H108" s="39"/>
      <c r="I108" s="149"/>
      <c r="J108" s="39"/>
      <c r="K108" s="39"/>
      <c r="L108" s="43"/>
    </row>
    <row r="109" s="1" customFormat="1" ht="6.96" customHeight="1">
      <c r="B109" s="38"/>
      <c r="C109" s="39"/>
      <c r="D109" s="39"/>
      <c r="E109" s="39"/>
      <c r="F109" s="39"/>
      <c r="G109" s="39"/>
      <c r="H109" s="39"/>
      <c r="I109" s="149"/>
      <c r="J109" s="39"/>
      <c r="K109" s="39"/>
      <c r="L109" s="43"/>
    </row>
    <row r="110" s="1" customFormat="1" ht="12" customHeight="1">
      <c r="B110" s="38"/>
      <c r="C110" s="32" t="s">
        <v>16</v>
      </c>
      <c r="D110" s="39"/>
      <c r="E110" s="39"/>
      <c r="F110" s="39"/>
      <c r="G110" s="39"/>
      <c r="H110" s="39"/>
      <c r="I110" s="149"/>
      <c r="J110" s="39"/>
      <c r="K110" s="39"/>
      <c r="L110" s="43"/>
    </row>
    <row r="111" s="1" customFormat="1" ht="16.5" customHeight="1">
      <c r="B111" s="38"/>
      <c r="C111" s="39"/>
      <c r="D111" s="39"/>
      <c r="E111" s="186" t="str">
        <f>E7</f>
        <v>Stavební úpravy a změny užívání domu s pečovatelskou službou na bytový dům p.č. St. 171/1 a 171/2, k.ú. Hanušovice</v>
      </c>
      <c r="F111" s="32"/>
      <c r="G111" s="32"/>
      <c r="H111" s="32"/>
      <c r="I111" s="149"/>
      <c r="J111" s="39"/>
      <c r="K111" s="39"/>
      <c r="L111" s="43"/>
    </row>
    <row r="112" s="1" customFormat="1" ht="12" customHeight="1">
      <c r="B112" s="38"/>
      <c r="C112" s="32" t="s">
        <v>122</v>
      </c>
      <c r="D112" s="39"/>
      <c r="E112" s="39"/>
      <c r="F112" s="39"/>
      <c r="G112" s="39"/>
      <c r="H112" s="39"/>
      <c r="I112" s="149"/>
      <c r="J112" s="39"/>
      <c r="K112" s="39"/>
      <c r="L112" s="43"/>
    </row>
    <row r="113" s="1" customFormat="1" ht="16.5" customHeight="1">
      <c r="B113" s="38"/>
      <c r="C113" s="39"/>
      <c r="D113" s="39"/>
      <c r="E113" s="71" t="str">
        <f>E9</f>
        <v>05 - Ústřední topení</v>
      </c>
      <c r="F113" s="39"/>
      <c r="G113" s="39"/>
      <c r="H113" s="39"/>
      <c r="I113" s="149"/>
      <c r="J113" s="39"/>
      <c r="K113" s="39"/>
      <c r="L113" s="43"/>
    </row>
    <row r="114" s="1" customFormat="1" ht="6.96" customHeight="1">
      <c r="B114" s="38"/>
      <c r="C114" s="39"/>
      <c r="D114" s="39"/>
      <c r="E114" s="39"/>
      <c r="F114" s="39"/>
      <c r="G114" s="39"/>
      <c r="H114" s="39"/>
      <c r="I114" s="149"/>
      <c r="J114" s="39"/>
      <c r="K114" s="39"/>
      <c r="L114" s="43"/>
    </row>
    <row r="115" s="1" customFormat="1" ht="12" customHeight="1">
      <c r="B115" s="38"/>
      <c r="C115" s="32" t="s">
        <v>20</v>
      </c>
      <c r="D115" s="39"/>
      <c r="E115" s="39"/>
      <c r="F115" s="27" t="str">
        <f>F12</f>
        <v>Hanušovice</v>
      </c>
      <c r="G115" s="39"/>
      <c r="H115" s="39"/>
      <c r="I115" s="151" t="s">
        <v>22</v>
      </c>
      <c r="J115" s="74" t="str">
        <f>IF(J12="","",J12)</f>
        <v>9. 10. 2019</v>
      </c>
      <c r="K115" s="39"/>
      <c r="L115" s="43"/>
    </row>
    <row r="116" s="1" customFormat="1" ht="6.96" customHeight="1">
      <c r="B116" s="38"/>
      <c r="C116" s="39"/>
      <c r="D116" s="39"/>
      <c r="E116" s="39"/>
      <c r="F116" s="39"/>
      <c r="G116" s="39"/>
      <c r="H116" s="39"/>
      <c r="I116" s="149"/>
      <c r="J116" s="39"/>
      <c r="K116" s="39"/>
      <c r="L116" s="43"/>
    </row>
    <row r="117" s="1" customFormat="1" ht="15.15" customHeight="1">
      <c r="B117" s="38"/>
      <c r="C117" s="32" t="s">
        <v>24</v>
      </c>
      <c r="D117" s="39"/>
      <c r="E117" s="39"/>
      <c r="F117" s="27" t="str">
        <f>E15</f>
        <v xml:space="preserve"> </v>
      </c>
      <c r="G117" s="39"/>
      <c r="H117" s="39"/>
      <c r="I117" s="151" t="s">
        <v>30</v>
      </c>
      <c r="J117" s="36" t="str">
        <f>E21</f>
        <v xml:space="preserve"> </v>
      </c>
      <c r="K117" s="39"/>
      <c r="L117" s="43"/>
    </row>
    <row r="118" s="1" customFormat="1" ht="15.15" customHeight="1">
      <c r="B118" s="38"/>
      <c r="C118" s="32" t="s">
        <v>28</v>
      </c>
      <c r="D118" s="39"/>
      <c r="E118" s="39"/>
      <c r="F118" s="27" t="str">
        <f>IF(E18="","",E18)</f>
        <v>Vyplň údaj</v>
      </c>
      <c r="G118" s="39"/>
      <c r="H118" s="39"/>
      <c r="I118" s="151" t="s">
        <v>32</v>
      </c>
      <c r="J118" s="36" t="str">
        <f>E24</f>
        <v xml:space="preserve"> </v>
      </c>
      <c r="K118" s="39"/>
      <c r="L118" s="43"/>
    </row>
    <row r="119" s="1" customFormat="1" ht="10.32" customHeight="1">
      <c r="B119" s="38"/>
      <c r="C119" s="39"/>
      <c r="D119" s="39"/>
      <c r="E119" s="39"/>
      <c r="F119" s="39"/>
      <c r="G119" s="39"/>
      <c r="H119" s="39"/>
      <c r="I119" s="149"/>
      <c r="J119" s="39"/>
      <c r="K119" s="39"/>
      <c r="L119" s="43"/>
    </row>
    <row r="120" s="10" customFormat="1" ht="29.28" customHeight="1">
      <c r="B120" s="205"/>
      <c r="C120" s="206" t="s">
        <v>151</v>
      </c>
      <c r="D120" s="207" t="s">
        <v>59</v>
      </c>
      <c r="E120" s="207" t="s">
        <v>55</v>
      </c>
      <c r="F120" s="207" t="s">
        <v>56</v>
      </c>
      <c r="G120" s="207" t="s">
        <v>152</v>
      </c>
      <c r="H120" s="207" t="s">
        <v>153</v>
      </c>
      <c r="I120" s="208" t="s">
        <v>154</v>
      </c>
      <c r="J120" s="207" t="s">
        <v>126</v>
      </c>
      <c r="K120" s="209" t="s">
        <v>155</v>
      </c>
      <c r="L120" s="210"/>
      <c r="M120" s="95" t="s">
        <v>1</v>
      </c>
      <c r="N120" s="96" t="s">
        <v>38</v>
      </c>
      <c r="O120" s="96" t="s">
        <v>156</v>
      </c>
      <c r="P120" s="96" t="s">
        <v>157</v>
      </c>
      <c r="Q120" s="96" t="s">
        <v>158</v>
      </c>
      <c r="R120" s="96" t="s">
        <v>159</v>
      </c>
      <c r="S120" s="96" t="s">
        <v>160</v>
      </c>
      <c r="T120" s="97" t="s">
        <v>161</v>
      </c>
    </row>
    <row r="121" s="1" customFormat="1" ht="22.8" customHeight="1">
      <c r="B121" s="38"/>
      <c r="C121" s="102" t="s">
        <v>162</v>
      </c>
      <c r="D121" s="39"/>
      <c r="E121" s="39"/>
      <c r="F121" s="39"/>
      <c r="G121" s="39"/>
      <c r="H121" s="39"/>
      <c r="I121" s="149"/>
      <c r="J121" s="211">
        <f>BK121</f>
        <v>0</v>
      </c>
      <c r="K121" s="39"/>
      <c r="L121" s="43"/>
      <c r="M121" s="98"/>
      <c r="N121" s="99"/>
      <c r="O121" s="99"/>
      <c r="P121" s="212">
        <f>P122+P124+P137+P155+P179</f>
        <v>0</v>
      </c>
      <c r="Q121" s="99"/>
      <c r="R121" s="212">
        <f>R122+R124+R137+R155+R179</f>
        <v>2.3643890000000001</v>
      </c>
      <c r="S121" s="99"/>
      <c r="T121" s="213">
        <f>T122+T124+T137+T155+T179</f>
        <v>0</v>
      </c>
      <c r="AT121" s="17" t="s">
        <v>73</v>
      </c>
      <c r="AU121" s="17" t="s">
        <v>128</v>
      </c>
      <c r="BK121" s="214">
        <f>BK122+BK124+BK137+BK155+BK179</f>
        <v>0</v>
      </c>
    </row>
    <row r="122" s="11" customFormat="1" ht="25.92" customHeight="1">
      <c r="B122" s="215"/>
      <c r="C122" s="216"/>
      <c r="D122" s="217" t="s">
        <v>73</v>
      </c>
      <c r="E122" s="218" t="s">
        <v>961</v>
      </c>
      <c r="F122" s="218" t="s">
        <v>2899</v>
      </c>
      <c r="G122" s="216"/>
      <c r="H122" s="216"/>
      <c r="I122" s="219"/>
      <c r="J122" s="220">
        <f>BK122</f>
        <v>0</v>
      </c>
      <c r="K122" s="216"/>
      <c r="L122" s="221"/>
      <c r="M122" s="222"/>
      <c r="N122" s="223"/>
      <c r="O122" s="223"/>
      <c r="P122" s="224">
        <f>P123</f>
        <v>0</v>
      </c>
      <c r="Q122" s="223"/>
      <c r="R122" s="224">
        <f>R123</f>
        <v>0</v>
      </c>
      <c r="S122" s="223"/>
      <c r="T122" s="225">
        <f>T123</f>
        <v>0</v>
      </c>
      <c r="AR122" s="226" t="s">
        <v>82</v>
      </c>
      <c r="AT122" s="227" t="s">
        <v>73</v>
      </c>
      <c r="AU122" s="227" t="s">
        <v>74</v>
      </c>
      <c r="AY122" s="226" t="s">
        <v>165</v>
      </c>
      <c r="BK122" s="228">
        <f>BK123</f>
        <v>0</v>
      </c>
    </row>
    <row r="123" s="1" customFormat="1" ht="24" customHeight="1">
      <c r="B123" s="38"/>
      <c r="C123" s="231" t="s">
        <v>82</v>
      </c>
      <c r="D123" s="231" t="s">
        <v>168</v>
      </c>
      <c r="E123" s="232" t="s">
        <v>2900</v>
      </c>
      <c r="F123" s="233" t="s">
        <v>2901</v>
      </c>
      <c r="G123" s="234" t="s">
        <v>2902</v>
      </c>
      <c r="H123" s="235">
        <v>20</v>
      </c>
      <c r="I123" s="236"/>
      <c r="J123" s="237">
        <f>ROUND(I123*H123,2)</f>
        <v>0</v>
      </c>
      <c r="K123" s="233" t="s">
        <v>1</v>
      </c>
      <c r="L123" s="43"/>
      <c r="M123" s="238" t="s">
        <v>1</v>
      </c>
      <c r="N123" s="239" t="s">
        <v>40</v>
      </c>
      <c r="O123" s="86"/>
      <c r="P123" s="240">
        <f>O123*H123</f>
        <v>0</v>
      </c>
      <c r="Q123" s="240">
        <v>0</v>
      </c>
      <c r="R123" s="240">
        <f>Q123*H123</f>
        <v>0</v>
      </c>
      <c r="S123" s="240">
        <v>0</v>
      </c>
      <c r="T123" s="241">
        <f>S123*H123</f>
        <v>0</v>
      </c>
      <c r="AR123" s="242" t="s">
        <v>173</v>
      </c>
      <c r="AT123" s="242" t="s">
        <v>168</v>
      </c>
      <c r="AU123" s="242" t="s">
        <v>82</v>
      </c>
      <c r="AY123" s="17" t="s">
        <v>165</v>
      </c>
      <c r="BE123" s="243">
        <f>IF(N123="základní",J123,0)</f>
        <v>0</v>
      </c>
      <c r="BF123" s="243">
        <f>IF(N123="snížená",J123,0)</f>
        <v>0</v>
      </c>
      <c r="BG123" s="243">
        <f>IF(N123="zákl. přenesená",J123,0)</f>
        <v>0</v>
      </c>
      <c r="BH123" s="243">
        <f>IF(N123="sníž. přenesená",J123,0)</f>
        <v>0</v>
      </c>
      <c r="BI123" s="243">
        <f>IF(N123="nulová",J123,0)</f>
        <v>0</v>
      </c>
      <c r="BJ123" s="17" t="s">
        <v>107</v>
      </c>
      <c r="BK123" s="243">
        <f>ROUND(I123*H123,2)</f>
        <v>0</v>
      </c>
      <c r="BL123" s="17" t="s">
        <v>173</v>
      </c>
      <c r="BM123" s="242" t="s">
        <v>2903</v>
      </c>
    </row>
    <row r="124" s="11" customFormat="1" ht="25.92" customHeight="1">
      <c r="B124" s="215"/>
      <c r="C124" s="216"/>
      <c r="D124" s="217" t="s">
        <v>73</v>
      </c>
      <c r="E124" s="218" t="s">
        <v>2904</v>
      </c>
      <c r="F124" s="218" t="s">
        <v>2905</v>
      </c>
      <c r="G124" s="216"/>
      <c r="H124" s="216"/>
      <c r="I124" s="219"/>
      <c r="J124" s="220">
        <f>BK124</f>
        <v>0</v>
      </c>
      <c r="K124" s="216"/>
      <c r="L124" s="221"/>
      <c r="M124" s="222"/>
      <c r="N124" s="223"/>
      <c r="O124" s="223"/>
      <c r="P124" s="224">
        <f>SUM(P125:P136)</f>
        <v>0</v>
      </c>
      <c r="Q124" s="223"/>
      <c r="R124" s="224">
        <f>SUM(R125:R136)</f>
        <v>0.42246899999999998</v>
      </c>
      <c r="S124" s="223"/>
      <c r="T124" s="225">
        <f>SUM(T125:T136)</f>
        <v>0</v>
      </c>
      <c r="AR124" s="226" t="s">
        <v>82</v>
      </c>
      <c r="AT124" s="227" t="s">
        <v>73</v>
      </c>
      <c r="AU124" s="227" t="s">
        <v>74</v>
      </c>
      <c r="AY124" s="226" t="s">
        <v>165</v>
      </c>
      <c r="BK124" s="228">
        <f>SUM(BK125:BK136)</f>
        <v>0</v>
      </c>
    </row>
    <row r="125" s="1" customFormat="1" ht="24" customHeight="1">
      <c r="B125" s="38"/>
      <c r="C125" s="231" t="s">
        <v>173</v>
      </c>
      <c r="D125" s="231" t="s">
        <v>168</v>
      </c>
      <c r="E125" s="232" t="s">
        <v>2906</v>
      </c>
      <c r="F125" s="233" t="s">
        <v>2907</v>
      </c>
      <c r="G125" s="234" t="s">
        <v>2851</v>
      </c>
      <c r="H125" s="235">
        <v>1</v>
      </c>
      <c r="I125" s="236"/>
      <c r="J125" s="237">
        <f>ROUND(I125*H125,2)</f>
        <v>0</v>
      </c>
      <c r="K125" s="233" t="s">
        <v>1</v>
      </c>
      <c r="L125" s="43"/>
      <c r="M125" s="238" t="s">
        <v>1</v>
      </c>
      <c r="N125" s="239" t="s">
        <v>40</v>
      </c>
      <c r="O125" s="86"/>
      <c r="P125" s="240">
        <f>O125*H125</f>
        <v>0</v>
      </c>
      <c r="Q125" s="240">
        <v>0.050000000000000003</v>
      </c>
      <c r="R125" s="240">
        <f>Q125*H125</f>
        <v>0.050000000000000003</v>
      </c>
      <c r="S125" s="240">
        <v>0</v>
      </c>
      <c r="T125" s="241">
        <f>S125*H125</f>
        <v>0</v>
      </c>
      <c r="AR125" s="242" t="s">
        <v>173</v>
      </c>
      <c r="AT125" s="242" t="s">
        <v>168</v>
      </c>
      <c r="AU125" s="242" t="s">
        <v>82</v>
      </c>
      <c r="AY125" s="17" t="s">
        <v>165</v>
      </c>
      <c r="BE125" s="243">
        <f>IF(N125="základní",J125,0)</f>
        <v>0</v>
      </c>
      <c r="BF125" s="243">
        <f>IF(N125="snížená",J125,0)</f>
        <v>0</v>
      </c>
      <c r="BG125" s="243">
        <f>IF(N125="zákl. přenesená",J125,0)</f>
        <v>0</v>
      </c>
      <c r="BH125" s="243">
        <f>IF(N125="sníž. přenesená",J125,0)</f>
        <v>0</v>
      </c>
      <c r="BI125" s="243">
        <f>IF(N125="nulová",J125,0)</f>
        <v>0</v>
      </c>
      <c r="BJ125" s="17" t="s">
        <v>107</v>
      </c>
      <c r="BK125" s="243">
        <f>ROUND(I125*H125,2)</f>
        <v>0</v>
      </c>
      <c r="BL125" s="17" t="s">
        <v>173</v>
      </c>
      <c r="BM125" s="242" t="s">
        <v>2908</v>
      </c>
    </row>
    <row r="126" s="1" customFormat="1" ht="16.5" customHeight="1">
      <c r="B126" s="38"/>
      <c r="C126" s="231" t="s">
        <v>233</v>
      </c>
      <c r="D126" s="231" t="s">
        <v>168</v>
      </c>
      <c r="E126" s="232" t="s">
        <v>2909</v>
      </c>
      <c r="F126" s="233" t="s">
        <v>2910</v>
      </c>
      <c r="G126" s="234" t="s">
        <v>214</v>
      </c>
      <c r="H126" s="235">
        <v>1</v>
      </c>
      <c r="I126" s="236"/>
      <c r="J126" s="237">
        <f>ROUND(I126*H126,2)</f>
        <v>0</v>
      </c>
      <c r="K126" s="233" t="s">
        <v>1</v>
      </c>
      <c r="L126" s="43"/>
      <c r="M126" s="238" t="s">
        <v>1</v>
      </c>
      <c r="N126" s="239" t="s">
        <v>40</v>
      </c>
      <c r="O126" s="86"/>
      <c r="P126" s="240">
        <f>O126*H126</f>
        <v>0</v>
      </c>
      <c r="Q126" s="240">
        <v>0.248</v>
      </c>
      <c r="R126" s="240">
        <f>Q126*H126</f>
        <v>0.248</v>
      </c>
      <c r="S126" s="240">
        <v>0</v>
      </c>
      <c r="T126" s="241">
        <f>S126*H126</f>
        <v>0</v>
      </c>
      <c r="AR126" s="242" t="s">
        <v>173</v>
      </c>
      <c r="AT126" s="242" t="s">
        <v>168</v>
      </c>
      <c r="AU126" s="242" t="s">
        <v>82</v>
      </c>
      <c r="AY126" s="17" t="s">
        <v>165</v>
      </c>
      <c r="BE126" s="243">
        <f>IF(N126="základní",J126,0)</f>
        <v>0</v>
      </c>
      <c r="BF126" s="243">
        <f>IF(N126="snížená",J126,0)</f>
        <v>0</v>
      </c>
      <c r="BG126" s="243">
        <f>IF(N126="zákl. přenesená",J126,0)</f>
        <v>0</v>
      </c>
      <c r="BH126" s="243">
        <f>IF(N126="sníž. přenesená",J126,0)</f>
        <v>0</v>
      </c>
      <c r="BI126" s="243">
        <f>IF(N126="nulová",J126,0)</f>
        <v>0</v>
      </c>
      <c r="BJ126" s="17" t="s">
        <v>107</v>
      </c>
      <c r="BK126" s="243">
        <f>ROUND(I126*H126,2)</f>
        <v>0</v>
      </c>
      <c r="BL126" s="17" t="s">
        <v>173</v>
      </c>
      <c r="BM126" s="242" t="s">
        <v>2911</v>
      </c>
    </row>
    <row r="127" s="1" customFormat="1" ht="16.5" customHeight="1">
      <c r="B127" s="38"/>
      <c r="C127" s="231" t="s">
        <v>226</v>
      </c>
      <c r="D127" s="231" t="s">
        <v>168</v>
      </c>
      <c r="E127" s="232" t="s">
        <v>2912</v>
      </c>
      <c r="F127" s="233" t="s">
        <v>2913</v>
      </c>
      <c r="G127" s="234" t="s">
        <v>214</v>
      </c>
      <c r="H127" s="235">
        <v>1</v>
      </c>
      <c r="I127" s="236"/>
      <c r="J127" s="237">
        <f>ROUND(I127*H127,2)</f>
        <v>0</v>
      </c>
      <c r="K127" s="233" t="s">
        <v>1</v>
      </c>
      <c r="L127" s="43"/>
      <c r="M127" s="238" t="s">
        <v>1</v>
      </c>
      <c r="N127" s="239" t="s">
        <v>40</v>
      </c>
      <c r="O127" s="86"/>
      <c r="P127" s="240">
        <f>O127*H127</f>
        <v>0</v>
      </c>
      <c r="Q127" s="240">
        <v>0.0089999999999999993</v>
      </c>
      <c r="R127" s="240">
        <f>Q127*H127</f>
        <v>0.0089999999999999993</v>
      </c>
      <c r="S127" s="240">
        <v>0</v>
      </c>
      <c r="T127" s="241">
        <f>S127*H127</f>
        <v>0</v>
      </c>
      <c r="AR127" s="242" t="s">
        <v>173</v>
      </c>
      <c r="AT127" s="242" t="s">
        <v>168</v>
      </c>
      <c r="AU127" s="242" t="s">
        <v>82</v>
      </c>
      <c r="AY127" s="17" t="s">
        <v>165</v>
      </c>
      <c r="BE127" s="243">
        <f>IF(N127="základní",J127,0)</f>
        <v>0</v>
      </c>
      <c r="BF127" s="243">
        <f>IF(N127="snížená",J127,0)</f>
        <v>0</v>
      </c>
      <c r="BG127" s="243">
        <f>IF(N127="zákl. přenesená",J127,0)</f>
        <v>0</v>
      </c>
      <c r="BH127" s="243">
        <f>IF(N127="sníž. přenesená",J127,0)</f>
        <v>0</v>
      </c>
      <c r="BI127" s="243">
        <f>IF(N127="nulová",J127,0)</f>
        <v>0</v>
      </c>
      <c r="BJ127" s="17" t="s">
        <v>107</v>
      </c>
      <c r="BK127" s="243">
        <f>ROUND(I127*H127,2)</f>
        <v>0</v>
      </c>
      <c r="BL127" s="17" t="s">
        <v>173</v>
      </c>
      <c r="BM127" s="242" t="s">
        <v>2914</v>
      </c>
    </row>
    <row r="128" s="1" customFormat="1" ht="16.5" customHeight="1">
      <c r="B128" s="38"/>
      <c r="C128" s="231" t="s">
        <v>256</v>
      </c>
      <c r="D128" s="231" t="s">
        <v>168</v>
      </c>
      <c r="E128" s="232" t="s">
        <v>2915</v>
      </c>
      <c r="F128" s="233" t="s">
        <v>2916</v>
      </c>
      <c r="G128" s="234" t="s">
        <v>214</v>
      </c>
      <c r="H128" s="235">
        <v>1</v>
      </c>
      <c r="I128" s="236"/>
      <c r="J128" s="237">
        <f>ROUND(I128*H128,2)</f>
        <v>0</v>
      </c>
      <c r="K128" s="233" t="s">
        <v>1</v>
      </c>
      <c r="L128" s="43"/>
      <c r="M128" s="238" t="s">
        <v>1</v>
      </c>
      <c r="N128" s="239" t="s">
        <v>40</v>
      </c>
      <c r="O128" s="86"/>
      <c r="P128" s="240">
        <f>O128*H128</f>
        <v>0</v>
      </c>
      <c r="Q128" s="240">
        <v>0.0030000000000000001</v>
      </c>
      <c r="R128" s="240">
        <f>Q128*H128</f>
        <v>0.0030000000000000001</v>
      </c>
      <c r="S128" s="240">
        <v>0</v>
      </c>
      <c r="T128" s="241">
        <f>S128*H128</f>
        <v>0</v>
      </c>
      <c r="AR128" s="242" t="s">
        <v>173</v>
      </c>
      <c r="AT128" s="242" t="s">
        <v>168</v>
      </c>
      <c r="AU128" s="242" t="s">
        <v>82</v>
      </c>
      <c r="AY128" s="17" t="s">
        <v>165</v>
      </c>
      <c r="BE128" s="243">
        <f>IF(N128="základní",J128,0)</f>
        <v>0</v>
      </c>
      <c r="BF128" s="243">
        <f>IF(N128="snížená",J128,0)</f>
        <v>0</v>
      </c>
      <c r="BG128" s="243">
        <f>IF(N128="zákl. přenesená",J128,0)</f>
        <v>0</v>
      </c>
      <c r="BH128" s="243">
        <f>IF(N128="sníž. přenesená",J128,0)</f>
        <v>0</v>
      </c>
      <c r="BI128" s="243">
        <f>IF(N128="nulová",J128,0)</f>
        <v>0</v>
      </c>
      <c r="BJ128" s="17" t="s">
        <v>107</v>
      </c>
      <c r="BK128" s="243">
        <f>ROUND(I128*H128,2)</f>
        <v>0</v>
      </c>
      <c r="BL128" s="17" t="s">
        <v>173</v>
      </c>
      <c r="BM128" s="242" t="s">
        <v>2917</v>
      </c>
    </row>
    <row r="129" s="1" customFormat="1" ht="16.5" customHeight="1">
      <c r="B129" s="38"/>
      <c r="C129" s="231" t="s">
        <v>263</v>
      </c>
      <c r="D129" s="231" t="s">
        <v>168</v>
      </c>
      <c r="E129" s="232" t="s">
        <v>2918</v>
      </c>
      <c r="F129" s="233" t="s">
        <v>2919</v>
      </c>
      <c r="G129" s="234" t="s">
        <v>214</v>
      </c>
      <c r="H129" s="235">
        <v>1</v>
      </c>
      <c r="I129" s="236"/>
      <c r="J129" s="237">
        <f>ROUND(I129*H129,2)</f>
        <v>0</v>
      </c>
      <c r="K129" s="233" t="s">
        <v>1</v>
      </c>
      <c r="L129" s="43"/>
      <c r="M129" s="238" t="s">
        <v>1</v>
      </c>
      <c r="N129" s="239" t="s">
        <v>40</v>
      </c>
      <c r="O129" s="86"/>
      <c r="P129" s="240">
        <f>O129*H129</f>
        <v>0</v>
      </c>
      <c r="Q129" s="240">
        <v>0.0030000000000000001</v>
      </c>
      <c r="R129" s="240">
        <f>Q129*H129</f>
        <v>0.0030000000000000001</v>
      </c>
      <c r="S129" s="240">
        <v>0</v>
      </c>
      <c r="T129" s="241">
        <f>S129*H129</f>
        <v>0</v>
      </c>
      <c r="AR129" s="242" t="s">
        <v>173</v>
      </c>
      <c r="AT129" s="242" t="s">
        <v>168</v>
      </c>
      <c r="AU129" s="242" t="s">
        <v>82</v>
      </c>
      <c r="AY129" s="17" t="s">
        <v>165</v>
      </c>
      <c r="BE129" s="243">
        <f>IF(N129="základní",J129,0)</f>
        <v>0</v>
      </c>
      <c r="BF129" s="243">
        <f>IF(N129="snížená",J129,0)</f>
        <v>0</v>
      </c>
      <c r="BG129" s="243">
        <f>IF(N129="zákl. přenesená",J129,0)</f>
        <v>0</v>
      </c>
      <c r="BH129" s="243">
        <f>IF(N129="sníž. přenesená",J129,0)</f>
        <v>0</v>
      </c>
      <c r="BI129" s="243">
        <f>IF(N129="nulová",J129,0)</f>
        <v>0</v>
      </c>
      <c r="BJ129" s="17" t="s">
        <v>107</v>
      </c>
      <c r="BK129" s="243">
        <f>ROUND(I129*H129,2)</f>
        <v>0</v>
      </c>
      <c r="BL129" s="17" t="s">
        <v>173</v>
      </c>
      <c r="BM129" s="242" t="s">
        <v>2920</v>
      </c>
    </row>
    <row r="130" s="1" customFormat="1" ht="16.5" customHeight="1">
      <c r="B130" s="38"/>
      <c r="C130" s="231" t="s">
        <v>282</v>
      </c>
      <c r="D130" s="231" t="s">
        <v>168</v>
      </c>
      <c r="E130" s="232" t="s">
        <v>2921</v>
      </c>
      <c r="F130" s="233" t="s">
        <v>2922</v>
      </c>
      <c r="G130" s="234" t="s">
        <v>214</v>
      </c>
      <c r="H130" s="235">
        <v>1</v>
      </c>
      <c r="I130" s="236"/>
      <c r="J130" s="237">
        <f>ROUND(I130*H130,2)</f>
        <v>0</v>
      </c>
      <c r="K130" s="233" t="s">
        <v>1</v>
      </c>
      <c r="L130" s="43"/>
      <c r="M130" s="238" t="s">
        <v>1</v>
      </c>
      <c r="N130" s="239" t="s">
        <v>40</v>
      </c>
      <c r="O130" s="86"/>
      <c r="P130" s="240">
        <f>O130*H130</f>
        <v>0</v>
      </c>
      <c r="Q130" s="240">
        <v>0</v>
      </c>
      <c r="R130" s="240">
        <f>Q130*H130</f>
        <v>0</v>
      </c>
      <c r="S130" s="240">
        <v>0</v>
      </c>
      <c r="T130" s="241">
        <f>S130*H130</f>
        <v>0</v>
      </c>
      <c r="AR130" s="242" t="s">
        <v>173</v>
      </c>
      <c r="AT130" s="242" t="s">
        <v>168</v>
      </c>
      <c r="AU130" s="242" t="s">
        <v>82</v>
      </c>
      <c r="AY130" s="17" t="s">
        <v>165</v>
      </c>
      <c r="BE130" s="243">
        <f>IF(N130="základní",J130,0)</f>
        <v>0</v>
      </c>
      <c r="BF130" s="243">
        <f>IF(N130="snížená",J130,0)</f>
        <v>0</v>
      </c>
      <c r="BG130" s="243">
        <f>IF(N130="zákl. přenesená",J130,0)</f>
        <v>0</v>
      </c>
      <c r="BH130" s="243">
        <f>IF(N130="sníž. přenesená",J130,0)</f>
        <v>0</v>
      </c>
      <c r="BI130" s="243">
        <f>IF(N130="nulová",J130,0)</f>
        <v>0</v>
      </c>
      <c r="BJ130" s="17" t="s">
        <v>107</v>
      </c>
      <c r="BK130" s="243">
        <f>ROUND(I130*H130,2)</f>
        <v>0</v>
      </c>
      <c r="BL130" s="17" t="s">
        <v>173</v>
      </c>
      <c r="BM130" s="242" t="s">
        <v>2923</v>
      </c>
    </row>
    <row r="131" s="1" customFormat="1" ht="16.5" customHeight="1">
      <c r="B131" s="38"/>
      <c r="C131" s="231" t="s">
        <v>107</v>
      </c>
      <c r="D131" s="231" t="s">
        <v>168</v>
      </c>
      <c r="E131" s="232" t="s">
        <v>2924</v>
      </c>
      <c r="F131" s="233" t="s">
        <v>2925</v>
      </c>
      <c r="G131" s="234" t="s">
        <v>214</v>
      </c>
      <c r="H131" s="235">
        <v>1.3</v>
      </c>
      <c r="I131" s="236"/>
      <c r="J131" s="237">
        <f>ROUND(I131*H131,2)</f>
        <v>0</v>
      </c>
      <c r="K131" s="233" t="s">
        <v>1</v>
      </c>
      <c r="L131" s="43"/>
      <c r="M131" s="238" t="s">
        <v>1</v>
      </c>
      <c r="N131" s="239" t="s">
        <v>40</v>
      </c>
      <c r="O131" s="86"/>
      <c r="P131" s="240">
        <f>O131*H131</f>
        <v>0</v>
      </c>
      <c r="Q131" s="240">
        <v>0.066129999999999994</v>
      </c>
      <c r="R131" s="240">
        <f>Q131*H131</f>
        <v>0.08596899999999999</v>
      </c>
      <c r="S131" s="240">
        <v>0</v>
      </c>
      <c r="T131" s="241">
        <f>S131*H131</f>
        <v>0</v>
      </c>
      <c r="AR131" s="242" t="s">
        <v>173</v>
      </c>
      <c r="AT131" s="242" t="s">
        <v>168</v>
      </c>
      <c r="AU131" s="242" t="s">
        <v>82</v>
      </c>
      <c r="AY131" s="17" t="s">
        <v>165</v>
      </c>
      <c r="BE131" s="243">
        <f>IF(N131="základní",J131,0)</f>
        <v>0</v>
      </c>
      <c r="BF131" s="243">
        <f>IF(N131="snížená",J131,0)</f>
        <v>0</v>
      </c>
      <c r="BG131" s="243">
        <f>IF(N131="zákl. přenesená",J131,0)</f>
        <v>0</v>
      </c>
      <c r="BH131" s="243">
        <f>IF(N131="sníž. přenesená",J131,0)</f>
        <v>0</v>
      </c>
      <c r="BI131" s="243">
        <f>IF(N131="nulová",J131,0)</f>
        <v>0</v>
      </c>
      <c r="BJ131" s="17" t="s">
        <v>107</v>
      </c>
      <c r="BK131" s="243">
        <f>ROUND(I131*H131,2)</f>
        <v>0</v>
      </c>
      <c r="BL131" s="17" t="s">
        <v>173</v>
      </c>
      <c r="BM131" s="242" t="s">
        <v>2926</v>
      </c>
    </row>
    <row r="132" s="1" customFormat="1" ht="16.5" customHeight="1">
      <c r="B132" s="38"/>
      <c r="C132" s="231" t="s">
        <v>166</v>
      </c>
      <c r="D132" s="231" t="s">
        <v>168</v>
      </c>
      <c r="E132" s="232" t="s">
        <v>2927</v>
      </c>
      <c r="F132" s="233" t="s">
        <v>2928</v>
      </c>
      <c r="G132" s="234" t="s">
        <v>2851</v>
      </c>
      <c r="H132" s="235">
        <v>8</v>
      </c>
      <c r="I132" s="236"/>
      <c r="J132" s="237">
        <f>ROUND(I132*H132,2)</f>
        <v>0</v>
      </c>
      <c r="K132" s="233" t="s">
        <v>1</v>
      </c>
      <c r="L132" s="43"/>
      <c r="M132" s="238" t="s">
        <v>1</v>
      </c>
      <c r="N132" s="239" t="s">
        <v>40</v>
      </c>
      <c r="O132" s="86"/>
      <c r="P132" s="240">
        <f>O132*H132</f>
        <v>0</v>
      </c>
      <c r="Q132" s="240">
        <v>0.0011299999999999999</v>
      </c>
      <c r="R132" s="240">
        <f>Q132*H132</f>
        <v>0.0090399999999999994</v>
      </c>
      <c r="S132" s="240">
        <v>0</v>
      </c>
      <c r="T132" s="241">
        <f>S132*H132</f>
        <v>0</v>
      </c>
      <c r="AR132" s="242" t="s">
        <v>173</v>
      </c>
      <c r="AT132" s="242" t="s">
        <v>168</v>
      </c>
      <c r="AU132" s="242" t="s">
        <v>82</v>
      </c>
      <c r="AY132" s="17" t="s">
        <v>165</v>
      </c>
      <c r="BE132" s="243">
        <f>IF(N132="základní",J132,0)</f>
        <v>0</v>
      </c>
      <c r="BF132" s="243">
        <f>IF(N132="snížená",J132,0)</f>
        <v>0</v>
      </c>
      <c r="BG132" s="243">
        <f>IF(N132="zákl. přenesená",J132,0)</f>
        <v>0</v>
      </c>
      <c r="BH132" s="243">
        <f>IF(N132="sníž. přenesená",J132,0)</f>
        <v>0</v>
      </c>
      <c r="BI132" s="243">
        <f>IF(N132="nulová",J132,0)</f>
        <v>0</v>
      </c>
      <c r="BJ132" s="17" t="s">
        <v>107</v>
      </c>
      <c r="BK132" s="243">
        <f>ROUND(I132*H132,2)</f>
        <v>0</v>
      </c>
      <c r="BL132" s="17" t="s">
        <v>173</v>
      </c>
      <c r="BM132" s="242" t="s">
        <v>2929</v>
      </c>
    </row>
    <row r="133" s="1" customFormat="1" ht="16.5" customHeight="1">
      <c r="B133" s="38"/>
      <c r="C133" s="231" t="s">
        <v>229</v>
      </c>
      <c r="D133" s="231" t="s">
        <v>168</v>
      </c>
      <c r="E133" s="232" t="s">
        <v>2930</v>
      </c>
      <c r="F133" s="233" t="s">
        <v>2931</v>
      </c>
      <c r="G133" s="234" t="s">
        <v>2851</v>
      </c>
      <c r="H133" s="235">
        <v>1</v>
      </c>
      <c r="I133" s="236"/>
      <c r="J133" s="237">
        <f>ROUND(I133*H133,2)</f>
        <v>0</v>
      </c>
      <c r="K133" s="233" t="s">
        <v>1</v>
      </c>
      <c r="L133" s="43"/>
      <c r="M133" s="238" t="s">
        <v>1</v>
      </c>
      <c r="N133" s="239" t="s">
        <v>40</v>
      </c>
      <c r="O133" s="86"/>
      <c r="P133" s="240">
        <f>O133*H133</f>
        <v>0</v>
      </c>
      <c r="Q133" s="240">
        <v>0.0097000000000000003</v>
      </c>
      <c r="R133" s="240">
        <f>Q133*H133</f>
        <v>0.0097000000000000003</v>
      </c>
      <c r="S133" s="240">
        <v>0</v>
      </c>
      <c r="T133" s="241">
        <f>S133*H133</f>
        <v>0</v>
      </c>
      <c r="AR133" s="242" t="s">
        <v>173</v>
      </c>
      <c r="AT133" s="242" t="s">
        <v>168</v>
      </c>
      <c r="AU133" s="242" t="s">
        <v>82</v>
      </c>
      <c r="AY133" s="17" t="s">
        <v>165</v>
      </c>
      <c r="BE133" s="243">
        <f>IF(N133="základní",J133,0)</f>
        <v>0</v>
      </c>
      <c r="BF133" s="243">
        <f>IF(N133="snížená",J133,0)</f>
        <v>0</v>
      </c>
      <c r="BG133" s="243">
        <f>IF(N133="zákl. přenesená",J133,0)</f>
        <v>0</v>
      </c>
      <c r="BH133" s="243">
        <f>IF(N133="sníž. přenesená",J133,0)</f>
        <v>0</v>
      </c>
      <c r="BI133" s="243">
        <f>IF(N133="nulová",J133,0)</f>
        <v>0</v>
      </c>
      <c r="BJ133" s="17" t="s">
        <v>107</v>
      </c>
      <c r="BK133" s="243">
        <f>ROUND(I133*H133,2)</f>
        <v>0</v>
      </c>
      <c r="BL133" s="17" t="s">
        <v>173</v>
      </c>
      <c r="BM133" s="242" t="s">
        <v>2932</v>
      </c>
    </row>
    <row r="134" s="1" customFormat="1" ht="16.5" customHeight="1">
      <c r="B134" s="38"/>
      <c r="C134" s="231" t="s">
        <v>238</v>
      </c>
      <c r="D134" s="231" t="s">
        <v>168</v>
      </c>
      <c r="E134" s="232" t="s">
        <v>2933</v>
      </c>
      <c r="F134" s="233" t="s">
        <v>2934</v>
      </c>
      <c r="G134" s="234" t="s">
        <v>2851</v>
      </c>
      <c r="H134" s="235">
        <v>1</v>
      </c>
      <c r="I134" s="236"/>
      <c r="J134" s="237">
        <f>ROUND(I134*H134,2)</f>
        <v>0</v>
      </c>
      <c r="K134" s="233" t="s">
        <v>1</v>
      </c>
      <c r="L134" s="43"/>
      <c r="M134" s="238" t="s">
        <v>1</v>
      </c>
      <c r="N134" s="239" t="s">
        <v>40</v>
      </c>
      <c r="O134" s="86"/>
      <c r="P134" s="240">
        <f>O134*H134</f>
        <v>0</v>
      </c>
      <c r="Q134" s="240">
        <v>0.0047600000000000003</v>
      </c>
      <c r="R134" s="240">
        <f>Q134*H134</f>
        <v>0.0047600000000000003</v>
      </c>
      <c r="S134" s="240">
        <v>0</v>
      </c>
      <c r="T134" s="241">
        <f>S134*H134</f>
        <v>0</v>
      </c>
      <c r="AR134" s="242" t="s">
        <v>173</v>
      </c>
      <c r="AT134" s="242" t="s">
        <v>168</v>
      </c>
      <c r="AU134" s="242" t="s">
        <v>82</v>
      </c>
      <c r="AY134" s="17" t="s">
        <v>165</v>
      </c>
      <c r="BE134" s="243">
        <f>IF(N134="základní",J134,0)</f>
        <v>0</v>
      </c>
      <c r="BF134" s="243">
        <f>IF(N134="snížená",J134,0)</f>
        <v>0</v>
      </c>
      <c r="BG134" s="243">
        <f>IF(N134="zákl. přenesená",J134,0)</f>
        <v>0</v>
      </c>
      <c r="BH134" s="243">
        <f>IF(N134="sníž. přenesená",J134,0)</f>
        <v>0</v>
      </c>
      <c r="BI134" s="243">
        <f>IF(N134="nulová",J134,0)</f>
        <v>0</v>
      </c>
      <c r="BJ134" s="17" t="s">
        <v>107</v>
      </c>
      <c r="BK134" s="243">
        <f>ROUND(I134*H134,2)</f>
        <v>0</v>
      </c>
      <c r="BL134" s="17" t="s">
        <v>173</v>
      </c>
      <c r="BM134" s="242" t="s">
        <v>2935</v>
      </c>
    </row>
    <row r="135" s="1" customFormat="1" ht="16.5" customHeight="1">
      <c r="B135" s="38"/>
      <c r="C135" s="231" t="s">
        <v>251</v>
      </c>
      <c r="D135" s="231" t="s">
        <v>168</v>
      </c>
      <c r="E135" s="232" t="s">
        <v>2936</v>
      </c>
      <c r="F135" s="233" t="s">
        <v>2937</v>
      </c>
      <c r="G135" s="234" t="s">
        <v>2851</v>
      </c>
      <c r="H135" s="235">
        <v>3</v>
      </c>
      <c r="I135" s="236"/>
      <c r="J135" s="237">
        <f>ROUND(I135*H135,2)</f>
        <v>0</v>
      </c>
      <c r="K135" s="233" t="s">
        <v>1</v>
      </c>
      <c r="L135" s="43"/>
      <c r="M135" s="238" t="s">
        <v>1</v>
      </c>
      <c r="N135" s="239" t="s">
        <v>40</v>
      </c>
      <c r="O135" s="86"/>
      <c r="P135" s="240">
        <f>O135*H135</f>
        <v>0</v>
      </c>
      <c r="Q135" s="240">
        <v>0</v>
      </c>
      <c r="R135" s="240">
        <f>Q135*H135</f>
        <v>0</v>
      </c>
      <c r="S135" s="240">
        <v>0</v>
      </c>
      <c r="T135" s="241">
        <f>S135*H135</f>
        <v>0</v>
      </c>
      <c r="AR135" s="242" t="s">
        <v>173</v>
      </c>
      <c r="AT135" s="242" t="s">
        <v>168</v>
      </c>
      <c r="AU135" s="242" t="s">
        <v>82</v>
      </c>
      <c r="AY135" s="17" t="s">
        <v>165</v>
      </c>
      <c r="BE135" s="243">
        <f>IF(N135="základní",J135,0)</f>
        <v>0</v>
      </c>
      <c r="BF135" s="243">
        <f>IF(N135="snížená",J135,0)</f>
        <v>0</v>
      </c>
      <c r="BG135" s="243">
        <f>IF(N135="zákl. přenesená",J135,0)</f>
        <v>0</v>
      </c>
      <c r="BH135" s="243">
        <f>IF(N135="sníž. přenesená",J135,0)</f>
        <v>0</v>
      </c>
      <c r="BI135" s="243">
        <f>IF(N135="nulová",J135,0)</f>
        <v>0</v>
      </c>
      <c r="BJ135" s="17" t="s">
        <v>107</v>
      </c>
      <c r="BK135" s="243">
        <f>ROUND(I135*H135,2)</f>
        <v>0</v>
      </c>
      <c r="BL135" s="17" t="s">
        <v>173</v>
      </c>
      <c r="BM135" s="242" t="s">
        <v>2938</v>
      </c>
    </row>
    <row r="136" s="1" customFormat="1" ht="16.5" customHeight="1">
      <c r="B136" s="38"/>
      <c r="C136" s="231" t="s">
        <v>293</v>
      </c>
      <c r="D136" s="231" t="s">
        <v>168</v>
      </c>
      <c r="E136" s="232" t="s">
        <v>2939</v>
      </c>
      <c r="F136" s="233" t="s">
        <v>2940</v>
      </c>
      <c r="G136" s="234" t="s">
        <v>285</v>
      </c>
      <c r="H136" s="235">
        <v>0.41999999999999998</v>
      </c>
      <c r="I136" s="236"/>
      <c r="J136" s="237">
        <f>ROUND(I136*H136,2)</f>
        <v>0</v>
      </c>
      <c r="K136" s="233" t="s">
        <v>1</v>
      </c>
      <c r="L136" s="43"/>
      <c r="M136" s="238" t="s">
        <v>1</v>
      </c>
      <c r="N136" s="239" t="s">
        <v>40</v>
      </c>
      <c r="O136" s="86"/>
      <c r="P136" s="240">
        <f>O136*H136</f>
        <v>0</v>
      </c>
      <c r="Q136" s="240">
        <v>0</v>
      </c>
      <c r="R136" s="240">
        <f>Q136*H136</f>
        <v>0</v>
      </c>
      <c r="S136" s="240">
        <v>0</v>
      </c>
      <c r="T136" s="241">
        <f>S136*H136</f>
        <v>0</v>
      </c>
      <c r="AR136" s="242" t="s">
        <v>173</v>
      </c>
      <c r="AT136" s="242" t="s">
        <v>168</v>
      </c>
      <c r="AU136" s="242" t="s">
        <v>82</v>
      </c>
      <c r="AY136" s="17" t="s">
        <v>165</v>
      </c>
      <c r="BE136" s="243">
        <f>IF(N136="základní",J136,0)</f>
        <v>0</v>
      </c>
      <c r="BF136" s="243">
        <f>IF(N136="snížená",J136,0)</f>
        <v>0</v>
      </c>
      <c r="BG136" s="243">
        <f>IF(N136="zákl. přenesená",J136,0)</f>
        <v>0</v>
      </c>
      <c r="BH136" s="243">
        <f>IF(N136="sníž. přenesená",J136,0)</f>
        <v>0</v>
      </c>
      <c r="BI136" s="243">
        <f>IF(N136="nulová",J136,0)</f>
        <v>0</v>
      </c>
      <c r="BJ136" s="17" t="s">
        <v>107</v>
      </c>
      <c r="BK136" s="243">
        <f>ROUND(I136*H136,2)</f>
        <v>0</v>
      </c>
      <c r="BL136" s="17" t="s">
        <v>173</v>
      </c>
      <c r="BM136" s="242" t="s">
        <v>2941</v>
      </c>
    </row>
    <row r="137" s="11" customFormat="1" ht="25.92" customHeight="1">
      <c r="B137" s="215"/>
      <c r="C137" s="216"/>
      <c r="D137" s="217" t="s">
        <v>73</v>
      </c>
      <c r="E137" s="218" t="s">
        <v>2942</v>
      </c>
      <c r="F137" s="218" t="s">
        <v>2943</v>
      </c>
      <c r="G137" s="216"/>
      <c r="H137" s="216"/>
      <c r="I137" s="219"/>
      <c r="J137" s="220">
        <f>BK137</f>
        <v>0</v>
      </c>
      <c r="K137" s="216"/>
      <c r="L137" s="221"/>
      <c r="M137" s="222"/>
      <c r="N137" s="223"/>
      <c r="O137" s="223"/>
      <c r="P137" s="224">
        <f>SUM(P138:P154)</f>
        <v>0</v>
      </c>
      <c r="Q137" s="223"/>
      <c r="R137" s="224">
        <f>SUM(R138:R154)</f>
        <v>0.81555</v>
      </c>
      <c r="S137" s="223"/>
      <c r="T137" s="225">
        <f>SUM(T138:T154)</f>
        <v>0</v>
      </c>
      <c r="AR137" s="226" t="s">
        <v>82</v>
      </c>
      <c r="AT137" s="227" t="s">
        <v>73</v>
      </c>
      <c r="AU137" s="227" t="s">
        <v>74</v>
      </c>
      <c r="AY137" s="226" t="s">
        <v>165</v>
      </c>
      <c r="BK137" s="228">
        <f>SUM(BK138:BK154)</f>
        <v>0</v>
      </c>
    </row>
    <row r="138" s="1" customFormat="1" ht="16.5" customHeight="1">
      <c r="B138" s="38"/>
      <c r="C138" s="231" t="s">
        <v>375</v>
      </c>
      <c r="D138" s="231" t="s">
        <v>168</v>
      </c>
      <c r="E138" s="232" t="s">
        <v>2944</v>
      </c>
      <c r="F138" s="233" t="s">
        <v>2945</v>
      </c>
      <c r="G138" s="234" t="s">
        <v>339</v>
      </c>
      <c r="H138" s="235">
        <v>383</v>
      </c>
      <c r="I138" s="236"/>
      <c r="J138" s="237">
        <f>ROUND(I138*H138,2)</f>
        <v>0</v>
      </c>
      <c r="K138" s="233" t="s">
        <v>1</v>
      </c>
      <c r="L138" s="43"/>
      <c r="M138" s="238" t="s">
        <v>1</v>
      </c>
      <c r="N138" s="239" t="s">
        <v>40</v>
      </c>
      <c r="O138" s="86"/>
      <c r="P138" s="240">
        <f>O138*H138</f>
        <v>0</v>
      </c>
      <c r="Q138" s="240">
        <v>0</v>
      </c>
      <c r="R138" s="240">
        <f>Q138*H138</f>
        <v>0</v>
      </c>
      <c r="S138" s="240">
        <v>0</v>
      </c>
      <c r="T138" s="241">
        <f>S138*H138</f>
        <v>0</v>
      </c>
      <c r="AR138" s="242" t="s">
        <v>173</v>
      </c>
      <c r="AT138" s="242" t="s">
        <v>168</v>
      </c>
      <c r="AU138" s="242" t="s">
        <v>82</v>
      </c>
      <c r="AY138" s="17" t="s">
        <v>165</v>
      </c>
      <c r="BE138" s="243">
        <f>IF(N138="základní",J138,0)</f>
        <v>0</v>
      </c>
      <c r="BF138" s="243">
        <f>IF(N138="snížená",J138,0)</f>
        <v>0</v>
      </c>
      <c r="BG138" s="243">
        <f>IF(N138="zákl. přenesená",J138,0)</f>
        <v>0</v>
      </c>
      <c r="BH138" s="243">
        <f>IF(N138="sníž. přenesená",J138,0)</f>
        <v>0</v>
      </c>
      <c r="BI138" s="243">
        <f>IF(N138="nulová",J138,0)</f>
        <v>0</v>
      </c>
      <c r="BJ138" s="17" t="s">
        <v>107</v>
      </c>
      <c r="BK138" s="243">
        <f>ROUND(I138*H138,2)</f>
        <v>0</v>
      </c>
      <c r="BL138" s="17" t="s">
        <v>173</v>
      </c>
      <c r="BM138" s="242" t="s">
        <v>2946</v>
      </c>
    </row>
    <row r="139" s="1" customFormat="1" ht="16.5" customHeight="1">
      <c r="B139" s="38"/>
      <c r="C139" s="231" t="s">
        <v>601</v>
      </c>
      <c r="D139" s="231" t="s">
        <v>168</v>
      </c>
      <c r="E139" s="232" t="s">
        <v>2947</v>
      </c>
      <c r="F139" s="233" t="s">
        <v>2948</v>
      </c>
      <c r="G139" s="234" t="s">
        <v>214</v>
      </c>
      <c r="H139" s="235">
        <v>56</v>
      </c>
      <c r="I139" s="236"/>
      <c r="J139" s="237">
        <f>ROUND(I139*H139,2)</f>
        <v>0</v>
      </c>
      <c r="K139" s="233" t="s">
        <v>1</v>
      </c>
      <c r="L139" s="43"/>
      <c r="M139" s="238" t="s">
        <v>1</v>
      </c>
      <c r="N139" s="239" t="s">
        <v>40</v>
      </c>
      <c r="O139" s="86"/>
      <c r="P139" s="240">
        <f>O139*H139</f>
        <v>0</v>
      </c>
      <c r="Q139" s="240">
        <v>0.00050000000000000001</v>
      </c>
      <c r="R139" s="240">
        <f>Q139*H139</f>
        <v>0.028000000000000001</v>
      </c>
      <c r="S139" s="240">
        <v>0</v>
      </c>
      <c r="T139" s="241">
        <f>S139*H139</f>
        <v>0</v>
      </c>
      <c r="AR139" s="242" t="s">
        <v>173</v>
      </c>
      <c r="AT139" s="242" t="s">
        <v>168</v>
      </c>
      <c r="AU139" s="242" t="s">
        <v>82</v>
      </c>
      <c r="AY139" s="17" t="s">
        <v>165</v>
      </c>
      <c r="BE139" s="243">
        <f>IF(N139="základní",J139,0)</f>
        <v>0</v>
      </c>
      <c r="BF139" s="243">
        <f>IF(N139="snížená",J139,0)</f>
        <v>0</v>
      </c>
      <c r="BG139" s="243">
        <f>IF(N139="zákl. přenesená",J139,0)</f>
        <v>0</v>
      </c>
      <c r="BH139" s="243">
        <f>IF(N139="sníž. přenesená",J139,0)</f>
        <v>0</v>
      </c>
      <c r="BI139" s="243">
        <f>IF(N139="nulová",J139,0)</f>
        <v>0</v>
      </c>
      <c r="BJ139" s="17" t="s">
        <v>107</v>
      </c>
      <c r="BK139" s="243">
        <f>ROUND(I139*H139,2)</f>
        <v>0</v>
      </c>
      <c r="BL139" s="17" t="s">
        <v>173</v>
      </c>
      <c r="BM139" s="242" t="s">
        <v>2949</v>
      </c>
    </row>
    <row r="140" s="1" customFormat="1" ht="24" customHeight="1">
      <c r="B140" s="38"/>
      <c r="C140" s="231" t="s">
        <v>514</v>
      </c>
      <c r="D140" s="231" t="s">
        <v>168</v>
      </c>
      <c r="E140" s="232" t="s">
        <v>2950</v>
      </c>
      <c r="F140" s="233" t="s">
        <v>2951</v>
      </c>
      <c r="G140" s="234" t="s">
        <v>339</v>
      </c>
      <c r="H140" s="235">
        <v>220</v>
      </c>
      <c r="I140" s="236"/>
      <c r="J140" s="237">
        <f>ROUND(I140*H140,2)</f>
        <v>0</v>
      </c>
      <c r="K140" s="233" t="s">
        <v>1</v>
      </c>
      <c r="L140" s="43"/>
      <c r="M140" s="238" t="s">
        <v>1</v>
      </c>
      <c r="N140" s="239" t="s">
        <v>40</v>
      </c>
      <c r="O140" s="86"/>
      <c r="P140" s="240">
        <f>O140*H140</f>
        <v>0</v>
      </c>
      <c r="Q140" s="240">
        <v>0.001</v>
      </c>
      <c r="R140" s="240">
        <f>Q140*H140</f>
        <v>0.22</v>
      </c>
      <c r="S140" s="240">
        <v>0</v>
      </c>
      <c r="T140" s="241">
        <f>S140*H140</f>
        <v>0</v>
      </c>
      <c r="AR140" s="242" t="s">
        <v>173</v>
      </c>
      <c r="AT140" s="242" t="s">
        <v>168</v>
      </c>
      <c r="AU140" s="242" t="s">
        <v>82</v>
      </c>
      <c r="AY140" s="17" t="s">
        <v>165</v>
      </c>
      <c r="BE140" s="243">
        <f>IF(N140="základní",J140,0)</f>
        <v>0</v>
      </c>
      <c r="BF140" s="243">
        <f>IF(N140="snížená",J140,0)</f>
        <v>0</v>
      </c>
      <c r="BG140" s="243">
        <f>IF(N140="zákl. přenesená",J140,0)</f>
        <v>0</v>
      </c>
      <c r="BH140" s="243">
        <f>IF(N140="sníž. přenesená",J140,0)</f>
        <v>0</v>
      </c>
      <c r="BI140" s="243">
        <f>IF(N140="nulová",J140,0)</f>
        <v>0</v>
      </c>
      <c r="BJ140" s="17" t="s">
        <v>107</v>
      </c>
      <c r="BK140" s="243">
        <f>ROUND(I140*H140,2)</f>
        <v>0</v>
      </c>
      <c r="BL140" s="17" t="s">
        <v>173</v>
      </c>
      <c r="BM140" s="242" t="s">
        <v>2952</v>
      </c>
    </row>
    <row r="141" s="1" customFormat="1" ht="24" customHeight="1">
      <c r="B141" s="38"/>
      <c r="C141" s="231" t="s">
        <v>526</v>
      </c>
      <c r="D141" s="231" t="s">
        <v>168</v>
      </c>
      <c r="E141" s="232" t="s">
        <v>2953</v>
      </c>
      <c r="F141" s="233" t="s">
        <v>2954</v>
      </c>
      <c r="G141" s="234" t="s">
        <v>339</v>
      </c>
      <c r="H141" s="235">
        <v>24</v>
      </c>
      <c r="I141" s="236"/>
      <c r="J141" s="237">
        <f>ROUND(I141*H141,2)</f>
        <v>0</v>
      </c>
      <c r="K141" s="233" t="s">
        <v>1</v>
      </c>
      <c r="L141" s="43"/>
      <c r="M141" s="238" t="s">
        <v>1</v>
      </c>
      <c r="N141" s="239" t="s">
        <v>40</v>
      </c>
      <c r="O141" s="86"/>
      <c r="P141" s="240">
        <f>O141*H141</f>
        <v>0</v>
      </c>
      <c r="Q141" s="240">
        <v>0.001</v>
      </c>
      <c r="R141" s="240">
        <f>Q141*H141</f>
        <v>0.024</v>
      </c>
      <c r="S141" s="240">
        <v>0</v>
      </c>
      <c r="T141" s="241">
        <f>S141*H141</f>
        <v>0</v>
      </c>
      <c r="AR141" s="242" t="s">
        <v>173</v>
      </c>
      <c r="AT141" s="242" t="s">
        <v>168</v>
      </c>
      <c r="AU141" s="242" t="s">
        <v>82</v>
      </c>
      <c r="AY141" s="17" t="s">
        <v>165</v>
      </c>
      <c r="BE141" s="243">
        <f>IF(N141="základní",J141,0)</f>
        <v>0</v>
      </c>
      <c r="BF141" s="243">
        <f>IF(N141="snížená",J141,0)</f>
        <v>0</v>
      </c>
      <c r="BG141" s="243">
        <f>IF(N141="zákl. přenesená",J141,0)</f>
        <v>0</v>
      </c>
      <c r="BH141" s="243">
        <f>IF(N141="sníž. přenesená",J141,0)</f>
        <v>0</v>
      </c>
      <c r="BI141" s="243">
        <f>IF(N141="nulová",J141,0)</f>
        <v>0</v>
      </c>
      <c r="BJ141" s="17" t="s">
        <v>107</v>
      </c>
      <c r="BK141" s="243">
        <f>ROUND(I141*H141,2)</f>
        <v>0</v>
      </c>
      <c r="BL141" s="17" t="s">
        <v>173</v>
      </c>
      <c r="BM141" s="242" t="s">
        <v>2955</v>
      </c>
    </row>
    <row r="142" s="1" customFormat="1" ht="24" customHeight="1">
      <c r="B142" s="38"/>
      <c r="C142" s="231" t="s">
        <v>543</v>
      </c>
      <c r="D142" s="231" t="s">
        <v>168</v>
      </c>
      <c r="E142" s="232" t="s">
        <v>2956</v>
      </c>
      <c r="F142" s="233" t="s">
        <v>2957</v>
      </c>
      <c r="G142" s="234" t="s">
        <v>339</v>
      </c>
      <c r="H142" s="235">
        <v>63</v>
      </c>
      <c r="I142" s="236"/>
      <c r="J142" s="237">
        <f>ROUND(I142*H142,2)</f>
        <v>0</v>
      </c>
      <c r="K142" s="233" t="s">
        <v>1</v>
      </c>
      <c r="L142" s="43"/>
      <c r="M142" s="238" t="s">
        <v>1</v>
      </c>
      <c r="N142" s="239" t="s">
        <v>40</v>
      </c>
      <c r="O142" s="86"/>
      <c r="P142" s="240">
        <f>O142*H142</f>
        <v>0</v>
      </c>
      <c r="Q142" s="240">
        <v>0.001</v>
      </c>
      <c r="R142" s="240">
        <f>Q142*H142</f>
        <v>0.063</v>
      </c>
      <c r="S142" s="240">
        <v>0</v>
      </c>
      <c r="T142" s="241">
        <f>S142*H142</f>
        <v>0</v>
      </c>
      <c r="AR142" s="242" t="s">
        <v>173</v>
      </c>
      <c r="AT142" s="242" t="s">
        <v>168</v>
      </c>
      <c r="AU142" s="242" t="s">
        <v>82</v>
      </c>
      <c r="AY142" s="17" t="s">
        <v>165</v>
      </c>
      <c r="BE142" s="243">
        <f>IF(N142="základní",J142,0)</f>
        <v>0</v>
      </c>
      <c r="BF142" s="243">
        <f>IF(N142="snížená",J142,0)</f>
        <v>0</v>
      </c>
      <c r="BG142" s="243">
        <f>IF(N142="zákl. přenesená",J142,0)</f>
        <v>0</v>
      </c>
      <c r="BH142" s="243">
        <f>IF(N142="sníž. přenesená",J142,0)</f>
        <v>0</v>
      </c>
      <c r="BI142" s="243">
        <f>IF(N142="nulová",J142,0)</f>
        <v>0</v>
      </c>
      <c r="BJ142" s="17" t="s">
        <v>107</v>
      </c>
      <c r="BK142" s="243">
        <f>ROUND(I142*H142,2)</f>
        <v>0</v>
      </c>
      <c r="BL142" s="17" t="s">
        <v>173</v>
      </c>
      <c r="BM142" s="242" t="s">
        <v>2958</v>
      </c>
    </row>
    <row r="143" s="1" customFormat="1" ht="24" customHeight="1">
      <c r="B143" s="38"/>
      <c r="C143" s="231" t="s">
        <v>557</v>
      </c>
      <c r="D143" s="231" t="s">
        <v>168</v>
      </c>
      <c r="E143" s="232" t="s">
        <v>2959</v>
      </c>
      <c r="F143" s="233" t="s">
        <v>2960</v>
      </c>
      <c r="G143" s="234" t="s">
        <v>339</v>
      </c>
      <c r="H143" s="235">
        <v>35</v>
      </c>
      <c r="I143" s="236"/>
      <c r="J143" s="237">
        <f>ROUND(I143*H143,2)</f>
        <v>0</v>
      </c>
      <c r="K143" s="233" t="s">
        <v>1</v>
      </c>
      <c r="L143" s="43"/>
      <c r="M143" s="238" t="s">
        <v>1</v>
      </c>
      <c r="N143" s="239" t="s">
        <v>40</v>
      </c>
      <c r="O143" s="86"/>
      <c r="P143" s="240">
        <f>O143*H143</f>
        <v>0</v>
      </c>
      <c r="Q143" s="240">
        <v>0.001</v>
      </c>
      <c r="R143" s="240">
        <f>Q143*H143</f>
        <v>0.035000000000000003</v>
      </c>
      <c r="S143" s="240">
        <v>0</v>
      </c>
      <c r="T143" s="241">
        <f>S143*H143</f>
        <v>0</v>
      </c>
      <c r="AR143" s="242" t="s">
        <v>173</v>
      </c>
      <c r="AT143" s="242" t="s">
        <v>168</v>
      </c>
      <c r="AU143" s="242" t="s">
        <v>82</v>
      </c>
      <c r="AY143" s="17" t="s">
        <v>165</v>
      </c>
      <c r="BE143" s="243">
        <f>IF(N143="základní",J143,0)</f>
        <v>0</v>
      </c>
      <c r="BF143" s="243">
        <f>IF(N143="snížená",J143,0)</f>
        <v>0</v>
      </c>
      <c r="BG143" s="243">
        <f>IF(N143="zákl. přenesená",J143,0)</f>
        <v>0</v>
      </c>
      <c r="BH143" s="243">
        <f>IF(N143="sníž. přenesená",J143,0)</f>
        <v>0</v>
      </c>
      <c r="BI143" s="243">
        <f>IF(N143="nulová",J143,0)</f>
        <v>0</v>
      </c>
      <c r="BJ143" s="17" t="s">
        <v>107</v>
      </c>
      <c r="BK143" s="243">
        <f>ROUND(I143*H143,2)</f>
        <v>0</v>
      </c>
      <c r="BL143" s="17" t="s">
        <v>173</v>
      </c>
      <c r="BM143" s="242" t="s">
        <v>2961</v>
      </c>
    </row>
    <row r="144" s="1" customFormat="1" ht="24" customHeight="1">
      <c r="B144" s="38"/>
      <c r="C144" s="231" t="s">
        <v>574</v>
      </c>
      <c r="D144" s="231" t="s">
        <v>168</v>
      </c>
      <c r="E144" s="232" t="s">
        <v>2962</v>
      </c>
      <c r="F144" s="233" t="s">
        <v>2963</v>
      </c>
      <c r="G144" s="234" t="s">
        <v>339</v>
      </c>
      <c r="H144" s="235">
        <v>33</v>
      </c>
      <c r="I144" s="236"/>
      <c r="J144" s="237">
        <f>ROUND(I144*H144,2)</f>
        <v>0</v>
      </c>
      <c r="K144" s="233" t="s">
        <v>1</v>
      </c>
      <c r="L144" s="43"/>
      <c r="M144" s="238" t="s">
        <v>1</v>
      </c>
      <c r="N144" s="239" t="s">
        <v>40</v>
      </c>
      <c r="O144" s="86"/>
      <c r="P144" s="240">
        <f>O144*H144</f>
        <v>0</v>
      </c>
      <c r="Q144" s="240">
        <v>0.001</v>
      </c>
      <c r="R144" s="240">
        <f>Q144*H144</f>
        <v>0.033000000000000002</v>
      </c>
      <c r="S144" s="240">
        <v>0</v>
      </c>
      <c r="T144" s="241">
        <f>S144*H144</f>
        <v>0</v>
      </c>
      <c r="AR144" s="242" t="s">
        <v>173</v>
      </c>
      <c r="AT144" s="242" t="s">
        <v>168</v>
      </c>
      <c r="AU144" s="242" t="s">
        <v>82</v>
      </c>
      <c r="AY144" s="17" t="s">
        <v>165</v>
      </c>
      <c r="BE144" s="243">
        <f>IF(N144="základní",J144,0)</f>
        <v>0</v>
      </c>
      <c r="BF144" s="243">
        <f>IF(N144="snížená",J144,0)</f>
        <v>0</v>
      </c>
      <c r="BG144" s="243">
        <f>IF(N144="zákl. přenesená",J144,0)</f>
        <v>0</v>
      </c>
      <c r="BH144" s="243">
        <f>IF(N144="sníž. přenesená",J144,0)</f>
        <v>0</v>
      </c>
      <c r="BI144" s="243">
        <f>IF(N144="nulová",J144,0)</f>
        <v>0</v>
      </c>
      <c r="BJ144" s="17" t="s">
        <v>107</v>
      </c>
      <c r="BK144" s="243">
        <f>ROUND(I144*H144,2)</f>
        <v>0</v>
      </c>
      <c r="BL144" s="17" t="s">
        <v>173</v>
      </c>
      <c r="BM144" s="242" t="s">
        <v>2964</v>
      </c>
    </row>
    <row r="145" s="1" customFormat="1" ht="24" customHeight="1">
      <c r="B145" s="38"/>
      <c r="C145" s="231" t="s">
        <v>580</v>
      </c>
      <c r="D145" s="231" t="s">
        <v>168</v>
      </c>
      <c r="E145" s="232" t="s">
        <v>2965</v>
      </c>
      <c r="F145" s="233" t="s">
        <v>2966</v>
      </c>
      <c r="G145" s="234" t="s">
        <v>339</v>
      </c>
      <c r="H145" s="235">
        <v>8</v>
      </c>
      <c r="I145" s="236"/>
      <c r="J145" s="237">
        <f>ROUND(I145*H145,2)</f>
        <v>0</v>
      </c>
      <c r="K145" s="233" t="s">
        <v>1</v>
      </c>
      <c r="L145" s="43"/>
      <c r="M145" s="238" t="s">
        <v>1</v>
      </c>
      <c r="N145" s="239" t="s">
        <v>40</v>
      </c>
      <c r="O145" s="86"/>
      <c r="P145" s="240">
        <f>O145*H145</f>
        <v>0</v>
      </c>
      <c r="Q145" s="240">
        <v>0</v>
      </c>
      <c r="R145" s="240">
        <f>Q145*H145</f>
        <v>0</v>
      </c>
      <c r="S145" s="240">
        <v>0</v>
      </c>
      <c r="T145" s="241">
        <f>S145*H145</f>
        <v>0</v>
      </c>
      <c r="AR145" s="242" t="s">
        <v>173</v>
      </c>
      <c r="AT145" s="242" t="s">
        <v>168</v>
      </c>
      <c r="AU145" s="242" t="s">
        <v>82</v>
      </c>
      <c r="AY145" s="17" t="s">
        <v>165</v>
      </c>
      <c r="BE145" s="243">
        <f>IF(N145="základní",J145,0)</f>
        <v>0</v>
      </c>
      <c r="BF145" s="243">
        <f>IF(N145="snížená",J145,0)</f>
        <v>0</v>
      </c>
      <c r="BG145" s="243">
        <f>IF(N145="zákl. přenesená",J145,0)</f>
        <v>0</v>
      </c>
      <c r="BH145" s="243">
        <f>IF(N145="sníž. přenesená",J145,0)</f>
        <v>0</v>
      </c>
      <c r="BI145" s="243">
        <f>IF(N145="nulová",J145,0)</f>
        <v>0</v>
      </c>
      <c r="BJ145" s="17" t="s">
        <v>107</v>
      </c>
      <c r="BK145" s="243">
        <f>ROUND(I145*H145,2)</f>
        <v>0</v>
      </c>
      <c r="BL145" s="17" t="s">
        <v>173</v>
      </c>
      <c r="BM145" s="242" t="s">
        <v>2967</v>
      </c>
    </row>
    <row r="146" s="1" customFormat="1" ht="16.5" customHeight="1">
      <c r="B146" s="38"/>
      <c r="C146" s="231" t="s">
        <v>299</v>
      </c>
      <c r="D146" s="231" t="s">
        <v>168</v>
      </c>
      <c r="E146" s="232" t="s">
        <v>2968</v>
      </c>
      <c r="F146" s="233" t="s">
        <v>2969</v>
      </c>
      <c r="G146" s="234" t="s">
        <v>214</v>
      </c>
      <c r="H146" s="235">
        <v>5</v>
      </c>
      <c r="I146" s="236"/>
      <c r="J146" s="237">
        <f>ROUND(I146*H146,2)</f>
        <v>0</v>
      </c>
      <c r="K146" s="233" t="s">
        <v>1</v>
      </c>
      <c r="L146" s="43"/>
      <c r="M146" s="238" t="s">
        <v>1</v>
      </c>
      <c r="N146" s="239" t="s">
        <v>40</v>
      </c>
      <c r="O146" s="86"/>
      <c r="P146" s="240">
        <f>O146*H146</f>
        <v>0</v>
      </c>
      <c r="Q146" s="240">
        <v>0.002</v>
      </c>
      <c r="R146" s="240">
        <f>Q146*H146</f>
        <v>0.01</v>
      </c>
      <c r="S146" s="240">
        <v>0</v>
      </c>
      <c r="T146" s="241">
        <f>S146*H146</f>
        <v>0</v>
      </c>
      <c r="AR146" s="242" t="s">
        <v>173</v>
      </c>
      <c r="AT146" s="242" t="s">
        <v>168</v>
      </c>
      <c r="AU146" s="242" t="s">
        <v>82</v>
      </c>
      <c r="AY146" s="17" t="s">
        <v>165</v>
      </c>
      <c r="BE146" s="243">
        <f>IF(N146="základní",J146,0)</f>
        <v>0</v>
      </c>
      <c r="BF146" s="243">
        <f>IF(N146="snížená",J146,0)</f>
        <v>0</v>
      </c>
      <c r="BG146" s="243">
        <f>IF(N146="zákl. přenesená",J146,0)</f>
        <v>0</v>
      </c>
      <c r="BH146" s="243">
        <f>IF(N146="sníž. přenesená",J146,0)</f>
        <v>0</v>
      </c>
      <c r="BI146" s="243">
        <f>IF(N146="nulová",J146,0)</f>
        <v>0</v>
      </c>
      <c r="BJ146" s="17" t="s">
        <v>107</v>
      </c>
      <c r="BK146" s="243">
        <f>ROUND(I146*H146,2)</f>
        <v>0</v>
      </c>
      <c r="BL146" s="17" t="s">
        <v>173</v>
      </c>
      <c r="BM146" s="242" t="s">
        <v>2970</v>
      </c>
    </row>
    <row r="147" s="1" customFormat="1" ht="16.5" customHeight="1">
      <c r="B147" s="38"/>
      <c r="C147" s="231" t="s">
        <v>8</v>
      </c>
      <c r="D147" s="231" t="s">
        <v>168</v>
      </c>
      <c r="E147" s="232" t="s">
        <v>2971</v>
      </c>
      <c r="F147" s="233" t="s">
        <v>2972</v>
      </c>
      <c r="G147" s="234" t="s">
        <v>339</v>
      </c>
      <c r="H147" s="235">
        <v>220</v>
      </c>
      <c r="I147" s="236"/>
      <c r="J147" s="237">
        <f>ROUND(I147*H147,2)</f>
        <v>0</v>
      </c>
      <c r="K147" s="233" t="s">
        <v>1</v>
      </c>
      <c r="L147" s="43"/>
      <c r="M147" s="238" t="s">
        <v>1</v>
      </c>
      <c r="N147" s="239" t="s">
        <v>40</v>
      </c>
      <c r="O147" s="86"/>
      <c r="P147" s="240">
        <f>O147*H147</f>
        <v>0</v>
      </c>
      <c r="Q147" s="240">
        <v>0.00076000000000000004</v>
      </c>
      <c r="R147" s="240">
        <f>Q147*H147</f>
        <v>0.16720000000000002</v>
      </c>
      <c r="S147" s="240">
        <v>0</v>
      </c>
      <c r="T147" s="241">
        <f>S147*H147</f>
        <v>0</v>
      </c>
      <c r="AR147" s="242" t="s">
        <v>173</v>
      </c>
      <c r="AT147" s="242" t="s">
        <v>168</v>
      </c>
      <c r="AU147" s="242" t="s">
        <v>82</v>
      </c>
      <c r="AY147" s="17" t="s">
        <v>165</v>
      </c>
      <c r="BE147" s="243">
        <f>IF(N147="základní",J147,0)</f>
        <v>0</v>
      </c>
      <c r="BF147" s="243">
        <f>IF(N147="snížená",J147,0)</f>
        <v>0</v>
      </c>
      <c r="BG147" s="243">
        <f>IF(N147="zákl. přenesená",J147,0)</f>
        <v>0</v>
      </c>
      <c r="BH147" s="243">
        <f>IF(N147="sníž. přenesená",J147,0)</f>
        <v>0</v>
      </c>
      <c r="BI147" s="243">
        <f>IF(N147="nulová",J147,0)</f>
        <v>0</v>
      </c>
      <c r="BJ147" s="17" t="s">
        <v>107</v>
      </c>
      <c r="BK147" s="243">
        <f>ROUND(I147*H147,2)</f>
        <v>0</v>
      </c>
      <c r="BL147" s="17" t="s">
        <v>173</v>
      </c>
      <c r="BM147" s="242" t="s">
        <v>2973</v>
      </c>
    </row>
    <row r="148" s="1" customFormat="1" ht="16.5" customHeight="1">
      <c r="B148" s="38"/>
      <c r="C148" s="231" t="s">
        <v>315</v>
      </c>
      <c r="D148" s="231" t="s">
        <v>168</v>
      </c>
      <c r="E148" s="232" t="s">
        <v>2974</v>
      </c>
      <c r="F148" s="233" t="s">
        <v>2975</v>
      </c>
      <c r="G148" s="234" t="s">
        <v>339</v>
      </c>
      <c r="H148" s="235">
        <v>24</v>
      </c>
      <c r="I148" s="236"/>
      <c r="J148" s="237">
        <f>ROUND(I148*H148,2)</f>
        <v>0</v>
      </c>
      <c r="K148" s="233" t="s">
        <v>1</v>
      </c>
      <c r="L148" s="43"/>
      <c r="M148" s="238" t="s">
        <v>1</v>
      </c>
      <c r="N148" s="239" t="s">
        <v>40</v>
      </c>
      <c r="O148" s="86"/>
      <c r="P148" s="240">
        <f>O148*H148</f>
        <v>0</v>
      </c>
      <c r="Q148" s="240">
        <v>0.00088000000000000003</v>
      </c>
      <c r="R148" s="240">
        <f>Q148*H148</f>
        <v>0.02112</v>
      </c>
      <c r="S148" s="240">
        <v>0</v>
      </c>
      <c r="T148" s="241">
        <f>S148*H148</f>
        <v>0</v>
      </c>
      <c r="AR148" s="242" t="s">
        <v>173</v>
      </c>
      <c r="AT148" s="242" t="s">
        <v>168</v>
      </c>
      <c r="AU148" s="242" t="s">
        <v>82</v>
      </c>
      <c r="AY148" s="17" t="s">
        <v>165</v>
      </c>
      <c r="BE148" s="243">
        <f>IF(N148="základní",J148,0)</f>
        <v>0</v>
      </c>
      <c r="BF148" s="243">
        <f>IF(N148="snížená",J148,0)</f>
        <v>0</v>
      </c>
      <c r="BG148" s="243">
        <f>IF(N148="zákl. přenesená",J148,0)</f>
        <v>0</v>
      </c>
      <c r="BH148" s="243">
        <f>IF(N148="sníž. přenesená",J148,0)</f>
        <v>0</v>
      </c>
      <c r="BI148" s="243">
        <f>IF(N148="nulová",J148,0)</f>
        <v>0</v>
      </c>
      <c r="BJ148" s="17" t="s">
        <v>107</v>
      </c>
      <c r="BK148" s="243">
        <f>ROUND(I148*H148,2)</f>
        <v>0</v>
      </c>
      <c r="BL148" s="17" t="s">
        <v>173</v>
      </c>
      <c r="BM148" s="242" t="s">
        <v>2976</v>
      </c>
    </row>
    <row r="149" s="1" customFormat="1" ht="16.5" customHeight="1">
      <c r="B149" s="38"/>
      <c r="C149" s="231" t="s">
        <v>331</v>
      </c>
      <c r="D149" s="231" t="s">
        <v>168</v>
      </c>
      <c r="E149" s="232" t="s">
        <v>2977</v>
      </c>
      <c r="F149" s="233" t="s">
        <v>2978</v>
      </c>
      <c r="G149" s="234" t="s">
        <v>339</v>
      </c>
      <c r="H149" s="235">
        <v>63</v>
      </c>
      <c r="I149" s="236"/>
      <c r="J149" s="237">
        <f>ROUND(I149*H149,2)</f>
        <v>0</v>
      </c>
      <c r="K149" s="233" t="s">
        <v>1</v>
      </c>
      <c r="L149" s="43"/>
      <c r="M149" s="238" t="s">
        <v>1</v>
      </c>
      <c r="N149" s="239" t="s">
        <v>40</v>
      </c>
      <c r="O149" s="86"/>
      <c r="P149" s="240">
        <f>O149*H149</f>
        <v>0</v>
      </c>
      <c r="Q149" s="240">
        <v>0.0010100000000000001</v>
      </c>
      <c r="R149" s="240">
        <f>Q149*H149</f>
        <v>0.063630000000000006</v>
      </c>
      <c r="S149" s="240">
        <v>0</v>
      </c>
      <c r="T149" s="241">
        <f>S149*H149</f>
        <v>0</v>
      </c>
      <c r="AR149" s="242" t="s">
        <v>173</v>
      </c>
      <c r="AT149" s="242" t="s">
        <v>168</v>
      </c>
      <c r="AU149" s="242" t="s">
        <v>82</v>
      </c>
      <c r="AY149" s="17" t="s">
        <v>165</v>
      </c>
      <c r="BE149" s="243">
        <f>IF(N149="základní",J149,0)</f>
        <v>0</v>
      </c>
      <c r="BF149" s="243">
        <f>IF(N149="snížená",J149,0)</f>
        <v>0</v>
      </c>
      <c r="BG149" s="243">
        <f>IF(N149="zákl. přenesená",J149,0)</f>
        <v>0</v>
      </c>
      <c r="BH149" s="243">
        <f>IF(N149="sníž. přenesená",J149,0)</f>
        <v>0</v>
      </c>
      <c r="BI149" s="243">
        <f>IF(N149="nulová",J149,0)</f>
        <v>0</v>
      </c>
      <c r="BJ149" s="17" t="s">
        <v>107</v>
      </c>
      <c r="BK149" s="243">
        <f>ROUND(I149*H149,2)</f>
        <v>0</v>
      </c>
      <c r="BL149" s="17" t="s">
        <v>173</v>
      </c>
      <c r="BM149" s="242" t="s">
        <v>2979</v>
      </c>
    </row>
    <row r="150" s="1" customFormat="1" ht="16.5" customHeight="1">
      <c r="B150" s="38"/>
      <c r="C150" s="231" t="s">
        <v>336</v>
      </c>
      <c r="D150" s="231" t="s">
        <v>168</v>
      </c>
      <c r="E150" s="232" t="s">
        <v>2980</v>
      </c>
      <c r="F150" s="233" t="s">
        <v>2981</v>
      </c>
      <c r="G150" s="234" t="s">
        <v>339</v>
      </c>
      <c r="H150" s="235">
        <v>35</v>
      </c>
      <c r="I150" s="236"/>
      <c r="J150" s="237">
        <f>ROUND(I150*H150,2)</f>
        <v>0</v>
      </c>
      <c r="K150" s="233" t="s">
        <v>1</v>
      </c>
      <c r="L150" s="43"/>
      <c r="M150" s="238" t="s">
        <v>1</v>
      </c>
      <c r="N150" s="239" t="s">
        <v>40</v>
      </c>
      <c r="O150" s="86"/>
      <c r="P150" s="240">
        <f>O150*H150</f>
        <v>0</v>
      </c>
      <c r="Q150" s="240">
        <v>0.0016000000000000001</v>
      </c>
      <c r="R150" s="240">
        <f>Q150*H150</f>
        <v>0.056000000000000001</v>
      </c>
      <c r="S150" s="240">
        <v>0</v>
      </c>
      <c r="T150" s="241">
        <f>S150*H150</f>
        <v>0</v>
      </c>
      <c r="AR150" s="242" t="s">
        <v>173</v>
      </c>
      <c r="AT150" s="242" t="s">
        <v>168</v>
      </c>
      <c r="AU150" s="242" t="s">
        <v>82</v>
      </c>
      <c r="AY150" s="17" t="s">
        <v>165</v>
      </c>
      <c r="BE150" s="243">
        <f>IF(N150="základní",J150,0)</f>
        <v>0</v>
      </c>
      <c r="BF150" s="243">
        <f>IF(N150="snížená",J150,0)</f>
        <v>0</v>
      </c>
      <c r="BG150" s="243">
        <f>IF(N150="zákl. přenesená",J150,0)</f>
        <v>0</v>
      </c>
      <c r="BH150" s="243">
        <f>IF(N150="sníž. přenesená",J150,0)</f>
        <v>0</v>
      </c>
      <c r="BI150" s="243">
        <f>IF(N150="nulová",J150,0)</f>
        <v>0</v>
      </c>
      <c r="BJ150" s="17" t="s">
        <v>107</v>
      </c>
      <c r="BK150" s="243">
        <f>ROUND(I150*H150,2)</f>
        <v>0</v>
      </c>
      <c r="BL150" s="17" t="s">
        <v>173</v>
      </c>
      <c r="BM150" s="242" t="s">
        <v>2982</v>
      </c>
    </row>
    <row r="151" s="1" customFormat="1" ht="16.5" customHeight="1">
      <c r="B151" s="38"/>
      <c r="C151" s="231" t="s">
        <v>349</v>
      </c>
      <c r="D151" s="231" t="s">
        <v>168</v>
      </c>
      <c r="E151" s="232" t="s">
        <v>2983</v>
      </c>
      <c r="F151" s="233" t="s">
        <v>2984</v>
      </c>
      <c r="G151" s="234" t="s">
        <v>339</v>
      </c>
      <c r="H151" s="235">
        <v>33</v>
      </c>
      <c r="I151" s="236"/>
      <c r="J151" s="237">
        <f>ROUND(I151*H151,2)</f>
        <v>0</v>
      </c>
      <c r="K151" s="233" t="s">
        <v>1</v>
      </c>
      <c r="L151" s="43"/>
      <c r="M151" s="238" t="s">
        <v>1</v>
      </c>
      <c r="N151" s="239" t="s">
        <v>40</v>
      </c>
      <c r="O151" s="86"/>
      <c r="P151" s="240">
        <f>O151*H151</f>
        <v>0</v>
      </c>
      <c r="Q151" s="240">
        <v>0.0019599999999999999</v>
      </c>
      <c r="R151" s="240">
        <f>Q151*H151</f>
        <v>0.064680000000000001</v>
      </c>
      <c r="S151" s="240">
        <v>0</v>
      </c>
      <c r="T151" s="241">
        <f>S151*H151</f>
        <v>0</v>
      </c>
      <c r="AR151" s="242" t="s">
        <v>173</v>
      </c>
      <c r="AT151" s="242" t="s">
        <v>168</v>
      </c>
      <c r="AU151" s="242" t="s">
        <v>82</v>
      </c>
      <c r="AY151" s="17" t="s">
        <v>165</v>
      </c>
      <c r="BE151" s="243">
        <f>IF(N151="základní",J151,0)</f>
        <v>0</v>
      </c>
      <c r="BF151" s="243">
        <f>IF(N151="snížená",J151,0)</f>
        <v>0</v>
      </c>
      <c r="BG151" s="243">
        <f>IF(N151="zákl. přenesená",J151,0)</f>
        <v>0</v>
      </c>
      <c r="BH151" s="243">
        <f>IF(N151="sníž. přenesená",J151,0)</f>
        <v>0</v>
      </c>
      <c r="BI151" s="243">
        <f>IF(N151="nulová",J151,0)</f>
        <v>0</v>
      </c>
      <c r="BJ151" s="17" t="s">
        <v>107</v>
      </c>
      <c r="BK151" s="243">
        <f>ROUND(I151*H151,2)</f>
        <v>0</v>
      </c>
      <c r="BL151" s="17" t="s">
        <v>173</v>
      </c>
      <c r="BM151" s="242" t="s">
        <v>2985</v>
      </c>
    </row>
    <row r="152" s="1" customFormat="1" ht="16.5" customHeight="1">
      <c r="B152" s="38"/>
      <c r="C152" s="231" t="s">
        <v>357</v>
      </c>
      <c r="D152" s="231" t="s">
        <v>168</v>
      </c>
      <c r="E152" s="232" t="s">
        <v>2986</v>
      </c>
      <c r="F152" s="233" t="s">
        <v>2987</v>
      </c>
      <c r="G152" s="234" t="s">
        <v>339</v>
      </c>
      <c r="H152" s="235">
        <v>8</v>
      </c>
      <c r="I152" s="236"/>
      <c r="J152" s="237">
        <f>ROUND(I152*H152,2)</f>
        <v>0</v>
      </c>
      <c r="K152" s="233" t="s">
        <v>1</v>
      </c>
      <c r="L152" s="43"/>
      <c r="M152" s="238" t="s">
        <v>1</v>
      </c>
      <c r="N152" s="239" t="s">
        <v>40</v>
      </c>
      <c r="O152" s="86"/>
      <c r="P152" s="240">
        <f>O152*H152</f>
        <v>0</v>
      </c>
      <c r="Q152" s="240">
        <v>0.0037399999999999998</v>
      </c>
      <c r="R152" s="240">
        <f>Q152*H152</f>
        <v>0.029919999999999999</v>
      </c>
      <c r="S152" s="240">
        <v>0</v>
      </c>
      <c r="T152" s="241">
        <f>S152*H152</f>
        <v>0</v>
      </c>
      <c r="AR152" s="242" t="s">
        <v>173</v>
      </c>
      <c r="AT152" s="242" t="s">
        <v>168</v>
      </c>
      <c r="AU152" s="242" t="s">
        <v>82</v>
      </c>
      <c r="AY152" s="17" t="s">
        <v>165</v>
      </c>
      <c r="BE152" s="243">
        <f>IF(N152="základní",J152,0)</f>
        <v>0</v>
      </c>
      <c r="BF152" s="243">
        <f>IF(N152="snížená",J152,0)</f>
        <v>0</v>
      </c>
      <c r="BG152" s="243">
        <f>IF(N152="zákl. přenesená",J152,0)</f>
        <v>0</v>
      </c>
      <c r="BH152" s="243">
        <f>IF(N152="sníž. přenesená",J152,0)</f>
        <v>0</v>
      </c>
      <c r="BI152" s="243">
        <f>IF(N152="nulová",J152,0)</f>
        <v>0</v>
      </c>
      <c r="BJ152" s="17" t="s">
        <v>107</v>
      </c>
      <c r="BK152" s="243">
        <f>ROUND(I152*H152,2)</f>
        <v>0</v>
      </c>
      <c r="BL152" s="17" t="s">
        <v>173</v>
      </c>
      <c r="BM152" s="242" t="s">
        <v>2988</v>
      </c>
    </row>
    <row r="153" s="1" customFormat="1" ht="16.5" customHeight="1">
      <c r="B153" s="38"/>
      <c r="C153" s="231" t="s">
        <v>7</v>
      </c>
      <c r="D153" s="231" t="s">
        <v>168</v>
      </c>
      <c r="E153" s="232" t="s">
        <v>2989</v>
      </c>
      <c r="F153" s="233" t="s">
        <v>2990</v>
      </c>
      <c r="G153" s="234" t="s">
        <v>339</v>
      </c>
      <c r="H153" s="235">
        <v>383</v>
      </c>
      <c r="I153" s="236"/>
      <c r="J153" s="237">
        <f>ROUND(I153*H153,2)</f>
        <v>0</v>
      </c>
      <c r="K153" s="233" t="s">
        <v>1</v>
      </c>
      <c r="L153" s="43"/>
      <c r="M153" s="238" t="s">
        <v>1</v>
      </c>
      <c r="N153" s="239" t="s">
        <v>40</v>
      </c>
      <c r="O153" s="86"/>
      <c r="P153" s="240">
        <f>O153*H153</f>
        <v>0</v>
      </c>
      <c r="Q153" s="240">
        <v>0</v>
      </c>
      <c r="R153" s="240">
        <f>Q153*H153</f>
        <v>0</v>
      </c>
      <c r="S153" s="240">
        <v>0</v>
      </c>
      <c r="T153" s="241">
        <f>S153*H153</f>
        <v>0</v>
      </c>
      <c r="AR153" s="242" t="s">
        <v>173</v>
      </c>
      <c r="AT153" s="242" t="s">
        <v>168</v>
      </c>
      <c r="AU153" s="242" t="s">
        <v>82</v>
      </c>
      <c r="AY153" s="17" t="s">
        <v>165</v>
      </c>
      <c r="BE153" s="243">
        <f>IF(N153="základní",J153,0)</f>
        <v>0</v>
      </c>
      <c r="BF153" s="243">
        <f>IF(N153="snížená",J153,0)</f>
        <v>0</v>
      </c>
      <c r="BG153" s="243">
        <f>IF(N153="zákl. přenesená",J153,0)</f>
        <v>0</v>
      </c>
      <c r="BH153" s="243">
        <f>IF(N153="sníž. přenesená",J153,0)</f>
        <v>0</v>
      </c>
      <c r="BI153" s="243">
        <f>IF(N153="nulová",J153,0)</f>
        <v>0</v>
      </c>
      <c r="BJ153" s="17" t="s">
        <v>107</v>
      </c>
      <c r="BK153" s="243">
        <f>ROUND(I153*H153,2)</f>
        <v>0</v>
      </c>
      <c r="BL153" s="17" t="s">
        <v>173</v>
      </c>
      <c r="BM153" s="242" t="s">
        <v>2991</v>
      </c>
    </row>
    <row r="154" s="1" customFormat="1" ht="16.5" customHeight="1">
      <c r="B154" s="38"/>
      <c r="C154" s="231" t="s">
        <v>607</v>
      </c>
      <c r="D154" s="231" t="s">
        <v>168</v>
      </c>
      <c r="E154" s="232" t="s">
        <v>2992</v>
      </c>
      <c r="F154" s="233" t="s">
        <v>2993</v>
      </c>
      <c r="G154" s="234" t="s">
        <v>285</v>
      </c>
      <c r="H154" s="235">
        <v>0.81000000000000005</v>
      </c>
      <c r="I154" s="236"/>
      <c r="J154" s="237">
        <f>ROUND(I154*H154,2)</f>
        <v>0</v>
      </c>
      <c r="K154" s="233" t="s">
        <v>1</v>
      </c>
      <c r="L154" s="43"/>
      <c r="M154" s="238" t="s">
        <v>1</v>
      </c>
      <c r="N154" s="239" t="s">
        <v>40</v>
      </c>
      <c r="O154" s="86"/>
      <c r="P154" s="240">
        <f>O154*H154</f>
        <v>0</v>
      </c>
      <c r="Q154" s="240">
        <v>0</v>
      </c>
      <c r="R154" s="240">
        <f>Q154*H154</f>
        <v>0</v>
      </c>
      <c r="S154" s="240">
        <v>0</v>
      </c>
      <c r="T154" s="241">
        <f>S154*H154</f>
        <v>0</v>
      </c>
      <c r="AR154" s="242" t="s">
        <v>173</v>
      </c>
      <c r="AT154" s="242" t="s">
        <v>168</v>
      </c>
      <c r="AU154" s="242" t="s">
        <v>82</v>
      </c>
      <c r="AY154" s="17" t="s">
        <v>165</v>
      </c>
      <c r="BE154" s="243">
        <f>IF(N154="základní",J154,0)</f>
        <v>0</v>
      </c>
      <c r="BF154" s="243">
        <f>IF(N154="snížená",J154,0)</f>
        <v>0</v>
      </c>
      <c r="BG154" s="243">
        <f>IF(N154="zákl. přenesená",J154,0)</f>
        <v>0</v>
      </c>
      <c r="BH154" s="243">
        <f>IF(N154="sníž. přenesená",J154,0)</f>
        <v>0</v>
      </c>
      <c r="BI154" s="243">
        <f>IF(N154="nulová",J154,0)</f>
        <v>0</v>
      </c>
      <c r="BJ154" s="17" t="s">
        <v>107</v>
      </c>
      <c r="BK154" s="243">
        <f>ROUND(I154*H154,2)</f>
        <v>0</v>
      </c>
      <c r="BL154" s="17" t="s">
        <v>173</v>
      </c>
      <c r="BM154" s="242" t="s">
        <v>2994</v>
      </c>
    </row>
    <row r="155" s="11" customFormat="1" ht="25.92" customHeight="1">
      <c r="B155" s="215"/>
      <c r="C155" s="216"/>
      <c r="D155" s="217" t="s">
        <v>73</v>
      </c>
      <c r="E155" s="218" t="s">
        <v>2995</v>
      </c>
      <c r="F155" s="218" t="s">
        <v>2996</v>
      </c>
      <c r="G155" s="216"/>
      <c r="H155" s="216"/>
      <c r="I155" s="219"/>
      <c r="J155" s="220">
        <f>BK155</f>
        <v>0</v>
      </c>
      <c r="K155" s="216"/>
      <c r="L155" s="221"/>
      <c r="M155" s="222"/>
      <c r="N155" s="223"/>
      <c r="O155" s="223"/>
      <c r="P155" s="224">
        <f>SUM(P156:P178)</f>
        <v>0</v>
      </c>
      <c r="Q155" s="223"/>
      <c r="R155" s="224">
        <f>SUM(R156:R178)</f>
        <v>0.075820000000000012</v>
      </c>
      <c r="S155" s="223"/>
      <c r="T155" s="225">
        <f>SUM(T156:T178)</f>
        <v>0</v>
      </c>
      <c r="AR155" s="226" t="s">
        <v>82</v>
      </c>
      <c r="AT155" s="227" t="s">
        <v>73</v>
      </c>
      <c r="AU155" s="227" t="s">
        <v>74</v>
      </c>
      <c r="AY155" s="226" t="s">
        <v>165</v>
      </c>
      <c r="BK155" s="228">
        <f>SUM(BK156:BK178)</f>
        <v>0</v>
      </c>
    </row>
    <row r="156" s="1" customFormat="1" ht="16.5" customHeight="1">
      <c r="B156" s="38"/>
      <c r="C156" s="231" t="s">
        <v>721</v>
      </c>
      <c r="D156" s="231" t="s">
        <v>168</v>
      </c>
      <c r="E156" s="232" t="s">
        <v>2997</v>
      </c>
      <c r="F156" s="233" t="s">
        <v>2998</v>
      </c>
      <c r="G156" s="234" t="s">
        <v>214</v>
      </c>
      <c r="H156" s="235">
        <v>1</v>
      </c>
      <c r="I156" s="236"/>
      <c r="J156" s="237">
        <f>ROUND(I156*H156,2)</f>
        <v>0</v>
      </c>
      <c r="K156" s="233" t="s">
        <v>1</v>
      </c>
      <c r="L156" s="43"/>
      <c r="M156" s="238" t="s">
        <v>1</v>
      </c>
      <c r="N156" s="239" t="s">
        <v>40</v>
      </c>
      <c r="O156" s="86"/>
      <c r="P156" s="240">
        <f>O156*H156</f>
        <v>0</v>
      </c>
      <c r="Q156" s="240">
        <v>0.00050000000000000001</v>
      </c>
      <c r="R156" s="240">
        <f>Q156*H156</f>
        <v>0.00050000000000000001</v>
      </c>
      <c r="S156" s="240">
        <v>0</v>
      </c>
      <c r="T156" s="241">
        <f>S156*H156</f>
        <v>0</v>
      </c>
      <c r="AR156" s="242" t="s">
        <v>173</v>
      </c>
      <c r="AT156" s="242" t="s">
        <v>168</v>
      </c>
      <c r="AU156" s="242" t="s">
        <v>82</v>
      </c>
      <c r="AY156" s="17" t="s">
        <v>165</v>
      </c>
      <c r="BE156" s="243">
        <f>IF(N156="základní",J156,0)</f>
        <v>0</v>
      </c>
      <c r="BF156" s="243">
        <f>IF(N156="snížená",J156,0)</f>
        <v>0</v>
      </c>
      <c r="BG156" s="243">
        <f>IF(N156="zákl. přenesená",J156,0)</f>
        <v>0</v>
      </c>
      <c r="BH156" s="243">
        <f>IF(N156="sníž. přenesená",J156,0)</f>
        <v>0</v>
      </c>
      <c r="BI156" s="243">
        <f>IF(N156="nulová",J156,0)</f>
        <v>0</v>
      </c>
      <c r="BJ156" s="17" t="s">
        <v>107</v>
      </c>
      <c r="BK156" s="243">
        <f>ROUND(I156*H156,2)</f>
        <v>0</v>
      </c>
      <c r="BL156" s="17" t="s">
        <v>173</v>
      </c>
      <c r="BM156" s="242" t="s">
        <v>2999</v>
      </c>
    </row>
    <row r="157" s="1" customFormat="1" ht="24" customHeight="1">
      <c r="B157" s="38"/>
      <c r="C157" s="231" t="s">
        <v>729</v>
      </c>
      <c r="D157" s="231" t="s">
        <v>168</v>
      </c>
      <c r="E157" s="232" t="s">
        <v>3000</v>
      </c>
      <c r="F157" s="233" t="s">
        <v>3001</v>
      </c>
      <c r="G157" s="234" t="s">
        <v>214</v>
      </c>
      <c r="H157" s="235">
        <v>9</v>
      </c>
      <c r="I157" s="236"/>
      <c r="J157" s="237">
        <f>ROUND(I157*H157,2)</f>
        <v>0</v>
      </c>
      <c r="K157" s="233" t="s">
        <v>1</v>
      </c>
      <c r="L157" s="43"/>
      <c r="M157" s="238" t="s">
        <v>1</v>
      </c>
      <c r="N157" s="239" t="s">
        <v>40</v>
      </c>
      <c r="O157" s="86"/>
      <c r="P157" s="240">
        <f>O157*H157</f>
        <v>0</v>
      </c>
      <c r="Q157" s="240">
        <v>0.00050000000000000001</v>
      </c>
      <c r="R157" s="240">
        <f>Q157*H157</f>
        <v>0.0045000000000000005</v>
      </c>
      <c r="S157" s="240">
        <v>0</v>
      </c>
      <c r="T157" s="241">
        <f>S157*H157</f>
        <v>0</v>
      </c>
      <c r="AR157" s="242" t="s">
        <v>173</v>
      </c>
      <c r="AT157" s="242" t="s">
        <v>168</v>
      </c>
      <c r="AU157" s="242" t="s">
        <v>82</v>
      </c>
      <c r="AY157" s="17" t="s">
        <v>165</v>
      </c>
      <c r="BE157" s="243">
        <f>IF(N157="základní",J157,0)</f>
        <v>0</v>
      </c>
      <c r="BF157" s="243">
        <f>IF(N157="snížená",J157,0)</f>
        <v>0</v>
      </c>
      <c r="BG157" s="243">
        <f>IF(N157="zákl. přenesená",J157,0)</f>
        <v>0</v>
      </c>
      <c r="BH157" s="243">
        <f>IF(N157="sníž. přenesená",J157,0)</f>
        <v>0</v>
      </c>
      <c r="BI157" s="243">
        <f>IF(N157="nulová",J157,0)</f>
        <v>0</v>
      </c>
      <c r="BJ157" s="17" t="s">
        <v>107</v>
      </c>
      <c r="BK157" s="243">
        <f>ROUND(I157*H157,2)</f>
        <v>0</v>
      </c>
      <c r="BL157" s="17" t="s">
        <v>173</v>
      </c>
      <c r="BM157" s="242" t="s">
        <v>3002</v>
      </c>
    </row>
    <row r="158" s="1" customFormat="1" ht="16.5" customHeight="1">
      <c r="B158" s="38"/>
      <c r="C158" s="231" t="s">
        <v>782</v>
      </c>
      <c r="D158" s="231" t="s">
        <v>168</v>
      </c>
      <c r="E158" s="232" t="s">
        <v>3003</v>
      </c>
      <c r="F158" s="233" t="s">
        <v>3004</v>
      </c>
      <c r="G158" s="234" t="s">
        <v>214</v>
      </c>
      <c r="H158" s="235">
        <v>1</v>
      </c>
      <c r="I158" s="236"/>
      <c r="J158" s="237">
        <f>ROUND(I158*H158,2)</f>
        <v>0</v>
      </c>
      <c r="K158" s="233" t="s">
        <v>1</v>
      </c>
      <c r="L158" s="43"/>
      <c r="M158" s="238" t="s">
        <v>1</v>
      </c>
      <c r="N158" s="239" t="s">
        <v>40</v>
      </c>
      <c r="O158" s="86"/>
      <c r="P158" s="240">
        <f>O158*H158</f>
        <v>0</v>
      </c>
      <c r="Q158" s="240">
        <v>0.002</v>
      </c>
      <c r="R158" s="240">
        <f>Q158*H158</f>
        <v>0.002</v>
      </c>
      <c r="S158" s="240">
        <v>0</v>
      </c>
      <c r="T158" s="241">
        <f>S158*H158</f>
        <v>0</v>
      </c>
      <c r="AR158" s="242" t="s">
        <v>173</v>
      </c>
      <c r="AT158" s="242" t="s">
        <v>168</v>
      </c>
      <c r="AU158" s="242" t="s">
        <v>82</v>
      </c>
      <c r="AY158" s="17" t="s">
        <v>165</v>
      </c>
      <c r="BE158" s="243">
        <f>IF(N158="základní",J158,0)</f>
        <v>0</v>
      </c>
      <c r="BF158" s="243">
        <f>IF(N158="snížená",J158,0)</f>
        <v>0</v>
      </c>
      <c r="BG158" s="243">
        <f>IF(N158="zákl. přenesená",J158,0)</f>
        <v>0</v>
      </c>
      <c r="BH158" s="243">
        <f>IF(N158="sníž. přenesená",J158,0)</f>
        <v>0</v>
      </c>
      <c r="BI158" s="243">
        <f>IF(N158="nulová",J158,0)</f>
        <v>0</v>
      </c>
      <c r="BJ158" s="17" t="s">
        <v>107</v>
      </c>
      <c r="BK158" s="243">
        <f>ROUND(I158*H158,2)</f>
        <v>0</v>
      </c>
      <c r="BL158" s="17" t="s">
        <v>173</v>
      </c>
      <c r="BM158" s="242" t="s">
        <v>3005</v>
      </c>
    </row>
    <row r="159" s="1" customFormat="1" ht="16.5" customHeight="1">
      <c r="B159" s="38"/>
      <c r="C159" s="231" t="s">
        <v>790</v>
      </c>
      <c r="D159" s="231" t="s">
        <v>168</v>
      </c>
      <c r="E159" s="232" t="s">
        <v>3006</v>
      </c>
      <c r="F159" s="233" t="s">
        <v>3007</v>
      </c>
      <c r="G159" s="234" t="s">
        <v>214</v>
      </c>
      <c r="H159" s="235">
        <v>1</v>
      </c>
      <c r="I159" s="236"/>
      <c r="J159" s="237">
        <f>ROUND(I159*H159,2)</f>
        <v>0</v>
      </c>
      <c r="K159" s="233" t="s">
        <v>1</v>
      </c>
      <c r="L159" s="43"/>
      <c r="M159" s="238" t="s">
        <v>1</v>
      </c>
      <c r="N159" s="239" t="s">
        <v>40</v>
      </c>
      <c r="O159" s="86"/>
      <c r="P159" s="240">
        <f>O159*H159</f>
        <v>0</v>
      </c>
      <c r="Q159" s="240">
        <v>0.00050000000000000001</v>
      </c>
      <c r="R159" s="240">
        <f>Q159*H159</f>
        <v>0.00050000000000000001</v>
      </c>
      <c r="S159" s="240">
        <v>0</v>
      </c>
      <c r="T159" s="241">
        <f>S159*H159</f>
        <v>0</v>
      </c>
      <c r="AR159" s="242" t="s">
        <v>173</v>
      </c>
      <c r="AT159" s="242" t="s">
        <v>168</v>
      </c>
      <c r="AU159" s="242" t="s">
        <v>82</v>
      </c>
      <c r="AY159" s="17" t="s">
        <v>165</v>
      </c>
      <c r="BE159" s="243">
        <f>IF(N159="základní",J159,0)</f>
        <v>0</v>
      </c>
      <c r="BF159" s="243">
        <f>IF(N159="snížená",J159,0)</f>
        <v>0</v>
      </c>
      <c r="BG159" s="243">
        <f>IF(N159="zákl. přenesená",J159,0)</f>
        <v>0</v>
      </c>
      <c r="BH159" s="243">
        <f>IF(N159="sníž. přenesená",J159,0)</f>
        <v>0</v>
      </c>
      <c r="BI159" s="243">
        <f>IF(N159="nulová",J159,0)</f>
        <v>0</v>
      </c>
      <c r="BJ159" s="17" t="s">
        <v>107</v>
      </c>
      <c r="BK159" s="243">
        <f>ROUND(I159*H159,2)</f>
        <v>0</v>
      </c>
      <c r="BL159" s="17" t="s">
        <v>173</v>
      </c>
      <c r="BM159" s="242" t="s">
        <v>3008</v>
      </c>
    </row>
    <row r="160" s="1" customFormat="1" ht="16.5" customHeight="1">
      <c r="B160" s="38"/>
      <c r="C160" s="231" t="s">
        <v>733</v>
      </c>
      <c r="D160" s="231" t="s">
        <v>168</v>
      </c>
      <c r="E160" s="232" t="s">
        <v>3009</v>
      </c>
      <c r="F160" s="233" t="s">
        <v>3010</v>
      </c>
      <c r="G160" s="234" t="s">
        <v>214</v>
      </c>
      <c r="H160" s="235">
        <v>25</v>
      </c>
      <c r="I160" s="236"/>
      <c r="J160" s="237">
        <f>ROUND(I160*H160,2)</f>
        <v>0</v>
      </c>
      <c r="K160" s="233" t="s">
        <v>1</v>
      </c>
      <c r="L160" s="43"/>
      <c r="M160" s="238" t="s">
        <v>1</v>
      </c>
      <c r="N160" s="239" t="s">
        <v>40</v>
      </c>
      <c r="O160" s="86"/>
      <c r="P160" s="240">
        <f>O160*H160</f>
        <v>0</v>
      </c>
      <c r="Q160" s="240">
        <v>0.00029999999999999997</v>
      </c>
      <c r="R160" s="240">
        <f>Q160*H160</f>
        <v>0.0074999999999999997</v>
      </c>
      <c r="S160" s="240">
        <v>0</v>
      </c>
      <c r="T160" s="241">
        <f>S160*H160</f>
        <v>0</v>
      </c>
      <c r="AR160" s="242" t="s">
        <v>173</v>
      </c>
      <c r="AT160" s="242" t="s">
        <v>168</v>
      </c>
      <c r="AU160" s="242" t="s">
        <v>82</v>
      </c>
      <c r="AY160" s="17" t="s">
        <v>165</v>
      </c>
      <c r="BE160" s="243">
        <f>IF(N160="základní",J160,0)</f>
        <v>0</v>
      </c>
      <c r="BF160" s="243">
        <f>IF(N160="snížená",J160,0)</f>
        <v>0</v>
      </c>
      <c r="BG160" s="243">
        <f>IF(N160="zákl. přenesená",J160,0)</f>
        <v>0</v>
      </c>
      <c r="BH160" s="243">
        <f>IF(N160="sníž. přenesená",J160,0)</f>
        <v>0</v>
      </c>
      <c r="BI160" s="243">
        <f>IF(N160="nulová",J160,0)</f>
        <v>0</v>
      </c>
      <c r="BJ160" s="17" t="s">
        <v>107</v>
      </c>
      <c r="BK160" s="243">
        <f>ROUND(I160*H160,2)</f>
        <v>0</v>
      </c>
      <c r="BL160" s="17" t="s">
        <v>173</v>
      </c>
      <c r="BM160" s="242" t="s">
        <v>3011</v>
      </c>
    </row>
    <row r="161" s="1" customFormat="1" ht="16.5" customHeight="1">
      <c r="B161" s="38"/>
      <c r="C161" s="231" t="s">
        <v>737</v>
      </c>
      <c r="D161" s="231" t="s">
        <v>168</v>
      </c>
      <c r="E161" s="232" t="s">
        <v>3012</v>
      </c>
      <c r="F161" s="233" t="s">
        <v>3013</v>
      </c>
      <c r="G161" s="234" t="s">
        <v>214</v>
      </c>
      <c r="H161" s="235">
        <v>25</v>
      </c>
      <c r="I161" s="236"/>
      <c r="J161" s="237">
        <f>ROUND(I161*H161,2)</f>
        <v>0</v>
      </c>
      <c r="K161" s="233" t="s">
        <v>1</v>
      </c>
      <c r="L161" s="43"/>
      <c r="M161" s="238" t="s">
        <v>1</v>
      </c>
      <c r="N161" s="239" t="s">
        <v>40</v>
      </c>
      <c r="O161" s="86"/>
      <c r="P161" s="240">
        <f>O161*H161</f>
        <v>0</v>
      </c>
      <c r="Q161" s="240">
        <v>0.00029999999999999997</v>
      </c>
      <c r="R161" s="240">
        <f>Q161*H161</f>
        <v>0.0074999999999999997</v>
      </c>
      <c r="S161" s="240">
        <v>0</v>
      </c>
      <c r="T161" s="241">
        <f>S161*H161</f>
        <v>0</v>
      </c>
      <c r="AR161" s="242" t="s">
        <v>173</v>
      </c>
      <c r="AT161" s="242" t="s">
        <v>168</v>
      </c>
      <c r="AU161" s="242" t="s">
        <v>82</v>
      </c>
      <c r="AY161" s="17" t="s">
        <v>165</v>
      </c>
      <c r="BE161" s="243">
        <f>IF(N161="základní",J161,0)</f>
        <v>0</v>
      </c>
      <c r="BF161" s="243">
        <f>IF(N161="snížená",J161,0)</f>
        <v>0</v>
      </c>
      <c r="BG161" s="243">
        <f>IF(N161="zákl. přenesená",J161,0)</f>
        <v>0</v>
      </c>
      <c r="BH161" s="243">
        <f>IF(N161="sníž. přenesená",J161,0)</f>
        <v>0</v>
      </c>
      <c r="BI161" s="243">
        <f>IF(N161="nulová",J161,0)</f>
        <v>0</v>
      </c>
      <c r="BJ161" s="17" t="s">
        <v>107</v>
      </c>
      <c r="BK161" s="243">
        <f>ROUND(I161*H161,2)</f>
        <v>0</v>
      </c>
      <c r="BL161" s="17" t="s">
        <v>173</v>
      </c>
      <c r="BM161" s="242" t="s">
        <v>3014</v>
      </c>
    </row>
    <row r="162" s="1" customFormat="1" ht="16.5" customHeight="1">
      <c r="B162" s="38"/>
      <c r="C162" s="231" t="s">
        <v>771</v>
      </c>
      <c r="D162" s="231" t="s">
        <v>168</v>
      </c>
      <c r="E162" s="232" t="s">
        <v>3015</v>
      </c>
      <c r="F162" s="233" t="s">
        <v>3016</v>
      </c>
      <c r="G162" s="234" t="s">
        <v>214</v>
      </c>
      <c r="H162" s="235">
        <v>68</v>
      </c>
      <c r="I162" s="236"/>
      <c r="J162" s="237">
        <f>ROUND(I162*H162,2)</f>
        <v>0</v>
      </c>
      <c r="K162" s="233" t="s">
        <v>1</v>
      </c>
      <c r="L162" s="43"/>
      <c r="M162" s="238" t="s">
        <v>1</v>
      </c>
      <c r="N162" s="239" t="s">
        <v>40</v>
      </c>
      <c r="O162" s="86"/>
      <c r="P162" s="240">
        <f>O162*H162</f>
        <v>0</v>
      </c>
      <c r="Q162" s="240">
        <v>0.00020000000000000001</v>
      </c>
      <c r="R162" s="240">
        <f>Q162*H162</f>
        <v>0.013600000000000001</v>
      </c>
      <c r="S162" s="240">
        <v>0</v>
      </c>
      <c r="T162" s="241">
        <f>S162*H162</f>
        <v>0</v>
      </c>
      <c r="AR162" s="242" t="s">
        <v>173</v>
      </c>
      <c r="AT162" s="242" t="s">
        <v>168</v>
      </c>
      <c r="AU162" s="242" t="s">
        <v>82</v>
      </c>
      <c r="AY162" s="17" t="s">
        <v>165</v>
      </c>
      <c r="BE162" s="243">
        <f>IF(N162="základní",J162,0)</f>
        <v>0</v>
      </c>
      <c r="BF162" s="243">
        <f>IF(N162="snížená",J162,0)</f>
        <v>0</v>
      </c>
      <c r="BG162" s="243">
        <f>IF(N162="zákl. přenesená",J162,0)</f>
        <v>0</v>
      </c>
      <c r="BH162" s="243">
        <f>IF(N162="sníž. přenesená",J162,0)</f>
        <v>0</v>
      </c>
      <c r="BI162" s="243">
        <f>IF(N162="nulová",J162,0)</f>
        <v>0</v>
      </c>
      <c r="BJ162" s="17" t="s">
        <v>107</v>
      </c>
      <c r="BK162" s="243">
        <f>ROUND(I162*H162,2)</f>
        <v>0</v>
      </c>
      <c r="BL162" s="17" t="s">
        <v>173</v>
      </c>
      <c r="BM162" s="242" t="s">
        <v>3017</v>
      </c>
    </row>
    <row r="163" s="1" customFormat="1" ht="16.5" customHeight="1">
      <c r="B163" s="38"/>
      <c r="C163" s="231" t="s">
        <v>764</v>
      </c>
      <c r="D163" s="231" t="s">
        <v>168</v>
      </c>
      <c r="E163" s="232" t="s">
        <v>3018</v>
      </c>
      <c r="F163" s="233" t="s">
        <v>3019</v>
      </c>
      <c r="G163" s="234" t="s">
        <v>214</v>
      </c>
      <c r="H163" s="235">
        <v>25</v>
      </c>
      <c r="I163" s="236"/>
      <c r="J163" s="237">
        <f>ROUND(I163*H163,2)</f>
        <v>0</v>
      </c>
      <c r="K163" s="233" t="s">
        <v>1</v>
      </c>
      <c r="L163" s="43"/>
      <c r="M163" s="238" t="s">
        <v>1</v>
      </c>
      <c r="N163" s="239" t="s">
        <v>40</v>
      </c>
      <c r="O163" s="86"/>
      <c r="P163" s="240">
        <f>O163*H163</f>
        <v>0</v>
      </c>
      <c r="Q163" s="240">
        <v>0.00050000000000000001</v>
      </c>
      <c r="R163" s="240">
        <f>Q163*H163</f>
        <v>0.012500000000000001</v>
      </c>
      <c r="S163" s="240">
        <v>0</v>
      </c>
      <c r="T163" s="241">
        <f>S163*H163</f>
        <v>0</v>
      </c>
      <c r="AR163" s="242" t="s">
        <v>173</v>
      </c>
      <c r="AT163" s="242" t="s">
        <v>168</v>
      </c>
      <c r="AU163" s="242" t="s">
        <v>82</v>
      </c>
      <c r="AY163" s="17" t="s">
        <v>165</v>
      </c>
      <c r="BE163" s="243">
        <f>IF(N163="základní",J163,0)</f>
        <v>0</v>
      </c>
      <c r="BF163" s="243">
        <f>IF(N163="snížená",J163,0)</f>
        <v>0</v>
      </c>
      <c r="BG163" s="243">
        <f>IF(N163="zákl. přenesená",J163,0)</f>
        <v>0</v>
      </c>
      <c r="BH163" s="243">
        <f>IF(N163="sníž. přenesená",J163,0)</f>
        <v>0</v>
      </c>
      <c r="BI163" s="243">
        <f>IF(N163="nulová",J163,0)</f>
        <v>0</v>
      </c>
      <c r="BJ163" s="17" t="s">
        <v>107</v>
      </c>
      <c r="BK163" s="243">
        <f>ROUND(I163*H163,2)</f>
        <v>0</v>
      </c>
      <c r="BL163" s="17" t="s">
        <v>173</v>
      </c>
      <c r="BM163" s="242" t="s">
        <v>3020</v>
      </c>
    </row>
    <row r="164" s="1" customFormat="1" ht="16.5" customHeight="1">
      <c r="B164" s="38"/>
      <c r="C164" s="231" t="s">
        <v>725</v>
      </c>
      <c r="D164" s="231" t="s">
        <v>168</v>
      </c>
      <c r="E164" s="232" t="s">
        <v>3021</v>
      </c>
      <c r="F164" s="233" t="s">
        <v>3022</v>
      </c>
      <c r="G164" s="234" t="s">
        <v>214</v>
      </c>
      <c r="H164" s="235">
        <v>59</v>
      </c>
      <c r="I164" s="236"/>
      <c r="J164" s="237">
        <f>ROUND(I164*H164,2)</f>
        <v>0</v>
      </c>
      <c r="K164" s="233" t="s">
        <v>1</v>
      </c>
      <c r="L164" s="43"/>
      <c r="M164" s="238" t="s">
        <v>1</v>
      </c>
      <c r="N164" s="239" t="s">
        <v>40</v>
      </c>
      <c r="O164" s="86"/>
      <c r="P164" s="240">
        <f>O164*H164</f>
        <v>0</v>
      </c>
      <c r="Q164" s="240">
        <v>0</v>
      </c>
      <c r="R164" s="240">
        <f>Q164*H164</f>
        <v>0</v>
      </c>
      <c r="S164" s="240">
        <v>0</v>
      </c>
      <c r="T164" s="241">
        <f>S164*H164</f>
        <v>0</v>
      </c>
      <c r="AR164" s="242" t="s">
        <v>173</v>
      </c>
      <c r="AT164" s="242" t="s">
        <v>168</v>
      </c>
      <c r="AU164" s="242" t="s">
        <v>82</v>
      </c>
      <c r="AY164" s="17" t="s">
        <v>165</v>
      </c>
      <c r="BE164" s="243">
        <f>IF(N164="základní",J164,0)</f>
        <v>0</v>
      </c>
      <c r="BF164" s="243">
        <f>IF(N164="snížená",J164,0)</f>
        <v>0</v>
      </c>
      <c r="BG164" s="243">
        <f>IF(N164="zákl. přenesená",J164,0)</f>
        <v>0</v>
      </c>
      <c r="BH164" s="243">
        <f>IF(N164="sníž. přenesená",J164,0)</f>
        <v>0</v>
      </c>
      <c r="BI164" s="243">
        <f>IF(N164="nulová",J164,0)</f>
        <v>0</v>
      </c>
      <c r="BJ164" s="17" t="s">
        <v>107</v>
      </c>
      <c r="BK164" s="243">
        <f>ROUND(I164*H164,2)</f>
        <v>0</v>
      </c>
      <c r="BL164" s="17" t="s">
        <v>173</v>
      </c>
      <c r="BM164" s="242" t="s">
        <v>3023</v>
      </c>
    </row>
    <row r="165" s="1" customFormat="1" ht="16.5" customHeight="1">
      <c r="B165" s="38"/>
      <c r="C165" s="231" t="s">
        <v>659</v>
      </c>
      <c r="D165" s="231" t="s">
        <v>168</v>
      </c>
      <c r="E165" s="232" t="s">
        <v>3024</v>
      </c>
      <c r="F165" s="233" t="s">
        <v>3025</v>
      </c>
      <c r="G165" s="234" t="s">
        <v>214</v>
      </c>
      <c r="H165" s="235">
        <v>1</v>
      </c>
      <c r="I165" s="236"/>
      <c r="J165" s="237">
        <f>ROUND(I165*H165,2)</f>
        <v>0</v>
      </c>
      <c r="K165" s="233" t="s">
        <v>1</v>
      </c>
      <c r="L165" s="43"/>
      <c r="M165" s="238" t="s">
        <v>1</v>
      </c>
      <c r="N165" s="239" t="s">
        <v>40</v>
      </c>
      <c r="O165" s="86"/>
      <c r="P165" s="240">
        <f>O165*H165</f>
        <v>0</v>
      </c>
      <c r="Q165" s="240">
        <v>0</v>
      </c>
      <c r="R165" s="240">
        <f>Q165*H165</f>
        <v>0</v>
      </c>
      <c r="S165" s="240">
        <v>0</v>
      </c>
      <c r="T165" s="241">
        <f>S165*H165</f>
        <v>0</v>
      </c>
      <c r="AR165" s="242" t="s">
        <v>173</v>
      </c>
      <c r="AT165" s="242" t="s">
        <v>168</v>
      </c>
      <c r="AU165" s="242" t="s">
        <v>82</v>
      </c>
      <c r="AY165" s="17" t="s">
        <v>165</v>
      </c>
      <c r="BE165" s="243">
        <f>IF(N165="základní",J165,0)</f>
        <v>0</v>
      </c>
      <c r="BF165" s="243">
        <f>IF(N165="snížená",J165,0)</f>
        <v>0</v>
      </c>
      <c r="BG165" s="243">
        <f>IF(N165="zákl. přenesená",J165,0)</f>
        <v>0</v>
      </c>
      <c r="BH165" s="243">
        <f>IF(N165="sníž. přenesená",J165,0)</f>
        <v>0</v>
      </c>
      <c r="BI165" s="243">
        <f>IF(N165="nulová",J165,0)</f>
        <v>0</v>
      </c>
      <c r="BJ165" s="17" t="s">
        <v>107</v>
      </c>
      <c r="BK165" s="243">
        <f>ROUND(I165*H165,2)</f>
        <v>0</v>
      </c>
      <c r="BL165" s="17" t="s">
        <v>173</v>
      </c>
      <c r="BM165" s="242" t="s">
        <v>3026</v>
      </c>
    </row>
    <row r="166" s="1" customFormat="1" ht="16.5" customHeight="1">
      <c r="B166" s="38"/>
      <c r="C166" s="231" t="s">
        <v>777</v>
      </c>
      <c r="D166" s="231" t="s">
        <v>168</v>
      </c>
      <c r="E166" s="232" t="s">
        <v>3027</v>
      </c>
      <c r="F166" s="233" t="s">
        <v>3028</v>
      </c>
      <c r="G166" s="234" t="s">
        <v>214</v>
      </c>
      <c r="H166" s="235">
        <v>2</v>
      </c>
      <c r="I166" s="236"/>
      <c r="J166" s="237">
        <f>ROUND(I166*H166,2)</f>
        <v>0</v>
      </c>
      <c r="K166" s="233" t="s">
        <v>1</v>
      </c>
      <c r="L166" s="43"/>
      <c r="M166" s="238" t="s">
        <v>1</v>
      </c>
      <c r="N166" s="239" t="s">
        <v>40</v>
      </c>
      <c r="O166" s="86"/>
      <c r="P166" s="240">
        <f>O166*H166</f>
        <v>0</v>
      </c>
      <c r="Q166" s="240">
        <v>0</v>
      </c>
      <c r="R166" s="240">
        <f>Q166*H166</f>
        <v>0</v>
      </c>
      <c r="S166" s="240">
        <v>0</v>
      </c>
      <c r="T166" s="241">
        <f>S166*H166</f>
        <v>0</v>
      </c>
      <c r="AR166" s="242" t="s">
        <v>173</v>
      </c>
      <c r="AT166" s="242" t="s">
        <v>168</v>
      </c>
      <c r="AU166" s="242" t="s">
        <v>82</v>
      </c>
      <c r="AY166" s="17" t="s">
        <v>165</v>
      </c>
      <c r="BE166" s="243">
        <f>IF(N166="základní",J166,0)</f>
        <v>0</v>
      </c>
      <c r="BF166" s="243">
        <f>IF(N166="snížená",J166,0)</f>
        <v>0</v>
      </c>
      <c r="BG166" s="243">
        <f>IF(N166="zákl. přenesená",J166,0)</f>
        <v>0</v>
      </c>
      <c r="BH166" s="243">
        <f>IF(N166="sníž. přenesená",J166,0)</f>
        <v>0</v>
      </c>
      <c r="BI166" s="243">
        <f>IF(N166="nulová",J166,0)</f>
        <v>0</v>
      </c>
      <c r="BJ166" s="17" t="s">
        <v>107</v>
      </c>
      <c r="BK166" s="243">
        <f>ROUND(I166*H166,2)</f>
        <v>0</v>
      </c>
      <c r="BL166" s="17" t="s">
        <v>173</v>
      </c>
      <c r="BM166" s="242" t="s">
        <v>3029</v>
      </c>
    </row>
    <row r="167" s="1" customFormat="1" ht="16.5" customHeight="1">
      <c r="B167" s="38"/>
      <c r="C167" s="231" t="s">
        <v>612</v>
      </c>
      <c r="D167" s="231" t="s">
        <v>168</v>
      </c>
      <c r="E167" s="232" t="s">
        <v>3030</v>
      </c>
      <c r="F167" s="233" t="s">
        <v>3031</v>
      </c>
      <c r="G167" s="234" t="s">
        <v>214</v>
      </c>
      <c r="H167" s="235">
        <v>2</v>
      </c>
      <c r="I167" s="236"/>
      <c r="J167" s="237">
        <f>ROUND(I167*H167,2)</f>
        <v>0</v>
      </c>
      <c r="K167" s="233" t="s">
        <v>1</v>
      </c>
      <c r="L167" s="43"/>
      <c r="M167" s="238" t="s">
        <v>1</v>
      </c>
      <c r="N167" s="239" t="s">
        <v>40</v>
      </c>
      <c r="O167" s="86"/>
      <c r="P167" s="240">
        <f>O167*H167</f>
        <v>0</v>
      </c>
      <c r="Q167" s="240">
        <v>0</v>
      </c>
      <c r="R167" s="240">
        <f>Q167*H167</f>
        <v>0</v>
      </c>
      <c r="S167" s="240">
        <v>0</v>
      </c>
      <c r="T167" s="241">
        <f>S167*H167</f>
        <v>0</v>
      </c>
      <c r="AR167" s="242" t="s">
        <v>173</v>
      </c>
      <c r="AT167" s="242" t="s">
        <v>168</v>
      </c>
      <c r="AU167" s="242" t="s">
        <v>82</v>
      </c>
      <c r="AY167" s="17" t="s">
        <v>165</v>
      </c>
      <c r="BE167" s="243">
        <f>IF(N167="základní",J167,0)</f>
        <v>0</v>
      </c>
      <c r="BF167" s="243">
        <f>IF(N167="snížená",J167,0)</f>
        <v>0</v>
      </c>
      <c r="BG167" s="243">
        <f>IF(N167="zákl. přenesená",J167,0)</f>
        <v>0</v>
      </c>
      <c r="BH167" s="243">
        <f>IF(N167="sníž. přenesená",J167,0)</f>
        <v>0</v>
      </c>
      <c r="BI167" s="243">
        <f>IF(N167="nulová",J167,0)</f>
        <v>0</v>
      </c>
      <c r="BJ167" s="17" t="s">
        <v>107</v>
      </c>
      <c r="BK167" s="243">
        <f>ROUND(I167*H167,2)</f>
        <v>0</v>
      </c>
      <c r="BL167" s="17" t="s">
        <v>173</v>
      </c>
      <c r="BM167" s="242" t="s">
        <v>3032</v>
      </c>
    </row>
    <row r="168" s="1" customFormat="1" ht="16.5" customHeight="1">
      <c r="B168" s="38"/>
      <c r="C168" s="231" t="s">
        <v>616</v>
      </c>
      <c r="D168" s="231" t="s">
        <v>168</v>
      </c>
      <c r="E168" s="232" t="s">
        <v>3033</v>
      </c>
      <c r="F168" s="233" t="s">
        <v>3034</v>
      </c>
      <c r="G168" s="234" t="s">
        <v>214</v>
      </c>
      <c r="H168" s="235">
        <v>10</v>
      </c>
      <c r="I168" s="236"/>
      <c r="J168" s="237">
        <f>ROUND(I168*H168,2)</f>
        <v>0</v>
      </c>
      <c r="K168" s="233" t="s">
        <v>1</v>
      </c>
      <c r="L168" s="43"/>
      <c r="M168" s="238" t="s">
        <v>1</v>
      </c>
      <c r="N168" s="239" t="s">
        <v>40</v>
      </c>
      <c r="O168" s="86"/>
      <c r="P168" s="240">
        <f>O168*H168</f>
        <v>0</v>
      </c>
      <c r="Q168" s="240">
        <v>0.00032000000000000003</v>
      </c>
      <c r="R168" s="240">
        <f>Q168*H168</f>
        <v>0.0032000000000000002</v>
      </c>
      <c r="S168" s="240">
        <v>0</v>
      </c>
      <c r="T168" s="241">
        <f>S168*H168</f>
        <v>0</v>
      </c>
      <c r="AR168" s="242" t="s">
        <v>173</v>
      </c>
      <c r="AT168" s="242" t="s">
        <v>168</v>
      </c>
      <c r="AU168" s="242" t="s">
        <v>82</v>
      </c>
      <c r="AY168" s="17" t="s">
        <v>165</v>
      </c>
      <c r="BE168" s="243">
        <f>IF(N168="základní",J168,0)</f>
        <v>0</v>
      </c>
      <c r="BF168" s="243">
        <f>IF(N168="snížená",J168,0)</f>
        <v>0</v>
      </c>
      <c r="BG168" s="243">
        <f>IF(N168="zákl. přenesená",J168,0)</f>
        <v>0</v>
      </c>
      <c r="BH168" s="243">
        <f>IF(N168="sníž. přenesená",J168,0)</f>
        <v>0</v>
      </c>
      <c r="BI168" s="243">
        <f>IF(N168="nulová",J168,0)</f>
        <v>0</v>
      </c>
      <c r="BJ168" s="17" t="s">
        <v>107</v>
      </c>
      <c r="BK168" s="243">
        <f>ROUND(I168*H168,2)</f>
        <v>0</v>
      </c>
      <c r="BL168" s="17" t="s">
        <v>173</v>
      </c>
      <c r="BM168" s="242" t="s">
        <v>3035</v>
      </c>
    </row>
    <row r="169" s="1" customFormat="1" ht="16.5" customHeight="1">
      <c r="B169" s="38"/>
      <c r="C169" s="231" t="s">
        <v>620</v>
      </c>
      <c r="D169" s="231" t="s">
        <v>168</v>
      </c>
      <c r="E169" s="232" t="s">
        <v>3036</v>
      </c>
      <c r="F169" s="233" t="s">
        <v>3037</v>
      </c>
      <c r="G169" s="234" t="s">
        <v>214</v>
      </c>
      <c r="H169" s="235">
        <v>4</v>
      </c>
      <c r="I169" s="236"/>
      <c r="J169" s="237">
        <f>ROUND(I169*H169,2)</f>
        <v>0</v>
      </c>
      <c r="K169" s="233" t="s">
        <v>1</v>
      </c>
      <c r="L169" s="43"/>
      <c r="M169" s="238" t="s">
        <v>1</v>
      </c>
      <c r="N169" s="239" t="s">
        <v>40</v>
      </c>
      <c r="O169" s="86"/>
      <c r="P169" s="240">
        <f>O169*H169</f>
        <v>0</v>
      </c>
      <c r="Q169" s="240">
        <v>0.00051999999999999995</v>
      </c>
      <c r="R169" s="240">
        <f>Q169*H169</f>
        <v>0.0020799999999999998</v>
      </c>
      <c r="S169" s="240">
        <v>0</v>
      </c>
      <c r="T169" s="241">
        <f>S169*H169</f>
        <v>0</v>
      </c>
      <c r="AR169" s="242" t="s">
        <v>173</v>
      </c>
      <c r="AT169" s="242" t="s">
        <v>168</v>
      </c>
      <c r="AU169" s="242" t="s">
        <v>82</v>
      </c>
      <c r="AY169" s="17" t="s">
        <v>165</v>
      </c>
      <c r="BE169" s="243">
        <f>IF(N169="základní",J169,0)</f>
        <v>0</v>
      </c>
      <c r="BF169" s="243">
        <f>IF(N169="snížená",J169,0)</f>
        <v>0</v>
      </c>
      <c r="BG169" s="243">
        <f>IF(N169="zákl. přenesená",J169,0)</f>
        <v>0</v>
      </c>
      <c r="BH169" s="243">
        <f>IF(N169="sníž. přenesená",J169,0)</f>
        <v>0</v>
      </c>
      <c r="BI169" s="243">
        <f>IF(N169="nulová",J169,0)</f>
        <v>0</v>
      </c>
      <c r="BJ169" s="17" t="s">
        <v>107</v>
      </c>
      <c r="BK169" s="243">
        <f>ROUND(I169*H169,2)</f>
        <v>0</v>
      </c>
      <c r="BL169" s="17" t="s">
        <v>173</v>
      </c>
      <c r="BM169" s="242" t="s">
        <v>3038</v>
      </c>
    </row>
    <row r="170" s="1" customFormat="1" ht="16.5" customHeight="1">
      <c r="B170" s="38"/>
      <c r="C170" s="231" t="s">
        <v>624</v>
      </c>
      <c r="D170" s="231" t="s">
        <v>168</v>
      </c>
      <c r="E170" s="232" t="s">
        <v>3039</v>
      </c>
      <c r="F170" s="233" t="s">
        <v>3040</v>
      </c>
      <c r="G170" s="234" t="s">
        <v>214</v>
      </c>
      <c r="H170" s="235">
        <v>4</v>
      </c>
      <c r="I170" s="236"/>
      <c r="J170" s="237">
        <f>ROUND(I170*H170,2)</f>
        <v>0</v>
      </c>
      <c r="K170" s="233" t="s">
        <v>1</v>
      </c>
      <c r="L170" s="43"/>
      <c r="M170" s="238" t="s">
        <v>1</v>
      </c>
      <c r="N170" s="239" t="s">
        <v>40</v>
      </c>
      <c r="O170" s="86"/>
      <c r="P170" s="240">
        <f>O170*H170</f>
        <v>0</v>
      </c>
      <c r="Q170" s="240">
        <v>0.00124</v>
      </c>
      <c r="R170" s="240">
        <f>Q170*H170</f>
        <v>0.00496</v>
      </c>
      <c r="S170" s="240">
        <v>0</v>
      </c>
      <c r="T170" s="241">
        <f>S170*H170</f>
        <v>0</v>
      </c>
      <c r="AR170" s="242" t="s">
        <v>173</v>
      </c>
      <c r="AT170" s="242" t="s">
        <v>168</v>
      </c>
      <c r="AU170" s="242" t="s">
        <v>82</v>
      </c>
      <c r="AY170" s="17" t="s">
        <v>165</v>
      </c>
      <c r="BE170" s="243">
        <f>IF(N170="základní",J170,0)</f>
        <v>0</v>
      </c>
      <c r="BF170" s="243">
        <f>IF(N170="snížená",J170,0)</f>
        <v>0</v>
      </c>
      <c r="BG170" s="243">
        <f>IF(N170="zákl. přenesená",J170,0)</f>
        <v>0</v>
      </c>
      <c r="BH170" s="243">
        <f>IF(N170="sníž. přenesená",J170,0)</f>
        <v>0</v>
      </c>
      <c r="BI170" s="243">
        <f>IF(N170="nulová",J170,0)</f>
        <v>0</v>
      </c>
      <c r="BJ170" s="17" t="s">
        <v>107</v>
      </c>
      <c r="BK170" s="243">
        <f>ROUND(I170*H170,2)</f>
        <v>0</v>
      </c>
      <c r="BL170" s="17" t="s">
        <v>173</v>
      </c>
      <c r="BM170" s="242" t="s">
        <v>3041</v>
      </c>
    </row>
    <row r="171" s="1" customFormat="1" ht="16.5" customHeight="1">
      <c r="B171" s="38"/>
      <c r="C171" s="231" t="s">
        <v>628</v>
      </c>
      <c r="D171" s="231" t="s">
        <v>168</v>
      </c>
      <c r="E171" s="232" t="s">
        <v>3042</v>
      </c>
      <c r="F171" s="233" t="s">
        <v>3043</v>
      </c>
      <c r="G171" s="234" t="s">
        <v>214</v>
      </c>
      <c r="H171" s="235">
        <v>2</v>
      </c>
      <c r="I171" s="236"/>
      <c r="J171" s="237">
        <f>ROUND(I171*H171,2)</f>
        <v>0</v>
      </c>
      <c r="K171" s="233" t="s">
        <v>1</v>
      </c>
      <c r="L171" s="43"/>
      <c r="M171" s="238" t="s">
        <v>1</v>
      </c>
      <c r="N171" s="239" t="s">
        <v>40</v>
      </c>
      <c r="O171" s="86"/>
      <c r="P171" s="240">
        <f>O171*H171</f>
        <v>0</v>
      </c>
      <c r="Q171" s="240">
        <v>0.00036999999999999999</v>
      </c>
      <c r="R171" s="240">
        <f>Q171*H171</f>
        <v>0.00073999999999999999</v>
      </c>
      <c r="S171" s="240">
        <v>0</v>
      </c>
      <c r="T171" s="241">
        <f>S171*H171</f>
        <v>0</v>
      </c>
      <c r="AR171" s="242" t="s">
        <v>173</v>
      </c>
      <c r="AT171" s="242" t="s">
        <v>168</v>
      </c>
      <c r="AU171" s="242" t="s">
        <v>82</v>
      </c>
      <c r="AY171" s="17" t="s">
        <v>165</v>
      </c>
      <c r="BE171" s="243">
        <f>IF(N171="základní",J171,0)</f>
        <v>0</v>
      </c>
      <c r="BF171" s="243">
        <f>IF(N171="snížená",J171,0)</f>
        <v>0</v>
      </c>
      <c r="BG171" s="243">
        <f>IF(N171="zákl. přenesená",J171,0)</f>
        <v>0</v>
      </c>
      <c r="BH171" s="243">
        <f>IF(N171="sníž. přenesená",J171,0)</f>
        <v>0</v>
      </c>
      <c r="BI171" s="243">
        <f>IF(N171="nulová",J171,0)</f>
        <v>0</v>
      </c>
      <c r="BJ171" s="17" t="s">
        <v>107</v>
      </c>
      <c r="BK171" s="243">
        <f>ROUND(I171*H171,2)</f>
        <v>0</v>
      </c>
      <c r="BL171" s="17" t="s">
        <v>173</v>
      </c>
      <c r="BM171" s="242" t="s">
        <v>3044</v>
      </c>
    </row>
    <row r="172" s="1" customFormat="1" ht="16.5" customHeight="1">
      <c r="B172" s="38"/>
      <c r="C172" s="231" t="s">
        <v>632</v>
      </c>
      <c r="D172" s="231" t="s">
        <v>168</v>
      </c>
      <c r="E172" s="232" t="s">
        <v>3045</v>
      </c>
      <c r="F172" s="233" t="s">
        <v>3046</v>
      </c>
      <c r="G172" s="234" t="s">
        <v>214</v>
      </c>
      <c r="H172" s="235">
        <v>1</v>
      </c>
      <c r="I172" s="236"/>
      <c r="J172" s="237">
        <f>ROUND(I172*H172,2)</f>
        <v>0</v>
      </c>
      <c r="K172" s="233" t="s">
        <v>1</v>
      </c>
      <c r="L172" s="43"/>
      <c r="M172" s="238" t="s">
        <v>1</v>
      </c>
      <c r="N172" s="239" t="s">
        <v>40</v>
      </c>
      <c r="O172" s="86"/>
      <c r="P172" s="240">
        <f>O172*H172</f>
        <v>0</v>
      </c>
      <c r="Q172" s="240">
        <v>0.00048000000000000001</v>
      </c>
      <c r="R172" s="240">
        <f>Q172*H172</f>
        <v>0.00048000000000000001</v>
      </c>
      <c r="S172" s="240">
        <v>0</v>
      </c>
      <c r="T172" s="241">
        <f>S172*H172</f>
        <v>0</v>
      </c>
      <c r="AR172" s="242" t="s">
        <v>173</v>
      </c>
      <c r="AT172" s="242" t="s">
        <v>168</v>
      </c>
      <c r="AU172" s="242" t="s">
        <v>82</v>
      </c>
      <c r="AY172" s="17" t="s">
        <v>165</v>
      </c>
      <c r="BE172" s="243">
        <f>IF(N172="základní",J172,0)</f>
        <v>0</v>
      </c>
      <c r="BF172" s="243">
        <f>IF(N172="snížená",J172,0)</f>
        <v>0</v>
      </c>
      <c r="BG172" s="243">
        <f>IF(N172="zákl. přenesená",J172,0)</f>
        <v>0</v>
      </c>
      <c r="BH172" s="243">
        <f>IF(N172="sníž. přenesená",J172,0)</f>
        <v>0</v>
      </c>
      <c r="BI172" s="243">
        <f>IF(N172="nulová",J172,0)</f>
        <v>0</v>
      </c>
      <c r="BJ172" s="17" t="s">
        <v>107</v>
      </c>
      <c r="BK172" s="243">
        <f>ROUND(I172*H172,2)</f>
        <v>0</v>
      </c>
      <c r="BL172" s="17" t="s">
        <v>173</v>
      </c>
      <c r="BM172" s="242" t="s">
        <v>3047</v>
      </c>
    </row>
    <row r="173" s="1" customFormat="1" ht="16.5" customHeight="1">
      <c r="B173" s="38"/>
      <c r="C173" s="231" t="s">
        <v>638</v>
      </c>
      <c r="D173" s="231" t="s">
        <v>168</v>
      </c>
      <c r="E173" s="232" t="s">
        <v>3048</v>
      </c>
      <c r="F173" s="233" t="s">
        <v>3049</v>
      </c>
      <c r="G173" s="234" t="s">
        <v>214</v>
      </c>
      <c r="H173" s="235">
        <v>2</v>
      </c>
      <c r="I173" s="236"/>
      <c r="J173" s="237">
        <f>ROUND(I173*H173,2)</f>
        <v>0</v>
      </c>
      <c r="K173" s="233" t="s">
        <v>1</v>
      </c>
      <c r="L173" s="43"/>
      <c r="M173" s="238" t="s">
        <v>1</v>
      </c>
      <c r="N173" s="239" t="s">
        <v>40</v>
      </c>
      <c r="O173" s="86"/>
      <c r="P173" s="240">
        <f>O173*H173</f>
        <v>0</v>
      </c>
      <c r="Q173" s="240">
        <v>0.00013999999999999999</v>
      </c>
      <c r="R173" s="240">
        <f>Q173*H173</f>
        <v>0.00027999999999999998</v>
      </c>
      <c r="S173" s="240">
        <v>0</v>
      </c>
      <c r="T173" s="241">
        <f>S173*H173</f>
        <v>0</v>
      </c>
      <c r="AR173" s="242" t="s">
        <v>173</v>
      </c>
      <c r="AT173" s="242" t="s">
        <v>168</v>
      </c>
      <c r="AU173" s="242" t="s">
        <v>82</v>
      </c>
      <c r="AY173" s="17" t="s">
        <v>165</v>
      </c>
      <c r="BE173" s="243">
        <f>IF(N173="základní",J173,0)</f>
        <v>0</v>
      </c>
      <c r="BF173" s="243">
        <f>IF(N173="snížená",J173,0)</f>
        <v>0</v>
      </c>
      <c r="BG173" s="243">
        <f>IF(N173="zákl. přenesená",J173,0)</f>
        <v>0</v>
      </c>
      <c r="BH173" s="243">
        <f>IF(N173="sníž. přenesená",J173,0)</f>
        <v>0</v>
      </c>
      <c r="BI173" s="243">
        <f>IF(N173="nulová",J173,0)</f>
        <v>0</v>
      </c>
      <c r="BJ173" s="17" t="s">
        <v>107</v>
      </c>
      <c r="BK173" s="243">
        <f>ROUND(I173*H173,2)</f>
        <v>0</v>
      </c>
      <c r="BL173" s="17" t="s">
        <v>173</v>
      </c>
      <c r="BM173" s="242" t="s">
        <v>3050</v>
      </c>
    </row>
    <row r="174" s="1" customFormat="1" ht="16.5" customHeight="1">
      <c r="B174" s="38"/>
      <c r="C174" s="231" t="s">
        <v>642</v>
      </c>
      <c r="D174" s="231" t="s">
        <v>168</v>
      </c>
      <c r="E174" s="232" t="s">
        <v>3051</v>
      </c>
      <c r="F174" s="233" t="s">
        <v>3052</v>
      </c>
      <c r="G174" s="234" t="s">
        <v>214</v>
      </c>
      <c r="H174" s="235">
        <v>2</v>
      </c>
      <c r="I174" s="236"/>
      <c r="J174" s="237">
        <f>ROUND(I174*H174,2)</f>
        <v>0</v>
      </c>
      <c r="K174" s="233" t="s">
        <v>1</v>
      </c>
      <c r="L174" s="43"/>
      <c r="M174" s="238" t="s">
        <v>1</v>
      </c>
      <c r="N174" s="239" t="s">
        <v>40</v>
      </c>
      <c r="O174" s="86"/>
      <c r="P174" s="240">
        <f>O174*H174</f>
        <v>0</v>
      </c>
      <c r="Q174" s="240">
        <v>0</v>
      </c>
      <c r="R174" s="240">
        <f>Q174*H174</f>
        <v>0</v>
      </c>
      <c r="S174" s="240">
        <v>0</v>
      </c>
      <c r="T174" s="241">
        <f>S174*H174</f>
        <v>0</v>
      </c>
      <c r="AR174" s="242" t="s">
        <v>173</v>
      </c>
      <c r="AT174" s="242" t="s">
        <v>168</v>
      </c>
      <c r="AU174" s="242" t="s">
        <v>82</v>
      </c>
      <c r="AY174" s="17" t="s">
        <v>165</v>
      </c>
      <c r="BE174" s="243">
        <f>IF(N174="základní",J174,0)</f>
        <v>0</v>
      </c>
      <c r="BF174" s="243">
        <f>IF(N174="snížená",J174,0)</f>
        <v>0</v>
      </c>
      <c r="BG174" s="243">
        <f>IF(N174="zákl. přenesená",J174,0)</f>
        <v>0</v>
      </c>
      <c r="BH174" s="243">
        <f>IF(N174="sníž. přenesená",J174,0)</f>
        <v>0</v>
      </c>
      <c r="BI174" s="243">
        <f>IF(N174="nulová",J174,0)</f>
        <v>0</v>
      </c>
      <c r="BJ174" s="17" t="s">
        <v>107</v>
      </c>
      <c r="BK174" s="243">
        <f>ROUND(I174*H174,2)</f>
        <v>0</v>
      </c>
      <c r="BL174" s="17" t="s">
        <v>173</v>
      </c>
      <c r="BM174" s="242" t="s">
        <v>3053</v>
      </c>
    </row>
    <row r="175" s="1" customFormat="1" ht="16.5" customHeight="1">
      <c r="B175" s="38"/>
      <c r="C175" s="231" t="s">
        <v>646</v>
      </c>
      <c r="D175" s="231" t="s">
        <v>168</v>
      </c>
      <c r="E175" s="232" t="s">
        <v>3054</v>
      </c>
      <c r="F175" s="233" t="s">
        <v>3055</v>
      </c>
      <c r="G175" s="234" t="s">
        <v>214</v>
      </c>
      <c r="H175" s="235">
        <v>1</v>
      </c>
      <c r="I175" s="236"/>
      <c r="J175" s="237">
        <f>ROUND(I175*H175,2)</f>
        <v>0</v>
      </c>
      <c r="K175" s="233" t="s">
        <v>1</v>
      </c>
      <c r="L175" s="43"/>
      <c r="M175" s="238" t="s">
        <v>1</v>
      </c>
      <c r="N175" s="239" t="s">
        <v>40</v>
      </c>
      <c r="O175" s="86"/>
      <c r="P175" s="240">
        <f>O175*H175</f>
        <v>0</v>
      </c>
      <c r="Q175" s="240">
        <v>0</v>
      </c>
      <c r="R175" s="240">
        <f>Q175*H175</f>
        <v>0</v>
      </c>
      <c r="S175" s="240">
        <v>0</v>
      </c>
      <c r="T175" s="241">
        <f>S175*H175</f>
        <v>0</v>
      </c>
      <c r="AR175" s="242" t="s">
        <v>173</v>
      </c>
      <c r="AT175" s="242" t="s">
        <v>168</v>
      </c>
      <c r="AU175" s="242" t="s">
        <v>82</v>
      </c>
      <c r="AY175" s="17" t="s">
        <v>165</v>
      </c>
      <c r="BE175" s="243">
        <f>IF(N175="základní",J175,0)</f>
        <v>0</v>
      </c>
      <c r="BF175" s="243">
        <f>IF(N175="snížená",J175,0)</f>
        <v>0</v>
      </c>
      <c r="BG175" s="243">
        <f>IF(N175="zákl. přenesená",J175,0)</f>
        <v>0</v>
      </c>
      <c r="BH175" s="243">
        <f>IF(N175="sníž. přenesená",J175,0)</f>
        <v>0</v>
      </c>
      <c r="BI175" s="243">
        <f>IF(N175="nulová",J175,0)</f>
        <v>0</v>
      </c>
      <c r="BJ175" s="17" t="s">
        <v>107</v>
      </c>
      <c r="BK175" s="243">
        <f>ROUND(I175*H175,2)</f>
        <v>0</v>
      </c>
      <c r="BL175" s="17" t="s">
        <v>173</v>
      </c>
      <c r="BM175" s="242" t="s">
        <v>3056</v>
      </c>
    </row>
    <row r="176" s="1" customFormat="1" ht="16.5" customHeight="1">
      <c r="B176" s="38"/>
      <c r="C176" s="231" t="s">
        <v>650</v>
      </c>
      <c r="D176" s="231" t="s">
        <v>168</v>
      </c>
      <c r="E176" s="232" t="s">
        <v>3057</v>
      </c>
      <c r="F176" s="233" t="s">
        <v>3058</v>
      </c>
      <c r="G176" s="234" t="s">
        <v>214</v>
      </c>
      <c r="H176" s="235">
        <v>6</v>
      </c>
      <c r="I176" s="236"/>
      <c r="J176" s="237">
        <f>ROUND(I176*H176,2)</f>
        <v>0</v>
      </c>
      <c r="K176" s="233" t="s">
        <v>1</v>
      </c>
      <c r="L176" s="43"/>
      <c r="M176" s="238" t="s">
        <v>1</v>
      </c>
      <c r="N176" s="239" t="s">
        <v>40</v>
      </c>
      <c r="O176" s="86"/>
      <c r="P176" s="240">
        <f>O176*H176</f>
        <v>0</v>
      </c>
      <c r="Q176" s="240">
        <v>0.00059999999999999995</v>
      </c>
      <c r="R176" s="240">
        <f>Q176*H176</f>
        <v>0.0035999999999999999</v>
      </c>
      <c r="S176" s="240">
        <v>0</v>
      </c>
      <c r="T176" s="241">
        <f>S176*H176</f>
        <v>0</v>
      </c>
      <c r="AR176" s="242" t="s">
        <v>173</v>
      </c>
      <c r="AT176" s="242" t="s">
        <v>168</v>
      </c>
      <c r="AU176" s="242" t="s">
        <v>82</v>
      </c>
      <c r="AY176" s="17" t="s">
        <v>165</v>
      </c>
      <c r="BE176" s="243">
        <f>IF(N176="základní",J176,0)</f>
        <v>0</v>
      </c>
      <c r="BF176" s="243">
        <f>IF(N176="snížená",J176,0)</f>
        <v>0</v>
      </c>
      <c r="BG176" s="243">
        <f>IF(N176="zákl. přenesená",J176,0)</f>
        <v>0</v>
      </c>
      <c r="BH176" s="243">
        <f>IF(N176="sníž. přenesená",J176,0)</f>
        <v>0</v>
      </c>
      <c r="BI176" s="243">
        <f>IF(N176="nulová",J176,0)</f>
        <v>0</v>
      </c>
      <c r="BJ176" s="17" t="s">
        <v>107</v>
      </c>
      <c r="BK176" s="243">
        <f>ROUND(I176*H176,2)</f>
        <v>0</v>
      </c>
      <c r="BL176" s="17" t="s">
        <v>173</v>
      </c>
      <c r="BM176" s="242" t="s">
        <v>3059</v>
      </c>
    </row>
    <row r="177" s="1" customFormat="1" ht="16.5" customHeight="1">
      <c r="B177" s="38"/>
      <c r="C177" s="231" t="s">
        <v>654</v>
      </c>
      <c r="D177" s="231" t="s">
        <v>168</v>
      </c>
      <c r="E177" s="232" t="s">
        <v>3060</v>
      </c>
      <c r="F177" s="233" t="s">
        <v>3061</v>
      </c>
      <c r="G177" s="234" t="s">
        <v>214</v>
      </c>
      <c r="H177" s="235">
        <v>4</v>
      </c>
      <c r="I177" s="236"/>
      <c r="J177" s="237">
        <f>ROUND(I177*H177,2)</f>
        <v>0</v>
      </c>
      <c r="K177" s="233" t="s">
        <v>1</v>
      </c>
      <c r="L177" s="43"/>
      <c r="M177" s="238" t="s">
        <v>1</v>
      </c>
      <c r="N177" s="239" t="s">
        <v>40</v>
      </c>
      <c r="O177" s="86"/>
      <c r="P177" s="240">
        <f>O177*H177</f>
        <v>0</v>
      </c>
      <c r="Q177" s="240">
        <v>0.00297</v>
      </c>
      <c r="R177" s="240">
        <f>Q177*H177</f>
        <v>0.01188</v>
      </c>
      <c r="S177" s="240">
        <v>0</v>
      </c>
      <c r="T177" s="241">
        <f>S177*H177</f>
        <v>0</v>
      </c>
      <c r="AR177" s="242" t="s">
        <v>173</v>
      </c>
      <c r="AT177" s="242" t="s">
        <v>168</v>
      </c>
      <c r="AU177" s="242" t="s">
        <v>82</v>
      </c>
      <c r="AY177" s="17" t="s">
        <v>165</v>
      </c>
      <c r="BE177" s="243">
        <f>IF(N177="základní",J177,0)</f>
        <v>0</v>
      </c>
      <c r="BF177" s="243">
        <f>IF(N177="snížená",J177,0)</f>
        <v>0</v>
      </c>
      <c r="BG177" s="243">
        <f>IF(N177="zákl. přenesená",J177,0)</f>
        <v>0</v>
      </c>
      <c r="BH177" s="243">
        <f>IF(N177="sníž. přenesená",J177,0)</f>
        <v>0</v>
      </c>
      <c r="BI177" s="243">
        <f>IF(N177="nulová",J177,0)</f>
        <v>0</v>
      </c>
      <c r="BJ177" s="17" t="s">
        <v>107</v>
      </c>
      <c r="BK177" s="243">
        <f>ROUND(I177*H177,2)</f>
        <v>0</v>
      </c>
      <c r="BL177" s="17" t="s">
        <v>173</v>
      </c>
      <c r="BM177" s="242" t="s">
        <v>3062</v>
      </c>
    </row>
    <row r="178" s="1" customFormat="1" ht="16.5" customHeight="1">
      <c r="B178" s="38"/>
      <c r="C178" s="231" t="s">
        <v>795</v>
      </c>
      <c r="D178" s="231" t="s">
        <v>168</v>
      </c>
      <c r="E178" s="232" t="s">
        <v>3063</v>
      </c>
      <c r="F178" s="233" t="s">
        <v>3064</v>
      </c>
      <c r="G178" s="234" t="s">
        <v>285</v>
      </c>
      <c r="H178" s="235">
        <v>0.080000000000000002</v>
      </c>
      <c r="I178" s="236"/>
      <c r="J178" s="237">
        <f>ROUND(I178*H178,2)</f>
        <v>0</v>
      </c>
      <c r="K178" s="233" t="s">
        <v>1</v>
      </c>
      <c r="L178" s="43"/>
      <c r="M178" s="238" t="s">
        <v>1</v>
      </c>
      <c r="N178" s="239" t="s">
        <v>40</v>
      </c>
      <c r="O178" s="86"/>
      <c r="P178" s="240">
        <f>O178*H178</f>
        <v>0</v>
      </c>
      <c r="Q178" s="240">
        <v>0</v>
      </c>
      <c r="R178" s="240">
        <f>Q178*H178</f>
        <v>0</v>
      </c>
      <c r="S178" s="240">
        <v>0</v>
      </c>
      <c r="T178" s="241">
        <f>S178*H178</f>
        <v>0</v>
      </c>
      <c r="AR178" s="242" t="s">
        <v>173</v>
      </c>
      <c r="AT178" s="242" t="s">
        <v>168</v>
      </c>
      <c r="AU178" s="242" t="s">
        <v>82</v>
      </c>
      <c r="AY178" s="17" t="s">
        <v>165</v>
      </c>
      <c r="BE178" s="243">
        <f>IF(N178="základní",J178,0)</f>
        <v>0</v>
      </c>
      <c r="BF178" s="243">
        <f>IF(N178="snížená",J178,0)</f>
        <v>0</v>
      </c>
      <c r="BG178" s="243">
        <f>IF(N178="zákl. přenesená",J178,0)</f>
        <v>0</v>
      </c>
      <c r="BH178" s="243">
        <f>IF(N178="sníž. přenesená",J178,0)</f>
        <v>0</v>
      </c>
      <c r="BI178" s="243">
        <f>IF(N178="nulová",J178,0)</f>
        <v>0</v>
      </c>
      <c r="BJ178" s="17" t="s">
        <v>107</v>
      </c>
      <c r="BK178" s="243">
        <f>ROUND(I178*H178,2)</f>
        <v>0</v>
      </c>
      <c r="BL178" s="17" t="s">
        <v>173</v>
      </c>
      <c r="BM178" s="242" t="s">
        <v>3065</v>
      </c>
    </row>
    <row r="179" s="11" customFormat="1" ht="25.92" customHeight="1">
      <c r="B179" s="215"/>
      <c r="C179" s="216"/>
      <c r="D179" s="217" t="s">
        <v>73</v>
      </c>
      <c r="E179" s="218" t="s">
        <v>3066</v>
      </c>
      <c r="F179" s="218" t="s">
        <v>3067</v>
      </c>
      <c r="G179" s="216"/>
      <c r="H179" s="216"/>
      <c r="I179" s="219"/>
      <c r="J179" s="220">
        <f>BK179</f>
        <v>0</v>
      </c>
      <c r="K179" s="216"/>
      <c r="L179" s="221"/>
      <c r="M179" s="222"/>
      <c r="N179" s="223"/>
      <c r="O179" s="223"/>
      <c r="P179" s="224">
        <f>SUM(P180:P187)</f>
        <v>0</v>
      </c>
      <c r="Q179" s="223"/>
      <c r="R179" s="224">
        <f>SUM(R180:R187)</f>
        <v>1.0505500000000001</v>
      </c>
      <c r="S179" s="223"/>
      <c r="T179" s="225">
        <f>SUM(T180:T187)</f>
        <v>0</v>
      </c>
      <c r="AR179" s="226" t="s">
        <v>82</v>
      </c>
      <c r="AT179" s="227" t="s">
        <v>73</v>
      </c>
      <c r="AU179" s="227" t="s">
        <v>74</v>
      </c>
      <c r="AY179" s="226" t="s">
        <v>165</v>
      </c>
      <c r="BK179" s="228">
        <f>SUM(BK180:BK187)</f>
        <v>0</v>
      </c>
    </row>
    <row r="180" s="1" customFormat="1" ht="16.5" customHeight="1">
      <c r="B180" s="38"/>
      <c r="C180" s="231" t="s">
        <v>815</v>
      </c>
      <c r="D180" s="231" t="s">
        <v>168</v>
      </c>
      <c r="E180" s="232" t="s">
        <v>3068</v>
      </c>
      <c r="F180" s="233" t="s">
        <v>3069</v>
      </c>
      <c r="G180" s="234" t="s">
        <v>214</v>
      </c>
      <c r="H180" s="235">
        <v>2</v>
      </c>
      <c r="I180" s="236"/>
      <c r="J180" s="237">
        <f>ROUND(I180*H180,2)</f>
        <v>0</v>
      </c>
      <c r="K180" s="233" t="s">
        <v>1</v>
      </c>
      <c r="L180" s="43"/>
      <c r="M180" s="238" t="s">
        <v>1</v>
      </c>
      <c r="N180" s="239" t="s">
        <v>40</v>
      </c>
      <c r="O180" s="86"/>
      <c r="P180" s="240">
        <f>O180*H180</f>
        <v>0</v>
      </c>
      <c r="Q180" s="240">
        <v>0.01503</v>
      </c>
      <c r="R180" s="240">
        <f>Q180*H180</f>
        <v>0.03006</v>
      </c>
      <c r="S180" s="240">
        <v>0</v>
      </c>
      <c r="T180" s="241">
        <f>S180*H180</f>
        <v>0</v>
      </c>
      <c r="AR180" s="242" t="s">
        <v>173</v>
      </c>
      <c r="AT180" s="242" t="s">
        <v>168</v>
      </c>
      <c r="AU180" s="242" t="s">
        <v>82</v>
      </c>
      <c r="AY180" s="17" t="s">
        <v>165</v>
      </c>
      <c r="BE180" s="243">
        <f>IF(N180="základní",J180,0)</f>
        <v>0</v>
      </c>
      <c r="BF180" s="243">
        <f>IF(N180="snížená",J180,0)</f>
        <v>0</v>
      </c>
      <c r="BG180" s="243">
        <f>IF(N180="zákl. přenesená",J180,0)</f>
        <v>0</v>
      </c>
      <c r="BH180" s="243">
        <f>IF(N180="sníž. přenesená",J180,0)</f>
        <v>0</v>
      </c>
      <c r="BI180" s="243">
        <f>IF(N180="nulová",J180,0)</f>
        <v>0</v>
      </c>
      <c r="BJ180" s="17" t="s">
        <v>107</v>
      </c>
      <c r="BK180" s="243">
        <f>ROUND(I180*H180,2)</f>
        <v>0</v>
      </c>
      <c r="BL180" s="17" t="s">
        <v>173</v>
      </c>
      <c r="BM180" s="242" t="s">
        <v>3070</v>
      </c>
    </row>
    <row r="181" s="1" customFormat="1" ht="16.5" customHeight="1">
      <c r="B181" s="38"/>
      <c r="C181" s="231" t="s">
        <v>820</v>
      </c>
      <c r="D181" s="231" t="s">
        <v>168</v>
      </c>
      <c r="E181" s="232" t="s">
        <v>3071</v>
      </c>
      <c r="F181" s="233" t="s">
        <v>3072</v>
      </c>
      <c r="G181" s="234" t="s">
        <v>214</v>
      </c>
      <c r="H181" s="235">
        <v>20</v>
      </c>
      <c r="I181" s="236"/>
      <c r="J181" s="237">
        <f>ROUND(I181*H181,2)</f>
        <v>0</v>
      </c>
      <c r="K181" s="233" t="s">
        <v>1</v>
      </c>
      <c r="L181" s="43"/>
      <c r="M181" s="238" t="s">
        <v>1</v>
      </c>
      <c r="N181" s="239" t="s">
        <v>40</v>
      </c>
      <c r="O181" s="86"/>
      <c r="P181" s="240">
        <f>O181*H181</f>
        <v>0</v>
      </c>
      <c r="Q181" s="240">
        <v>0.038640000000000001</v>
      </c>
      <c r="R181" s="240">
        <f>Q181*H181</f>
        <v>0.77280000000000004</v>
      </c>
      <c r="S181" s="240">
        <v>0</v>
      </c>
      <c r="T181" s="241">
        <f>S181*H181</f>
        <v>0</v>
      </c>
      <c r="AR181" s="242" t="s">
        <v>173</v>
      </c>
      <c r="AT181" s="242" t="s">
        <v>168</v>
      </c>
      <c r="AU181" s="242" t="s">
        <v>82</v>
      </c>
      <c r="AY181" s="17" t="s">
        <v>165</v>
      </c>
      <c r="BE181" s="243">
        <f>IF(N181="základní",J181,0)</f>
        <v>0</v>
      </c>
      <c r="BF181" s="243">
        <f>IF(N181="snížená",J181,0)</f>
        <v>0</v>
      </c>
      <c r="BG181" s="243">
        <f>IF(N181="zákl. přenesená",J181,0)</f>
        <v>0</v>
      </c>
      <c r="BH181" s="243">
        <f>IF(N181="sníž. přenesená",J181,0)</f>
        <v>0</v>
      </c>
      <c r="BI181" s="243">
        <f>IF(N181="nulová",J181,0)</f>
        <v>0</v>
      </c>
      <c r="BJ181" s="17" t="s">
        <v>107</v>
      </c>
      <c r="BK181" s="243">
        <f>ROUND(I181*H181,2)</f>
        <v>0</v>
      </c>
      <c r="BL181" s="17" t="s">
        <v>173</v>
      </c>
      <c r="BM181" s="242" t="s">
        <v>3073</v>
      </c>
    </row>
    <row r="182" s="1" customFormat="1" ht="16.5" customHeight="1">
      <c r="B182" s="38"/>
      <c r="C182" s="231" t="s">
        <v>825</v>
      </c>
      <c r="D182" s="231" t="s">
        <v>168</v>
      </c>
      <c r="E182" s="232" t="s">
        <v>3074</v>
      </c>
      <c r="F182" s="233" t="s">
        <v>3075</v>
      </c>
      <c r="G182" s="234" t="s">
        <v>214</v>
      </c>
      <c r="H182" s="235">
        <v>1</v>
      </c>
      <c r="I182" s="236"/>
      <c r="J182" s="237">
        <f>ROUND(I182*H182,2)</f>
        <v>0</v>
      </c>
      <c r="K182" s="233" t="s">
        <v>1</v>
      </c>
      <c r="L182" s="43"/>
      <c r="M182" s="238" t="s">
        <v>1</v>
      </c>
      <c r="N182" s="239" t="s">
        <v>40</v>
      </c>
      <c r="O182" s="86"/>
      <c r="P182" s="240">
        <f>O182*H182</f>
        <v>0</v>
      </c>
      <c r="Q182" s="240">
        <v>0.023130000000000001</v>
      </c>
      <c r="R182" s="240">
        <f>Q182*H182</f>
        <v>0.023130000000000001</v>
      </c>
      <c r="S182" s="240">
        <v>0</v>
      </c>
      <c r="T182" s="241">
        <f>S182*H182</f>
        <v>0</v>
      </c>
      <c r="AR182" s="242" t="s">
        <v>173</v>
      </c>
      <c r="AT182" s="242" t="s">
        <v>168</v>
      </c>
      <c r="AU182" s="242" t="s">
        <v>82</v>
      </c>
      <c r="AY182" s="17" t="s">
        <v>165</v>
      </c>
      <c r="BE182" s="243">
        <f>IF(N182="základní",J182,0)</f>
        <v>0</v>
      </c>
      <c r="BF182" s="243">
        <f>IF(N182="snížená",J182,0)</f>
        <v>0</v>
      </c>
      <c r="BG182" s="243">
        <f>IF(N182="zákl. přenesená",J182,0)</f>
        <v>0</v>
      </c>
      <c r="BH182" s="243">
        <f>IF(N182="sníž. přenesená",J182,0)</f>
        <v>0</v>
      </c>
      <c r="BI182" s="243">
        <f>IF(N182="nulová",J182,0)</f>
        <v>0</v>
      </c>
      <c r="BJ182" s="17" t="s">
        <v>107</v>
      </c>
      <c r="BK182" s="243">
        <f>ROUND(I182*H182,2)</f>
        <v>0</v>
      </c>
      <c r="BL182" s="17" t="s">
        <v>173</v>
      </c>
      <c r="BM182" s="242" t="s">
        <v>3076</v>
      </c>
    </row>
    <row r="183" s="1" customFormat="1" ht="16.5" customHeight="1">
      <c r="B183" s="38"/>
      <c r="C183" s="231" t="s">
        <v>835</v>
      </c>
      <c r="D183" s="231" t="s">
        <v>168</v>
      </c>
      <c r="E183" s="232" t="s">
        <v>3077</v>
      </c>
      <c r="F183" s="233" t="s">
        <v>3078</v>
      </c>
      <c r="G183" s="234" t="s">
        <v>214</v>
      </c>
      <c r="H183" s="235">
        <v>1</v>
      </c>
      <c r="I183" s="236"/>
      <c r="J183" s="237">
        <f>ROUND(I183*H183,2)</f>
        <v>0</v>
      </c>
      <c r="K183" s="233" t="s">
        <v>1</v>
      </c>
      <c r="L183" s="43"/>
      <c r="M183" s="238" t="s">
        <v>1</v>
      </c>
      <c r="N183" s="239" t="s">
        <v>40</v>
      </c>
      <c r="O183" s="86"/>
      <c r="P183" s="240">
        <f>O183*H183</f>
        <v>0</v>
      </c>
      <c r="Q183" s="240">
        <v>0.025700000000000001</v>
      </c>
      <c r="R183" s="240">
        <f>Q183*H183</f>
        <v>0.025700000000000001</v>
      </c>
      <c r="S183" s="240">
        <v>0</v>
      </c>
      <c r="T183" s="241">
        <f>S183*H183</f>
        <v>0</v>
      </c>
      <c r="AR183" s="242" t="s">
        <v>173</v>
      </c>
      <c r="AT183" s="242" t="s">
        <v>168</v>
      </c>
      <c r="AU183" s="242" t="s">
        <v>82</v>
      </c>
      <c r="AY183" s="17" t="s">
        <v>165</v>
      </c>
      <c r="BE183" s="243">
        <f>IF(N183="základní",J183,0)</f>
        <v>0</v>
      </c>
      <c r="BF183" s="243">
        <f>IF(N183="snížená",J183,0)</f>
        <v>0</v>
      </c>
      <c r="BG183" s="243">
        <f>IF(N183="zákl. přenesená",J183,0)</f>
        <v>0</v>
      </c>
      <c r="BH183" s="243">
        <f>IF(N183="sníž. přenesená",J183,0)</f>
        <v>0</v>
      </c>
      <c r="BI183" s="243">
        <f>IF(N183="nulová",J183,0)</f>
        <v>0</v>
      </c>
      <c r="BJ183" s="17" t="s">
        <v>107</v>
      </c>
      <c r="BK183" s="243">
        <f>ROUND(I183*H183,2)</f>
        <v>0</v>
      </c>
      <c r="BL183" s="17" t="s">
        <v>173</v>
      </c>
      <c r="BM183" s="242" t="s">
        <v>3079</v>
      </c>
    </row>
    <row r="184" s="1" customFormat="1" ht="16.5" customHeight="1">
      <c r="B184" s="38"/>
      <c r="C184" s="231" t="s">
        <v>839</v>
      </c>
      <c r="D184" s="231" t="s">
        <v>168</v>
      </c>
      <c r="E184" s="232" t="s">
        <v>3080</v>
      </c>
      <c r="F184" s="233" t="s">
        <v>3081</v>
      </c>
      <c r="G184" s="234" t="s">
        <v>214</v>
      </c>
      <c r="H184" s="235">
        <v>1</v>
      </c>
      <c r="I184" s="236"/>
      <c r="J184" s="237">
        <f>ROUND(I184*H184,2)</f>
        <v>0</v>
      </c>
      <c r="K184" s="233" t="s">
        <v>1</v>
      </c>
      <c r="L184" s="43"/>
      <c r="M184" s="238" t="s">
        <v>1</v>
      </c>
      <c r="N184" s="239" t="s">
        <v>40</v>
      </c>
      <c r="O184" s="86"/>
      <c r="P184" s="240">
        <f>O184*H184</f>
        <v>0</v>
      </c>
      <c r="Q184" s="240">
        <v>0.046260000000000003</v>
      </c>
      <c r="R184" s="240">
        <f>Q184*H184</f>
        <v>0.046260000000000003</v>
      </c>
      <c r="S184" s="240">
        <v>0</v>
      </c>
      <c r="T184" s="241">
        <f>S184*H184</f>
        <v>0</v>
      </c>
      <c r="AR184" s="242" t="s">
        <v>173</v>
      </c>
      <c r="AT184" s="242" t="s">
        <v>168</v>
      </c>
      <c r="AU184" s="242" t="s">
        <v>82</v>
      </c>
      <c r="AY184" s="17" t="s">
        <v>165</v>
      </c>
      <c r="BE184" s="243">
        <f>IF(N184="základní",J184,0)</f>
        <v>0</v>
      </c>
      <c r="BF184" s="243">
        <f>IF(N184="snížená",J184,0)</f>
        <v>0</v>
      </c>
      <c r="BG184" s="243">
        <f>IF(N184="zákl. přenesená",J184,0)</f>
        <v>0</v>
      </c>
      <c r="BH184" s="243">
        <f>IF(N184="sníž. přenesená",J184,0)</f>
        <v>0</v>
      </c>
      <c r="BI184" s="243">
        <f>IF(N184="nulová",J184,0)</f>
        <v>0</v>
      </c>
      <c r="BJ184" s="17" t="s">
        <v>107</v>
      </c>
      <c r="BK184" s="243">
        <f>ROUND(I184*H184,2)</f>
        <v>0</v>
      </c>
      <c r="BL184" s="17" t="s">
        <v>173</v>
      </c>
      <c r="BM184" s="242" t="s">
        <v>3082</v>
      </c>
    </row>
    <row r="185" s="1" customFormat="1" ht="16.5" customHeight="1">
      <c r="B185" s="38"/>
      <c r="C185" s="231" t="s">
        <v>805</v>
      </c>
      <c r="D185" s="231" t="s">
        <v>168</v>
      </c>
      <c r="E185" s="232" t="s">
        <v>3083</v>
      </c>
      <c r="F185" s="233" t="s">
        <v>3084</v>
      </c>
      <c r="G185" s="234" t="s">
        <v>214</v>
      </c>
      <c r="H185" s="235">
        <v>8</v>
      </c>
      <c r="I185" s="236"/>
      <c r="J185" s="237">
        <f>ROUND(I185*H185,2)</f>
        <v>0</v>
      </c>
      <c r="K185" s="233" t="s">
        <v>1</v>
      </c>
      <c r="L185" s="43"/>
      <c r="M185" s="238" t="s">
        <v>1</v>
      </c>
      <c r="N185" s="239" t="s">
        <v>40</v>
      </c>
      <c r="O185" s="86"/>
      <c r="P185" s="240">
        <f>O185*H185</f>
        <v>0</v>
      </c>
      <c r="Q185" s="240">
        <v>0.0166</v>
      </c>
      <c r="R185" s="240">
        <f>Q185*H185</f>
        <v>0.1328</v>
      </c>
      <c r="S185" s="240">
        <v>0</v>
      </c>
      <c r="T185" s="241">
        <f>S185*H185</f>
        <v>0</v>
      </c>
      <c r="AR185" s="242" t="s">
        <v>173</v>
      </c>
      <c r="AT185" s="242" t="s">
        <v>168</v>
      </c>
      <c r="AU185" s="242" t="s">
        <v>82</v>
      </c>
      <c r="AY185" s="17" t="s">
        <v>165</v>
      </c>
      <c r="BE185" s="243">
        <f>IF(N185="základní",J185,0)</f>
        <v>0</v>
      </c>
      <c r="BF185" s="243">
        <f>IF(N185="snížená",J185,0)</f>
        <v>0</v>
      </c>
      <c r="BG185" s="243">
        <f>IF(N185="zákl. přenesená",J185,0)</f>
        <v>0</v>
      </c>
      <c r="BH185" s="243">
        <f>IF(N185="sníž. přenesená",J185,0)</f>
        <v>0</v>
      </c>
      <c r="BI185" s="243">
        <f>IF(N185="nulová",J185,0)</f>
        <v>0</v>
      </c>
      <c r="BJ185" s="17" t="s">
        <v>107</v>
      </c>
      <c r="BK185" s="243">
        <f>ROUND(I185*H185,2)</f>
        <v>0</v>
      </c>
      <c r="BL185" s="17" t="s">
        <v>173</v>
      </c>
      <c r="BM185" s="242" t="s">
        <v>3085</v>
      </c>
    </row>
    <row r="186" s="1" customFormat="1" ht="16.5" customHeight="1">
      <c r="B186" s="38"/>
      <c r="C186" s="231" t="s">
        <v>810</v>
      </c>
      <c r="D186" s="231" t="s">
        <v>168</v>
      </c>
      <c r="E186" s="232" t="s">
        <v>3086</v>
      </c>
      <c r="F186" s="233" t="s">
        <v>3087</v>
      </c>
      <c r="G186" s="234" t="s">
        <v>214</v>
      </c>
      <c r="H186" s="235">
        <v>1</v>
      </c>
      <c r="I186" s="236"/>
      <c r="J186" s="237">
        <f>ROUND(I186*H186,2)</f>
        <v>0</v>
      </c>
      <c r="K186" s="233" t="s">
        <v>1</v>
      </c>
      <c r="L186" s="43"/>
      <c r="M186" s="238" t="s">
        <v>1</v>
      </c>
      <c r="N186" s="239" t="s">
        <v>40</v>
      </c>
      <c r="O186" s="86"/>
      <c r="P186" s="240">
        <f>O186*H186</f>
        <v>0</v>
      </c>
      <c r="Q186" s="240">
        <v>0.019800000000000002</v>
      </c>
      <c r="R186" s="240">
        <f>Q186*H186</f>
        <v>0.019800000000000002</v>
      </c>
      <c r="S186" s="240">
        <v>0</v>
      </c>
      <c r="T186" s="241">
        <f>S186*H186</f>
        <v>0</v>
      </c>
      <c r="AR186" s="242" t="s">
        <v>173</v>
      </c>
      <c r="AT186" s="242" t="s">
        <v>168</v>
      </c>
      <c r="AU186" s="242" t="s">
        <v>82</v>
      </c>
      <c r="AY186" s="17" t="s">
        <v>165</v>
      </c>
      <c r="BE186" s="243">
        <f>IF(N186="základní",J186,0)</f>
        <v>0</v>
      </c>
      <c r="BF186" s="243">
        <f>IF(N186="snížená",J186,0)</f>
        <v>0</v>
      </c>
      <c r="BG186" s="243">
        <f>IF(N186="zákl. přenesená",J186,0)</f>
        <v>0</v>
      </c>
      <c r="BH186" s="243">
        <f>IF(N186="sníž. přenesená",J186,0)</f>
        <v>0</v>
      </c>
      <c r="BI186" s="243">
        <f>IF(N186="nulová",J186,0)</f>
        <v>0</v>
      </c>
      <c r="BJ186" s="17" t="s">
        <v>107</v>
      </c>
      <c r="BK186" s="243">
        <f>ROUND(I186*H186,2)</f>
        <v>0</v>
      </c>
      <c r="BL186" s="17" t="s">
        <v>173</v>
      </c>
      <c r="BM186" s="242" t="s">
        <v>3088</v>
      </c>
    </row>
    <row r="187" s="1" customFormat="1" ht="16.5" customHeight="1">
      <c r="B187" s="38"/>
      <c r="C187" s="231" t="s">
        <v>846</v>
      </c>
      <c r="D187" s="231" t="s">
        <v>168</v>
      </c>
      <c r="E187" s="232" t="s">
        <v>3089</v>
      </c>
      <c r="F187" s="233" t="s">
        <v>3090</v>
      </c>
      <c r="G187" s="234" t="s">
        <v>285</v>
      </c>
      <c r="H187" s="235">
        <v>1.05</v>
      </c>
      <c r="I187" s="236"/>
      <c r="J187" s="237">
        <f>ROUND(I187*H187,2)</f>
        <v>0</v>
      </c>
      <c r="K187" s="233" t="s">
        <v>1</v>
      </c>
      <c r="L187" s="43"/>
      <c r="M187" s="302" t="s">
        <v>1</v>
      </c>
      <c r="N187" s="303" t="s">
        <v>40</v>
      </c>
      <c r="O187" s="304"/>
      <c r="P187" s="305">
        <f>O187*H187</f>
        <v>0</v>
      </c>
      <c r="Q187" s="305">
        <v>0</v>
      </c>
      <c r="R187" s="305">
        <f>Q187*H187</f>
        <v>0</v>
      </c>
      <c r="S187" s="305">
        <v>0</v>
      </c>
      <c r="T187" s="306">
        <f>S187*H187</f>
        <v>0</v>
      </c>
      <c r="AR187" s="242" t="s">
        <v>173</v>
      </c>
      <c r="AT187" s="242" t="s">
        <v>168</v>
      </c>
      <c r="AU187" s="242" t="s">
        <v>82</v>
      </c>
      <c r="AY187" s="17" t="s">
        <v>165</v>
      </c>
      <c r="BE187" s="243">
        <f>IF(N187="základní",J187,0)</f>
        <v>0</v>
      </c>
      <c r="BF187" s="243">
        <f>IF(N187="snížená",J187,0)</f>
        <v>0</v>
      </c>
      <c r="BG187" s="243">
        <f>IF(N187="zákl. přenesená",J187,0)</f>
        <v>0</v>
      </c>
      <c r="BH187" s="243">
        <f>IF(N187="sníž. přenesená",J187,0)</f>
        <v>0</v>
      </c>
      <c r="BI187" s="243">
        <f>IF(N187="nulová",J187,0)</f>
        <v>0</v>
      </c>
      <c r="BJ187" s="17" t="s">
        <v>107</v>
      </c>
      <c r="BK187" s="243">
        <f>ROUND(I187*H187,2)</f>
        <v>0</v>
      </c>
      <c r="BL187" s="17" t="s">
        <v>173</v>
      </c>
      <c r="BM187" s="242" t="s">
        <v>3091</v>
      </c>
    </row>
    <row r="188" s="1" customFormat="1" ht="6.96" customHeight="1">
      <c r="B188" s="61"/>
      <c r="C188" s="62"/>
      <c r="D188" s="62"/>
      <c r="E188" s="62"/>
      <c r="F188" s="62"/>
      <c r="G188" s="62"/>
      <c r="H188" s="62"/>
      <c r="I188" s="182"/>
      <c r="J188" s="62"/>
      <c r="K188" s="62"/>
      <c r="L188" s="43"/>
    </row>
  </sheetData>
  <sheetProtection sheet="1" autoFilter="0" formatColumns="0" formatRows="0" objects="1" scenarios="1" spinCount="100000" saltValue="BqAzjPob6vZRu5i/+fWcYf+JhzZczayA/9RdVuddYatsKUa7sya/EuHBiFyVj8onshefVUZmfi/Czx0tVk1QiA==" hashValue="MmdopUOnjhOqxdpoG18tTkSFBZHSXomMziAk4xyL9BAXjY/kDgFnNxQlRXPKr/19T7jCcM49W0j+pPWyuCBJcg==" algorithmName="SHA-512" password="CC35"/>
  <autoFilter ref="C120:K187"/>
  <mergeCells count="9">
    <mergeCell ref="E7:H7"/>
    <mergeCell ref="E9:H9"/>
    <mergeCell ref="E18:H18"/>
    <mergeCell ref="E27:H27"/>
    <mergeCell ref="E85:H85"/>
    <mergeCell ref="E87:H87"/>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41"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98</v>
      </c>
    </row>
    <row r="3" ht="6.96" customHeight="1">
      <c r="B3" s="142"/>
      <c r="C3" s="143"/>
      <c r="D3" s="143"/>
      <c r="E3" s="143"/>
      <c r="F3" s="143"/>
      <c r="G3" s="143"/>
      <c r="H3" s="143"/>
      <c r="I3" s="144"/>
      <c r="J3" s="143"/>
      <c r="K3" s="143"/>
      <c r="L3" s="20"/>
      <c r="AT3" s="17" t="s">
        <v>82</v>
      </c>
    </row>
    <row r="4" ht="24.96" customHeight="1">
      <c r="B4" s="20"/>
      <c r="D4" s="145" t="s">
        <v>121</v>
      </c>
      <c r="L4" s="20"/>
      <c r="M4" s="146" t="s">
        <v>10</v>
      </c>
      <c r="AT4" s="17" t="s">
        <v>4</v>
      </c>
    </row>
    <row r="5" ht="6.96" customHeight="1">
      <c r="B5" s="20"/>
      <c r="L5" s="20"/>
    </row>
    <row r="6" ht="12" customHeight="1">
      <c r="B6" s="20"/>
      <c r="D6" s="147" t="s">
        <v>16</v>
      </c>
      <c r="L6" s="20"/>
    </row>
    <row r="7" ht="16.5" customHeight="1">
      <c r="B7" s="20"/>
      <c r="E7" s="148" t="str">
        <f>'Rekapitulace stavby'!K6</f>
        <v>Stavební úpravy a změny užívání domu s pečovatelskou službou na bytový dům p.č. St. 171/1 a 171/2, k.ú. Hanušovice</v>
      </c>
      <c r="F7" s="147"/>
      <c r="G7" s="147"/>
      <c r="H7" s="147"/>
      <c r="L7" s="20"/>
    </row>
    <row r="8" s="1" customFormat="1" ht="12" customHeight="1">
      <c r="B8" s="43"/>
      <c r="D8" s="147" t="s">
        <v>122</v>
      </c>
      <c r="I8" s="149"/>
      <c r="L8" s="43"/>
    </row>
    <row r="9" s="1" customFormat="1" ht="36.96" customHeight="1">
      <c r="B9" s="43"/>
      <c r="E9" s="150" t="s">
        <v>3092</v>
      </c>
      <c r="F9" s="1"/>
      <c r="G9" s="1"/>
      <c r="H9" s="1"/>
      <c r="I9" s="149"/>
      <c r="L9" s="43"/>
    </row>
    <row r="10" s="1" customFormat="1">
      <c r="B10" s="43"/>
      <c r="I10" s="149"/>
      <c r="L10" s="43"/>
    </row>
    <row r="11" s="1" customFormat="1" ht="12" customHeight="1">
      <c r="B11" s="43"/>
      <c r="D11" s="147" t="s">
        <v>18</v>
      </c>
      <c r="F11" s="136" t="s">
        <v>1</v>
      </c>
      <c r="I11" s="151" t="s">
        <v>19</v>
      </c>
      <c r="J11" s="136" t="s">
        <v>1</v>
      </c>
      <c r="L11" s="43"/>
    </row>
    <row r="12" s="1" customFormat="1" ht="12" customHeight="1">
      <c r="B12" s="43"/>
      <c r="D12" s="147" t="s">
        <v>20</v>
      </c>
      <c r="F12" s="136" t="s">
        <v>21</v>
      </c>
      <c r="I12" s="151" t="s">
        <v>22</v>
      </c>
      <c r="J12" s="152" t="str">
        <f>'Rekapitulace stavby'!AN8</f>
        <v>9. 10. 2019</v>
      </c>
      <c r="L12" s="43"/>
    </row>
    <row r="13" s="1" customFormat="1" ht="10.8" customHeight="1">
      <c r="B13" s="43"/>
      <c r="I13" s="149"/>
      <c r="L13" s="43"/>
    </row>
    <row r="14" s="1" customFormat="1" ht="12" customHeight="1">
      <c r="B14" s="43"/>
      <c r="D14" s="147" t="s">
        <v>24</v>
      </c>
      <c r="I14" s="151" t="s">
        <v>25</v>
      </c>
      <c r="J14" s="136" t="str">
        <f>IF('Rekapitulace stavby'!AN10="","",'Rekapitulace stavby'!AN10)</f>
        <v/>
      </c>
      <c r="L14" s="43"/>
    </row>
    <row r="15" s="1" customFormat="1" ht="18" customHeight="1">
      <c r="B15" s="43"/>
      <c r="E15" s="136" t="str">
        <f>IF('Rekapitulace stavby'!E11="","",'Rekapitulace stavby'!E11)</f>
        <v xml:space="preserve"> </v>
      </c>
      <c r="I15" s="151" t="s">
        <v>27</v>
      </c>
      <c r="J15" s="136" t="str">
        <f>IF('Rekapitulace stavby'!AN11="","",'Rekapitulace stavby'!AN11)</f>
        <v/>
      </c>
      <c r="L15" s="43"/>
    </row>
    <row r="16" s="1" customFormat="1" ht="6.96" customHeight="1">
      <c r="B16" s="43"/>
      <c r="I16" s="149"/>
      <c r="L16" s="43"/>
    </row>
    <row r="17" s="1" customFormat="1" ht="12" customHeight="1">
      <c r="B17" s="43"/>
      <c r="D17" s="147" t="s">
        <v>28</v>
      </c>
      <c r="I17" s="151" t="s">
        <v>25</v>
      </c>
      <c r="J17" s="33" t="str">
        <f>'Rekapitulace stavby'!AN13</f>
        <v>Vyplň údaj</v>
      </c>
      <c r="L17" s="43"/>
    </row>
    <row r="18" s="1" customFormat="1" ht="18" customHeight="1">
      <c r="B18" s="43"/>
      <c r="E18" s="33" t="str">
        <f>'Rekapitulace stavby'!E14</f>
        <v>Vyplň údaj</v>
      </c>
      <c r="F18" s="136"/>
      <c r="G18" s="136"/>
      <c r="H18" s="136"/>
      <c r="I18" s="151" t="s">
        <v>27</v>
      </c>
      <c r="J18" s="33" t="str">
        <f>'Rekapitulace stavby'!AN14</f>
        <v>Vyplň údaj</v>
      </c>
      <c r="L18" s="43"/>
    </row>
    <row r="19" s="1" customFormat="1" ht="6.96" customHeight="1">
      <c r="B19" s="43"/>
      <c r="I19" s="149"/>
      <c r="L19" s="43"/>
    </row>
    <row r="20" s="1" customFormat="1" ht="12" customHeight="1">
      <c r="B20" s="43"/>
      <c r="D20" s="147" t="s">
        <v>30</v>
      </c>
      <c r="I20" s="151" t="s">
        <v>25</v>
      </c>
      <c r="J20" s="136" t="str">
        <f>IF('Rekapitulace stavby'!AN16="","",'Rekapitulace stavby'!AN16)</f>
        <v/>
      </c>
      <c r="L20" s="43"/>
    </row>
    <row r="21" s="1" customFormat="1" ht="18" customHeight="1">
      <c r="B21" s="43"/>
      <c r="E21" s="136" t="str">
        <f>IF('Rekapitulace stavby'!E17="","",'Rekapitulace stavby'!E17)</f>
        <v xml:space="preserve"> </v>
      </c>
      <c r="I21" s="151" t="s">
        <v>27</v>
      </c>
      <c r="J21" s="136" t="str">
        <f>IF('Rekapitulace stavby'!AN17="","",'Rekapitulace stavby'!AN17)</f>
        <v/>
      </c>
      <c r="L21" s="43"/>
    </row>
    <row r="22" s="1" customFormat="1" ht="6.96" customHeight="1">
      <c r="B22" s="43"/>
      <c r="I22" s="149"/>
      <c r="L22" s="43"/>
    </row>
    <row r="23" s="1" customFormat="1" ht="12" customHeight="1">
      <c r="B23" s="43"/>
      <c r="D23" s="147" t="s">
        <v>32</v>
      </c>
      <c r="I23" s="151" t="s">
        <v>25</v>
      </c>
      <c r="J23" s="136" t="str">
        <f>IF('Rekapitulace stavby'!AN19="","",'Rekapitulace stavby'!AN19)</f>
        <v/>
      </c>
      <c r="L23" s="43"/>
    </row>
    <row r="24" s="1" customFormat="1" ht="18" customHeight="1">
      <c r="B24" s="43"/>
      <c r="E24" s="136" t="str">
        <f>IF('Rekapitulace stavby'!E20="","",'Rekapitulace stavby'!E20)</f>
        <v xml:space="preserve"> </v>
      </c>
      <c r="I24" s="151" t="s">
        <v>27</v>
      </c>
      <c r="J24" s="136" t="str">
        <f>IF('Rekapitulace stavby'!AN20="","",'Rekapitulace stavby'!AN20)</f>
        <v/>
      </c>
      <c r="L24" s="43"/>
    </row>
    <row r="25" s="1" customFormat="1" ht="6.96" customHeight="1">
      <c r="B25" s="43"/>
      <c r="I25" s="149"/>
      <c r="L25" s="43"/>
    </row>
    <row r="26" s="1" customFormat="1" ht="12" customHeight="1">
      <c r="B26" s="43"/>
      <c r="D26" s="147" t="s">
        <v>33</v>
      </c>
      <c r="I26" s="149"/>
      <c r="L26" s="43"/>
    </row>
    <row r="27" s="7" customFormat="1" ht="16.5" customHeight="1">
      <c r="B27" s="153"/>
      <c r="E27" s="154" t="s">
        <v>1</v>
      </c>
      <c r="F27" s="154"/>
      <c r="G27" s="154"/>
      <c r="H27" s="154"/>
      <c r="I27" s="155"/>
      <c r="L27" s="153"/>
    </row>
    <row r="28" s="1" customFormat="1" ht="6.96" customHeight="1">
      <c r="B28" s="43"/>
      <c r="I28" s="149"/>
      <c r="L28" s="43"/>
    </row>
    <row r="29" s="1" customFormat="1" ht="6.96" customHeight="1">
      <c r="B29" s="43"/>
      <c r="D29" s="78"/>
      <c r="E29" s="78"/>
      <c r="F29" s="78"/>
      <c r="G29" s="78"/>
      <c r="H29" s="78"/>
      <c r="I29" s="156"/>
      <c r="J29" s="78"/>
      <c r="K29" s="78"/>
      <c r="L29" s="43"/>
    </row>
    <row r="30" s="1" customFormat="1" ht="25.44" customHeight="1">
      <c r="B30" s="43"/>
      <c r="D30" s="157" t="s">
        <v>34</v>
      </c>
      <c r="I30" s="149"/>
      <c r="J30" s="158">
        <f>ROUND(J117, 2)</f>
        <v>0</v>
      </c>
      <c r="L30" s="43"/>
    </row>
    <row r="31" s="1" customFormat="1" ht="6.96" customHeight="1">
      <c r="B31" s="43"/>
      <c r="D31" s="78"/>
      <c r="E31" s="78"/>
      <c r="F31" s="78"/>
      <c r="G31" s="78"/>
      <c r="H31" s="78"/>
      <c r="I31" s="156"/>
      <c r="J31" s="78"/>
      <c r="K31" s="78"/>
      <c r="L31" s="43"/>
    </row>
    <row r="32" s="1" customFormat="1" ht="14.4" customHeight="1">
      <c r="B32" s="43"/>
      <c r="F32" s="159" t="s">
        <v>36</v>
      </c>
      <c r="I32" s="160" t="s">
        <v>35</v>
      </c>
      <c r="J32" s="159" t="s">
        <v>37</v>
      </c>
      <c r="L32" s="43"/>
    </row>
    <row r="33" s="1" customFormat="1" ht="14.4" customHeight="1">
      <c r="B33" s="43"/>
      <c r="D33" s="161" t="s">
        <v>38</v>
      </c>
      <c r="E33" s="147" t="s">
        <v>39</v>
      </c>
      <c r="F33" s="162">
        <f>ROUND((SUM(BE117:BE147)),  2)</f>
        <v>0</v>
      </c>
      <c r="I33" s="163">
        <v>0.20999999999999999</v>
      </c>
      <c r="J33" s="162">
        <f>ROUND(((SUM(BE117:BE147))*I33),  2)</f>
        <v>0</v>
      </c>
      <c r="L33" s="43"/>
    </row>
    <row r="34" s="1" customFormat="1" ht="14.4" customHeight="1">
      <c r="B34" s="43"/>
      <c r="E34" s="147" t="s">
        <v>40</v>
      </c>
      <c r="F34" s="162">
        <f>ROUND((SUM(BF117:BF147)),  2)</f>
        <v>0</v>
      </c>
      <c r="I34" s="163">
        <v>0.14999999999999999</v>
      </c>
      <c r="J34" s="162">
        <f>ROUND(((SUM(BF117:BF147))*I34),  2)</f>
        <v>0</v>
      </c>
      <c r="L34" s="43"/>
    </row>
    <row r="35" hidden="1" s="1" customFormat="1" ht="14.4" customHeight="1">
      <c r="B35" s="43"/>
      <c r="E35" s="147" t="s">
        <v>41</v>
      </c>
      <c r="F35" s="162">
        <f>ROUND((SUM(BG117:BG147)),  2)</f>
        <v>0</v>
      </c>
      <c r="I35" s="163">
        <v>0.20999999999999999</v>
      </c>
      <c r="J35" s="162">
        <f>0</f>
        <v>0</v>
      </c>
      <c r="L35" s="43"/>
    </row>
    <row r="36" hidden="1" s="1" customFormat="1" ht="14.4" customHeight="1">
      <c r="B36" s="43"/>
      <c r="E36" s="147" t="s">
        <v>42</v>
      </c>
      <c r="F36" s="162">
        <f>ROUND((SUM(BH117:BH147)),  2)</f>
        <v>0</v>
      </c>
      <c r="I36" s="163">
        <v>0.14999999999999999</v>
      </c>
      <c r="J36" s="162">
        <f>0</f>
        <v>0</v>
      </c>
      <c r="L36" s="43"/>
    </row>
    <row r="37" hidden="1" s="1" customFormat="1" ht="14.4" customHeight="1">
      <c r="B37" s="43"/>
      <c r="E37" s="147" t="s">
        <v>43</v>
      </c>
      <c r="F37" s="162">
        <f>ROUND((SUM(BI117:BI147)),  2)</f>
        <v>0</v>
      </c>
      <c r="I37" s="163">
        <v>0</v>
      </c>
      <c r="J37" s="162">
        <f>0</f>
        <v>0</v>
      </c>
      <c r="L37" s="43"/>
    </row>
    <row r="38" s="1" customFormat="1" ht="6.96" customHeight="1">
      <c r="B38" s="43"/>
      <c r="I38" s="149"/>
      <c r="L38" s="43"/>
    </row>
    <row r="39" s="1" customFormat="1" ht="25.44" customHeight="1">
      <c r="B39" s="43"/>
      <c r="C39" s="164"/>
      <c r="D39" s="165" t="s">
        <v>44</v>
      </c>
      <c r="E39" s="166"/>
      <c r="F39" s="166"/>
      <c r="G39" s="167" t="s">
        <v>45</v>
      </c>
      <c r="H39" s="168" t="s">
        <v>46</v>
      </c>
      <c r="I39" s="169"/>
      <c r="J39" s="170">
        <f>SUM(J30:J37)</f>
        <v>0</v>
      </c>
      <c r="K39" s="171"/>
      <c r="L39" s="43"/>
    </row>
    <row r="40" s="1" customFormat="1" ht="14.4" customHeight="1">
      <c r="B40" s="43"/>
      <c r="I40" s="149"/>
      <c r="L40" s="43"/>
    </row>
    <row r="41" ht="14.4" customHeight="1">
      <c r="B41" s="20"/>
      <c r="L41" s="20"/>
    </row>
    <row r="42" ht="14.4" customHeight="1">
      <c r="B42" s="20"/>
      <c r="L42" s="20"/>
    </row>
    <row r="43" ht="14.4" customHeight="1">
      <c r="B43" s="20"/>
      <c r="L43" s="20"/>
    </row>
    <row r="44" ht="14.4" customHeight="1">
      <c r="B44" s="20"/>
      <c r="L44" s="20"/>
    </row>
    <row r="45" ht="14.4" customHeight="1">
      <c r="B45" s="20"/>
      <c r="L45" s="20"/>
    </row>
    <row r="46" ht="14.4" customHeight="1">
      <c r="B46" s="20"/>
      <c r="L46" s="20"/>
    </row>
    <row r="47" ht="14.4" customHeight="1">
      <c r="B47" s="20"/>
      <c r="L47" s="20"/>
    </row>
    <row r="48" ht="14.4" customHeight="1">
      <c r="B48" s="20"/>
      <c r="L48" s="20"/>
    </row>
    <row r="49" ht="14.4" customHeight="1">
      <c r="B49" s="20"/>
      <c r="L49" s="20"/>
    </row>
    <row r="50" s="1" customFormat="1" ht="14.4" customHeight="1">
      <c r="B50" s="43"/>
      <c r="D50" s="172" t="s">
        <v>47</v>
      </c>
      <c r="E50" s="173"/>
      <c r="F50" s="173"/>
      <c r="G50" s="172" t="s">
        <v>48</v>
      </c>
      <c r="H50" s="173"/>
      <c r="I50" s="174"/>
      <c r="J50" s="173"/>
      <c r="K50" s="173"/>
      <c r="L50" s="4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1" customFormat="1">
      <c r="B61" s="43"/>
      <c r="D61" s="175" t="s">
        <v>49</v>
      </c>
      <c r="E61" s="176"/>
      <c r="F61" s="177" t="s">
        <v>50</v>
      </c>
      <c r="G61" s="175" t="s">
        <v>49</v>
      </c>
      <c r="H61" s="176"/>
      <c r="I61" s="178"/>
      <c r="J61" s="179" t="s">
        <v>50</v>
      </c>
      <c r="K61" s="176"/>
      <c r="L61" s="43"/>
    </row>
    <row r="62">
      <c r="B62" s="20"/>
      <c r="L62" s="20"/>
    </row>
    <row r="63">
      <c r="B63" s="20"/>
      <c r="L63" s="20"/>
    </row>
    <row r="64">
      <c r="B64" s="20"/>
      <c r="L64" s="20"/>
    </row>
    <row r="65" s="1" customFormat="1">
      <c r="B65" s="43"/>
      <c r="D65" s="172" t="s">
        <v>51</v>
      </c>
      <c r="E65" s="173"/>
      <c r="F65" s="173"/>
      <c r="G65" s="172" t="s">
        <v>52</v>
      </c>
      <c r="H65" s="173"/>
      <c r="I65" s="174"/>
      <c r="J65" s="173"/>
      <c r="K65" s="173"/>
      <c r="L65" s="43"/>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1" customFormat="1">
      <c r="B76" s="43"/>
      <c r="D76" s="175" t="s">
        <v>49</v>
      </c>
      <c r="E76" s="176"/>
      <c r="F76" s="177" t="s">
        <v>50</v>
      </c>
      <c r="G76" s="175" t="s">
        <v>49</v>
      </c>
      <c r="H76" s="176"/>
      <c r="I76" s="178"/>
      <c r="J76" s="179" t="s">
        <v>50</v>
      </c>
      <c r="K76" s="176"/>
      <c r="L76" s="43"/>
    </row>
    <row r="77" s="1" customFormat="1" ht="14.4" customHeight="1">
      <c r="B77" s="180"/>
      <c r="C77" s="181"/>
      <c r="D77" s="181"/>
      <c r="E77" s="181"/>
      <c r="F77" s="181"/>
      <c r="G77" s="181"/>
      <c r="H77" s="181"/>
      <c r="I77" s="182"/>
      <c r="J77" s="181"/>
      <c r="K77" s="181"/>
      <c r="L77" s="43"/>
    </row>
    <row r="81" s="1" customFormat="1" ht="6.96" customHeight="1">
      <c r="B81" s="183"/>
      <c r="C81" s="184"/>
      <c r="D81" s="184"/>
      <c r="E81" s="184"/>
      <c r="F81" s="184"/>
      <c r="G81" s="184"/>
      <c r="H81" s="184"/>
      <c r="I81" s="185"/>
      <c r="J81" s="184"/>
      <c r="K81" s="184"/>
      <c r="L81" s="43"/>
    </row>
    <row r="82" s="1" customFormat="1" ht="24.96" customHeight="1">
      <c r="B82" s="38"/>
      <c r="C82" s="23" t="s">
        <v>124</v>
      </c>
      <c r="D82" s="39"/>
      <c r="E82" s="39"/>
      <c r="F82" s="39"/>
      <c r="G82" s="39"/>
      <c r="H82" s="39"/>
      <c r="I82" s="149"/>
      <c r="J82" s="39"/>
      <c r="K82" s="39"/>
      <c r="L82" s="43"/>
    </row>
    <row r="83" s="1" customFormat="1" ht="6.96" customHeight="1">
      <c r="B83" s="38"/>
      <c r="C83" s="39"/>
      <c r="D83" s="39"/>
      <c r="E83" s="39"/>
      <c r="F83" s="39"/>
      <c r="G83" s="39"/>
      <c r="H83" s="39"/>
      <c r="I83" s="149"/>
      <c r="J83" s="39"/>
      <c r="K83" s="39"/>
      <c r="L83" s="43"/>
    </row>
    <row r="84" s="1" customFormat="1" ht="12" customHeight="1">
      <c r="B84" s="38"/>
      <c r="C84" s="32" t="s">
        <v>16</v>
      </c>
      <c r="D84" s="39"/>
      <c r="E84" s="39"/>
      <c r="F84" s="39"/>
      <c r="G84" s="39"/>
      <c r="H84" s="39"/>
      <c r="I84" s="149"/>
      <c r="J84" s="39"/>
      <c r="K84" s="39"/>
      <c r="L84" s="43"/>
    </row>
    <row r="85" s="1" customFormat="1" ht="16.5" customHeight="1">
      <c r="B85" s="38"/>
      <c r="C85" s="39"/>
      <c r="D85" s="39"/>
      <c r="E85" s="186" t="str">
        <f>E7</f>
        <v>Stavební úpravy a změny užívání domu s pečovatelskou službou na bytový dům p.č. St. 171/1 a 171/2, k.ú. Hanušovice</v>
      </c>
      <c r="F85" s="32"/>
      <c r="G85" s="32"/>
      <c r="H85" s="32"/>
      <c r="I85" s="149"/>
      <c r="J85" s="39"/>
      <c r="K85" s="39"/>
      <c r="L85" s="43"/>
    </row>
    <row r="86" s="1" customFormat="1" ht="12" customHeight="1">
      <c r="B86" s="38"/>
      <c r="C86" s="32" t="s">
        <v>122</v>
      </c>
      <c r="D86" s="39"/>
      <c r="E86" s="39"/>
      <c r="F86" s="39"/>
      <c r="G86" s="39"/>
      <c r="H86" s="39"/>
      <c r="I86" s="149"/>
      <c r="J86" s="39"/>
      <c r="K86" s="39"/>
      <c r="L86" s="43"/>
    </row>
    <row r="87" s="1" customFormat="1" ht="16.5" customHeight="1">
      <c r="B87" s="38"/>
      <c r="C87" s="39"/>
      <c r="D87" s="39"/>
      <c r="E87" s="71" t="str">
        <f>E9</f>
        <v>06 - Vzduchotechnika</v>
      </c>
      <c r="F87" s="39"/>
      <c r="G87" s="39"/>
      <c r="H87" s="39"/>
      <c r="I87" s="149"/>
      <c r="J87" s="39"/>
      <c r="K87" s="39"/>
      <c r="L87" s="43"/>
    </row>
    <row r="88" s="1" customFormat="1" ht="6.96" customHeight="1">
      <c r="B88" s="38"/>
      <c r="C88" s="39"/>
      <c r="D88" s="39"/>
      <c r="E88" s="39"/>
      <c r="F88" s="39"/>
      <c r="G88" s="39"/>
      <c r="H88" s="39"/>
      <c r="I88" s="149"/>
      <c r="J88" s="39"/>
      <c r="K88" s="39"/>
      <c r="L88" s="43"/>
    </row>
    <row r="89" s="1" customFormat="1" ht="12" customHeight="1">
      <c r="B89" s="38"/>
      <c r="C89" s="32" t="s">
        <v>20</v>
      </c>
      <c r="D89" s="39"/>
      <c r="E89" s="39"/>
      <c r="F89" s="27" t="str">
        <f>F12</f>
        <v>Hanušovice</v>
      </c>
      <c r="G89" s="39"/>
      <c r="H89" s="39"/>
      <c r="I89" s="151" t="s">
        <v>22</v>
      </c>
      <c r="J89" s="74" t="str">
        <f>IF(J12="","",J12)</f>
        <v>9. 10. 2019</v>
      </c>
      <c r="K89" s="39"/>
      <c r="L89" s="43"/>
    </row>
    <row r="90" s="1" customFormat="1" ht="6.96" customHeight="1">
      <c r="B90" s="38"/>
      <c r="C90" s="39"/>
      <c r="D90" s="39"/>
      <c r="E90" s="39"/>
      <c r="F90" s="39"/>
      <c r="G90" s="39"/>
      <c r="H90" s="39"/>
      <c r="I90" s="149"/>
      <c r="J90" s="39"/>
      <c r="K90" s="39"/>
      <c r="L90" s="43"/>
    </row>
    <row r="91" s="1" customFormat="1" ht="15.15" customHeight="1">
      <c r="B91" s="38"/>
      <c r="C91" s="32" t="s">
        <v>24</v>
      </c>
      <c r="D91" s="39"/>
      <c r="E91" s="39"/>
      <c r="F91" s="27" t="str">
        <f>E15</f>
        <v xml:space="preserve"> </v>
      </c>
      <c r="G91" s="39"/>
      <c r="H91" s="39"/>
      <c r="I91" s="151" t="s">
        <v>30</v>
      </c>
      <c r="J91" s="36" t="str">
        <f>E21</f>
        <v xml:space="preserve"> </v>
      </c>
      <c r="K91" s="39"/>
      <c r="L91" s="43"/>
    </row>
    <row r="92" s="1" customFormat="1" ht="15.15" customHeight="1">
      <c r="B92" s="38"/>
      <c r="C92" s="32" t="s">
        <v>28</v>
      </c>
      <c r="D92" s="39"/>
      <c r="E92" s="39"/>
      <c r="F92" s="27" t="str">
        <f>IF(E18="","",E18)</f>
        <v>Vyplň údaj</v>
      </c>
      <c r="G92" s="39"/>
      <c r="H92" s="39"/>
      <c r="I92" s="151" t="s">
        <v>32</v>
      </c>
      <c r="J92" s="36" t="str">
        <f>E24</f>
        <v xml:space="preserve"> </v>
      </c>
      <c r="K92" s="39"/>
      <c r="L92" s="43"/>
    </row>
    <row r="93" s="1" customFormat="1" ht="10.32" customHeight="1">
      <c r="B93" s="38"/>
      <c r="C93" s="39"/>
      <c r="D93" s="39"/>
      <c r="E93" s="39"/>
      <c r="F93" s="39"/>
      <c r="G93" s="39"/>
      <c r="H93" s="39"/>
      <c r="I93" s="149"/>
      <c r="J93" s="39"/>
      <c r="K93" s="39"/>
      <c r="L93" s="43"/>
    </row>
    <row r="94" s="1" customFormat="1" ht="29.28" customHeight="1">
      <c r="B94" s="38"/>
      <c r="C94" s="187" t="s">
        <v>125</v>
      </c>
      <c r="D94" s="188"/>
      <c r="E94" s="188"/>
      <c r="F94" s="188"/>
      <c r="G94" s="188"/>
      <c r="H94" s="188"/>
      <c r="I94" s="189"/>
      <c r="J94" s="190" t="s">
        <v>126</v>
      </c>
      <c r="K94" s="188"/>
      <c r="L94" s="43"/>
    </row>
    <row r="95" s="1" customFormat="1" ht="10.32" customHeight="1">
      <c r="B95" s="38"/>
      <c r="C95" s="39"/>
      <c r="D95" s="39"/>
      <c r="E95" s="39"/>
      <c r="F95" s="39"/>
      <c r="G95" s="39"/>
      <c r="H95" s="39"/>
      <c r="I95" s="149"/>
      <c r="J95" s="39"/>
      <c r="K95" s="39"/>
      <c r="L95" s="43"/>
    </row>
    <row r="96" s="1" customFormat="1" ht="22.8" customHeight="1">
      <c r="B96" s="38"/>
      <c r="C96" s="191" t="s">
        <v>127</v>
      </c>
      <c r="D96" s="39"/>
      <c r="E96" s="39"/>
      <c r="F96" s="39"/>
      <c r="G96" s="39"/>
      <c r="H96" s="39"/>
      <c r="I96" s="149"/>
      <c r="J96" s="105">
        <f>J117</f>
        <v>0</v>
      </c>
      <c r="K96" s="39"/>
      <c r="L96" s="43"/>
      <c r="AU96" s="17" t="s">
        <v>128</v>
      </c>
    </row>
    <row r="97" s="8" customFormat="1" ht="24.96" customHeight="1">
      <c r="B97" s="192"/>
      <c r="C97" s="193"/>
      <c r="D97" s="194" t="s">
        <v>3093</v>
      </c>
      <c r="E97" s="195"/>
      <c r="F97" s="195"/>
      <c r="G97" s="195"/>
      <c r="H97" s="195"/>
      <c r="I97" s="196"/>
      <c r="J97" s="197">
        <f>J118</f>
        <v>0</v>
      </c>
      <c r="K97" s="193"/>
      <c r="L97" s="198"/>
    </row>
    <row r="98" s="1" customFormat="1" ht="21.84" customHeight="1">
      <c r="B98" s="38"/>
      <c r="C98" s="39"/>
      <c r="D98" s="39"/>
      <c r="E98" s="39"/>
      <c r="F98" s="39"/>
      <c r="G98" s="39"/>
      <c r="H98" s="39"/>
      <c r="I98" s="149"/>
      <c r="J98" s="39"/>
      <c r="K98" s="39"/>
      <c r="L98" s="43"/>
    </row>
    <row r="99" s="1" customFormat="1" ht="6.96" customHeight="1">
      <c r="B99" s="61"/>
      <c r="C99" s="62"/>
      <c r="D99" s="62"/>
      <c r="E99" s="62"/>
      <c r="F99" s="62"/>
      <c r="G99" s="62"/>
      <c r="H99" s="62"/>
      <c r="I99" s="182"/>
      <c r="J99" s="62"/>
      <c r="K99" s="62"/>
      <c r="L99" s="43"/>
    </row>
    <row r="103" s="1" customFormat="1" ht="6.96" customHeight="1">
      <c r="B103" s="63"/>
      <c r="C103" s="64"/>
      <c r="D103" s="64"/>
      <c r="E103" s="64"/>
      <c r="F103" s="64"/>
      <c r="G103" s="64"/>
      <c r="H103" s="64"/>
      <c r="I103" s="185"/>
      <c r="J103" s="64"/>
      <c r="K103" s="64"/>
      <c r="L103" s="43"/>
    </row>
    <row r="104" s="1" customFormat="1" ht="24.96" customHeight="1">
      <c r="B104" s="38"/>
      <c r="C104" s="23" t="s">
        <v>150</v>
      </c>
      <c r="D104" s="39"/>
      <c r="E104" s="39"/>
      <c r="F104" s="39"/>
      <c r="G104" s="39"/>
      <c r="H104" s="39"/>
      <c r="I104" s="149"/>
      <c r="J104" s="39"/>
      <c r="K104" s="39"/>
      <c r="L104" s="43"/>
    </row>
    <row r="105" s="1" customFormat="1" ht="6.96" customHeight="1">
      <c r="B105" s="38"/>
      <c r="C105" s="39"/>
      <c r="D105" s="39"/>
      <c r="E105" s="39"/>
      <c r="F105" s="39"/>
      <c r="G105" s="39"/>
      <c r="H105" s="39"/>
      <c r="I105" s="149"/>
      <c r="J105" s="39"/>
      <c r="K105" s="39"/>
      <c r="L105" s="43"/>
    </row>
    <row r="106" s="1" customFormat="1" ht="12" customHeight="1">
      <c r="B106" s="38"/>
      <c r="C106" s="32" t="s">
        <v>16</v>
      </c>
      <c r="D106" s="39"/>
      <c r="E106" s="39"/>
      <c r="F106" s="39"/>
      <c r="G106" s="39"/>
      <c r="H106" s="39"/>
      <c r="I106" s="149"/>
      <c r="J106" s="39"/>
      <c r="K106" s="39"/>
      <c r="L106" s="43"/>
    </row>
    <row r="107" s="1" customFormat="1" ht="16.5" customHeight="1">
      <c r="B107" s="38"/>
      <c r="C107" s="39"/>
      <c r="D107" s="39"/>
      <c r="E107" s="186" t="str">
        <f>E7</f>
        <v>Stavební úpravy a změny užívání domu s pečovatelskou službou na bytový dům p.č. St. 171/1 a 171/2, k.ú. Hanušovice</v>
      </c>
      <c r="F107" s="32"/>
      <c r="G107" s="32"/>
      <c r="H107" s="32"/>
      <c r="I107" s="149"/>
      <c r="J107" s="39"/>
      <c r="K107" s="39"/>
      <c r="L107" s="43"/>
    </row>
    <row r="108" s="1" customFormat="1" ht="12" customHeight="1">
      <c r="B108" s="38"/>
      <c r="C108" s="32" t="s">
        <v>122</v>
      </c>
      <c r="D108" s="39"/>
      <c r="E108" s="39"/>
      <c r="F108" s="39"/>
      <c r="G108" s="39"/>
      <c r="H108" s="39"/>
      <c r="I108" s="149"/>
      <c r="J108" s="39"/>
      <c r="K108" s="39"/>
      <c r="L108" s="43"/>
    </row>
    <row r="109" s="1" customFormat="1" ht="16.5" customHeight="1">
      <c r="B109" s="38"/>
      <c r="C109" s="39"/>
      <c r="D109" s="39"/>
      <c r="E109" s="71" t="str">
        <f>E9</f>
        <v>06 - Vzduchotechnika</v>
      </c>
      <c r="F109" s="39"/>
      <c r="G109" s="39"/>
      <c r="H109" s="39"/>
      <c r="I109" s="149"/>
      <c r="J109" s="39"/>
      <c r="K109" s="39"/>
      <c r="L109" s="43"/>
    </row>
    <row r="110" s="1" customFormat="1" ht="6.96" customHeight="1">
      <c r="B110" s="38"/>
      <c r="C110" s="39"/>
      <c r="D110" s="39"/>
      <c r="E110" s="39"/>
      <c r="F110" s="39"/>
      <c r="G110" s="39"/>
      <c r="H110" s="39"/>
      <c r="I110" s="149"/>
      <c r="J110" s="39"/>
      <c r="K110" s="39"/>
      <c r="L110" s="43"/>
    </row>
    <row r="111" s="1" customFormat="1" ht="12" customHeight="1">
      <c r="B111" s="38"/>
      <c r="C111" s="32" t="s">
        <v>20</v>
      </c>
      <c r="D111" s="39"/>
      <c r="E111" s="39"/>
      <c r="F111" s="27" t="str">
        <f>F12</f>
        <v>Hanušovice</v>
      </c>
      <c r="G111" s="39"/>
      <c r="H111" s="39"/>
      <c r="I111" s="151" t="s">
        <v>22</v>
      </c>
      <c r="J111" s="74" t="str">
        <f>IF(J12="","",J12)</f>
        <v>9. 10. 2019</v>
      </c>
      <c r="K111" s="39"/>
      <c r="L111" s="43"/>
    </row>
    <row r="112" s="1" customFormat="1" ht="6.96" customHeight="1">
      <c r="B112" s="38"/>
      <c r="C112" s="39"/>
      <c r="D112" s="39"/>
      <c r="E112" s="39"/>
      <c r="F112" s="39"/>
      <c r="G112" s="39"/>
      <c r="H112" s="39"/>
      <c r="I112" s="149"/>
      <c r="J112" s="39"/>
      <c r="K112" s="39"/>
      <c r="L112" s="43"/>
    </row>
    <row r="113" s="1" customFormat="1" ht="15.15" customHeight="1">
      <c r="B113" s="38"/>
      <c r="C113" s="32" t="s">
        <v>24</v>
      </c>
      <c r="D113" s="39"/>
      <c r="E113" s="39"/>
      <c r="F113" s="27" t="str">
        <f>E15</f>
        <v xml:space="preserve"> </v>
      </c>
      <c r="G113" s="39"/>
      <c r="H113" s="39"/>
      <c r="I113" s="151" t="s">
        <v>30</v>
      </c>
      <c r="J113" s="36" t="str">
        <f>E21</f>
        <v xml:space="preserve"> </v>
      </c>
      <c r="K113" s="39"/>
      <c r="L113" s="43"/>
    </row>
    <row r="114" s="1" customFormat="1" ht="15.15" customHeight="1">
      <c r="B114" s="38"/>
      <c r="C114" s="32" t="s">
        <v>28</v>
      </c>
      <c r="D114" s="39"/>
      <c r="E114" s="39"/>
      <c r="F114" s="27" t="str">
        <f>IF(E18="","",E18)</f>
        <v>Vyplň údaj</v>
      </c>
      <c r="G114" s="39"/>
      <c r="H114" s="39"/>
      <c r="I114" s="151" t="s">
        <v>32</v>
      </c>
      <c r="J114" s="36" t="str">
        <f>E24</f>
        <v xml:space="preserve"> </v>
      </c>
      <c r="K114" s="39"/>
      <c r="L114" s="43"/>
    </row>
    <row r="115" s="1" customFormat="1" ht="10.32" customHeight="1">
      <c r="B115" s="38"/>
      <c r="C115" s="39"/>
      <c r="D115" s="39"/>
      <c r="E115" s="39"/>
      <c r="F115" s="39"/>
      <c r="G115" s="39"/>
      <c r="H115" s="39"/>
      <c r="I115" s="149"/>
      <c r="J115" s="39"/>
      <c r="K115" s="39"/>
      <c r="L115" s="43"/>
    </row>
    <row r="116" s="10" customFormat="1" ht="29.28" customHeight="1">
      <c r="B116" s="205"/>
      <c r="C116" s="206" t="s">
        <v>151</v>
      </c>
      <c r="D116" s="207" t="s">
        <v>59</v>
      </c>
      <c r="E116" s="207" t="s">
        <v>55</v>
      </c>
      <c r="F116" s="207" t="s">
        <v>56</v>
      </c>
      <c r="G116" s="207" t="s">
        <v>152</v>
      </c>
      <c r="H116" s="207" t="s">
        <v>153</v>
      </c>
      <c r="I116" s="208" t="s">
        <v>154</v>
      </c>
      <c r="J116" s="207" t="s">
        <v>126</v>
      </c>
      <c r="K116" s="209" t="s">
        <v>155</v>
      </c>
      <c r="L116" s="210"/>
      <c r="M116" s="95" t="s">
        <v>1</v>
      </c>
      <c r="N116" s="96" t="s">
        <v>38</v>
      </c>
      <c r="O116" s="96" t="s">
        <v>156</v>
      </c>
      <c r="P116" s="96" t="s">
        <v>157</v>
      </c>
      <c r="Q116" s="96" t="s">
        <v>158</v>
      </c>
      <c r="R116" s="96" t="s">
        <v>159</v>
      </c>
      <c r="S116" s="96" t="s">
        <v>160</v>
      </c>
      <c r="T116" s="97" t="s">
        <v>161</v>
      </c>
    </row>
    <row r="117" s="1" customFormat="1" ht="22.8" customHeight="1">
      <c r="B117" s="38"/>
      <c r="C117" s="102" t="s">
        <v>162</v>
      </c>
      <c r="D117" s="39"/>
      <c r="E117" s="39"/>
      <c r="F117" s="39"/>
      <c r="G117" s="39"/>
      <c r="H117" s="39"/>
      <c r="I117" s="149"/>
      <c r="J117" s="211">
        <f>BK117</f>
        <v>0</v>
      </c>
      <c r="K117" s="39"/>
      <c r="L117" s="43"/>
      <c r="M117" s="98"/>
      <c r="N117" s="99"/>
      <c r="O117" s="99"/>
      <c r="P117" s="212">
        <f>P118</f>
        <v>0</v>
      </c>
      <c r="Q117" s="99"/>
      <c r="R117" s="212">
        <f>R118</f>
        <v>0.43148000000000009</v>
      </c>
      <c r="S117" s="99"/>
      <c r="T117" s="213">
        <f>T118</f>
        <v>0</v>
      </c>
      <c r="AT117" s="17" t="s">
        <v>73</v>
      </c>
      <c r="AU117" s="17" t="s">
        <v>128</v>
      </c>
      <c r="BK117" s="214">
        <f>BK118</f>
        <v>0</v>
      </c>
    </row>
    <row r="118" s="11" customFormat="1" ht="25.92" customHeight="1">
      <c r="B118" s="215"/>
      <c r="C118" s="216"/>
      <c r="D118" s="217" t="s">
        <v>73</v>
      </c>
      <c r="E118" s="218" t="s">
        <v>3094</v>
      </c>
      <c r="F118" s="218" t="s">
        <v>97</v>
      </c>
      <c r="G118" s="216"/>
      <c r="H118" s="216"/>
      <c r="I118" s="219"/>
      <c r="J118" s="220">
        <f>BK118</f>
        <v>0</v>
      </c>
      <c r="K118" s="216"/>
      <c r="L118" s="221"/>
      <c r="M118" s="222"/>
      <c r="N118" s="223"/>
      <c r="O118" s="223"/>
      <c r="P118" s="224">
        <f>SUM(P119:P147)</f>
        <v>0</v>
      </c>
      <c r="Q118" s="223"/>
      <c r="R118" s="224">
        <f>SUM(R119:R147)</f>
        <v>0.43148000000000009</v>
      </c>
      <c r="S118" s="223"/>
      <c r="T118" s="225">
        <f>SUM(T119:T147)</f>
        <v>0</v>
      </c>
      <c r="AR118" s="226" t="s">
        <v>82</v>
      </c>
      <c r="AT118" s="227" t="s">
        <v>73</v>
      </c>
      <c r="AU118" s="227" t="s">
        <v>74</v>
      </c>
      <c r="AY118" s="226" t="s">
        <v>165</v>
      </c>
      <c r="BK118" s="228">
        <f>SUM(BK119:BK147)</f>
        <v>0</v>
      </c>
    </row>
    <row r="119" s="1" customFormat="1" ht="24" customHeight="1">
      <c r="B119" s="38"/>
      <c r="C119" s="231" t="s">
        <v>107</v>
      </c>
      <c r="D119" s="231" t="s">
        <v>168</v>
      </c>
      <c r="E119" s="232" t="s">
        <v>3095</v>
      </c>
      <c r="F119" s="233" t="s">
        <v>3096</v>
      </c>
      <c r="G119" s="234" t="s">
        <v>214</v>
      </c>
      <c r="H119" s="235">
        <v>2</v>
      </c>
      <c r="I119" s="236"/>
      <c r="J119" s="237">
        <f>ROUND(I119*H119,2)</f>
        <v>0</v>
      </c>
      <c r="K119" s="233" t="s">
        <v>1</v>
      </c>
      <c r="L119" s="43"/>
      <c r="M119" s="238" t="s">
        <v>1</v>
      </c>
      <c r="N119" s="239" t="s">
        <v>40</v>
      </c>
      <c r="O119" s="86"/>
      <c r="P119" s="240">
        <f>O119*H119</f>
        <v>0</v>
      </c>
      <c r="Q119" s="240">
        <v>0.00059999999999999995</v>
      </c>
      <c r="R119" s="240">
        <f>Q119*H119</f>
        <v>0.0011999999999999999</v>
      </c>
      <c r="S119" s="240">
        <v>0</v>
      </c>
      <c r="T119" s="241">
        <f>S119*H119</f>
        <v>0</v>
      </c>
      <c r="AR119" s="242" t="s">
        <v>173</v>
      </c>
      <c r="AT119" s="242" t="s">
        <v>168</v>
      </c>
      <c r="AU119" s="242" t="s">
        <v>82</v>
      </c>
      <c r="AY119" s="17" t="s">
        <v>165</v>
      </c>
      <c r="BE119" s="243">
        <f>IF(N119="základní",J119,0)</f>
        <v>0</v>
      </c>
      <c r="BF119" s="243">
        <f>IF(N119="snížená",J119,0)</f>
        <v>0</v>
      </c>
      <c r="BG119" s="243">
        <f>IF(N119="zákl. přenesená",J119,0)</f>
        <v>0</v>
      </c>
      <c r="BH119" s="243">
        <f>IF(N119="sníž. přenesená",J119,0)</f>
        <v>0</v>
      </c>
      <c r="BI119" s="243">
        <f>IF(N119="nulová",J119,0)</f>
        <v>0</v>
      </c>
      <c r="BJ119" s="17" t="s">
        <v>107</v>
      </c>
      <c r="BK119" s="243">
        <f>ROUND(I119*H119,2)</f>
        <v>0</v>
      </c>
      <c r="BL119" s="17" t="s">
        <v>173</v>
      </c>
      <c r="BM119" s="242" t="s">
        <v>3097</v>
      </c>
    </row>
    <row r="120" s="1" customFormat="1" ht="24" customHeight="1">
      <c r="B120" s="38"/>
      <c r="C120" s="231" t="s">
        <v>166</v>
      </c>
      <c r="D120" s="231" t="s">
        <v>168</v>
      </c>
      <c r="E120" s="232" t="s">
        <v>3098</v>
      </c>
      <c r="F120" s="233" t="s">
        <v>3099</v>
      </c>
      <c r="G120" s="234" t="s">
        <v>214</v>
      </c>
      <c r="H120" s="235">
        <v>5</v>
      </c>
      <c r="I120" s="236"/>
      <c r="J120" s="237">
        <f>ROUND(I120*H120,2)</f>
        <v>0</v>
      </c>
      <c r="K120" s="233" t="s">
        <v>1</v>
      </c>
      <c r="L120" s="43"/>
      <c r="M120" s="238" t="s">
        <v>1</v>
      </c>
      <c r="N120" s="239" t="s">
        <v>40</v>
      </c>
      <c r="O120" s="86"/>
      <c r="P120" s="240">
        <f>O120*H120</f>
        <v>0</v>
      </c>
      <c r="Q120" s="240">
        <v>0.00080000000000000004</v>
      </c>
      <c r="R120" s="240">
        <f>Q120*H120</f>
        <v>0.0040000000000000001</v>
      </c>
      <c r="S120" s="240">
        <v>0</v>
      </c>
      <c r="T120" s="241">
        <f>S120*H120</f>
        <v>0</v>
      </c>
      <c r="AR120" s="242" t="s">
        <v>173</v>
      </c>
      <c r="AT120" s="242" t="s">
        <v>168</v>
      </c>
      <c r="AU120" s="242" t="s">
        <v>82</v>
      </c>
      <c r="AY120" s="17" t="s">
        <v>165</v>
      </c>
      <c r="BE120" s="243">
        <f>IF(N120="základní",J120,0)</f>
        <v>0</v>
      </c>
      <c r="BF120" s="243">
        <f>IF(N120="snížená",J120,0)</f>
        <v>0</v>
      </c>
      <c r="BG120" s="243">
        <f>IF(N120="zákl. přenesená",J120,0)</f>
        <v>0</v>
      </c>
      <c r="BH120" s="243">
        <f>IF(N120="sníž. přenesená",J120,0)</f>
        <v>0</v>
      </c>
      <c r="BI120" s="243">
        <f>IF(N120="nulová",J120,0)</f>
        <v>0</v>
      </c>
      <c r="BJ120" s="17" t="s">
        <v>107</v>
      </c>
      <c r="BK120" s="243">
        <f>ROUND(I120*H120,2)</f>
        <v>0</v>
      </c>
      <c r="BL120" s="17" t="s">
        <v>173</v>
      </c>
      <c r="BM120" s="242" t="s">
        <v>3100</v>
      </c>
    </row>
    <row r="121" s="1" customFormat="1" ht="24" customHeight="1">
      <c r="B121" s="38"/>
      <c r="C121" s="231" t="s">
        <v>173</v>
      </c>
      <c r="D121" s="231" t="s">
        <v>168</v>
      </c>
      <c r="E121" s="232" t="s">
        <v>3101</v>
      </c>
      <c r="F121" s="233" t="s">
        <v>3102</v>
      </c>
      <c r="G121" s="234" t="s">
        <v>214</v>
      </c>
      <c r="H121" s="235">
        <v>6</v>
      </c>
      <c r="I121" s="236"/>
      <c r="J121" s="237">
        <f>ROUND(I121*H121,2)</f>
        <v>0</v>
      </c>
      <c r="K121" s="233" t="s">
        <v>1</v>
      </c>
      <c r="L121" s="43"/>
      <c r="M121" s="238" t="s">
        <v>1</v>
      </c>
      <c r="N121" s="239" t="s">
        <v>40</v>
      </c>
      <c r="O121" s="86"/>
      <c r="P121" s="240">
        <f>O121*H121</f>
        <v>0</v>
      </c>
      <c r="Q121" s="240">
        <v>0.0050000000000000001</v>
      </c>
      <c r="R121" s="240">
        <f>Q121*H121</f>
        <v>0.029999999999999999</v>
      </c>
      <c r="S121" s="240">
        <v>0</v>
      </c>
      <c r="T121" s="241">
        <f>S121*H121</f>
        <v>0</v>
      </c>
      <c r="AR121" s="242" t="s">
        <v>173</v>
      </c>
      <c r="AT121" s="242" t="s">
        <v>168</v>
      </c>
      <c r="AU121" s="242" t="s">
        <v>82</v>
      </c>
      <c r="AY121" s="17" t="s">
        <v>165</v>
      </c>
      <c r="BE121" s="243">
        <f>IF(N121="základní",J121,0)</f>
        <v>0</v>
      </c>
      <c r="BF121" s="243">
        <f>IF(N121="snížená",J121,0)</f>
        <v>0</v>
      </c>
      <c r="BG121" s="243">
        <f>IF(N121="zákl. přenesená",J121,0)</f>
        <v>0</v>
      </c>
      <c r="BH121" s="243">
        <f>IF(N121="sníž. přenesená",J121,0)</f>
        <v>0</v>
      </c>
      <c r="BI121" s="243">
        <f>IF(N121="nulová",J121,0)</f>
        <v>0</v>
      </c>
      <c r="BJ121" s="17" t="s">
        <v>107</v>
      </c>
      <c r="BK121" s="243">
        <f>ROUND(I121*H121,2)</f>
        <v>0</v>
      </c>
      <c r="BL121" s="17" t="s">
        <v>173</v>
      </c>
      <c r="BM121" s="242" t="s">
        <v>3103</v>
      </c>
    </row>
    <row r="122" s="1" customFormat="1" ht="16.5" customHeight="1">
      <c r="B122" s="38"/>
      <c r="C122" s="231" t="s">
        <v>580</v>
      </c>
      <c r="D122" s="231" t="s">
        <v>168</v>
      </c>
      <c r="E122" s="232" t="s">
        <v>3104</v>
      </c>
      <c r="F122" s="233" t="s">
        <v>3105</v>
      </c>
      <c r="G122" s="234" t="s">
        <v>296</v>
      </c>
      <c r="H122" s="235">
        <v>10</v>
      </c>
      <c r="I122" s="236"/>
      <c r="J122" s="237">
        <f>ROUND(I122*H122,2)</f>
        <v>0</v>
      </c>
      <c r="K122" s="233" t="s">
        <v>1</v>
      </c>
      <c r="L122" s="43"/>
      <c r="M122" s="238" t="s">
        <v>1</v>
      </c>
      <c r="N122" s="239" t="s">
        <v>40</v>
      </c>
      <c r="O122" s="86"/>
      <c r="P122" s="240">
        <f>O122*H122</f>
        <v>0</v>
      </c>
      <c r="Q122" s="240">
        <v>0.00050000000000000001</v>
      </c>
      <c r="R122" s="240">
        <f>Q122*H122</f>
        <v>0.0050000000000000001</v>
      </c>
      <c r="S122" s="240">
        <v>0</v>
      </c>
      <c r="T122" s="241">
        <f>S122*H122</f>
        <v>0</v>
      </c>
      <c r="AR122" s="242" t="s">
        <v>173</v>
      </c>
      <c r="AT122" s="242" t="s">
        <v>168</v>
      </c>
      <c r="AU122" s="242" t="s">
        <v>82</v>
      </c>
      <c r="AY122" s="17" t="s">
        <v>165</v>
      </c>
      <c r="BE122" s="243">
        <f>IF(N122="základní",J122,0)</f>
        <v>0</v>
      </c>
      <c r="BF122" s="243">
        <f>IF(N122="snížená",J122,0)</f>
        <v>0</v>
      </c>
      <c r="BG122" s="243">
        <f>IF(N122="zákl. přenesená",J122,0)</f>
        <v>0</v>
      </c>
      <c r="BH122" s="243">
        <f>IF(N122="sníž. přenesená",J122,0)</f>
        <v>0</v>
      </c>
      <c r="BI122" s="243">
        <f>IF(N122="nulová",J122,0)</f>
        <v>0</v>
      </c>
      <c r="BJ122" s="17" t="s">
        <v>107</v>
      </c>
      <c r="BK122" s="243">
        <f>ROUND(I122*H122,2)</f>
        <v>0</v>
      </c>
      <c r="BL122" s="17" t="s">
        <v>173</v>
      </c>
      <c r="BM122" s="242" t="s">
        <v>3106</v>
      </c>
    </row>
    <row r="123" s="1" customFormat="1" ht="16.5" customHeight="1">
      <c r="B123" s="38"/>
      <c r="C123" s="231" t="s">
        <v>331</v>
      </c>
      <c r="D123" s="231" t="s">
        <v>168</v>
      </c>
      <c r="E123" s="232" t="s">
        <v>3107</v>
      </c>
      <c r="F123" s="233" t="s">
        <v>3108</v>
      </c>
      <c r="G123" s="234" t="s">
        <v>339</v>
      </c>
      <c r="H123" s="235">
        <v>6</v>
      </c>
      <c r="I123" s="236"/>
      <c r="J123" s="237">
        <f>ROUND(I123*H123,2)</f>
        <v>0</v>
      </c>
      <c r="K123" s="233" t="s">
        <v>1</v>
      </c>
      <c r="L123" s="43"/>
      <c r="M123" s="238" t="s">
        <v>1</v>
      </c>
      <c r="N123" s="239" t="s">
        <v>40</v>
      </c>
      <c r="O123" s="86"/>
      <c r="P123" s="240">
        <f>O123*H123</f>
        <v>0</v>
      </c>
      <c r="Q123" s="240">
        <v>0.00114</v>
      </c>
      <c r="R123" s="240">
        <f>Q123*H123</f>
        <v>0.0068399999999999997</v>
      </c>
      <c r="S123" s="240">
        <v>0</v>
      </c>
      <c r="T123" s="241">
        <f>S123*H123</f>
        <v>0</v>
      </c>
      <c r="AR123" s="242" t="s">
        <v>173</v>
      </c>
      <c r="AT123" s="242" t="s">
        <v>168</v>
      </c>
      <c r="AU123" s="242" t="s">
        <v>82</v>
      </c>
      <c r="AY123" s="17" t="s">
        <v>165</v>
      </c>
      <c r="BE123" s="243">
        <f>IF(N123="základní",J123,0)</f>
        <v>0</v>
      </c>
      <c r="BF123" s="243">
        <f>IF(N123="snížená",J123,0)</f>
        <v>0</v>
      </c>
      <c r="BG123" s="243">
        <f>IF(N123="zákl. přenesená",J123,0)</f>
        <v>0</v>
      </c>
      <c r="BH123" s="243">
        <f>IF(N123="sníž. přenesená",J123,0)</f>
        <v>0</v>
      </c>
      <c r="BI123" s="243">
        <f>IF(N123="nulová",J123,0)</f>
        <v>0</v>
      </c>
      <c r="BJ123" s="17" t="s">
        <v>107</v>
      </c>
      <c r="BK123" s="243">
        <f>ROUND(I123*H123,2)</f>
        <v>0</v>
      </c>
      <c r="BL123" s="17" t="s">
        <v>173</v>
      </c>
      <c r="BM123" s="242" t="s">
        <v>3109</v>
      </c>
    </row>
    <row r="124" s="1" customFormat="1" ht="16.5" customHeight="1">
      <c r="B124" s="38"/>
      <c r="C124" s="231" t="s">
        <v>336</v>
      </c>
      <c r="D124" s="231" t="s">
        <v>168</v>
      </c>
      <c r="E124" s="232" t="s">
        <v>3110</v>
      </c>
      <c r="F124" s="233" t="s">
        <v>3111</v>
      </c>
      <c r="G124" s="234" t="s">
        <v>339</v>
      </c>
      <c r="H124" s="235">
        <v>4</v>
      </c>
      <c r="I124" s="236"/>
      <c r="J124" s="237">
        <f>ROUND(I124*H124,2)</f>
        <v>0</v>
      </c>
      <c r="K124" s="233" t="s">
        <v>1</v>
      </c>
      <c r="L124" s="43"/>
      <c r="M124" s="238" t="s">
        <v>1</v>
      </c>
      <c r="N124" s="239" t="s">
        <v>40</v>
      </c>
      <c r="O124" s="86"/>
      <c r="P124" s="240">
        <f>O124*H124</f>
        <v>0</v>
      </c>
      <c r="Q124" s="240">
        <v>0.00141</v>
      </c>
      <c r="R124" s="240">
        <f>Q124*H124</f>
        <v>0.00564</v>
      </c>
      <c r="S124" s="240">
        <v>0</v>
      </c>
      <c r="T124" s="241">
        <f>S124*H124</f>
        <v>0</v>
      </c>
      <c r="AR124" s="242" t="s">
        <v>173</v>
      </c>
      <c r="AT124" s="242" t="s">
        <v>168</v>
      </c>
      <c r="AU124" s="242" t="s">
        <v>82</v>
      </c>
      <c r="AY124" s="17" t="s">
        <v>165</v>
      </c>
      <c r="BE124" s="243">
        <f>IF(N124="základní",J124,0)</f>
        <v>0</v>
      </c>
      <c r="BF124" s="243">
        <f>IF(N124="snížená",J124,0)</f>
        <v>0</v>
      </c>
      <c r="BG124" s="243">
        <f>IF(N124="zákl. přenesená",J124,0)</f>
        <v>0</v>
      </c>
      <c r="BH124" s="243">
        <f>IF(N124="sníž. přenesená",J124,0)</f>
        <v>0</v>
      </c>
      <c r="BI124" s="243">
        <f>IF(N124="nulová",J124,0)</f>
        <v>0</v>
      </c>
      <c r="BJ124" s="17" t="s">
        <v>107</v>
      </c>
      <c r="BK124" s="243">
        <f>ROUND(I124*H124,2)</f>
        <v>0</v>
      </c>
      <c r="BL124" s="17" t="s">
        <v>173</v>
      </c>
      <c r="BM124" s="242" t="s">
        <v>3112</v>
      </c>
    </row>
    <row r="125" s="1" customFormat="1" ht="16.5" customHeight="1">
      <c r="B125" s="38"/>
      <c r="C125" s="231" t="s">
        <v>357</v>
      </c>
      <c r="D125" s="231" t="s">
        <v>168</v>
      </c>
      <c r="E125" s="232" t="s">
        <v>3113</v>
      </c>
      <c r="F125" s="233" t="s">
        <v>3114</v>
      </c>
      <c r="G125" s="234" t="s">
        <v>214</v>
      </c>
      <c r="H125" s="235">
        <v>2</v>
      </c>
      <c r="I125" s="236"/>
      <c r="J125" s="237">
        <f>ROUND(I125*H125,2)</f>
        <v>0</v>
      </c>
      <c r="K125" s="233" t="s">
        <v>1</v>
      </c>
      <c r="L125" s="43"/>
      <c r="M125" s="238" t="s">
        <v>1</v>
      </c>
      <c r="N125" s="239" t="s">
        <v>40</v>
      </c>
      <c r="O125" s="86"/>
      <c r="P125" s="240">
        <f>O125*H125</f>
        <v>0</v>
      </c>
      <c r="Q125" s="240">
        <v>0.00080000000000000004</v>
      </c>
      <c r="R125" s="240">
        <f>Q125*H125</f>
        <v>0.0016000000000000001</v>
      </c>
      <c r="S125" s="240">
        <v>0</v>
      </c>
      <c r="T125" s="241">
        <f>S125*H125</f>
        <v>0</v>
      </c>
      <c r="AR125" s="242" t="s">
        <v>173</v>
      </c>
      <c r="AT125" s="242" t="s">
        <v>168</v>
      </c>
      <c r="AU125" s="242" t="s">
        <v>82</v>
      </c>
      <c r="AY125" s="17" t="s">
        <v>165</v>
      </c>
      <c r="BE125" s="243">
        <f>IF(N125="základní",J125,0)</f>
        <v>0</v>
      </c>
      <c r="BF125" s="243">
        <f>IF(N125="snížená",J125,0)</f>
        <v>0</v>
      </c>
      <c r="BG125" s="243">
        <f>IF(N125="zákl. přenesená",J125,0)</f>
        <v>0</v>
      </c>
      <c r="BH125" s="243">
        <f>IF(N125="sníž. přenesená",J125,0)</f>
        <v>0</v>
      </c>
      <c r="BI125" s="243">
        <f>IF(N125="nulová",J125,0)</f>
        <v>0</v>
      </c>
      <c r="BJ125" s="17" t="s">
        <v>107</v>
      </c>
      <c r="BK125" s="243">
        <f>ROUND(I125*H125,2)</f>
        <v>0</v>
      </c>
      <c r="BL125" s="17" t="s">
        <v>173</v>
      </c>
      <c r="BM125" s="242" t="s">
        <v>3115</v>
      </c>
    </row>
    <row r="126" s="1" customFormat="1" ht="16.5" customHeight="1">
      <c r="B126" s="38"/>
      <c r="C126" s="231" t="s">
        <v>375</v>
      </c>
      <c r="D126" s="231" t="s">
        <v>168</v>
      </c>
      <c r="E126" s="232" t="s">
        <v>3116</v>
      </c>
      <c r="F126" s="233" t="s">
        <v>3117</v>
      </c>
      <c r="G126" s="234" t="s">
        <v>214</v>
      </c>
      <c r="H126" s="235">
        <v>3</v>
      </c>
      <c r="I126" s="236"/>
      <c r="J126" s="237">
        <f>ROUND(I126*H126,2)</f>
        <v>0</v>
      </c>
      <c r="K126" s="233" t="s">
        <v>1</v>
      </c>
      <c r="L126" s="43"/>
      <c r="M126" s="238" t="s">
        <v>1</v>
      </c>
      <c r="N126" s="239" t="s">
        <v>40</v>
      </c>
      <c r="O126" s="86"/>
      <c r="P126" s="240">
        <f>O126*H126</f>
        <v>0</v>
      </c>
      <c r="Q126" s="240">
        <v>0.00080000000000000004</v>
      </c>
      <c r="R126" s="240">
        <f>Q126*H126</f>
        <v>0.0024000000000000002</v>
      </c>
      <c r="S126" s="240">
        <v>0</v>
      </c>
      <c r="T126" s="241">
        <f>S126*H126</f>
        <v>0</v>
      </c>
      <c r="AR126" s="242" t="s">
        <v>173</v>
      </c>
      <c r="AT126" s="242" t="s">
        <v>168</v>
      </c>
      <c r="AU126" s="242" t="s">
        <v>82</v>
      </c>
      <c r="AY126" s="17" t="s">
        <v>165</v>
      </c>
      <c r="BE126" s="243">
        <f>IF(N126="základní",J126,0)</f>
        <v>0</v>
      </c>
      <c r="BF126" s="243">
        <f>IF(N126="snížená",J126,0)</f>
        <v>0</v>
      </c>
      <c r="BG126" s="243">
        <f>IF(N126="zákl. přenesená",J126,0)</f>
        <v>0</v>
      </c>
      <c r="BH126" s="243">
        <f>IF(N126="sníž. přenesená",J126,0)</f>
        <v>0</v>
      </c>
      <c r="BI126" s="243">
        <f>IF(N126="nulová",J126,0)</f>
        <v>0</v>
      </c>
      <c r="BJ126" s="17" t="s">
        <v>107</v>
      </c>
      <c r="BK126" s="243">
        <f>ROUND(I126*H126,2)</f>
        <v>0</v>
      </c>
      <c r="BL126" s="17" t="s">
        <v>173</v>
      </c>
      <c r="BM126" s="242" t="s">
        <v>3118</v>
      </c>
    </row>
    <row r="127" s="1" customFormat="1" ht="16.5" customHeight="1">
      <c r="B127" s="38"/>
      <c r="C127" s="231" t="s">
        <v>514</v>
      </c>
      <c r="D127" s="231" t="s">
        <v>168</v>
      </c>
      <c r="E127" s="232" t="s">
        <v>3119</v>
      </c>
      <c r="F127" s="233" t="s">
        <v>3120</v>
      </c>
      <c r="G127" s="234" t="s">
        <v>214</v>
      </c>
      <c r="H127" s="235">
        <v>2</v>
      </c>
      <c r="I127" s="236"/>
      <c r="J127" s="237">
        <f>ROUND(I127*H127,2)</f>
        <v>0</v>
      </c>
      <c r="K127" s="233" t="s">
        <v>1</v>
      </c>
      <c r="L127" s="43"/>
      <c r="M127" s="238" t="s">
        <v>1</v>
      </c>
      <c r="N127" s="239" t="s">
        <v>40</v>
      </c>
      <c r="O127" s="86"/>
      <c r="P127" s="240">
        <f>O127*H127</f>
        <v>0</v>
      </c>
      <c r="Q127" s="240">
        <v>0.001</v>
      </c>
      <c r="R127" s="240">
        <f>Q127*H127</f>
        <v>0.002</v>
      </c>
      <c r="S127" s="240">
        <v>0</v>
      </c>
      <c r="T127" s="241">
        <f>S127*H127</f>
        <v>0</v>
      </c>
      <c r="AR127" s="242" t="s">
        <v>173</v>
      </c>
      <c r="AT127" s="242" t="s">
        <v>168</v>
      </c>
      <c r="AU127" s="242" t="s">
        <v>82</v>
      </c>
      <c r="AY127" s="17" t="s">
        <v>165</v>
      </c>
      <c r="BE127" s="243">
        <f>IF(N127="základní",J127,0)</f>
        <v>0</v>
      </c>
      <c r="BF127" s="243">
        <f>IF(N127="snížená",J127,0)</f>
        <v>0</v>
      </c>
      <c r="BG127" s="243">
        <f>IF(N127="zákl. přenesená",J127,0)</f>
        <v>0</v>
      </c>
      <c r="BH127" s="243">
        <f>IF(N127="sníž. přenesená",J127,0)</f>
        <v>0</v>
      </c>
      <c r="BI127" s="243">
        <f>IF(N127="nulová",J127,0)</f>
        <v>0</v>
      </c>
      <c r="BJ127" s="17" t="s">
        <v>107</v>
      </c>
      <c r="BK127" s="243">
        <f>ROUND(I127*H127,2)</f>
        <v>0</v>
      </c>
      <c r="BL127" s="17" t="s">
        <v>173</v>
      </c>
      <c r="BM127" s="242" t="s">
        <v>3121</v>
      </c>
    </row>
    <row r="128" s="1" customFormat="1" ht="16.5" customHeight="1">
      <c r="B128" s="38"/>
      <c r="C128" s="231" t="s">
        <v>263</v>
      </c>
      <c r="D128" s="231" t="s">
        <v>168</v>
      </c>
      <c r="E128" s="232" t="s">
        <v>3122</v>
      </c>
      <c r="F128" s="233" t="s">
        <v>3123</v>
      </c>
      <c r="G128" s="234" t="s">
        <v>214</v>
      </c>
      <c r="H128" s="235">
        <v>8</v>
      </c>
      <c r="I128" s="236"/>
      <c r="J128" s="237">
        <f>ROUND(I128*H128,2)</f>
        <v>0</v>
      </c>
      <c r="K128" s="233" t="s">
        <v>1</v>
      </c>
      <c r="L128" s="43"/>
      <c r="M128" s="238" t="s">
        <v>1</v>
      </c>
      <c r="N128" s="239" t="s">
        <v>40</v>
      </c>
      <c r="O128" s="86"/>
      <c r="P128" s="240">
        <f>O128*H128</f>
        <v>0</v>
      </c>
      <c r="Q128" s="240">
        <v>0.00050000000000000001</v>
      </c>
      <c r="R128" s="240">
        <f>Q128*H128</f>
        <v>0.0040000000000000001</v>
      </c>
      <c r="S128" s="240">
        <v>0</v>
      </c>
      <c r="T128" s="241">
        <f>S128*H128</f>
        <v>0</v>
      </c>
      <c r="AR128" s="242" t="s">
        <v>173</v>
      </c>
      <c r="AT128" s="242" t="s">
        <v>168</v>
      </c>
      <c r="AU128" s="242" t="s">
        <v>82</v>
      </c>
      <c r="AY128" s="17" t="s">
        <v>165</v>
      </c>
      <c r="BE128" s="243">
        <f>IF(N128="základní",J128,0)</f>
        <v>0</v>
      </c>
      <c r="BF128" s="243">
        <f>IF(N128="snížená",J128,0)</f>
        <v>0</v>
      </c>
      <c r="BG128" s="243">
        <f>IF(N128="zákl. přenesená",J128,0)</f>
        <v>0</v>
      </c>
      <c r="BH128" s="243">
        <f>IF(N128="sníž. přenesená",J128,0)</f>
        <v>0</v>
      </c>
      <c r="BI128" s="243">
        <f>IF(N128="nulová",J128,0)</f>
        <v>0</v>
      </c>
      <c r="BJ128" s="17" t="s">
        <v>107</v>
      </c>
      <c r="BK128" s="243">
        <f>ROUND(I128*H128,2)</f>
        <v>0</v>
      </c>
      <c r="BL128" s="17" t="s">
        <v>173</v>
      </c>
      <c r="BM128" s="242" t="s">
        <v>3124</v>
      </c>
    </row>
    <row r="129" s="1" customFormat="1" ht="16.5" customHeight="1">
      <c r="B129" s="38"/>
      <c r="C129" s="231" t="s">
        <v>293</v>
      </c>
      <c r="D129" s="231" t="s">
        <v>168</v>
      </c>
      <c r="E129" s="232" t="s">
        <v>3125</v>
      </c>
      <c r="F129" s="233" t="s">
        <v>3126</v>
      </c>
      <c r="G129" s="234" t="s">
        <v>214</v>
      </c>
      <c r="H129" s="235">
        <v>7</v>
      </c>
      <c r="I129" s="236"/>
      <c r="J129" s="237">
        <f>ROUND(I129*H129,2)</f>
        <v>0</v>
      </c>
      <c r="K129" s="233" t="s">
        <v>1</v>
      </c>
      <c r="L129" s="43"/>
      <c r="M129" s="238" t="s">
        <v>1</v>
      </c>
      <c r="N129" s="239" t="s">
        <v>40</v>
      </c>
      <c r="O129" s="86"/>
      <c r="P129" s="240">
        <f>O129*H129</f>
        <v>0</v>
      </c>
      <c r="Q129" s="240">
        <v>0.00050000000000000001</v>
      </c>
      <c r="R129" s="240">
        <f>Q129*H129</f>
        <v>0.0035000000000000001</v>
      </c>
      <c r="S129" s="240">
        <v>0</v>
      </c>
      <c r="T129" s="241">
        <f>S129*H129</f>
        <v>0</v>
      </c>
      <c r="AR129" s="242" t="s">
        <v>173</v>
      </c>
      <c r="AT129" s="242" t="s">
        <v>168</v>
      </c>
      <c r="AU129" s="242" t="s">
        <v>82</v>
      </c>
      <c r="AY129" s="17" t="s">
        <v>165</v>
      </c>
      <c r="BE129" s="243">
        <f>IF(N129="základní",J129,0)</f>
        <v>0</v>
      </c>
      <c r="BF129" s="243">
        <f>IF(N129="snížená",J129,0)</f>
        <v>0</v>
      </c>
      <c r="BG129" s="243">
        <f>IF(N129="zákl. přenesená",J129,0)</f>
        <v>0</v>
      </c>
      <c r="BH129" s="243">
        <f>IF(N129="sníž. přenesená",J129,0)</f>
        <v>0</v>
      </c>
      <c r="BI129" s="243">
        <f>IF(N129="nulová",J129,0)</f>
        <v>0</v>
      </c>
      <c r="BJ129" s="17" t="s">
        <v>107</v>
      </c>
      <c r="BK129" s="243">
        <f>ROUND(I129*H129,2)</f>
        <v>0</v>
      </c>
      <c r="BL129" s="17" t="s">
        <v>173</v>
      </c>
      <c r="BM129" s="242" t="s">
        <v>3127</v>
      </c>
    </row>
    <row r="130" s="1" customFormat="1" ht="24" customHeight="1">
      <c r="B130" s="38"/>
      <c r="C130" s="231" t="s">
        <v>8</v>
      </c>
      <c r="D130" s="231" t="s">
        <v>168</v>
      </c>
      <c r="E130" s="232" t="s">
        <v>3128</v>
      </c>
      <c r="F130" s="233" t="s">
        <v>3129</v>
      </c>
      <c r="G130" s="234" t="s">
        <v>214</v>
      </c>
      <c r="H130" s="235">
        <v>9</v>
      </c>
      <c r="I130" s="236"/>
      <c r="J130" s="237">
        <f>ROUND(I130*H130,2)</f>
        <v>0</v>
      </c>
      <c r="K130" s="233" t="s">
        <v>1</v>
      </c>
      <c r="L130" s="43"/>
      <c r="M130" s="238" t="s">
        <v>1</v>
      </c>
      <c r="N130" s="239" t="s">
        <v>40</v>
      </c>
      <c r="O130" s="86"/>
      <c r="P130" s="240">
        <f>O130*H130</f>
        <v>0</v>
      </c>
      <c r="Q130" s="240">
        <v>0.035000000000000003</v>
      </c>
      <c r="R130" s="240">
        <f>Q130*H130</f>
        <v>0.31500000000000006</v>
      </c>
      <c r="S130" s="240">
        <v>0</v>
      </c>
      <c r="T130" s="241">
        <f>S130*H130</f>
        <v>0</v>
      </c>
      <c r="AR130" s="242" t="s">
        <v>173</v>
      </c>
      <c r="AT130" s="242" t="s">
        <v>168</v>
      </c>
      <c r="AU130" s="242" t="s">
        <v>82</v>
      </c>
      <c r="AY130" s="17" t="s">
        <v>165</v>
      </c>
      <c r="BE130" s="243">
        <f>IF(N130="základní",J130,0)</f>
        <v>0</v>
      </c>
      <c r="BF130" s="243">
        <f>IF(N130="snížená",J130,0)</f>
        <v>0</v>
      </c>
      <c r="BG130" s="243">
        <f>IF(N130="zákl. přenesená",J130,0)</f>
        <v>0</v>
      </c>
      <c r="BH130" s="243">
        <f>IF(N130="sníž. přenesená",J130,0)</f>
        <v>0</v>
      </c>
      <c r="BI130" s="243">
        <f>IF(N130="nulová",J130,0)</f>
        <v>0</v>
      </c>
      <c r="BJ130" s="17" t="s">
        <v>107</v>
      </c>
      <c r="BK130" s="243">
        <f>ROUND(I130*H130,2)</f>
        <v>0</v>
      </c>
      <c r="BL130" s="17" t="s">
        <v>173</v>
      </c>
      <c r="BM130" s="242" t="s">
        <v>3130</v>
      </c>
    </row>
    <row r="131" s="1" customFormat="1" ht="16.5" customHeight="1">
      <c r="B131" s="38"/>
      <c r="C131" s="231" t="s">
        <v>526</v>
      </c>
      <c r="D131" s="231" t="s">
        <v>168</v>
      </c>
      <c r="E131" s="232" t="s">
        <v>3131</v>
      </c>
      <c r="F131" s="233" t="s">
        <v>3132</v>
      </c>
      <c r="G131" s="234" t="s">
        <v>214</v>
      </c>
      <c r="H131" s="235">
        <v>3</v>
      </c>
      <c r="I131" s="236"/>
      <c r="J131" s="237">
        <f>ROUND(I131*H131,2)</f>
        <v>0</v>
      </c>
      <c r="K131" s="233" t="s">
        <v>1</v>
      </c>
      <c r="L131" s="43"/>
      <c r="M131" s="238" t="s">
        <v>1</v>
      </c>
      <c r="N131" s="239" t="s">
        <v>40</v>
      </c>
      <c r="O131" s="86"/>
      <c r="P131" s="240">
        <f>O131*H131</f>
        <v>0</v>
      </c>
      <c r="Q131" s="240">
        <v>0.00050000000000000001</v>
      </c>
      <c r="R131" s="240">
        <f>Q131*H131</f>
        <v>0.0015</v>
      </c>
      <c r="S131" s="240">
        <v>0</v>
      </c>
      <c r="T131" s="241">
        <f>S131*H131</f>
        <v>0</v>
      </c>
      <c r="AR131" s="242" t="s">
        <v>173</v>
      </c>
      <c r="AT131" s="242" t="s">
        <v>168</v>
      </c>
      <c r="AU131" s="242" t="s">
        <v>82</v>
      </c>
      <c r="AY131" s="17" t="s">
        <v>165</v>
      </c>
      <c r="BE131" s="243">
        <f>IF(N131="základní",J131,0)</f>
        <v>0</v>
      </c>
      <c r="BF131" s="243">
        <f>IF(N131="snížená",J131,0)</f>
        <v>0</v>
      </c>
      <c r="BG131" s="243">
        <f>IF(N131="zákl. přenesená",J131,0)</f>
        <v>0</v>
      </c>
      <c r="BH131" s="243">
        <f>IF(N131="sníž. přenesená",J131,0)</f>
        <v>0</v>
      </c>
      <c r="BI131" s="243">
        <f>IF(N131="nulová",J131,0)</f>
        <v>0</v>
      </c>
      <c r="BJ131" s="17" t="s">
        <v>107</v>
      </c>
      <c r="BK131" s="243">
        <f>ROUND(I131*H131,2)</f>
        <v>0</v>
      </c>
      <c r="BL131" s="17" t="s">
        <v>173</v>
      </c>
      <c r="BM131" s="242" t="s">
        <v>3133</v>
      </c>
    </row>
    <row r="132" s="1" customFormat="1" ht="16.5" customHeight="1">
      <c r="B132" s="38"/>
      <c r="C132" s="231" t="s">
        <v>543</v>
      </c>
      <c r="D132" s="231" t="s">
        <v>168</v>
      </c>
      <c r="E132" s="232" t="s">
        <v>3134</v>
      </c>
      <c r="F132" s="233" t="s">
        <v>3135</v>
      </c>
      <c r="G132" s="234" t="s">
        <v>214</v>
      </c>
      <c r="H132" s="235">
        <v>2</v>
      </c>
      <c r="I132" s="236"/>
      <c r="J132" s="237">
        <f>ROUND(I132*H132,2)</f>
        <v>0</v>
      </c>
      <c r="K132" s="233" t="s">
        <v>1</v>
      </c>
      <c r="L132" s="43"/>
      <c r="M132" s="238" t="s">
        <v>1</v>
      </c>
      <c r="N132" s="239" t="s">
        <v>40</v>
      </c>
      <c r="O132" s="86"/>
      <c r="P132" s="240">
        <f>O132*H132</f>
        <v>0</v>
      </c>
      <c r="Q132" s="240">
        <v>0.00050000000000000001</v>
      </c>
      <c r="R132" s="240">
        <f>Q132*H132</f>
        <v>0.001</v>
      </c>
      <c r="S132" s="240">
        <v>0</v>
      </c>
      <c r="T132" s="241">
        <f>S132*H132</f>
        <v>0</v>
      </c>
      <c r="AR132" s="242" t="s">
        <v>173</v>
      </c>
      <c r="AT132" s="242" t="s">
        <v>168</v>
      </c>
      <c r="AU132" s="242" t="s">
        <v>82</v>
      </c>
      <c r="AY132" s="17" t="s">
        <v>165</v>
      </c>
      <c r="BE132" s="243">
        <f>IF(N132="základní",J132,0)</f>
        <v>0</v>
      </c>
      <c r="BF132" s="243">
        <f>IF(N132="snížená",J132,0)</f>
        <v>0</v>
      </c>
      <c r="BG132" s="243">
        <f>IF(N132="zákl. přenesená",J132,0)</f>
        <v>0</v>
      </c>
      <c r="BH132" s="243">
        <f>IF(N132="sníž. přenesená",J132,0)</f>
        <v>0</v>
      </c>
      <c r="BI132" s="243">
        <f>IF(N132="nulová",J132,0)</f>
        <v>0</v>
      </c>
      <c r="BJ132" s="17" t="s">
        <v>107</v>
      </c>
      <c r="BK132" s="243">
        <f>ROUND(I132*H132,2)</f>
        <v>0</v>
      </c>
      <c r="BL132" s="17" t="s">
        <v>173</v>
      </c>
      <c r="BM132" s="242" t="s">
        <v>3136</v>
      </c>
    </row>
    <row r="133" s="1" customFormat="1" ht="16.5" customHeight="1">
      <c r="B133" s="38"/>
      <c r="C133" s="231" t="s">
        <v>557</v>
      </c>
      <c r="D133" s="231" t="s">
        <v>168</v>
      </c>
      <c r="E133" s="232" t="s">
        <v>3137</v>
      </c>
      <c r="F133" s="233" t="s">
        <v>3138</v>
      </c>
      <c r="G133" s="234" t="s">
        <v>339</v>
      </c>
      <c r="H133" s="235">
        <v>10</v>
      </c>
      <c r="I133" s="236"/>
      <c r="J133" s="237">
        <f>ROUND(I133*H133,2)</f>
        <v>0</v>
      </c>
      <c r="K133" s="233" t="s">
        <v>1</v>
      </c>
      <c r="L133" s="43"/>
      <c r="M133" s="238" t="s">
        <v>1</v>
      </c>
      <c r="N133" s="239" t="s">
        <v>40</v>
      </c>
      <c r="O133" s="86"/>
      <c r="P133" s="240">
        <f>O133*H133</f>
        <v>0</v>
      </c>
      <c r="Q133" s="240">
        <v>0.001</v>
      </c>
      <c r="R133" s="240">
        <f>Q133*H133</f>
        <v>0.01</v>
      </c>
      <c r="S133" s="240">
        <v>0</v>
      </c>
      <c r="T133" s="241">
        <f>S133*H133</f>
        <v>0</v>
      </c>
      <c r="AR133" s="242" t="s">
        <v>173</v>
      </c>
      <c r="AT133" s="242" t="s">
        <v>168</v>
      </c>
      <c r="AU133" s="242" t="s">
        <v>82</v>
      </c>
      <c r="AY133" s="17" t="s">
        <v>165</v>
      </c>
      <c r="BE133" s="243">
        <f>IF(N133="základní",J133,0)</f>
        <v>0</v>
      </c>
      <c r="BF133" s="243">
        <f>IF(N133="snížená",J133,0)</f>
        <v>0</v>
      </c>
      <c r="BG133" s="243">
        <f>IF(N133="zákl. přenesená",J133,0)</f>
        <v>0</v>
      </c>
      <c r="BH133" s="243">
        <f>IF(N133="sníž. přenesená",J133,0)</f>
        <v>0</v>
      </c>
      <c r="BI133" s="243">
        <f>IF(N133="nulová",J133,0)</f>
        <v>0</v>
      </c>
      <c r="BJ133" s="17" t="s">
        <v>107</v>
      </c>
      <c r="BK133" s="243">
        <f>ROUND(I133*H133,2)</f>
        <v>0</v>
      </c>
      <c r="BL133" s="17" t="s">
        <v>173</v>
      </c>
      <c r="BM133" s="242" t="s">
        <v>3139</v>
      </c>
    </row>
    <row r="134" s="1" customFormat="1" ht="16.5" customHeight="1">
      <c r="B134" s="38"/>
      <c r="C134" s="231" t="s">
        <v>238</v>
      </c>
      <c r="D134" s="231" t="s">
        <v>168</v>
      </c>
      <c r="E134" s="232" t="s">
        <v>3140</v>
      </c>
      <c r="F134" s="233" t="s">
        <v>3141</v>
      </c>
      <c r="G134" s="234" t="s">
        <v>339</v>
      </c>
      <c r="H134" s="235">
        <v>38</v>
      </c>
      <c r="I134" s="236"/>
      <c r="J134" s="237">
        <f>ROUND(I134*H134,2)</f>
        <v>0</v>
      </c>
      <c r="K134" s="233" t="s">
        <v>1</v>
      </c>
      <c r="L134" s="43"/>
      <c r="M134" s="238" t="s">
        <v>1</v>
      </c>
      <c r="N134" s="239" t="s">
        <v>40</v>
      </c>
      <c r="O134" s="86"/>
      <c r="P134" s="240">
        <f>O134*H134</f>
        <v>0</v>
      </c>
      <c r="Q134" s="240">
        <v>0.00050000000000000001</v>
      </c>
      <c r="R134" s="240">
        <f>Q134*H134</f>
        <v>0.019</v>
      </c>
      <c r="S134" s="240">
        <v>0</v>
      </c>
      <c r="T134" s="241">
        <f>S134*H134</f>
        <v>0</v>
      </c>
      <c r="AR134" s="242" t="s">
        <v>173</v>
      </c>
      <c r="AT134" s="242" t="s">
        <v>168</v>
      </c>
      <c r="AU134" s="242" t="s">
        <v>82</v>
      </c>
      <c r="AY134" s="17" t="s">
        <v>165</v>
      </c>
      <c r="BE134" s="243">
        <f>IF(N134="základní",J134,0)</f>
        <v>0</v>
      </c>
      <c r="BF134" s="243">
        <f>IF(N134="snížená",J134,0)</f>
        <v>0</v>
      </c>
      <c r="BG134" s="243">
        <f>IF(N134="zákl. přenesená",J134,0)</f>
        <v>0</v>
      </c>
      <c r="BH134" s="243">
        <f>IF(N134="sníž. přenesená",J134,0)</f>
        <v>0</v>
      </c>
      <c r="BI134" s="243">
        <f>IF(N134="nulová",J134,0)</f>
        <v>0</v>
      </c>
      <c r="BJ134" s="17" t="s">
        <v>107</v>
      </c>
      <c r="BK134" s="243">
        <f>ROUND(I134*H134,2)</f>
        <v>0</v>
      </c>
      <c r="BL134" s="17" t="s">
        <v>173</v>
      </c>
      <c r="BM134" s="242" t="s">
        <v>3142</v>
      </c>
    </row>
    <row r="135" s="1" customFormat="1" ht="16.5" customHeight="1">
      <c r="B135" s="38"/>
      <c r="C135" s="231" t="s">
        <v>251</v>
      </c>
      <c r="D135" s="231" t="s">
        <v>168</v>
      </c>
      <c r="E135" s="232" t="s">
        <v>3143</v>
      </c>
      <c r="F135" s="233" t="s">
        <v>3144</v>
      </c>
      <c r="G135" s="234" t="s">
        <v>339</v>
      </c>
      <c r="H135" s="235">
        <v>23</v>
      </c>
      <c r="I135" s="236"/>
      <c r="J135" s="237">
        <f>ROUND(I135*H135,2)</f>
        <v>0</v>
      </c>
      <c r="K135" s="233" t="s">
        <v>1</v>
      </c>
      <c r="L135" s="43"/>
      <c r="M135" s="238" t="s">
        <v>1</v>
      </c>
      <c r="N135" s="239" t="s">
        <v>40</v>
      </c>
      <c r="O135" s="86"/>
      <c r="P135" s="240">
        <f>O135*H135</f>
        <v>0</v>
      </c>
      <c r="Q135" s="240">
        <v>0.00050000000000000001</v>
      </c>
      <c r="R135" s="240">
        <f>Q135*H135</f>
        <v>0.0115</v>
      </c>
      <c r="S135" s="240">
        <v>0</v>
      </c>
      <c r="T135" s="241">
        <f>S135*H135</f>
        <v>0</v>
      </c>
      <c r="AR135" s="242" t="s">
        <v>173</v>
      </c>
      <c r="AT135" s="242" t="s">
        <v>168</v>
      </c>
      <c r="AU135" s="242" t="s">
        <v>82</v>
      </c>
      <c r="AY135" s="17" t="s">
        <v>165</v>
      </c>
      <c r="BE135" s="243">
        <f>IF(N135="základní",J135,0)</f>
        <v>0</v>
      </c>
      <c r="BF135" s="243">
        <f>IF(N135="snížená",J135,0)</f>
        <v>0</v>
      </c>
      <c r="BG135" s="243">
        <f>IF(N135="zákl. přenesená",J135,0)</f>
        <v>0</v>
      </c>
      <c r="BH135" s="243">
        <f>IF(N135="sníž. přenesená",J135,0)</f>
        <v>0</v>
      </c>
      <c r="BI135" s="243">
        <f>IF(N135="nulová",J135,0)</f>
        <v>0</v>
      </c>
      <c r="BJ135" s="17" t="s">
        <v>107</v>
      </c>
      <c r="BK135" s="243">
        <f>ROUND(I135*H135,2)</f>
        <v>0</v>
      </c>
      <c r="BL135" s="17" t="s">
        <v>173</v>
      </c>
      <c r="BM135" s="242" t="s">
        <v>3145</v>
      </c>
    </row>
    <row r="136" s="1" customFormat="1" ht="16.5" customHeight="1">
      <c r="B136" s="38"/>
      <c r="C136" s="231" t="s">
        <v>229</v>
      </c>
      <c r="D136" s="231" t="s">
        <v>168</v>
      </c>
      <c r="E136" s="232" t="s">
        <v>3146</v>
      </c>
      <c r="F136" s="233" t="s">
        <v>3147</v>
      </c>
      <c r="G136" s="234" t="s">
        <v>214</v>
      </c>
      <c r="H136" s="235">
        <v>11</v>
      </c>
      <c r="I136" s="236"/>
      <c r="J136" s="237">
        <f>ROUND(I136*H136,2)</f>
        <v>0</v>
      </c>
      <c r="K136" s="233" t="s">
        <v>1</v>
      </c>
      <c r="L136" s="43"/>
      <c r="M136" s="238" t="s">
        <v>1</v>
      </c>
      <c r="N136" s="239" t="s">
        <v>40</v>
      </c>
      <c r="O136" s="86"/>
      <c r="P136" s="240">
        <f>O136*H136</f>
        <v>0</v>
      </c>
      <c r="Q136" s="240">
        <v>0.00020000000000000001</v>
      </c>
      <c r="R136" s="240">
        <f>Q136*H136</f>
        <v>0.0022000000000000001</v>
      </c>
      <c r="S136" s="240">
        <v>0</v>
      </c>
      <c r="T136" s="241">
        <f>S136*H136</f>
        <v>0</v>
      </c>
      <c r="AR136" s="242" t="s">
        <v>173</v>
      </c>
      <c r="AT136" s="242" t="s">
        <v>168</v>
      </c>
      <c r="AU136" s="242" t="s">
        <v>82</v>
      </c>
      <c r="AY136" s="17" t="s">
        <v>165</v>
      </c>
      <c r="BE136" s="243">
        <f>IF(N136="základní",J136,0)</f>
        <v>0</v>
      </c>
      <c r="BF136" s="243">
        <f>IF(N136="snížená",J136,0)</f>
        <v>0</v>
      </c>
      <c r="BG136" s="243">
        <f>IF(N136="zákl. přenesená",J136,0)</f>
        <v>0</v>
      </c>
      <c r="BH136" s="243">
        <f>IF(N136="sníž. přenesená",J136,0)</f>
        <v>0</v>
      </c>
      <c r="BI136" s="243">
        <f>IF(N136="nulová",J136,0)</f>
        <v>0</v>
      </c>
      <c r="BJ136" s="17" t="s">
        <v>107</v>
      </c>
      <c r="BK136" s="243">
        <f>ROUND(I136*H136,2)</f>
        <v>0</v>
      </c>
      <c r="BL136" s="17" t="s">
        <v>173</v>
      </c>
      <c r="BM136" s="242" t="s">
        <v>3148</v>
      </c>
    </row>
    <row r="137" s="1" customFormat="1" ht="16.5" customHeight="1">
      <c r="B137" s="38"/>
      <c r="C137" s="231" t="s">
        <v>82</v>
      </c>
      <c r="D137" s="231" t="s">
        <v>168</v>
      </c>
      <c r="E137" s="232" t="s">
        <v>3149</v>
      </c>
      <c r="F137" s="233" t="s">
        <v>3150</v>
      </c>
      <c r="G137" s="234" t="s">
        <v>214</v>
      </c>
      <c r="H137" s="235">
        <v>13</v>
      </c>
      <c r="I137" s="236"/>
      <c r="J137" s="237">
        <f>ROUND(I137*H137,2)</f>
        <v>0</v>
      </c>
      <c r="K137" s="233" t="s">
        <v>1</v>
      </c>
      <c r="L137" s="43"/>
      <c r="M137" s="238" t="s">
        <v>1</v>
      </c>
      <c r="N137" s="239" t="s">
        <v>40</v>
      </c>
      <c r="O137" s="86"/>
      <c r="P137" s="240">
        <f>O137*H137</f>
        <v>0</v>
      </c>
      <c r="Q137" s="240">
        <v>0</v>
      </c>
      <c r="R137" s="240">
        <f>Q137*H137</f>
        <v>0</v>
      </c>
      <c r="S137" s="240">
        <v>0</v>
      </c>
      <c r="T137" s="241">
        <f>S137*H137</f>
        <v>0</v>
      </c>
      <c r="AR137" s="242" t="s">
        <v>173</v>
      </c>
      <c r="AT137" s="242" t="s">
        <v>168</v>
      </c>
      <c r="AU137" s="242" t="s">
        <v>82</v>
      </c>
      <c r="AY137" s="17" t="s">
        <v>165</v>
      </c>
      <c r="BE137" s="243">
        <f>IF(N137="základní",J137,0)</f>
        <v>0</v>
      </c>
      <c r="BF137" s="243">
        <f>IF(N137="snížená",J137,0)</f>
        <v>0</v>
      </c>
      <c r="BG137" s="243">
        <f>IF(N137="zákl. přenesená",J137,0)</f>
        <v>0</v>
      </c>
      <c r="BH137" s="243">
        <f>IF(N137="sníž. přenesená",J137,0)</f>
        <v>0</v>
      </c>
      <c r="BI137" s="243">
        <f>IF(N137="nulová",J137,0)</f>
        <v>0</v>
      </c>
      <c r="BJ137" s="17" t="s">
        <v>107</v>
      </c>
      <c r="BK137" s="243">
        <f>ROUND(I137*H137,2)</f>
        <v>0</v>
      </c>
      <c r="BL137" s="17" t="s">
        <v>173</v>
      </c>
      <c r="BM137" s="242" t="s">
        <v>3151</v>
      </c>
    </row>
    <row r="138" s="1" customFormat="1" ht="16.5" customHeight="1">
      <c r="B138" s="38"/>
      <c r="C138" s="231" t="s">
        <v>574</v>
      </c>
      <c r="D138" s="231" t="s">
        <v>168</v>
      </c>
      <c r="E138" s="232" t="s">
        <v>3152</v>
      </c>
      <c r="F138" s="233" t="s">
        <v>3153</v>
      </c>
      <c r="G138" s="234" t="s">
        <v>296</v>
      </c>
      <c r="H138" s="235">
        <v>10</v>
      </c>
      <c r="I138" s="236"/>
      <c r="J138" s="237">
        <f>ROUND(I138*H138,2)</f>
        <v>0</v>
      </c>
      <c r="K138" s="233" t="s">
        <v>1</v>
      </c>
      <c r="L138" s="43"/>
      <c r="M138" s="238" t="s">
        <v>1</v>
      </c>
      <c r="N138" s="239" t="s">
        <v>40</v>
      </c>
      <c r="O138" s="86"/>
      <c r="P138" s="240">
        <f>O138*H138</f>
        <v>0</v>
      </c>
      <c r="Q138" s="240">
        <v>0.00051000000000000004</v>
      </c>
      <c r="R138" s="240">
        <f>Q138*H138</f>
        <v>0.0051000000000000004</v>
      </c>
      <c r="S138" s="240">
        <v>0</v>
      </c>
      <c r="T138" s="241">
        <f>S138*H138</f>
        <v>0</v>
      </c>
      <c r="AR138" s="242" t="s">
        <v>173</v>
      </c>
      <c r="AT138" s="242" t="s">
        <v>168</v>
      </c>
      <c r="AU138" s="242" t="s">
        <v>82</v>
      </c>
      <c r="AY138" s="17" t="s">
        <v>165</v>
      </c>
      <c r="BE138" s="243">
        <f>IF(N138="základní",J138,0)</f>
        <v>0</v>
      </c>
      <c r="BF138" s="243">
        <f>IF(N138="snížená",J138,0)</f>
        <v>0</v>
      </c>
      <c r="BG138" s="243">
        <f>IF(N138="zákl. přenesená",J138,0)</f>
        <v>0</v>
      </c>
      <c r="BH138" s="243">
        <f>IF(N138="sníž. přenesená",J138,0)</f>
        <v>0</v>
      </c>
      <c r="BI138" s="243">
        <f>IF(N138="nulová",J138,0)</f>
        <v>0</v>
      </c>
      <c r="BJ138" s="17" t="s">
        <v>107</v>
      </c>
      <c r="BK138" s="243">
        <f>ROUND(I138*H138,2)</f>
        <v>0</v>
      </c>
      <c r="BL138" s="17" t="s">
        <v>173</v>
      </c>
      <c r="BM138" s="242" t="s">
        <v>3154</v>
      </c>
    </row>
    <row r="139" s="1" customFormat="1" ht="16.5" customHeight="1">
      <c r="B139" s="38"/>
      <c r="C139" s="231" t="s">
        <v>315</v>
      </c>
      <c r="D139" s="231" t="s">
        <v>168</v>
      </c>
      <c r="E139" s="232" t="s">
        <v>3155</v>
      </c>
      <c r="F139" s="233" t="s">
        <v>3156</v>
      </c>
      <c r="G139" s="234" t="s">
        <v>339</v>
      </c>
      <c r="H139" s="235">
        <v>10</v>
      </c>
      <c r="I139" s="236"/>
      <c r="J139" s="237">
        <f>ROUND(I139*H139,2)</f>
        <v>0</v>
      </c>
      <c r="K139" s="233" t="s">
        <v>1</v>
      </c>
      <c r="L139" s="43"/>
      <c r="M139" s="238" t="s">
        <v>1</v>
      </c>
      <c r="N139" s="239" t="s">
        <v>40</v>
      </c>
      <c r="O139" s="86"/>
      <c r="P139" s="240">
        <f>O139*H139</f>
        <v>0</v>
      </c>
      <c r="Q139" s="240">
        <v>0</v>
      </c>
      <c r="R139" s="240">
        <f>Q139*H139</f>
        <v>0</v>
      </c>
      <c r="S139" s="240">
        <v>0</v>
      </c>
      <c r="T139" s="241">
        <f>S139*H139</f>
        <v>0</v>
      </c>
      <c r="AR139" s="242" t="s">
        <v>173</v>
      </c>
      <c r="AT139" s="242" t="s">
        <v>168</v>
      </c>
      <c r="AU139" s="242" t="s">
        <v>82</v>
      </c>
      <c r="AY139" s="17" t="s">
        <v>165</v>
      </c>
      <c r="BE139" s="243">
        <f>IF(N139="základní",J139,0)</f>
        <v>0</v>
      </c>
      <c r="BF139" s="243">
        <f>IF(N139="snížená",J139,0)</f>
        <v>0</v>
      </c>
      <c r="BG139" s="243">
        <f>IF(N139="zákl. přenesená",J139,0)</f>
        <v>0</v>
      </c>
      <c r="BH139" s="243">
        <f>IF(N139="sníž. přenesená",J139,0)</f>
        <v>0</v>
      </c>
      <c r="BI139" s="243">
        <f>IF(N139="nulová",J139,0)</f>
        <v>0</v>
      </c>
      <c r="BJ139" s="17" t="s">
        <v>107</v>
      </c>
      <c r="BK139" s="243">
        <f>ROUND(I139*H139,2)</f>
        <v>0</v>
      </c>
      <c r="BL139" s="17" t="s">
        <v>173</v>
      </c>
      <c r="BM139" s="242" t="s">
        <v>3157</v>
      </c>
    </row>
    <row r="140" s="1" customFormat="1" ht="16.5" customHeight="1">
      <c r="B140" s="38"/>
      <c r="C140" s="231" t="s">
        <v>233</v>
      </c>
      <c r="D140" s="231" t="s">
        <v>168</v>
      </c>
      <c r="E140" s="232" t="s">
        <v>3158</v>
      </c>
      <c r="F140" s="233" t="s">
        <v>3159</v>
      </c>
      <c r="G140" s="234" t="s">
        <v>339</v>
      </c>
      <c r="H140" s="235">
        <v>38</v>
      </c>
      <c r="I140" s="236"/>
      <c r="J140" s="237">
        <f>ROUND(I140*H140,2)</f>
        <v>0</v>
      </c>
      <c r="K140" s="233" t="s">
        <v>1</v>
      </c>
      <c r="L140" s="43"/>
      <c r="M140" s="238" t="s">
        <v>1</v>
      </c>
      <c r="N140" s="239" t="s">
        <v>40</v>
      </c>
      <c r="O140" s="86"/>
      <c r="P140" s="240">
        <f>O140*H140</f>
        <v>0</v>
      </c>
      <c r="Q140" s="240">
        <v>0</v>
      </c>
      <c r="R140" s="240">
        <f>Q140*H140</f>
        <v>0</v>
      </c>
      <c r="S140" s="240">
        <v>0</v>
      </c>
      <c r="T140" s="241">
        <f>S140*H140</f>
        <v>0</v>
      </c>
      <c r="AR140" s="242" t="s">
        <v>173</v>
      </c>
      <c r="AT140" s="242" t="s">
        <v>168</v>
      </c>
      <c r="AU140" s="242" t="s">
        <v>82</v>
      </c>
      <c r="AY140" s="17" t="s">
        <v>165</v>
      </c>
      <c r="BE140" s="243">
        <f>IF(N140="základní",J140,0)</f>
        <v>0</v>
      </c>
      <c r="BF140" s="243">
        <f>IF(N140="snížená",J140,0)</f>
        <v>0</v>
      </c>
      <c r="BG140" s="243">
        <f>IF(N140="zákl. přenesená",J140,0)</f>
        <v>0</v>
      </c>
      <c r="BH140" s="243">
        <f>IF(N140="sníž. přenesená",J140,0)</f>
        <v>0</v>
      </c>
      <c r="BI140" s="243">
        <f>IF(N140="nulová",J140,0)</f>
        <v>0</v>
      </c>
      <c r="BJ140" s="17" t="s">
        <v>107</v>
      </c>
      <c r="BK140" s="243">
        <f>ROUND(I140*H140,2)</f>
        <v>0</v>
      </c>
      <c r="BL140" s="17" t="s">
        <v>173</v>
      </c>
      <c r="BM140" s="242" t="s">
        <v>3160</v>
      </c>
    </row>
    <row r="141" s="1" customFormat="1" ht="16.5" customHeight="1">
      <c r="B141" s="38"/>
      <c r="C141" s="231" t="s">
        <v>226</v>
      </c>
      <c r="D141" s="231" t="s">
        <v>168</v>
      </c>
      <c r="E141" s="232" t="s">
        <v>3161</v>
      </c>
      <c r="F141" s="233" t="s">
        <v>3162</v>
      </c>
      <c r="G141" s="234" t="s">
        <v>339</v>
      </c>
      <c r="H141" s="235">
        <v>23</v>
      </c>
      <c r="I141" s="236"/>
      <c r="J141" s="237">
        <f>ROUND(I141*H141,2)</f>
        <v>0</v>
      </c>
      <c r="K141" s="233" t="s">
        <v>1</v>
      </c>
      <c r="L141" s="43"/>
      <c r="M141" s="238" t="s">
        <v>1</v>
      </c>
      <c r="N141" s="239" t="s">
        <v>40</v>
      </c>
      <c r="O141" s="86"/>
      <c r="P141" s="240">
        <f>O141*H141</f>
        <v>0</v>
      </c>
      <c r="Q141" s="240">
        <v>0</v>
      </c>
      <c r="R141" s="240">
        <f>Q141*H141</f>
        <v>0</v>
      </c>
      <c r="S141" s="240">
        <v>0</v>
      </c>
      <c r="T141" s="241">
        <f>S141*H141</f>
        <v>0</v>
      </c>
      <c r="AR141" s="242" t="s">
        <v>173</v>
      </c>
      <c r="AT141" s="242" t="s">
        <v>168</v>
      </c>
      <c r="AU141" s="242" t="s">
        <v>82</v>
      </c>
      <c r="AY141" s="17" t="s">
        <v>165</v>
      </c>
      <c r="BE141" s="243">
        <f>IF(N141="základní",J141,0)</f>
        <v>0</v>
      </c>
      <c r="BF141" s="243">
        <f>IF(N141="snížená",J141,0)</f>
        <v>0</v>
      </c>
      <c r="BG141" s="243">
        <f>IF(N141="zákl. přenesená",J141,0)</f>
        <v>0</v>
      </c>
      <c r="BH141" s="243">
        <f>IF(N141="sníž. přenesená",J141,0)</f>
        <v>0</v>
      </c>
      <c r="BI141" s="243">
        <f>IF(N141="nulová",J141,0)</f>
        <v>0</v>
      </c>
      <c r="BJ141" s="17" t="s">
        <v>107</v>
      </c>
      <c r="BK141" s="243">
        <f>ROUND(I141*H141,2)</f>
        <v>0</v>
      </c>
      <c r="BL141" s="17" t="s">
        <v>173</v>
      </c>
      <c r="BM141" s="242" t="s">
        <v>3163</v>
      </c>
    </row>
    <row r="142" s="1" customFormat="1" ht="16.5" customHeight="1">
      <c r="B142" s="38"/>
      <c r="C142" s="231" t="s">
        <v>349</v>
      </c>
      <c r="D142" s="231" t="s">
        <v>168</v>
      </c>
      <c r="E142" s="232" t="s">
        <v>3164</v>
      </c>
      <c r="F142" s="233" t="s">
        <v>3165</v>
      </c>
      <c r="G142" s="234" t="s">
        <v>214</v>
      </c>
      <c r="H142" s="235">
        <v>2</v>
      </c>
      <c r="I142" s="236"/>
      <c r="J142" s="237">
        <f>ROUND(I142*H142,2)</f>
        <v>0</v>
      </c>
      <c r="K142" s="233" t="s">
        <v>1</v>
      </c>
      <c r="L142" s="43"/>
      <c r="M142" s="238" t="s">
        <v>1</v>
      </c>
      <c r="N142" s="239" t="s">
        <v>40</v>
      </c>
      <c r="O142" s="86"/>
      <c r="P142" s="240">
        <f>O142*H142</f>
        <v>0</v>
      </c>
      <c r="Q142" s="240">
        <v>0</v>
      </c>
      <c r="R142" s="240">
        <f>Q142*H142</f>
        <v>0</v>
      </c>
      <c r="S142" s="240">
        <v>0</v>
      </c>
      <c r="T142" s="241">
        <f>S142*H142</f>
        <v>0</v>
      </c>
      <c r="AR142" s="242" t="s">
        <v>173</v>
      </c>
      <c r="AT142" s="242" t="s">
        <v>168</v>
      </c>
      <c r="AU142" s="242" t="s">
        <v>82</v>
      </c>
      <c r="AY142" s="17" t="s">
        <v>165</v>
      </c>
      <c r="BE142" s="243">
        <f>IF(N142="základní",J142,0)</f>
        <v>0</v>
      </c>
      <c r="BF142" s="243">
        <f>IF(N142="snížená",J142,0)</f>
        <v>0</v>
      </c>
      <c r="BG142" s="243">
        <f>IF(N142="zákl. přenesená",J142,0)</f>
        <v>0</v>
      </c>
      <c r="BH142" s="243">
        <f>IF(N142="sníž. přenesená",J142,0)</f>
        <v>0</v>
      </c>
      <c r="BI142" s="243">
        <f>IF(N142="nulová",J142,0)</f>
        <v>0</v>
      </c>
      <c r="BJ142" s="17" t="s">
        <v>107</v>
      </c>
      <c r="BK142" s="243">
        <f>ROUND(I142*H142,2)</f>
        <v>0</v>
      </c>
      <c r="BL142" s="17" t="s">
        <v>173</v>
      </c>
      <c r="BM142" s="242" t="s">
        <v>3166</v>
      </c>
    </row>
    <row r="143" s="1" customFormat="1" ht="16.5" customHeight="1">
      <c r="B143" s="38"/>
      <c r="C143" s="231" t="s">
        <v>7</v>
      </c>
      <c r="D143" s="231" t="s">
        <v>168</v>
      </c>
      <c r="E143" s="232" t="s">
        <v>3167</v>
      </c>
      <c r="F143" s="233" t="s">
        <v>3168</v>
      </c>
      <c r="G143" s="234" t="s">
        <v>214</v>
      </c>
      <c r="H143" s="235">
        <v>5</v>
      </c>
      <c r="I143" s="236"/>
      <c r="J143" s="237">
        <f>ROUND(I143*H143,2)</f>
        <v>0</v>
      </c>
      <c r="K143" s="233" t="s">
        <v>1</v>
      </c>
      <c r="L143" s="43"/>
      <c r="M143" s="238" t="s">
        <v>1</v>
      </c>
      <c r="N143" s="239" t="s">
        <v>40</v>
      </c>
      <c r="O143" s="86"/>
      <c r="P143" s="240">
        <f>O143*H143</f>
        <v>0</v>
      </c>
      <c r="Q143" s="240">
        <v>0</v>
      </c>
      <c r="R143" s="240">
        <f>Q143*H143</f>
        <v>0</v>
      </c>
      <c r="S143" s="240">
        <v>0</v>
      </c>
      <c r="T143" s="241">
        <f>S143*H143</f>
        <v>0</v>
      </c>
      <c r="AR143" s="242" t="s">
        <v>173</v>
      </c>
      <c r="AT143" s="242" t="s">
        <v>168</v>
      </c>
      <c r="AU143" s="242" t="s">
        <v>82</v>
      </c>
      <c r="AY143" s="17" t="s">
        <v>165</v>
      </c>
      <c r="BE143" s="243">
        <f>IF(N143="základní",J143,0)</f>
        <v>0</v>
      </c>
      <c r="BF143" s="243">
        <f>IF(N143="snížená",J143,0)</f>
        <v>0</v>
      </c>
      <c r="BG143" s="243">
        <f>IF(N143="zákl. přenesená",J143,0)</f>
        <v>0</v>
      </c>
      <c r="BH143" s="243">
        <f>IF(N143="sníž. přenesená",J143,0)</f>
        <v>0</v>
      </c>
      <c r="BI143" s="243">
        <f>IF(N143="nulová",J143,0)</f>
        <v>0</v>
      </c>
      <c r="BJ143" s="17" t="s">
        <v>107</v>
      </c>
      <c r="BK143" s="243">
        <f>ROUND(I143*H143,2)</f>
        <v>0</v>
      </c>
      <c r="BL143" s="17" t="s">
        <v>173</v>
      </c>
      <c r="BM143" s="242" t="s">
        <v>3169</v>
      </c>
    </row>
    <row r="144" s="1" customFormat="1" ht="16.5" customHeight="1">
      <c r="B144" s="38"/>
      <c r="C144" s="231" t="s">
        <v>299</v>
      </c>
      <c r="D144" s="231" t="s">
        <v>168</v>
      </c>
      <c r="E144" s="232" t="s">
        <v>3170</v>
      </c>
      <c r="F144" s="233" t="s">
        <v>3171</v>
      </c>
      <c r="G144" s="234" t="s">
        <v>214</v>
      </c>
      <c r="H144" s="235">
        <v>9</v>
      </c>
      <c r="I144" s="236"/>
      <c r="J144" s="237">
        <f>ROUND(I144*H144,2)</f>
        <v>0</v>
      </c>
      <c r="K144" s="233" t="s">
        <v>1</v>
      </c>
      <c r="L144" s="43"/>
      <c r="M144" s="238" t="s">
        <v>1</v>
      </c>
      <c r="N144" s="239" t="s">
        <v>40</v>
      </c>
      <c r="O144" s="86"/>
      <c r="P144" s="240">
        <f>O144*H144</f>
        <v>0</v>
      </c>
      <c r="Q144" s="240">
        <v>0</v>
      </c>
      <c r="R144" s="240">
        <f>Q144*H144</f>
        <v>0</v>
      </c>
      <c r="S144" s="240">
        <v>0</v>
      </c>
      <c r="T144" s="241">
        <f>S144*H144</f>
        <v>0</v>
      </c>
      <c r="AR144" s="242" t="s">
        <v>173</v>
      </c>
      <c r="AT144" s="242" t="s">
        <v>168</v>
      </c>
      <c r="AU144" s="242" t="s">
        <v>82</v>
      </c>
      <c r="AY144" s="17" t="s">
        <v>165</v>
      </c>
      <c r="BE144" s="243">
        <f>IF(N144="základní",J144,0)</f>
        <v>0</v>
      </c>
      <c r="BF144" s="243">
        <f>IF(N144="snížená",J144,0)</f>
        <v>0</v>
      </c>
      <c r="BG144" s="243">
        <f>IF(N144="zákl. přenesená",J144,0)</f>
        <v>0</v>
      </c>
      <c r="BH144" s="243">
        <f>IF(N144="sníž. přenesená",J144,0)</f>
        <v>0</v>
      </c>
      <c r="BI144" s="243">
        <f>IF(N144="nulová",J144,0)</f>
        <v>0</v>
      </c>
      <c r="BJ144" s="17" t="s">
        <v>107</v>
      </c>
      <c r="BK144" s="243">
        <f>ROUND(I144*H144,2)</f>
        <v>0</v>
      </c>
      <c r="BL144" s="17" t="s">
        <v>173</v>
      </c>
      <c r="BM144" s="242" t="s">
        <v>3172</v>
      </c>
    </row>
    <row r="145" s="1" customFormat="1" ht="16.5" customHeight="1">
      <c r="B145" s="38"/>
      <c r="C145" s="231" t="s">
        <v>256</v>
      </c>
      <c r="D145" s="231" t="s">
        <v>168</v>
      </c>
      <c r="E145" s="232" t="s">
        <v>3173</v>
      </c>
      <c r="F145" s="233" t="s">
        <v>3174</v>
      </c>
      <c r="G145" s="234" t="s">
        <v>214</v>
      </c>
      <c r="H145" s="235">
        <v>8</v>
      </c>
      <c r="I145" s="236"/>
      <c r="J145" s="237">
        <f>ROUND(I145*H145,2)</f>
        <v>0</v>
      </c>
      <c r="K145" s="233" t="s">
        <v>1</v>
      </c>
      <c r="L145" s="43"/>
      <c r="M145" s="238" t="s">
        <v>1</v>
      </c>
      <c r="N145" s="239" t="s">
        <v>40</v>
      </c>
      <c r="O145" s="86"/>
      <c r="P145" s="240">
        <f>O145*H145</f>
        <v>0</v>
      </c>
      <c r="Q145" s="240">
        <v>0</v>
      </c>
      <c r="R145" s="240">
        <f>Q145*H145</f>
        <v>0</v>
      </c>
      <c r="S145" s="240">
        <v>0</v>
      </c>
      <c r="T145" s="241">
        <f>S145*H145</f>
        <v>0</v>
      </c>
      <c r="AR145" s="242" t="s">
        <v>173</v>
      </c>
      <c r="AT145" s="242" t="s">
        <v>168</v>
      </c>
      <c r="AU145" s="242" t="s">
        <v>82</v>
      </c>
      <c r="AY145" s="17" t="s">
        <v>165</v>
      </c>
      <c r="BE145" s="243">
        <f>IF(N145="základní",J145,0)</f>
        <v>0</v>
      </c>
      <c r="BF145" s="243">
        <f>IF(N145="snížená",J145,0)</f>
        <v>0</v>
      </c>
      <c r="BG145" s="243">
        <f>IF(N145="zákl. přenesená",J145,0)</f>
        <v>0</v>
      </c>
      <c r="BH145" s="243">
        <f>IF(N145="sníž. přenesená",J145,0)</f>
        <v>0</v>
      </c>
      <c r="BI145" s="243">
        <f>IF(N145="nulová",J145,0)</f>
        <v>0</v>
      </c>
      <c r="BJ145" s="17" t="s">
        <v>107</v>
      </c>
      <c r="BK145" s="243">
        <f>ROUND(I145*H145,2)</f>
        <v>0</v>
      </c>
      <c r="BL145" s="17" t="s">
        <v>173</v>
      </c>
      <c r="BM145" s="242" t="s">
        <v>3175</v>
      </c>
    </row>
    <row r="146" s="1" customFormat="1" ht="16.5" customHeight="1">
      <c r="B146" s="38"/>
      <c r="C146" s="231" t="s">
        <v>282</v>
      </c>
      <c r="D146" s="231" t="s">
        <v>168</v>
      </c>
      <c r="E146" s="232" t="s">
        <v>3176</v>
      </c>
      <c r="F146" s="233" t="s">
        <v>3177</v>
      </c>
      <c r="G146" s="234" t="s">
        <v>214</v>
      </c>
      <c r="H146" s="235">
        <v>7</v>
      </c>
      <c r="I146" s="236"/>
      <c r="J146" s="237">
        <f>ROUND(I146*H146,2)</f>
        <v>0</v>
      </c>
      <c r="K146" s="233" t="s">
        <v>1</v>
      </c>
      <c r="L146" s="43"/>
      <c r="M146" s="238" t="s">
        <v>1</v>
      </c>
      <c r="N146" s="239" t="s">
        <v>40</v>
      </c>
      <c r="O146" s="86"/>
      <c r="P146" s="240">
        <f>O146*H146</f>
        <v>0</v>
      </c>
      <c r="Q146" s="240">
        <v>0</v>
      </c>
      <c r="R146" s="240">
        <f>Q146*H146</f>
        <v>0</v>
      </c>
      <c r="S146" s="240">
        <v>0</v>
      </c>
      <c r="T146" s="241">
        <f>S146*H146</f>
        <v>0</v>
      </c>
      <c r="AR146" s="242" t="s">
        <v>173</v>
      </c>
      <c r="AT146" s="242" t="s">
        <v>168</v>
      </c>
      <c r="AU146" s="242" t="s">
        <v>82</v>
      </c>
      <c r="AY146" s="17" t="s">
        <v>165</v>
      </c>
      <c r="BE146" s="243">
        <f>IF(N146="základní",J146,0)</f>
        <v>0</v>
      </c>
      <c r="BF146" s="243">
        <f>IF(N146="snížená",J146,0)</f>
        <v>0</v>
      </c>
      <c r="BG146" s="243">
        <f>IF(N146="zákl. přenesená",J146,0)</f>
        <v>0</v>
      </c>
      <c r="BH146" s="243">
        <f>IF(N146="sníž. přenesená",J146,0)</f>
        <v>0</v>
      </c>
      <c r="BI146" s="243">
        <f>IF(N146="nulová",J146,0)</f>
        <v>0</v>
      </c>
      <c r="BJ146" s="17" t="s">
        <v>107</v>
      </c>
      <c r="BK146" s="243">
        <f>ROUND(I146*H146,2)</f>
        <v>0</v>
      </c>
      <c r="BL146" s="17" t="s">
        <v>173</v>
      </c>
      <c r="BM146" s="242" t="s">
        <v>3178</v>
      </c>
    </row>
    <row r="147" s="1" customFormat="1" ht="16.5" customHeight="1">
      <c r="B147" s="38"/>
      <c r="C147" s="231" t="s">
        <v>601</v>
      </c>
      <c r="D147" s="231" t="s">
        <v>168</v>
      </c>
      <c r="E147" s="232" t="s">
        <v>3179</v>
      </c>
      <c r="F147" s="233" t="s">
        <v>3180</v>
      </c>
      <c r="G147" s="234" t="s">
        <v>285</v>
      </c>
      <c r="H147" s="235">
        <v>0.42999999999999999</v>
      </c>
      <c r="I147" s="236"/>
      <c r="J147" s="237">
        <f>ROUND(I147*H147,2)</f>
        <v>0</v>
      </c>
      <c r="K147" s="233" t="s">
        <v>1</v>
      </c>
      <c r="L147" s="43"/>
      <c r="M147" s="302" t="s">
        <v>1</v>
      </c>
      <c r="N147" s="303" t="s">
        <v>40</v>
      </c>
      <c r="O147" s="304"/>
      <c r="P147" s="305">
        <f>O147*H147</f>
        <v>0</v>
      </c>
      <c r="Q147" s="305">
        <v>0</v>
      </c>
      <c r="R147" s="305">
        <f>Q147*H147</f>
        <v>0</v>
      </c>
      <c r="S147" s="305">
        <v>0</v>
      </c>
      <c r="T147" s="306">
        <f>S147*H147</f>
        <v>0</v>
      </c>
      <c r="AR147" s="242" t="s">
        <v>173</v>
      </c>
      <c r="AT147" s="242" t="s">
        <v>168</v>
      </c>
      <c r="AU147" s="242" t="s">
        <v>82</v>
      </c>
      <c r="AY147" s="17" t="s">
        <v>165</v>
      </c>
      <c r="BE147" s="243">
        <f>IF(N147="základní",J147,0)</f>
        <v>0</v>
      </c>
      <c r="BF147" s="243">
        <f>IF(N147="snížená",J147,0)</f>
        <v>0</v>
      </c>
      <c r="BG147" s="243">
        <f>IF(N147="zákl. přenesená",J147,0)</f>
        <v>0</v>
      </c>
      <c r="BH147" s="243">
        <f>IF(N147="sníž. přenesená",J147,0)</f>
        <v>0</v>
      </c>
      <c r="BI147" s="243">
        <f>IF(N147="nulová",J147,0)</f>
        <v>0</v>
      </c>
      <c r="BJ147" s="17" t="s">
        <v>107</v>
      </c>
      <c r="BK147" s="243">
        <f>ROUND(I147*H147,2)</f>
        <v>0</v>
      </c>
      <c r="BL147" s="17" t="s">
        <v>173</v>
      </c>
      <c r="BM147" s="242" t="s">
        <v>3181</v>
      </c>
    </row>
    <row r="148" s="1" customFormat="1" ht="6.96" customHeight="1">
      <c r="B148" s="61"/>
      <c r="C148" s="62"/>
      <c r="D148" s="62"/>
      <c r="E148" s="62"/>
      <c r="F148" s="62"/>
      <c r="G148" s="62"/>
      <c r="H148" s="62"/>
      <c r="I148" s="182"/>
      <c r="J148" s="62"/>
      <c r="K148" s="62"/>
      <c r="L148" s="43"/>
    </row>
  </sheetData>
  <sheetProtection sheet="1" autoFilter="0" formatColumns="0" formatRows="0" objects="1" scenarios="1" spinCount="100000" saltValue="LnNgzKZ1U3sCd2mOwQxA4wIMPETT988SdQh8Xl7f4smtknFZiAa/0pMrgcTnxrV00AOVOYR73zzdIO6Ne10urg==" hashValue="uqTsqxhZcAEXz/gXDXWP0Q4+KhpUWGlOpvhu+i1zAO6tw5sdcAdpd3eri5G5ZtXnEg82eU6GnC1s9VdMPpHqkQ==" algorithmName="SHA-512" password="CC35"/>
  <autoFilter ref="C116:K147"/>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41"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101</v>
      </c>
    </row>
    <row r="3" ht="6.96" customHeight="1">
      <c r="B3" s="142"/>
      <c r="C3" s="143"/>
      <c r="D3" s="143"/>
      <c r="E3" s="143"/>
      <c r="F3" s="143"/>
      <c r="G3" s="143"/>
      <c r="H3" s="143"/>
      <c r="I3" s="144"/>
      <c r="J3" s="143"/>
      <c r="K3" s="143"/>
      <c r="L3" s="20"/>
      <c r="AT3" s="17" t="s">
        <v>82</v>
      </c>
    </row>
    <row r="4" ht="24.96" customHeight="1">
      <c r="B4" s="20"/>
      <c r="D4" s="145" t="s">
        <v>121</v>
      </c>
      <c r="L4" s="20"/>
      <c r="M4" s="146" t="s">
        <v>10</v>
      </c>
      <c r="AT4" s="17" t="s">
        <v>4</v>
      </c>
    </row>
    <row r="5" ht="6.96" customHeight="1">
      <c r="B5" s="20"/>
      <c r="L5" s="20"/>
    </row>
    <row r="6" ht="12" customHeight="1">
      <c r="B6" s="20"/>
      <c r="D6" s="147" t="s">
        <v>16</v>
      </c>
      <c r="L6" s="20"/>
    </row>
    <row r="7" ht="16.5" customHeight="1">
      <c r="B7" s="20"/>
      <c r="E7" s="148" t="str">
        <f>'Rekapitulace stavby'!K6</f>
        <v>Stavební úpravy a změny užívání domu s pečovatelskou službou na bytový dům p.č. St. 171/1 a 171/2, k.ú. Hanušovice</v>
      </c>
      <c r="F7" s="147"/>
      <c r="G7" s="147"/>
      <c r="H7" s="147"/>
      <c r="L7" s="20"/>
    </row>
    <row r="8" s="1" customFormat="1" ht="12" customHeight="1">
      <c r="B8" s="43"/>
      <c r="D8" s="147" t="s">
        <v>122</v>
      </c>
      <c r="I8" s="149"/>
      <c r="L8" s="43"/>
    </row>
    <row r="9" s="1" customFormat="1" ht="36.96" customHeight="1">
      <c r="B9" s="43"/>
      <c r="E9" s="150" t="s">
        <v>3182</v>
      </c>
      <c r="F9" s="1"/>
      <c r="G9" s="1"/>
      <c r="H9" s="1"/>
      <c r="I9" s="149"/>
      <c r="L9" s="43"/>
    </row>
    <row r="10" s="1" customFormat="1">
      <c r="B10" s="43"/>
      <c r="I10" s="149"/>
      <c r="L10" s="43"/>
    </row>
    <row r="11" s="1" customFormat="1" ht="12" customHeight="1">
      <c r="B11" s="43"/>
      <c r="D11" s="147" t="s">
        <v>18</v>
      </c>
      <c r="F11" s="136" t="s">
        <v>1</v>
      </c>
      <c r="I11" s="151" t="s">
        <v>19</v>
      </c>
      <c r="J11" s="136" t="s">
        <v>1</v>
      </c>
      <c r="L11" s="43"/>
    </row>
    <row r="12" s="1" customFormat="1" ht="12" customHeight="1">
      <c r="B12" s="43"/>
      <c r="D12" s="147" t="s">
        <v>20</v>
      </c>
      <c r="F12" s="136" t="s">
        <v>21</v>
      </c>
      <c r="I12" s="151" t="s">
        <v>22</v>
      </c>
      <c r="J12" s="152" t="str">
        <f>'Rekapitulace stavby'!AN8</f>
        <v>9. 10. 2019</v>
      </c>
      <c r="L12" s="43"/>
    </row>
    <row r="13" s="1" customFormat="1" ht="10.8" customHeight="1">
      <c r="B13" s="43"/>
      <c r="I13" s="149"/>
      <c r="L13" s="43"/>
    </row>
    <row r="14" s="1" customFormat="1" ht="12" customHeight="1">
      <c r="B14" s="43"/>
      <c r="D14" s="147" t="s">
        <v>24</v>
      </c>
      <c r="I14" s="151" t="s">
        <v>25</v>
      </c>
      <c r="J14" s="136" t="str">
        <f>IF('Rekapitulace stavby'!AN10="","",'Rekapitulace stavby'!AN10)</f>
        <v/>
      </c>
      <c r="L14" s="43"/>
    </row>
    <row r="15" s="1" customFormat="1" ht="18" customHeight="1">
      <c r="B15" s="43"/>
      <c r="E15" s="136" t="str">
        <f>IF('Rekapitulace stavby'!E11="","",'Rekapitulace stavby'!E11)</f>
        <v xml:space="preserve"> </v>
      </c>
      <c r="I15" s="151" t="s">
        <v>27</v>
      </c>
      <c r="J15" s="136" t="str">
        <f>IF('Rekapitulace stavby'!AN11="","",'Rekapitulace stavby'!AN11)</f>
        <v/>
      </c>
      <c r="L15" s="43"/>
    </row>
    <row r="16" s="1" customFormat="1" ht="6.96" customHeight="1">
      <c r="B16" s="43"/>
      <c r="I16" s="149"/>
      <c r="L16" s="43"/>
    </row>
    <row r="17" s="1" customFormat="1" ht="12" customHeight="1">
      <c r="B17" s="43"/>
      <c r="D17" s="147" t="s">
        <v>28</v>
      </c>
      <c r="I17" s="151" t="s">
        <v>25</v>
      </c>
      <c r="J17" s="33" t="str">
        <f>'Rekapitulace stavby'!AN13</f>
        <v>Vyplň údaj</v>
      </c>
      <c r="L17" s="43"/>
    </row>
    <row r="18" s="1" customFormat="1" ht="18" customHeight="1">
      <c r="B18" s="43"/>
      <c r="E18" s="33" t="str">
        <f>'Rekapitulace stavby'!E14</f>
        <v>Vyplň údaj</v>
      </c>
      <c r="F18" s="136"/>
      <c r="G18" s="136"/>
      <c r="H18" s="136"/>
      <c r="I18" s="151" t="s">
        <v>27</v>
      </c>
      <c r="J18" s="33" t="str">
        <f>'Rekapitulace stavby'!AN14</f>
        <v>Vyplň údaj</v>
      </c>
      <c r="L18" s="43"/>
    </row>
    <row r="19" s="1" customFormat="1" ht="6.96" customHeight="1">
      <c r="B19" s="43"/>
      <c r="I19" s="149"/>
      <c r="L19" s="43"/>
    </row>
    <row r="20" s="1" customFormat="1" ht="12" customHeight="1">
      <c r="B20" s="43"/>
      <c r="D20" s="147" t="s">
        <v>30</v>
      </c>
      <c r="I20" s="151" t="s">
        <v>25</v>
      </c>
      <c r="J20" s="136" t="str">
        <f>IF('Rekapitulace stavby'!AN16="","",'Rekapitulace stavby'!AN16)</f>
        <v/>
      </c>
      <c r="L20" s="43"/>
    </row>
    <row r="21" s="1" customFormat="1" ht="18" customHeight="1">
      <c r="B21" s="43"/>
      <c r="E21" s="136" t="str">
        <f>IF('Rekapitulace stavby'!E17="","",'Rekapitulace stavby'!E17)</f>
        <v xml:space="preserve"> </v>
      </c>
      <c r="I21" s="151" t="s">
        <v>27</v>
      </c>
      <c r="J21" s="136" t="str">
        <f>IF('Rekapitulace stavby'!AN17="","",'Rekapitulace stavby'!AN17)</f>
        <v/>
      </c>
      <c r="L21" s="43"/>
    </row>
    <row r="22" s="1" customFormat="1" ht="6.96" customHeight="1">
      <c r="B22" s="43"/>
      <c r="I22" s="149"/>
      <c r="L22" s="43"/>
    </row>
    <row r="23" s="1" customFormat="1" ht="12" customHeight="1">
      <c r="B23" s="43"/>
      <c r="D23" s="147" t="s">
        <v>32</v>
      </c>
      <c r="I23" s="151" t="s">
        <v>25</v>
      </c>
      <c r="J23" s="136" t="str">
        <f>IF('Rekapitulace stavby'!AN19="","",'Rekapitulace stavby'!AN19)</f>
        <v/>
      </c>
      <c r="L23" s="43"/>
    </row>
    <row r="24" s="1" customFormat="1" ht="18" customHeight="1">
      <c r="B24" s="43"/>
      <c r="E24" s="136" t="str">
        <f>IF('Rekapitulace stavby'!E20="","",'Rekapitulace stavby'!E20)</f>
        <v xml:space="preserve"> </v>
      </c>
      <c r="I24" s="151" t="s">
        <v>27</v>
      </c>
      <c r="J24" s="136" t="str">
        <f>IF('Rekapitulace stavby'!AN20="","",'Rekapitulace stavby'!AN20)</f>
        <v/>
      </c>
      <c r="L24" s="43"/>
    </row>
    <row r="25" s="1" customFormat="1" ht="6.96" customHeight="1">
      <c r="B25" s="43"/>
      <c r="I25" s="149"/>
      <c r="L25" s="43"/>
    </row>
    <row r="26" s="1" customFormat="1" ht="12" customHeight="1">
      <c r="B26" s="43"/>
      <c r="D26" s="147" t="s">
        <v>33</v>
      </c>
      <c r="I26" s="149"/>
      <c r="L26" s="43"/>
    </row>
    <row r="27" s="7" customFormat="1" ht="16.5" customHeight="1">
      <c r="B27" s="153"/>
      <c r="E27" s="154" t="s">
        <v>1</v>
      </c>
      <c r="F27" s="154"/>
      <c r="G27" s="154"/>
      <c r="H27" s="154"/>
      <c r="I27" s="155"/>
      <c r="L27" s="153"/>
    </row>
    <row r="28" s="1" customFormat="1" ht="6.96" customHeight="1">
      <c r="B28" s="43"/>
      <c r="I28" s="149"/>
      <c r="L28" s="43"/>
    </row>
    <row r="29" s="1" customFormat="1" ht="6.96" customHeight="1">
      <c r="B29" s="43"/>
      <c r="D29" s="78"/>
      <c r="E29" s="78"/>
      <c r="F29" s="78"/>
      <c r="G29" s="78"/>
      <c r="H29" s="78"/>
      <c r="I29" s="156"/>
      <c r="J29" s="78"/>
      <c r="K29" s="78"/>
      <c r="L29" s="43"/>
    </row>
    <row r="30" s="1" customFormat="1" ht="25.44" customHeight="1">
      <c r="B30" s="43"/>
      <c r="D30" s="157" t="s">
        <v>34</v>
      </c>
      <c r="I30" s="149"/>
      <c r="J30" s="158">
        <f>ROUND(J126, 2)</f>
        <v>0</v>
      </c>
      <c r="L30" s="43"/>
    </row>
    <row r="31" s="1" customFormat="1" ht="6.96" customHeight="1">
      <c r="B31" s="43"/>
      <c r="D31" s="78"/>
      <c r="E31" s="78"/>
      <c r="F31" s="78"/>
      <c r="G31" s="78"/>
      <c r="H31" s="78"/>
      <c r="I31" s="156"/>
      <c r="J31" s="78"/>
      <c r="K31" s="78"/>
      <c r="L31" s="43"/>
    </row>
    <row r="32" s="1" customFormat="1" ht="14.4" customHeight="1">
      <c r="B32" s="43"/>
      <c r="F32" s="159" t="s">
        <v>36</v>
      </c>
      <c r="I32" s="160" t="s">
        <v>35</v>
      </c>
      <c r="J32" s="159" t="s">
        <v>37</v>
      </c>
      <c r="L32" s="43"/>
    </row>
    <row r="33" s="1" customFormat="1" ht="14.4" customHeight="1">
      <c r="B33" s="43"/>
      <c r="D33" s="161" t="s">
        <v>38</v>
      </c>
      <c r="E33" s="147" t="s">
        <v>39</v>
      </c>
      <c r="F33" s="162">
        <f>ROUND((SUM(BE126:BE246)),  2)</f>
        <v>0</v>
      </c>
      <c r="I33" s="163">
        <v>0.20999999999999999</v>
      </c>
      <c r="J33" s="162">
        <f>ROUND(((SUM(BE126:BE246))*I33),  2)</f>
        <v>0</v>
      </c>
      <c r="L33" s="43"/>
    </row>
    <row r="34" s="1" customFormat="1" ht="14.4" customHeight="1">
      <c r="B34" s="43"/>
      <c r="E34" s="147" t="s">
        <v>40</v>
      </c>
      <c r="F34" s="162">
        <f>ROUND((SUM(BF126:BF246)),  2)</f>
        <v>0</v>
      </c>
      <c r="I34" s="163">
        <v>0.14999999999999999</v>
      </c>
      <c r="J34" s="162">
        <f>ROUND(((SUM(BF126:BF246))*I34),  2)</f>
        <v>0</v>
      </c>
      <c r="L34" s="43"/>
    </row>
    <row r="35" hidden="1" s="1" customFormat="1" ht="14.4" customHeight="1">
      <c r="B35" s="43"/>
      <c r="E35" s="147" t="s">
        <v>41</v>
      </c>
      <c r="F35" s="162">
        <f>ROUND((SUM(BG126:BG246)),  2)</f>
        <v>0</v>
      </c>
      <c r="I35" s="163">
        <v>0.20999999999999999</v>
      </c>
      <c r="J35" s="162">
        <f>0</f>
        <v>0</v>
      </c>
      <c r="L35" s="43"/>
    </row>
    <row r="36" hidden="1" s="1" customFormat="1" ht="14.4" customHeight="1">
      <c r="B36" s="43"/>
      <c r="E36" s="147" t="s">
        <v>42</v>
      </c>
      <c r="F36" s="162">
        <f>ROUND((SUM(BH126:BH246)),  2)</f>
        <v>0</v>
      </c>
      <c r="I36" s="163">
        <v>0.14999999999999999</v>
      </c>
      <c r="J36" s="162">
        <f>0</f>
        <v>0</v>
      </c>
      <c r="L36" s="43"/>
    </row>
    <row r="37" hidden="1" s="1" customFormat="1" ht="14.4" customHeight="1">
      <c r="B37" s="43"/>
      <c r="E37" s="147" t="s">
        <v>43</v>
      </c>
      <c r="F37" s="162">
        <f>ROUND((SUM(BI126:BI246)),  2)</f>
        <v>0</v>
      </c>
      <c r="I37" s="163">
        <v>0</v>
      </c>
      <c r="J37" s="162">
        <f>0</f>
        <v>0</v>
      </c>
      <c r="L37" s="43"/>
    </row>
    <row r="38" s="1" customFormat="1" ht="6.96" customHeight="1">
      <c r="B38" s="43"/>
      <c r="I38" s="149"/>
      <c r="L38" s="43"/>
    </row>
    <row r="39" s="1" customFormat="1" ht="25.44" customHeight="1">
      <c r="B39" s="43"/>
      <c r="C39" s="164"/>
      <c r="D39" s="165" t="s">
        <v>44</v>
      </c>
      <c r="E39" s="166"/>
      <c r="F39" s="166"/>
      <c r="G39" s="167" t="s">
        <v>45</v>
      </c>
      <c r="H39" s="168" t="s">
        <v>46</v>
      </c>
      <c r="I39" s="169"/>
      <c r="J39" s="170">
        <f>SUM(J30:J37)</f>
        <v>0</v>
      </c>
      <c r="K39" s="171"/>
      <c r="L39" s="43"/>
    </row>
    <row r="40" s="1" customFormat="1" ht="14.4" customHeight="1">
      <c r="B40" s="43"/>
      <c r="I40" s="149"/>
      <c r="L40" s="43"/>
    </row>
    <row r="41" ht="14.4" customHeight="1">
      <c r="B41" s="20"/>
      <c r="L41" s="20"/>
    </row>
    <row r="42" ht="14.4" customHeight="1">
      <c r="B42" s="20"/>
      <c r="L42" s="20"/>
    </row>
    <row r="43" ht="14.4" customHeight="1">
      <c r="B43" s="20"/>
      <c r="L43" s="20"/>
    </row>
    <row r="44" ht="14.4" customHeight="1">
      <c r="B44" s="20"/>
      <c r="L44" s="20"/>
    </row>
    <row r="45" ht="14.4" customHeight="1">
      <c r="B45" s="20"/>
      <c r="L45" s="20"/>
    </row>
    <row r="46" ht="14.4" customHeight="1">
      <c r="B46" s="20"/>
      <c r="L46" s="20"/>
    </row>
    <row r="47" ht="14.4" customHeight="1">
      <c r="B47" s="20"/>
      <c r="L47" s="20"/>
    </row>
    <row r="48" ht="14.4" customHeight="1">
      <c r="B48" s="20"/>
      <c r="L48" s="20"/>
    </row>
    <row r="49" ht="14.4" customHeight="1">
      <c r="B49" s="20"/>
      <c r="L49" s="20"/>
    </row>
    <row r="50" s="1" customFormat="1" ht="14.4" customHeight="1">
      <c r="B50" s="43"/>
      <c r="D50" s="172" t="s">
        <v>47</v>
      </c>
      <c r="E50" s="173"/>
      <c r="F50" s="173"/>
      <c r="G50" s="172" t="s">
        <v>48</v>
      </c>
      <c r="H50" s="173"/>
      <c r="I50" s="174"/>
      <c r="J50" s="173"/>
      <c r="K50" s="173"/>
      <c r="L50" s="4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1" customFormat="1">
      <c r="B61" s="43"/>
      <c r="D61" s="175" t="s">
        <v>49</v>
      </c>
      <c r="E61" s="176"/>
      <c r="F61" s="177" t="s">
        <v>50</v>
      </c>
      <c r="G61" s="175" t="s">
        <v>49</v>
      </c>
      <c r="H61" s="176"/>
      <c r="I61" s="178"/>
      <c r="J61" s="179" t="s">
        <v>50</v>
      </c>
      <c r="K61" s="176"/>
      <c r="L61" s="43"/>
    </row>
    <row r="62">
      <c r="B62" s="20"/>
      <c r="L62" s="20"/>
    </row>
    <row r="63">
      <c r="B63" s="20"/>
      <c r="L63" s="20"/>
    </row>
    <row r="64">
      <c r="B64" s="20"/>
      <c r="L64" s="20"/>
    </row>
    <row r="65" s="1" customFormat="1">
      <c r="B65" s="43"/>
      <c r="D65" s="172" t="s">
        <v>51</v>
      </c>
      <c r="E65" s="173"/>
      <c r="F65" s="173"/>
      <c r="G65" s="172" t="s">
        <v>52</v>
      </c>
      <c r="H65" s="173"/>
      <c r="I65" s="174"/>
      <c r="J65" s="173"/>
      <c r="K65" s="173"/>
      <c r="L65" s="43"/>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1" customFormat="1">
      <c r="B76" s="43"/>
      <c r="D76" s="175" t="s">
        <v>49</v>
      </c>
      <c r="E76" s="176"/>
      <c r="F76" s="177" t="s">
        <v>50</v>
      </c>
      <c r="G76" s="175" t="s">
        <v>49</v>
      </c>
      <c r="H76" s="176"/>
      <c r="I76" s="178"/>
      <c r="J76" s="179" t="s">
        <v>50</v>
      </c>
      <c r="K76" s="176"/>
      <c r="L76" s="43"/>
    </row>
    <row r="77" s="1" customFormat="1" ht="14.4" customHeight="1">
      <c r="B77" s="180"/>
      <c r="C77" s="181"/>
      <c r="D77" s="181"/>
      <c r="E77" s="181"/>
      <c r="F77" s="181"/>
      <c r="G77" s="181"/>
      <c r="H77" s="181"/>
      <c r="I77" s="182"/>
      <c r="J77" s="181"/>
      <c r="K77" s="181"/>
      <c r="L77" s="43"/>
    </row>
    <row r="81" s="1" customFormat="1" ht="6.96" customHeight="1">
      <c r="B81" s="183"/>
      <c r="C81" s="184"/>
      <c r="D81" s="184"/>
      <c r="E81" s="184"/>
      <c r="F81" s="184"/>
      <c r="G81" s="184"/>
      <c r="H81" s="184"/>
      <c r="I81" s="185"/>
      <c r="J81" s="184"/>
      <c r="K81" s="184"/>
      <c r="L81" s="43"/>
    </row>
    <row r="82" s="1" customFormat="1" ht="24.96" customHeight="1">
      <c r="B82" s="38"/>
      <c r="C82" s="23" t="s">
        <v>124</v>
      </c>
      <c r="D82" s="39"/>
      <c r="E82" s="39"/>
      <c r="F82" s="39"/>
      <c r="G82" s="39"/>
      <c r="H82" s="39"/>
      <c r="I82" s="149"/>
      <c r="J82" s="39"/>
      <c r="K82" s="39"/>
      <c r="L82" s="43"/>
    </row>
    <row r="83" s="1" customFormat="1" ht="6.96" customHeight="1">
      <c r="B83" s="38"/>
      <c r="C83" s="39"/>
      <c r="D83" s="39"/>
      <c r="E83" s="39"/>
      <c r="F83" s="39"/>
      <c r="G83" s="39"/>
      <c r="H83" s="39"/>
      <c r="I83" s="149"/>
      <c r="J83" s="39"/>
      <c r="K83" s="39"/>
      <c r="L83" s="43"/>
    </row>
    <row r="84" s="1" customFormat="1" ht="12" customHeight="1">
      <c r="B84" s="38"/>
      <c r="C84" s="32" t="s">
        <v>16</v>
      </c>
      <c r="D84" s="39"/>
      <c r="E84" s="39"/>
      <c r="F84" s="39"/>
      <c r="G84" s="39"/>
      <c r="H84" s="39"/>
      <c r="I84" s="149"/>
      <c r="J84" s="39"/>
      <c r="K84" s="39"/>
      <c r="L84" s="43"/>
    </row>
    <row r="85" s="1" customFormat="1" ht="16.5" customHeight="1">
      <c r="B85" s="38"/>
      <c r="C85" s="39"/>
      <c r="D85" s="39"/>
      <c r="E85" s="186" t="str">
        <f>E7</f>
        <v>Stavební úpravy a změny užívání domu s pečovatelskou službou na bytový dům p.č. St. 171/1 a 171/2, k.ú. Hanušovice</v>
      </c>
      <c r="F85" s="32"/>
      <c r="G85" s="32"/>
      <c r="H85" s="32"/>
      <c r="I85" s="149"/>
      <c r="J85" s="39"/>
      <c r="K85" s="39"/>
      <c r="L85" s="43"/>
    </row>
    <row r="86" s="1" customFormat="1" ht="12" customHeight="1">
      <c r="B86" s="38"/>
      <c r="C86" s="32" t="s">
        <v>122</v>
      </c>
      <c r="D86" s="39"/>
      <c r="E86" s="39"/>
      <c r="F86" s="39"/>
      <c r="G86" s="39"/>
      <c r="H86" s="39"/>
      <c r="I86" s="149"/>
      <c r="J86" s="39"/>
      <c r="K86" s="39"/>
      <c r="L86" s="43"/>
    </row>
    <row r="87" s="1" customFormat="1" ht="16.5" customHeight="1">
      <c r="B87" s="38"/>
      <c r="C87" s="39"/>
      <c r="D87" s="39"/>
      <c r="E87" s="71" t="str">
        <f>E9</f>
        <v>07 - Zdravotechnická instalace</v>
      </c>
      <c r="F87" s="39"/>
      <c r="G87" s="39"/>
      <c r="H87" s="39"/>
      <c r="I87" s="149"/>
      <c r="J87" s="39"/>
      <c r="K87" s="39"/>
      <c r="L87" s="43"/>
    </row>
    <row r="88" s="1" customFormat="1" ht="6.96" customHeight="1">
      <c r="B88" s="38"/>
      <c r="C88" s="39"/>
      <c r="D88" s="39"/>
      <c r="E88" s="39"/>
      <c r="F88" s="39"/>
      <c r="G88" s="39"/>
      <c r="H88" s="39"/>
      <c r="I88" s="149"/>
      <c r="J88" s="39"/>
      <c r="K88" s="39"/>
      <c r="L88" s="43"/>
    </row>
    <row r="89" s="1" customFormat="1" ht="12" customHeight="1">
      <c r="B89" s="38"/>
      <c r="C89" s="32" t="s">
        <v>20</v>
      </c>
      <c r="D89" s="39"/>
      <c r="E89" s="39"/>
      <c r="F89" s="27" t="str">
        <f>F12</f>
        <v>Hanušovice</v>
      </c>
      <c r="G89" s="39"/>
      <c r="H89" s="39"/>
      <c r="I89" s="151" t="s">
        <v>22</v>
      </c>
      <c r="J89" s="74" t="str">
        <f>IF(J12="","",J12)</f>
        <v>9. 10. 2019</v>
      </c>
      <c r="K89" s="39"/>
      <c r="L89" s="43"/>
    </row>
    <row r="90" s="1" customFormat="1" ht="6.96" customHeight="1">
      <c r="B90" s="38"/>
      <c r="C90" s="39"/>
      <c r="D90" s="39"/>
      <c r="E90" s="39"/>
      <c r="F90" s="39"/>
      <c r="G90" s="39"/>
      <c r="H90" s="39"/>
      <c r="I90" s="149"/>
      <c r="J90" s="39"/>
      <c r="K90" s="39"/>
      <c r="L90" s="43"/>
    </row>
    <row r="91" s="1" customFormat="1" ht="15.15" customHeight="1">
      <c r="B91" s="38"/>
      <c r="C91" s="32" t="s">
        <v>24</v>
      </c>
      <c r="D91" s="39"/>
      <c r="E91" s="39"/>
      <c r="F91" s="27" t="str">
        <f>E15</f>
        <v xml:space="preserve"> </v>
      </c>
      <c r="G91" s="39"/>
      <c r="H91" s="39"/>
      <c r="I91" s="151" t="s">
        <v>30</v>
      </c>
      <c r="J91" s="36" t="str">
        <f>E21</f>
        <v xml:space="preserve"> </v>
      </c>
      <c r="K91" s="39"/>
      <c r="L91" s="43"/>
    </row>
    <row r="92" s="1" customFormat="1" ht="15.15" customHeight="1">
      <c r="B92" s="38"/>
      <c r="C92" s="32" t="s">
        <v>28</v>
      </c>
      <c r="D92" s="39"/>
      <c r="E92" s="39"/>
      <c r="F92" s="27" t="str">
        <f>IF(E18="","",E18)</f>
        <v>Vyplň údaj</v>
      </c>
      <c r="G92" s="39"/>
      <c r="H92" s="39"/>
      <c r="I92" s="151" t="s">
        <v>32</v>
      </c>
      <c r="J92" s="36" t="str">
        <f>E24</f>
        <v xml:space="preserve"> </v>
      </c>
      <c r="K92" s="39"/>
      <c r="L92" s="43"/>
    </row>
    <row r="93" s="1" customFormat="1" ht="10.32" customHeight="1">
      <c r="B93" s="38"/>
      <c r="C93" s="39"/>
      <c r="D93" s="39"/>
      <c r="E93" s="39"/>
      <c r="F93" s="39"/>
      <c r="G93" s="39"/>
      <c r="H93" s="39"/>
      <c r="I93" s="149"/>
      <c r="J93" s="39"/>
      <c r="K93" s="39"/>
      <c r="L93" s="43"/>
    </row>
    <row r="94" s="1" customFormat="1" ht="29.28" customHeight="1">
      <c r="B94" s="38"/>
      <c r="C94" s="187" t="s">
        <v>125</v>
      </c>
      <c r="D94" s="188"/>
      <c r="E94" s="188"/>
      <c r="F94" s="188"/>
      <c r="G94" s="188"/>
      <c r="H94" s="188"/>
      <c r="I94" s="189"/>
      <c r="J94" s="190" t="s">
        <v>126</v>
      </c>
      <c r="K94" s="188"/>
      <c r="L94" s="43"/>
    </row>
    <row r="95" s="1" customFormat="1" ht="10.32" customHeight="1">
      <c r="B95" s="38"/>
      <c r="C95" s="39"/>
      <c r="D95" s="39"/>
      <c r="E95" s="39"/>
      <c r="F95" s="39"/>
      <c r="G95" s="39"/>
      <c r="H95" s="39"/>
      <c r="I95" s="149"/>
      <c r="J95" s="39"/>
      <c r="K95" s="39"/>
      <c r="L95" s="43"/>
    </row>
    <row r="96" s="1" customFormat="1" ht="22.8" customHeight="1">
      <c r="B96" s="38"/>
      <c r="C96" s="191" t="s">
        <v>127</v>
      </c>
      <c r="D96" s="39"/>
      <c r="E96" s="39"/>
      <c r="F96" s="39"/>
      <c r="G96" s="39"/>
      <c r="H96" s="39"/>
      <c r="I96" s="149"/>
      <c r="J96" s="105">
        <f>J126</f>
        <v>0</v>
      </c>
      <c r="K96" s="39"/>
      <c r="L96" s="43"/>
      <c r="AU96" s="17" t="s">
        <v>128</v>
      </c>
    </row>
    <row r="97" s="8" customFormat="1" ht="24.96" customHeight="1">
      <c r="B97" s="192"/>
      <c r="C97" s="193"/>
      <c r="D97" s="194" t="s">
        <v>3183</v>
      </c>
      <c r="E97" s="195"/>
      <c r="F97" s="195"/>
      <c r="G97" s="195"/>
      <c r="H97" s="195"/>
      <c r="I97" s="196"/>
      <c r="J97" s="197">
        <f>J127</f>
        <v>0</v>
      </c>
      <c r="K97" s="193"/>
      <c r="L97" s="198"/>
    </row>
    <row r="98" s="9" customFormat="1" ht="19.92" customHeight="1">
      <c r="B98" s="199"/>
      <c r="C98" s="128"/>
      <c r="D98" s="200" t="s">
        <v>3184</v>
      </c>
      <c r="E98" s="201"/>
      <c r="F98" s="201"/>
      <c r="G98" s="201"/>
      <c r="H98" s="201"/>
      <c r="I98" s="202"/>
      <c r="J98" s="203">
        <f>J128</f>
        <v>0</v>
      </c>
      <c r="K98" s="128"/>
      <c r="L98" s="204"/>
    </row>
    <row r="99" s="9" customFormat="1" ht="19.92" customHeight="1">
      <c r="B99" s="199"/>
      <c r="C99" s="128"/>
      <c r="D99" s="200" t="s">
        <v>3185</v>
      </c>
      <c r="E99" s="201"/>
      <c r="F99" s="201"/>
      <c r="G99" s="201"/>
      <c r="H99" s="201"/>
      <c r="I99" s="202"/>
      <c r="J99" s="203">
        <f>J133</f>
        <v>0</v>
      </c>
      <c r="K99" s="128"/>
      <c r="L99" s="204"/>
    </row>
    <row r="100" s="9" customFormat="1" ht="19.92" customHeight="1">
      <c r="B100" s="199"/>
      <c r="C100" s="128"/>
      <c r="D100" s="200" t="s">
        <v>3186</v>
      </c>
      <c r="E100" s="201"/>
      <c r="F100" s="201"/>
      <c r="G100" s="201"/>
      <c r="H100" s="201"/>
      <c r="I100" s="202"/>
      <c r="J100" s="203">
        <f>J140</f>
        <v>0</v>
      </c>
      <c r="K100" s="128"/>
      <c r="L100" s="204"/>
    </row>
    <row r="101" s="9" customFormat="1" ht="19.92" customHeight="1">
      <c r="B101" s="199"/>
      <c r="C101" s="128"/>
      <c r="D101" s="200" t="s">
        <v>3187</v>
      </c>
      <c r="E101" s="201"/>
      <c r="F101" s="201"/>
      <c r="G101" s="201"/>
      <c r="H101" s="201"/>
      <c r="I101" s="202"/>
      <c r="J101" s="203">
        <f>J149</f>
        <v>0</v>
      </c>
      <c r="K101" s="128"/>
      <c r="L101" s="204"/>
    </row>
    <row r="102" s="9" customFormat="1" ht="19.92" customHeight="1">
      <c r="B102" s="199"/>
      <c r="C102" s="128"/>
      <c r="D102" s="200" t="s">
        <v>3188</v>
      </c>
      <c r="E102" s="201"/>
      <c r="F102" s="201"/>
      <c r="G102" s="201"/>
      <c r="H102" s="201"/>
      <c r="I102" s="202"/>
      <c r="J102" s="203">
        <f>J152</f>
        <v>0</v>
      </c>
      <c r="K102" s="128"/>
      <c r="L102" s="204"/>
    </row>
    <row r="103" s="8" customFormat="1" ht="24.96" customHeight="1">
      <c r="B103" s="192"/>
      <c r="C103" s="193"/>
      <c r="D103" s="194" t="s">
        <v>3189</v>
      </c>
      <c r="E103" s="195"/>
      <c r="F103" s="195"/>
      <c r="G103" s="195"/>
      <c r="H103" s="195"/>
      <c r="I103" s="196"/>
      <c r="J103" s="197">
        <f>J158</f>
        <v>0</v>
      </c>
      <c r="K103" s="193"/>
      <c r="L103" s="198"/>
    </row>
    <row r="104" s="9" customFormat="1" ht="19.92" customHeight="1">
      <c r="B104" s="199"/>
      <c r="C104" s="128"/>
      <c r="D104" s="200" t="s">
        <v>3190</v>
      </c>
      <c r="E104" s="201"/>
      <c r="F104" s="201"/>
      <c r="G104" s="201"/>
      <c r="H104" s="201"/>
      <c r="I104" s="202"/>
      <c r="J104" s="203">
        <f>J159</f>
        <v>0</v>
      </c>
      <c r="K104" s="128"/>
      <c r="L104" s="204"/>
    </row>
    <row r="105" s="9" customFormat="1" ht="19.92" customHeight="1">
      <c r="B105" s="199"/>
      <c r="C105" s="128"/>
      <c r="D105" s="200" t="s">
        <v>3191</v>
      </c>
      <c r="E105" s="201"/>
      <c r="F105" s="201"/>
      <c r="G105" s="201"/>
      <c r="H105" s="201"/>
      <c r="I105" s="202"/>
      <c r="J105" s="203">
        <f>J178</f>
        <v>0</v>
      </c>
      <c r="K105" s="128"/>
      <c r="L105" s="204"/>
    </row>
    <row r="106" s="9" customFormat="1" ht="19.92" customHeight="1">
      <c r="B106" s="199"/>
      <c r="C106" s="128"/>
      <c r="D106" s="200" t="s">
        <v>3192</v>
      </c>
      <c r="E106" s="201"/>
      <c r="F106" s="201"/>
      <c r="G106" s="201"/>
      <c r="H106" s="201"/>
      <c r="I106" s="202"/>
      <c r="J106" s="203">
        <f>J220</f>
        <v>0</v>
      </c>
      <c r="K106" s="128"/>
      <c r="L106" s="204"/>
    </row>
    <row r="107" s="1" customFormat="1" ht="21.84" customHeight="1">
      <c r="B107" s="38"/>
      <c r="C107" s="39"/>
      <c r="D107" s="39"/>
      <c r="E107" s="39"/>
      <c r="F107" s="39"/>
      <c r="G107" s="39"/>
      <c r="H107" s="39"/>
      <c r="I107" s="149"/>
      <c r="J107" s="39"/>
      <c r="K107" s="39"/>
      <c r="L107" s="43"/>
    </row>
    <row r="108" s="1" customFormat="1" ht="6.96" customHeight="1">
      <c r="B108" s="61"/>
      <c r="C108" s="62"/>
      <c r="D108" s="62"/>
      <c r="E108" s="62"/>
      <c r="F108" s="62"/>
      <c r="G108" s="62"/>
      <c r="H108" s="62"/>
      <c r="I108" s="182"/>
      <c r="J108" s="62"/>
      <c r="K108" s="62"/>
      <c r="L108" s="43"/>
    </row>
    <row r="112" s="1" customFormat="1" ht="6.96" customHeight="1">
      <c r="B112" s="63"/>
      <c r="C112" s="64"/>
      <c r="D112" s="64"/>
      <c r="E112" s="64"/>
      <c r="F112" s="64"/>
      <c r="G112" s="64"/>
      <c r="H112" s="64"/>
      <c r="I112" s="185"/>
      <c r="J112" s="64"/>
      <c r="K112" s="64"/>
      <c r="L112" s="43"/>
    </row>
    <row r="113" s="1" customFormat="1" ht="24.96" customHeight="1">
      <c r="B113" s="38"/>
      <c r="C113" s="23" t="s">
        <v>150</v>
      </c>
      <c r="D113" s="39"/>
      <c r="E113" s="39"/>
      <c r="F113" s="39"/>
      <c r="G113" s="39"/>
      <c r="H113" s="39"/>
      <c r="I113" s="149"/>
      <c r="J113" s="39"/>
      <c r="K113" s="39"/>
      <c r="L113" s="43"/>
    </row>
    <row r="114" s="1" customFormat="1" ht="6.96" customHeight="1">
      <c r="B114" s="38"/>
      <c r="C114" s="39"/>
      <c r="D114" s="39"/>
      <c r="E114" s="39"/>
      <c r="F114" s="39"/>
      <c r="G114" s="39"/>
      <c r="H114" s="39"/>
      <c r="I114" s="149"/>
      <c r="J114" s="39"/>
      <c r="K114" s="39"/>
      <c r="L114" s="43"/>
    </row>
    <row r="115" s="1" customFormat="1" ht="12" customHeight="1">
      <c r="B115" s="38"/>
      <c r="C115" s="32" t="s">
        <v>16</v>
      </c>
      <c r="D115" s="39"/>
      <c r="E115" s="39"/>
      <c r="F115" s="39"/>
      <c r="G115" s="39"/>
      <c r="H115" s="39"/>
      <c r="I115" s="149"/>
      <c r="J115" s="39"/>
      <c r="K115" s="39"/>
      <c r="L115" s="43"/>
    </row>
    <row r="116" s="1" customFormat="1" ht="16.5" customHeight="1">
      <c r="B116" s="38"/>
      <c r="C116" s="39"/>
      <c r="D116" s="39"/>
      <c r="E116" s="186" t="str">
        <f>E7</f>
        <v>Stavební úpravy a změny užívání domu s pečovatelskou službou na bytový dům p.č. St. 171/1 a 171/2, k.ú. Hanušovice</v>
      </c>
      <c r="F116" s="32"/>
      <c r="G116" s="32"/>
      <c r="H116" s="32"/>
      <c r="I116" s="149"/>
      <c r="J116" s="39"/>
      <c r="K116" s="39"/>
      <c r="L116" s="43"/>
    </row>
    <row r="117" s="1" customFormat="1" ht="12" customHeight="1">
      <c r="B117" s="38"/>
      <c r="C117" s="32" t="s">
        <v>122</v>
      </c>
      <c r="D117" s="39"/>
      <c r="E117" s="39"/>
      <c r="F117" s="39"/>
      <c r="G117" s="39"/>
      <c r="H117" s="39"/>
      <c r="I117" s="149"/>
      <c r="J117" s="39"/>
      <c r="K117" s="39"/>
      <c r="L117" s="43"/>
    </row>
    <row r="118" s="1" customFormat="1" ht="16.5" customHeight="1">
      <c r="B118" s="38"/>
      <c r="C118" s="39"/>
      <c r="D118" s="39"/>
      <c r="E118" s="71" t="str">
        <f>E9</f>
        <v>07 - Zdravotechnická instalace</v>
      </c>
      <c r="F118" s="39"/>
      <c r="G118" s="39"/>
      <c r="H118" s="39"/>
      <c r="I118" s="149"/>
      <c r="J118" s="39"/>
      <c r="K118" s="39"/>
      <c r="L118" s="43"/>
    </row>
    <row r="119" s="1" customFormat="1" ht="6.96" customHeight="1">
      <c r="B119" s="38"/>
      <c r="C119" s="39"/>
      <c r="D119" s="39"/>
      <c r="E119" s="39"/>
      <c r="F119" s="39"/>
      <c r="G119" s="39"/>
      <c r="H119" s="39"/>
      <c r="I119" s="149"/>
      <c r="J119" s="39"/>
      <c r="K119" s="39"/>
      <c r="L119" s="43"/>
    </row>
    <row r="120" s="1" customFormat="1" ht="12" customHeight="1">
      <c r="B120" s="38"/>
      <c r="C120" s="32" t="s">
        <v>20</v>
      </c>
      <c r="D120" s="39"/>
      <c r="E120" s="39"/>
      <c r="F120" s="27" t="str">
        <f>F12</f>
        <v>Hanušovice</v>
      </c>
      <c r="G120" s="39"/>
      <c r="H120" s="39"/>
      <c r="I120" s="151" t="s">
        <v>22</v>
      </c>
      <c r="J120" s="74" t="str">
        <f>IF(J12="","",J12)</f>
        <v>9. 10. 2019</v>
      </c>
      <c r="K120" s="39"/>
      <c r="L120" s="43"/>
    </row>
    <row r="121" s="1" customFormat="1" ht="6.96" customHeight="1">
      <c r="B121" s="38"/>
      <c r="C121" s="39"/>
      <c r="D121" s="39"/>
      <c r="E121" s="39"/>
      <c r="F121" s="39"/>
      <c r="G121" s="39"/>
      <c r="H121" s="39"/>
      <c r="I121" s="149"/>
      <c r="J121" s="39"/>
      <c r="K121" s="39"/>
      <c r="L121" s="43"/>
    </row>
    <row r="122" s="1" customFormat="1" ht="15.15" customHeight="1">
      <c r="B122" s="38"/>
      <c r="C122" s="32" t="s">
        <v>24</v>
      </c>
      <c r="D122" s="39"/>
      <c r="E122" s="39"/>
      <c r="F122" s="27" t="str">
        <f>E15</f>
        <v xml:space="preserve"> </v>
      </c>
      <c r="G122" s="39"/>
      <c r="H122" s="39"/>
      <c r="I122" s="151" t="s">
        <v>30</v>
      </c>
      <c r="J122" s="36" t="str">
        <f>E21</f>
        <v xml:space="preserve"> </v>
      </c>
      <c r="K122" s="39"/>
      <c r="L122" s="43"/>
    </row>
    <row r="123" s="1" customFormat="1" ht="15.15" customHeight="1">
      <c r="B123" s="38"/>
      <c r="C123" s="32" t="s">
        <v>28</v>
      </c>
      <c r="D123" s="39"/>
      <c r="E123" s="39"/>
      <c r="F123" s="27" t="str">
        <f>IF(E18="","",E18)</f>
        <v>Vyplň údaj</v>
      </c>
      <c r="G123" s="39"/>
      <c r="H123" s="39"/>
      <c r="I123" s="151" t="s">
        <v>32</v>
      </c>
      <c r="J123" s="36" t="str">
        <f>E24</f>
        <v xml:space="preserve"> </v>
      </c>
      <c r="K123" s="39"/>
      <c r="L123" s="43"/>
    </row>
    <row r="124" s="1" customFormat="1" ht="10.32" customHeight="1">
      <c r="B124" s="38"/>
      <c r="C124" s="39"/>
      <c r="D124" s="39"/>
      <c r="E124" s="39"/>
      <c r="F124" s="39"/>
      <c r="G124" s="39"/>
      <c r="H124" s="39"/>
      <c r="I124" s="149"/>
      <c r="J124" s="39"/>
      <c r="K124" s="39"/>
      <c r="L124" s="43"/>
    </row>
    <row r="125" s="10" customFormat="1" ht="29.28" customHeight="1">
      <c r="B125" s="205"/>
      <c r="C125" s="206" t="s">
        <v>151</v>
      </c>
      <c r="D125" s="207" t="s">
        <v>59</v>
      </c>
      <c r="E125" s="207" t="s">
        <v>55</v>
      </c>
      <c r="F125" s="207" t="s">
        <v>56</v>
      </c>
      <c r="G125" s="207" t="s">
        <v>152</v>
      </c>
      <c r="H125" s="207" t="s">
        <v>153</v>
      </c>
      <c r="I125" s="208" t="s">
        <v>154</v>
      </c>
      <c r="J125" s="207" t="s">
        <v>126</v>
      </c>
      <c r="K125" s="209" t="s">
        <v>155</v>
      </c>
      <c r="L125" s="210"/>
      <c r="M125" s="95" t="s">
        <v>1</v>
      </c>
      <c r="N125" s="96" t="s">
        <v>38</v>
      </c>
      <c r="O125" s="96" t="s">
        <v>156</v>
      </c>
      <c r="P125" s="96" t="s">
        <v>157</v>
      </c>
      <c r="Q125" s="96" t="s">
        <v>158</v>
      </c>
      <c r="R125" s="96" t="s">
        <v>159</v>
      </c>
      <c r="S125" s="96" t="s">
        <v>160</v>
      </c>
      <c r="T125" s="97" t="s">
        <v>161</v>
      </c>
    </row>
    <row r="126" s="1" customFormat="1" ht="22.8" customHeight="1">
      <c r="B126" s="38"/>
      <c r="C126" s="102" t="s">
        <v>162</v>
      </c>
      <c r="D126" s="39"/>
      <c r="E126" s="39"/>
      <c r="F126" s="39"/>
      <c r="G126" s="39"/>
      <c r="H126" s="39"/>
      <c r="I126" s="149"/>
      <c r="J126" s="211">
        <f>BK126</f>
        <v>0</v>
      </c>
      <c r="K126" s="39"/>
      <c r="L126" s="43"/>
      <c r="M126" s="98"/>
      <c r="N126" s="99"/>
      <c r="O126" s="99"/>
      <c r="P126" s="212">
        <f>P127+P158</f>
        <v>0</v>
      </c>
      <c r="Q126" s="99"/>
      <c r="R126" s="212">
        <f>R127+R158</f>
        <v>37.395508</v>
      </c>
      <c r="S126" s="99"/>
      <c r="T126" s="213">
        <f>T127+T158</f>
        <v>0</v>
      </c>
      <c r="AT126" s="17" t="s">
        <v>73</v>
      </c>
      <c r="AU126" s="17" t="s">
        <v>128</v>
      </c>
      <c r="BK126" s="214">
        <f>BK127+BK158</f>
        <v>0</v>
      </c>
    </row>
    <row r="127" s="11" customFormat="1" ht="25.92" customHeight="1">
      <c r="B127" s="215"/>
      <c r="C127" s="216"/>
      <c r="D127" s="217" t="s">
        <v>73</v>
      </c>
      <c r="E127" s="218" t="s">
        <v>3193</v>
      </c>
      <c r="F127" s="218" t="s">
        <v>3194</v>
      </c>
      <c r="G127" s="216"/>
      <c r="H127" s="216"/>
      <c r="I127" s="219"/>
      <c r="J127" s="220">
        <f>BK127</f>
        <v>0</v>
      </c>
      <c r="K127" s="216"/>
      <c r="L127" s="221"/>
      <c r="M127" s="222"/>
      <c r="N127" s="223"/>
      <c r="O127" s="223"/>
      <c r="P127" s="224">
        <f>P128+P133+P140+P149+P152</f>
        <v>0</v>
      </c>
      <c r="Q127" s="223"/>
      <c r="R127" s="224">
        <f>R128+R133+R140+R149+R152</f>
        <v>33.279108000000001</v>
      </c>
      <c r="S127" s="223"/>
      <c r="T127" s="225">
        <f>T128+T133+T140+T149+T152</f>
        <v>0</v>
      </c>
      <c r="AR127" s="226" t="s">
        <v>82</v>
      </c>
      <c r="AT127" s="227" t="s">
        <v>73</v>
      </c>
      <c r="AU127" s="227" t="s">
        <v>74</v>
      </c>
      <c r="AY127" s="226" t="s">
        <v>165</v>
      </c>
      <c r="BK127" s="228">
        <f>BK128+BK133+BK140+BK149+BK152</f>
        <v>0</v>
      </c>
    </row>
    <row r="128" s="11" customFormat="1" ht="22.8" customHeight="1">
      <c r="B128" s="215"/>
      <c r="C128" s="216"/>
      <c r="D128" s="217" t="s">
        <v>73</v>
      </c>
      <c r="E128" s="229" t="s">
        <v>293</v>
      </c>
      <c r="F128" s="229" t="s">
        <v>3195</v>
      </c>
      <c r="G128" s="216"/>
      <c r="H128" s="216"/>
      <c r="I128" s="219"/>
      <c r="J128" s="230">
        <f>BK128</f>
        <v>0</v>
      </c>
      <c r="K128" s="216"/>
      <c r="L128" s="221"/>
      <c r="M128" s="222"/>
      <c r="N128" s="223"/>
      <c r="O128" s="223"/>
      <c r="P128" s="224">
        <f>SUM(P129:P132)</f>
        <v>0</v>
      </c>
      <c r="Q128" s="223"/>
      <c r="R128" s="224">
        <f>SUM(R129:R132)</f>
        <v>0</v>
      </c>
      <c r="S128" s="223"/>
      <c r="T128" s="225">
        <f>SUM(T129:T132)</f>
        <v>0</v>
      </c>
      <c r="AR128" s="226" t="s">
        <v>82</v>
      </c>
      <c r="AT128" s="227" t="s">
        <v>73</v>
      </c>
      <c r="AU128" s="227" t="s">
        <v>82</v>
      </c>
      <c r="AY128" s="226" t="s">
        <v>165</v>
      </c>
      <c r="BK128" s="228">
        <f>SUM(BK129:BK132)</f>
        <v>0</v>
      </c>
    </row>
    <row r="129" s="1" customFormat="1" ht="16.5" customHeight="1">
      <c r="B129" s="38"/>
      <c r="C129" s="231" t="s">
        <v>82</v>
      </c>
      <c r="D129" s="231" t="s">
        <v>168</v>
      </c>
      <c r="E129" s="232" t="s">
        <v>3196</v>
      </c>
      <c r="F129" s="233" t="s">
        <v>3197</v>
      </c>
      <c r="G129" s="234" t="s">
        <v>171</v>
      </c>
      <c r="H129" s="235">
        <v>22.550000000000001</v>
      </c>
      <c r="I129" s="236"/>
      <c r="J129" s="237">
        <f>ROUND(I129*H129,2)</f>
        <v>0</v>
      </c>
      <c r="K129" s="233" t="s">
        <v>1</v>
      </c>
      <c r="L129" s="43"/>
      <c r="M129" s="238" t="s">
        <v>1</v>
      </c>
      <c r="N129" s="239" t="s">
        <v>40</v>
      </c>
      <c r="O129" s="86"/>
      <c r="P129" s="240">
        <f>O129*H129</f>
        <v>0</v>
      </c>
      <c r="Q129" s="240">
        <v>0</v>
      </c>
      <c r="R129" s="240">
        <f>Q129*H129</f>
        <v>0</v>
      </c>
      <c r="S129" s="240">
        <v>0</v>
      </c>
      <c r="T129" s="241">
        <f>S129*H129</f>
        <v>0</v>
      </c>
      <c r="AR129" s="242" t="s">
        <v>173</v>
      </c>
      <c r="AT129" s="242" t="s">
        <v>168</v>
      </c>
      <c r="AU129" s="242" t="s">
        <v>107</v>
      </c>
      <c r="AY129" s="17" t="s">
        <v>165</v>
      </c>
      <c r="BE129" s="243">
        <f>IF(N129="základní",J129,0)</f>
        <v>0</v>
      </c>
      <c r="BF129" s="243">
        <f>IF(N129="snížená",J129,0)</f>
        <v>0</v>
      </c>
      <c r="BG129" s="243">
        <f>IF(N129="zákl. přenesená",J129,0)</f>
        <v>0</v>
      </c>
      <c r="BH129" s="243">
        <f>IF(N129="sníž. přenesená",J129,0)</f>
        <v>0</v>
      </c>
      <c r="BI129" s="243">
        <f>IF(N129="nulová",J129,0)</f>
        <v>0</v>
      </c>
      <c r="BJ129" s="17" t="s">
        <v>107</v>
      </c>
      <c r="BK129" s="243">
        <f>ROUND(I129*H129,2)</f>
        <v>0</v>
      </c>
      <c r="BL129" s="17" t="s">
        <v>173</v>
      </c>
      <c r="BM129" s="242" t="s">
        <v>3198</v>
      </c>
    </row>
    <row r="130" s="1" customFormat="1" ht="16.5" customHeight="1">
      <c r="B130" s="38"/>
      <c r="C130" s="231" t="s">
        <v>315</v>
      </c>
      <c r="D130" s="231" t="s">
        <v>168</v>
      </c>
      <c r="E130" s="232" t="s">
        <v>3196</v>
      </c>
      <c r="F130" s="233" t="s">
        <v>3197</v>
      </c>
      <c r="G130" s="234" t="s">
        <v>171</v>
      </c>
      <c r="H130" s="235">
        <v>12.029999999999999</v>
      </c>
      <c r="I130" s="236"/>
      <c r="J130" s="237">
        <f>ROUND(I130*H130,2)</f>
        <v>0</v>
      </c>
      <c r="K130" s="233" t="s">
        <v>1</v>
      </c>
      <c r="L130" s="43"/>
      <c r="M130" s="238" t="s">
        <v>1</v>
      </c>
      <c r="N130" s="239" t="s">
        <v>40</v>
      </c>
      <c r="O130" s="86"/>
      <c r="P130" s="240">
        <f>O130*H130</f>
        <v>0</v>
      </c>
      <c r="Q130" s="240">
        <v>0</v>
      </c>
      <c r="R130" s="240">
        <f>Q130*H130</f>
        <v>0</v>
      </c>
      <c r="S130" s="240">
        <v>0</v>
      </c>
      <c r="T130" s="241">
        <f>S130*H130</f>
        <v>0</v>
      </c>
      <c r="AR130" s="242" t="s">
        <v>173</v>
      </c>
      <c r="AT130" s="242" t="s">
        <v>168</v>
      </c>
      <c r="AU130" s="242" t="s">
        <v>107</v>
      </c>
      <c r="AY130" s="17" t="s">
        <v>165</v>
      </c>
      <c r="BE130" s="243">
        <f>IF(N130="základní",J130,0)</f>
        <v>0</v>
      </c>
      <c r="BF130" s="243">
        <f>IF(N130="snížená",J130,0)</f>
        <v>0</v>
      </c>
      <c r="BG130" s="243">
        <f>IF(N130="zákl. přenesená",J130,0)</f>
        <v>0</v>
      </c>
      <c r="BH130" s="243">
        <f>IF(N130="sníž. přenesená",J130,0)</f>
        <v>0</v>
      </c>
      <c r="BI130" s="243">
        <f>IF(N130="nulová",J130,0)</f>
        <v>0</v>
      </c>
      <c r="BJ130" s="17" t="s">
        <v>107</v>
      </c>
      <c r="BK130" s="243">
        <f>ROUND(I130*H130,2)</f>
        <v>0</v>
      </c>
      <c r="BL130" s="17" t="s">
        <v>173</v>
      </c>
      <c r="BM130" s="242" t="s">
        <v>3199</v>
      </c>
    </row>
    <row r="131" s="1" customFormat="1" ht="16.5" customHeight="1">
      <c r="B131" s="38"/>
      <c r="C131" s="231" t="s">
        <v>107</v>
      </c>
      <c r="D131" s="231" t="s">
        <v>168</v>
      </c>
      <c r="E131" s="232" t="s">
        <v>3200</v>
      </c>
      <c r="F131" s="233" t="s">
        <v>3201</v>
      </c>
      <c r="G131" s="234" t="s">
        <v>171</v>
      </c>
      <c r="H131" s="235">
        <v>22.550000000000001</v>
      </c>
      <c r="I131" s="236"/>
      <c r="J131" s="237">
        <f>ROUND(I131*H131,2)</f>
        <v>0</v>
      </c>
      <c r="K131" s="233" t="s">
        <v>1</v>
      </c>
      <c r="L131" s="43"/>
      <c r="M131" s="238" t="s">
        <v>1</v>
      </c>
      <c r="N131" s="239" t="s">
        <v>40</v>
      </c>
      <c r="O131" s="86"/>
      <c r="P131" s="240">
        <f>O131*H131</f>
        <v>0</v>
      </c>
      <c r="Q131" s="240">
        <v>0</v>
      </c>
      <c r="R131" s="240">
        <f>Q131*H131</f>
        <v>0</v>
      </c>
      <c r="S131" s="240">
        <v>0</v>
      </c>
      <c r="T131" s="241">
        <f>S131*H131</f>
        <v>0</v>
      </c>
      <c r="AR131" s="242" t="s">
        <v>173</v>
      </c>
      <c r="AT131" s="242" t="s">
        <v>168</v>
      </c>
      <c r="AU131" s="242" t="s">
        <v>107</v>
      </c>
      <c r="AY131" s="17" t="s">
        <v>165</v>
      </c>
      <c r="BE131" s="243">
        <f>IF(N131="základní",J131,0)</f>
        <v>0</v>
      </c>
      <c r="BF131" s="243">
        <f>IF(N131="snížená",J131,0)</f>
        <v>0</v>
      </c>
      <c r="BG131" s="243">
        <f>IF(N131="zákl. přenesená",J131,0)</f>
        <v>0</v>
      </c>
      <c r="BH131" s="243">
        <f>IF(N131="sníž. přenesená",J131,0)</f>
        <v>0</v>
      </c>
      <c r="BI131" s="243">
        <f>IF(N131="nulová",J131,0)</f>
        <v>0</v>
      </c>
      <c r="BJ131" s="17" t="s">
        <v>107</v>
      </c>
      <c r="BK131" s="243">
        <f>ROUND(I131*H131,2)</f>
        <v>0</v>
      </c>
      <c r="BL131" s="17" t="s">
        <v>173</v>
      </c>
      <c r="BM131" s="242" t="s">
        <v>3202</v>
      </c>
    </row>
    <row r="132" s="1" customFormat="1" ht="16.5" customHeight="1">
      <c r="B132" s="38"/>
      <c r="C132" s="231" t="s">
        <v>331</v>
      </c>
      <c r="D132" s="231" t="s">
        <v>168</v>
      </c>
      <c r="E132" s="232" t="s">
        <v>3200</v>
      </c>
      <c r="F132" s="233" t="s">
        <v>3201</v>
      </c>
      <c r="G132" s="234" t="s">
        <v>171</v>
      </c>
      <c r="H132" s="235">
        <v>12.029999999999999</v>
      </c>
      <c r="I132" s="236"/>
      <c r="J132" s="237">
        <f>ROUND(I132*H132,2)</f>
        <v>0</v>
      </c>
      <c r="K132" s="233" t="s">
        <v>1</v>
      </c>
      <c r="L132" s="43"/>
      <c r="M132" s="238" t="s">
        <v>1</v>
      </c>
      <c r="N132" s="239" t="s">
        <v>40</v>
      </c>
      <c r="O132" s="86"/>
      <c r="P132" s="240">
        <f>O132*H132</f>
        <v>0</v>
      </c>
      <c r="Q132" s="240">
        <v>0</v>
      </c>
      <c r="R132" s="240">
        <f>Q132*H132</f>
        <v>0</v>
      </c>
      <c r="S132" s="240">
        <v>0</v>
      </c>
      <c r="T132" s="241">
        <f>S132*H132</f>
        <v>0</v>
      </c>
      <c r="AR132" s="242" t="s">
        <v>173</v>
      </c>
      <c r="AT132" s="242" t="s">
        <v>168</v>
      </c>
      <c r="AU132" s="242" t="s">
        <v>107</v>
      </c>
      <c r="AY132" s="17" t="s">
        <v>165</v>
      </c>
      <c r="BE132" s="243">
        <f>IF(N132="základní",J132,0)</f>
        <v>0</v>
      </c>
      <c r="BF132" s="243">
        <f>IF(N132="snížená",J132,0)</f>
        <v>0</v>
      </c>
      <c r="BG132" s="243">
        <f>IF(N132="zákl. přenesená",J132,0)</f>
        <v>0</v>
      </c>
      <c r="BH132" s="243">
        <f>IF(N132="sníž. přenesená",J132,0)</f>
        <v>0</v>
      </c>
      <c r="BI132" s="243">
        <f>IF(N132="nulová",J132,0)</f>
        <v>0</v>
      </c>
      <c r="BJ132" s="17" t="s">
        <v>107</v>
      </c>
      <c r="BK132" s="243">
        <f>ROUND(I132*H132,2)</f>
        <v>0</v>
      </c>
      <c r="BL132" s="17" t="s">
        <v>173</v>
      </c>
      <c r="BM132" s="242" t="s">
        <v>3203</v>
      </c>
    </row>
    <row r="133" s="11" customFormat="1" ht="22.8" customHeight="1">
      <c r="B133" s="215"/>
      <c r="C133" s="216"/>
      <c r="D133" s="217" t="s">
        <v>73</v>
      </c>
      <c r="E133" s="229" t="s">
        <v>315</v>
      </c>
      <c r="F133" s="229" t="s">
        <v>3204</v>
      </c>
      <c r="G133" s="216"/>
      <c r="H133" s="216"/>
      <c r="I133" s="219"/>
      <c r="J133" s="230">
        <f>BK133</f>
        <v>0</v>
      </c>
      <c r="K133" s="216"/>
      <c r="L133" s="221"/>
      <c r="M133" s="222"/>
      <c r="N133" s="223"/>
      <c r="O133" s="223"/>
      <c r="P133" s="224">
        <f>SUM(P134:P139)</f>
        <v>0</v>
      </c>
      <c r="Q133" s="223"/>
      <c r="R133" s="224">
        <f>SUM(R134:R139)</f>
        <v>0</v>
      </c>
      <c r="S133" s="223"/>
      <c r="T133" s="225">
        <f>SUM(T134:T139)</f>
        <v>0</v>
      </c>
      <c r="AR133" s="226" t="s">
        <v>82</v>
      </c>
      <c r="AT133" s="227" t="s">
        <v>73</v>
      </c>
      <c r="AU133" s="227" t="s">
        <v>82</v>
      </c>
      <c r="AY133" s="226" t="s">
        <v>165</v>
      </c>
      <c r="BK133" s="228">
        <f>SUM(BK134:BK139)</f>
        <v>0</v>
      </c>
    </row>
    <row r="134" s="1" customFormat="1" ht="16.5" customHeight="1">
      <c r="B134" s="38"/>
      <c r="C134" s="231" t="s">
        <v>166</v>
      </c>
      <c r="D134" s="231" t="s">
        <v>168</v>
      </c>
      <c r="E134" s="232" t="s">
        <v>3205</v>
      </c>
      <c r="F134" s="233" t="s">
        <v>3206</v>
      </c>
      <c r="G134" s="234" t="s">
        <v>171</v>
      </c>
      <c r="H134" s="235">
        <v>13.35</v>
      </c>
      <c r="I134" s="236"/>
      <c r="J134" s="237">
        <f>ROUND(I134*H134,2)</f>
        <v>0</v>
      </c>
      <c r="K134" s="233" t="s">
        <v>1</v>
      </c>
      <c r="L134" s="43"/>
      <c r="M134" s="238" t="s">
        <v>1</v>
      </c>
      <c r="N134" s="239" t="s">
        <v>40</v>
      </c>
      <c r="O134" s="86"/>
      <c r="P134" s="240">
        <f>O134*H134</f>
        <v>0</v>
      </c>
      <c r="Q134" s="240">
        <v>0</v>
      </c>
      <c r="R134" s="240">
        <f>Q134*H134</f>
        <v>0</v>
      </c>
      <c r="S134" s="240">
        <v>0</v>
      </c>
      <c r="T134" s="241">
        <f>S134*H134</f>
        <v>0</v>
      </c>
      <c r="AR134" s="242" t="s">
        <v>173</v>
      </c>
      <c r="AT134" s="242" t="s">
        <v>168</v>
      </c>
      <c r="AU134" s="242" t="s">
        <v>107</v>
      </c>
      <c r="AY134" s="17" t="s">
        <v>165</v>
      </c>
      <c r="BE134" s="243">
        <f>IF(N134="základní",J134,0)</f>
        <v>0</v>
      </c>
      <c r="BF134" s="243">
        <f>IF(N134="snížená",J134,0)</f>
        <v>0</v>
      </c>
      <c r="BG134" s="243">
        <f>IF(N134="zákl. přenesená",J134,0)</f>
        <v>0</v>
      </c>
      <c r="BH134" s="243">
        <f>IF(N134="sníž. přenesená",J134,0)</f>
        <v>0</v>
      </c>
      <c r="BI134" s="243">
        <f>IF(N134="nulová",J134,0)</f>
        <v>0</v>
      </c>
      <c r="BJ134" s="17" t="s">
        <v>107</v>
      </c>
      <c r="BK134" s="243">
        <f>ROUND(I134*H134,2)</f>
        <v>0</v>
      </c>
      <c r="BL134" s="17" t="s">
        <v>173</v>
      </c>
      <c r="BM134" s="242" t="s">
        <v>3207</v>
      </c>
    </row>
    <row r="135" s="1" customFormat="1" ht="16.5" customHeight="1">
      <c r="B135" s="38"/>
      <c r="C135" s="231" t="s">
        <v>336</v>
      </c>
      <c r="D135" s="231" t="s">
        <v>168</v>
      </c>
      <c r="E135" s="232" t="s">
        <v>3205</v>
      </c>
      <c r="F135" s="233" t="s">
        <v>3206</v>
      </c>
      <c r="G135" s="234" t="s">
        <v>171</v>
      </c>
      <c r="H135" s="235">
        <v>12.029999999999999</v>
      </c>
      <c r="I135" s="236"/>
      <c r="J135" s="237">
        <f>ROUND(I135*H135,2)</f>
        <v>0</v>
      </c>
      <c r="K135" s="233" t="s">
        <v>1</v>
      </c>
      <c r="L135" s="43"/>
      <c r="M135" s="238" t="s">
        <v>1</v>
      </c>
      <c r="N135" s="239" t="s">
        <v>40</v>
      </c>
      <c r="O135" s="86"/>
      <c r="P135" s="240">
        <f>O135*H135</f>
        <v>0</v>
      </c>
      <c r="Q135" s="240">
        <v>0</v>
      </c>
      <c r="R135" s="240">
        <f>Q135*H135</f>
        <v>0</v>
      </c>
      <c r="S135" s="240">
        <v>0</v>
      </c>
      <c r="T135" s="241">
        <f>S135*H135</f>
        <v>0</v>
      </c>
      <c r="AR135" s="242" t="s">
        <v>173</v>
      </c>
      <c r="AT135" s="242" t="s">
        <v>168</v>
      </c>
      <c r="AU135" s="242" t="s">
        <v>107</v>
      </c>
      <c r="AY135" s="17" t="s">
        <v>165</v>
      </c>
      <c r="BE135" s="243">
        <f>IF(N135="základní",J135,0)</f>
        <v>0</v>
      </c>
      <c r="BF135" s="243">
        <f>IF(N135="snížená",J135,0)</f>
        <v>0</v>
      </c>
      <c r="BG135" s="243">
        <f>IF(N135="zákl. přenesená",J135,0)</f>
        <v>0</v>
      </c>
      <c r="BH135" s="243">
        <f>IF(N135="sníž. přenesená",J135,0)</f>
        <v>0</v>
      </c>
      <c r="BI135" s="243">
        <f>IF(N135="nulová",J135,0)</f>
        <v>0</v>
      </c>
      <c r="BJ135" s="17" t="s">
        <v>107</v>
      </c>
      <c r="BK135" s="243">
        <f>ROUND(I135*H135,2)</f>
        <v>0</v>
      </c>
      <c r="BL135" s="17" t="s">
        <v>173</v>
      </c>
      <c r="BM135" s="242" t="s">
        <v>3208</v>
      </c>
    </row>
    <row r="136" s="1" customFormat="1" ht="16.5" customHeight="1">
      <c r="B136" s="38"/>
      <c r="C136" s="231" t="s">
        <v>173</v>
      </c>
      <c r="D136" s="231" t="s">
        <v>168</v>
      </c>
      <c r="E136" s="232" t="s">
        <v>3209</v>
      </c>
      <c r="F136" s="233" t="s">
        <v>3210</v>
      </c>
      <c r="G136" s="234" t="s">
        <v>171</v>
      </c>
      <c r="H136" s="235">
        <v>13.35</v>
      </c>
      <c r="I136" s="236"/>
      <c r="J136" s="237">
        <f>ROUND(I136*H136,2)</f>
        <v>0</v>
      </c>
      <c r="K136" s="233" t="s">
        <v>1</v>
      </c>
      <c r="L136" s="43"/>
      <c r="M136" s="238" t="s">
        <v>1</v>
      </c>
      <c r="N136" s="239" t="s">
        <v>40</v>
      </c>
      <c r="O136" s="86"/>
      <c r="P136" s="240">
        <f>O136*H136</f>
        <v>0</v>
      </c>
      <c r="Q136" s="240">
        <v>0</v>
      </c>
      <c r="R136" s="240">
        <f>Q136*H136</f>
        <v>0</v>
      </c>
      <c r="S136" s="240">
        <v>0</v>
      </c>
      <c r="T136" s="241">
        <f>S136*H136</f>
        <v>0</v>
      </c>
      <c r="AR136" s="242" t="s">
        <v>173</v>
      </c>
      <c r="AT136" s="242" t="s">
        <v>168</v>
      </c>
      <c r="AU136" s="242" t="s">
        <v>107</v>
      </c>
      <c r="AY136" s="17" t="s">
        <v>165</v>
      </c>
      <c r="BE136" s="243">
        <f>IF(N136="základní",J136,0)</f>
        <v>0</v>
      </c>
      <c r="BF136" s="243">
        <f>IF(N136="snížená",J136,0)</f>
        <v>0</v>
      </c>
      <c r="BG136" s="243">
        <f>IF(N136="zákl. přenesená",J136,0)</f>
        <v>0</v>
      </c>
      <c r="BH136" s="243">
        <f>IF(N136="sníž. přenesená",J136,0)</f>
        <v>0</v>
      </c>
      <c r="BI136" s="243">
        <f>IF(N136="nulová",J136,0)</f>
        <v>0</v>
      </c>
      <c r="BJ136" s="17" t="s">
        <v>107</v>
      </c>
      <c r="BK136" s="243">
        <f>ROUND(I136*H136,2)</f>
        <v>0</v>
      </c>
      <c r="BL136" s="17" t="s">
        <v>173</v>
      </c>
      <c r="BM136" s="242" t="s">
        <v>3211</v>
      </c>
    </row>
    <row r="137" s="1" customFormat="1" ht="16.5" customHeight="1">
      <c r="B137" s="38"/>
      <c r="C137" s="231" t="s">
        <v>349</v>
      </c>
      <c r="D137" s="231" t="s">
        <v>168</v>
      </c>
      <c r="E137" s="232" t="s">
        <v>3209</v>
      </c>
      <c r="F137" s="233" t="s">
        <v>3210</v>
      </c>
      <c r="G137" s="234" t="s">
        <v>171</v>
      </c>
      <c r="H137" s="235">
        <v>12.029999999999999</v>
      </c>
      <c r="I137" s="236"/>
      <c r="J137" s="237">
        <f>ROUND(I137*H137,2)</f>
        <v>0</v>
      </c>
      <c r="K137" s="233" t="s">
        <v>1</v>
      </c>
      <c r="L137" s="43"/>
      <c r="M137" s="238" t="s">
        <v>1</v>
      </c>
      <c r="N137" s="239" t="s">
        <v>40</v>
      </c>
      <c r="O137" s="86"/>
      <c r="P137" s="240">
        <f>O137*H137</f>
        <v>0</v>
      </c>
      <c r="Q137" s="240">
        <v>0</v>
      </c>
      <c r="R137" s="240">
        <f>Q137*H137</f>
        <v>0</v>
      </c>
      <c r="S137" s="240">
        <v>0</v>
      </c>
      <c r="T137" s="241">
        <f>S137*H137</f>
        <v>0</v>
      </c>
      <c r="AR137" s="242" t="s">
        <v>173</v>
      </c>
      <c r="AT137" s="242" t="s">
        <v>168</v>
      </c>
      <c r="AU137" s="242" t="s">
        <v>107</v>
      </c>
      <c r="AY137" s="17" t="s">
        <v>165</v>
      </c>
      <c r="BE137" s="243">
        <f>IF(N137="základní",J137,0)</f>
        <v>0</v>
      </c>
      <c r="BF137" s="243">
        <f>IF(N137="snížená",J137,0)</f>
        <v>0</v>
      </c>
      <c r="BG137" s="243">
        <f>IF(N137="zákl. přenesená",J137,0)</f>
        <v>0</v>
      </c>
      <c r="BH137" s="243">
        <f>IF(N137="sníž. přenesená",J137,0)</f>
        <v>0</v>
      </c>
      <c r="BI137" s="243">
        <f>IF(N137="nulová",J137,0)</f>
        <v>0</v>
      </c>
      <c r="BJ137" s="17" t="s">
        <v>107</v>
      </c>
      <c r="BK137" s="243">
        <f>ROUND(I137*H137,2)</f>
        <v>0</v>
      </c>
      <c r="BL137" s="17" t="s">
        <v>173</v>
      </c>
      <c r="BM137" s="242" t="s">
        <v>3212</v>
      </c>
    </row>
    <row r="138" s="1" customFormat="1" ht="16.5" customHeight="1">
      <c r="B138" s="38"/>
      <c r="C138" s="231" t="s">
        <v>229</v>
      </c>
      <c r="D138" s="231" t="s">
        <v>168</v>
      </c>
      <c r="E138" s="232" t="s">
        <v>3213</v>
      </c>
      <c r="F138" s="233" t="s">
        <v>3214</v>
      </c>
      <c r="G138" s="234" t="s">
        <v>171</v>
      </c>
      <c r="H138" s="235">
        <v>80.099999999999994</v>
      </c>
      <c r="I138" s="236"/>
      <c r="J138" s="237">
        <f>ROUND(I138*H138,2)</f>
        <v>0</v>
      </c>
      <c r="K138" s="233" t="s">
        <v>1</v>
      </c>
      <c r="L138" s="43"/>
      <c r="M138" s="238" t="s">
        <v>1</v>
      </c>
      <c r="N138" s="239" t="s">
        <v>40</v>
      </c>
      <c r="O138" s="86"/>
      <c r="P138" s="240">
        <f>O138*H138</f>
        <v>0</v>
      </c>
      <c r="Q138" s="240">
        <v>0</v>
      </c>
      <c r="R138" s="240">
        <f>Q138*H138</f>
        <v>0</v>
      </c>
      <c r="S138" s="240">
        <v>0</v>
      </c>
      <c r="T138" s="241">
        <f>S138*H138</f>
        <v>0</v>
      </c>
      <c r="AR138" s="242" t="s">
        <v>173</v>
      </c>
      <c r="AT138" s="242" t="s">
        <v>168</v>
      </c>
      <c r="AU138" s="242" t="s">
        <v>107</v>
      </c>
      <c r="AY138" s="17" t="s">
        <v>165</v>
      </c>
      <c r="BE138" s="243">
        <f>IF(N138="základní",J138,0)</f>
        <v>0</v>
      </c>
      <c r="BF138" s="243">
        <f>IF(N138="snížená",J138,0)</f>
        <v>0</v>
      </c>
      <c r="BG138" s="243">
        <f>IF(N138="zákl. přenesená",J138,0)</f>
        <v>0</v>
      </c>
      <c r="BH138" s="243">
        <f>IF(N138="sníž. přenesená",J138,0)</f>
        <v>0</v>
      </c>
      <c r="BI138" s="243">
        <f>IF(N138="nulová",J138,0)</f>
        <v>0</v>
      </c>
      <c r="BJ138" s="17" t="s">
        <v>107</v>
      </c>
      <c r="BK138" s="243">
        <f>ROUND(I138*H138,2)</f>
        <v>0</v>
      </c>
      <c r="BL138" s="17" t="s">
        <v>173</v>
      </c>
      <c r="BM138" s="242" t="s">
        <v>3215</v>
      </c>
    </row>
    <row r="139" s="1" customFormat="1" ht="16.5" customHeight="1">
      <c r="B139" s="38"/>
      <c r="C139" s="231" t="s">
        <v>357</v>
      </c>
      <c r="D139" s="231" t="s">
        <v>168</v>
      </c>
      <c r="E139" s="232" t="s">
        <v>3213</v>
      </c>
      <c r="F139" s="233" t="s">
        <v>3214</v>
      </c>
      <c r="G139" s="234" t="s">
        <v>171</v>
      </c>
      <c r="H139" s="235">
        <v>72.180000000000007</v>
      </c>
      <c r="I139" s="236"/>
      <c r="J139" s="237">
        <f>ROUND(I139*H139,2)</f>
        <v>0</v>
      </c>
      <c r="K139" s="233" t="s">
        <v>1</v>
      </c>
      <c r="L139" s="43"/>
      <c r="M139" s="238" t="s">
        <v>1</v>
      </c>
      <c r="N139" s="239" t="s">
        <v>40</v>
      </c>
      <c r="O139" s="86"/>
      <c r="P139" s="240">
        <f>O139*H139</f>
        <v>0</v>
      </c>
      <c r="Q139" s="240">
        <v>0</v>
      </c>
      <c r="R139" s="240">
        <f>Q139*H139</f>
        <v>0</v>
      </c>
      <c r="S139" s="240">
        <v>0</v>
      </c>
      <c r="T139" s="241">
        <f>S139*H139</f>
        <v>0</v>
      </c>
      <c r="AR139" s="242" t="s">
        <v>173</v>
      </c>
      <c r="AT139" s="242" t="s">
        <v>168</v>
      </c>
      <c r="AU139" s="242" t="s">
        <v>107</v>
      </c>
      <c r="AY139" s="17" t="s">
        <v>165</v>
      </c>
      <c r="BE139" s="243">
        <f>IF(N139="základní",J139,0)</f>
        <v>0</v>
      </c>
      <c r="BF139" s="243">
        <f>IF(N139="snížená",J139,0)</f>
        <v>0</v>
      </c>
      <c r="BG139" s="243">
        <f>IF(N139="zákl. přenesená",J139,0)</f>
        <v>0</v>
      </c>
      <c r="BH139" s="243">
        <f>IF(N139="sníž. přenesená",J139,0)</f>
        <v>0</v>
      </c>
      <c r="BI139" s="243">
        <f>IF(N139="nulová",J139,0)</f>
        <v>0</v>
      </c>
      <c r="BJ139" s="17" t="s">
        <v>107</v>
      </c>
      <c r="BK139" s="243">
        <f>ROUND(I139*H139,2)</f>
        <v>0</v>
      </c>
      <c r="BL139" s="17" t="s">
        <v>173</v>
      </c>
      <c r="BM139" s="242" t="s">
        <v>3216</v>
      </c>
    </row>
    <row r="140" s="11" customFormat="1" ht="22.8" customHeight="1">
      <c r="B140" s="215"/>
      <c r="C140" s="216"/>
      <c r="D140" s="217" t="s">
        <v>73</v>
      </c>
      <c r="E140" s="229" t="s">
        <v>331</v>
      </c>
      <c r="F140" s="229" t="s">
        <v>3217</v>
      </c>
      <c r="G140" s="216"/>
      <c r="H140" s="216"/>
      <c r="I140" s="219"/>
      <c r="J140" s="230">
        <f>BK140</f>
        <v>0</v>
      </c>
      <c r="K140" s="216"/>
      <c r="L140" s="221"/>
      <c r="M140" s="222"/>
      <c r="N140" s="223"/>
      <c r="O140" s="223"/>
      <c r="P140" s="224">
        <f>SUM(P141:P148)</f>
        <v>0</v>
      </c>
      <c r="Q140" s="223"/>
      <c r="R140" s="224">
        <f>SUM(R141:R148)</f>
        <v>26.027000000000001</v>
      </c>
      <c r="S140" s="223"/>
      <c r="T140" s="225">
        <f>SUM(T141:T148)</f>
        <v>0</v>
      </c>
      <c r="AR140" s="226" t="s">
        <v>82</v>
      </c>
      <c r="AT140" s="227" t="s">
        <v>73</v>
      </c>
      <c r="AU140" s="227" t="s">
        <v>82</v>
      </c>
      <c r="AY140" s="226" t="s">
        <v>165</v>
      </c>
      <c r="BK140" s="228">
        <f>SUM(BK141:BK148)</f>
        <v>0</v>
      </c>
    </row>
    <row r="141" s="1" customFormat="1" ht="16.5" customHeight="1">
      <c r="B141" s="38"/>
      <c r="C141" s="231" t="s">
        <v>238</v>
      </c>
      <c r="D141" s="231" t="s">
        <v>168</v>
      </c>
      <c r="E141" s="232" t="s">
        <v>3218</v>
      </c>
      <c r="F141" s="233" t="s">
        <v>3219</v>
      </c>
      <c r="G141" s="234" t="s">
        <v>171</v>
      </c>
      <c r="H141" s="235">
        <v>13.35</v>
      </c>
      <c r="I141" s="236"/>
      <c r="J141" s="237">
        <f>ROUND(I141*H141,2)</f>
        <v>0</v>
      </c>
      <c r="K141" s="233" t="s">
        <v>1</v>
      </c>
      <c r="L141" s="43"/>
      <c r="M141" s="238" t="s">
        <v>1</v>
      </c>
      <c r="N141" s="239" t="s">
        <v>40</v>
      </c>
      <c r="O141" s="86"/>
      <c r="P141" s="240">
        <f>O141*H141</f>
        <v>0</v>
      </c>
      <c r="Q141" s="240">
        <v>0</v>
      </c>
      <c r="R141" s="240">
        <f>Q141*H141</f>
        <v>0</v>
      </c>
      <c r="S141" s="240">
        <v>0</v>
      </c>
      <c r="T141" s="241">
        <f>S141*H141</f>
        <v>0</v>
      </c>
      <c r="AR141" s="242" t="s">
        <v>173</v>
      </c>
      <c r="AT141" s="242" t="s">
        <v>168</v>
      </c>
      <c r="AU141" s="242" t="s">
        <v>107</v>
      </c>
      <c r="AY141" s="17" t="s">
        <v>165</v>
      </c>
      <c r="BE141" s="243">
        <f>IF(N141="základní",J141,0)</f>
        <v>0</v>
      </c>
      <c r="BF141" s="243">
        <f>IF(N141="snížená",J141,0)</f>
        <v>0</v>
      </c>
      <c r="BG141" s="243">
        <f>IF(N141="zákl. přenesená",J141,0)</f>
        <v>0</v>
      </c>
      <c r="BH141" s="243">
        <f>IF(N141="sníž. přenesená",J141,0)</f>
        <v>0</v>
      </c>
      <c r="BI141" s="243">
        <f>IF(N141="nulová",J141,0)</f>
        <v>0</v>
      </c>
      <c r="BJ141" s="17" t="s">
        <v>107</v>
      </c>
      <c r="BK141" s="243">
        <f>ROUND(I141*H141,2)</f>
        <v>0</v>
      </c>
      <c r="BL141" s="17" t="s">
        <v>173</v>
      </c>
      <c r="BM141" s="242" t="s">
        <v>3220</v>
      </c>
    </row>
    <row r="142" s="1" customFormat="1" ht="16.5" customHeight="1">
      <c r="B142" s="38"/>
      <c r="C142" s="231" t="s">
        <v>375</v>
      </c>
      <c r="D142" s="231" t="s">
        <v>168</v>
      </c>
      <c r="E142" s="232" t="s">
        <v>3218</v>
      </c>
      <c r="F142" s="233" t="s">
        <v>3219</v>
      </c>
      <c r="G142" s="234" t="s">
        <v>171</v>
      </c>
      <c r="H142" s="235">
        <v>12.029999999999999</v>
      </c>
      <c r="I142" s="236"/>
      <c r="J142" s="237">
        <f>ROUND(I142*H142,2)</f>
        <v>0</v>
      </c>
      <c r="K142" s="233" t="s">
        <v>1</v>
      </c>
      <c r="L142" s="43"/>
      <c r="M142" s="238" t="s">
        <v>1</v>
      </c>
      <c r="N142" s="239" t="s">
        <v>40</v>
      </c>
      <c r="O142" s="86"/>
      <c r="P142" s="240">
        <f>O142*H142</f>
        <v>0</v>
      </c>
      <c r="Q142" s="240">
        <v>0</v>
      </c>
      <c r="R142" s="240">
        <f>Q142*H142</f>
        <v>0</v>
      </c>
      <c r="S142" s="240">
        <v>0</v>
      </c>
      <c r="T142" s="241">
        <f>S142*H142</f>
        <v>0</v>
      </c>
      <c r="AR142" s="242" t="s">
        <v>173</v>
      </c>
      <c r="AT142" s="242" t="s">
        <v>168</v>
      </c>
      <c r="AU142" s="242" t="s">
        <v>107</v>
      </c>
      <c r="AY142" s="17" t="s">
        <v>165</v>
      </c>
      <c r="BE142" s="243">
        <f>IF(N142="základní",J142,0)</f>
        <v>0</v>
      </c>
      <c r="BF142" s="243">
        <f>IF(N142="snížená",J142,0)</f>
        <v>0</v>
      </c>
      <c r="BG142" s="243">
        <f>IF(N142="zákl. přenesená",J142,0)</f>
        <v>0</v>
      </c>
      <c r="BH142" s="243">
        <f>IF(N142="sníž. přenesená",J142,0)</f>
        <v>0</v>
      </c>
      <c r="BI142" s="243">
        <f>IF(N142="nulová",J142,0)</f>
        <v>0</v>
      </c>
      <c r="BJ142" s="17" t="s">
        <v>107</v>
      </c>
      <c r="BK142" s="243">
        <f>ROUND(I142*H142,2)</f>
        <v>0</v>
      </c>
      <c r="BL142" s="17" t="s">
        <v>173</v>
      </c>
      <c r="BM142" s="242" t="s">
        <v>3221</v>
      </c>
    </row>
    <row r="143" s="1" customFormat="1" ht="16.5" customHeight="1">
      <c r="B143" s="38"/>
      <c r="C143" s="231" t="s">
        <v>233</v>
      </c>
      <c r="D143" s="231" t="s">
        <v>168</v>
      </c>
      <c r="E143" s="232" t="s">
        <v>3222</v>
      </c>
      <c r="F143" s="233" t="s">
        <v>3223</v>
      </c>
      <c r="G143" s="234" t="s">
        <v>171</v>
      </c>
      <c r="H143" s="235">
        <v>10.08</v>
      </c>
      <c r="I143" s="236"/>
      <c r="J143" s="237">
        <f>ROUND(I143*H143,2)</f>
        <v>0</v>
      </c>
      <c r="K143" s="233" t="s">
        <v>1</v>
      </c>
      <c r="L143" s="43"/>
      <c r="M143" s="238" t="s">
        <v>1</v>
      </c>
      <c r="N143" s="239" t="s">
        <v>40</v>
      </c>
      <c r="O143" s="86"/>
      <c r="P143" s="240">
        <f>O143*H143</f>
        <v>0</v>
      </c>
      <c r="Q143" s="240">
        <v>0</v>
      </c>
      <c r="R143" s="240">
        <f>Q143*H143</f>
        <v>0</v>
      </c>
      <c r="S143" s="240">
        <v>0</v>
      </c>
      <c r="T143" s="241">
        <f>S143*H143</f>
        <v>0</v>
      </c>
      <c r="AR143" s="242" t="s">
        <v>173</v>
      </c>
      <c r="AT143" s="242" t="s">
        <v>168</v>
      </c>
      <c r="AU143" s="242" t="s">
        <v>107</v>
      </c>
      <c r="AY143" s="17" t="s">
        <v>165</v>
      </c>
      <c r="BE143" s="243">
        <f>IF(N143="základní",J143,0)</f>
        <v>0</v>
      </c>
      <c r="BF143" s="243">
        <f>IF(N143="snížená",J143,0)</f>
        <v>0</v>
      </c>
      <c r="BG143" s="243">
        <f>IF(N143="zákl. přenesená",J143,0)</f>
        <v>0</v>
      </c>
      <c r="BH143" s="243">
        <f>IF(N143="sníž. přenesená",J143,0)</f>
        <v>0</v>
      </c>
      <c r="BI143" s="243">
        <f>IF(N143="nulová",J143,0)</f>
        <v>0</v>
      </c>
      <c r="BJ143" s="17" t="s">
        <v>107</v>
      </c>
      <c r="BK143" s="243">
        <f>ROUND(I143*H143,2)</f>
        <v>0</v>
      </c>
      <c r="BL143" s="17" t="s">
        <v>173</v>
      </c>
      <c r="BM143" s="242" t="s">
        <v>3224</v>
      </c>
    </row>
    <row r="144" s="1" customFormat="1" ht="16.5" customHeight="1">
      <c r="B144" s="38"/>
      <c r="C144" s="231" t="s">
        <v>7</v>
      </c>
      <c r="D144" s="231" t="s">
        <v>168</v>
      </c>
      <c r="E144" s="232" t="s">
        <v>3222</v>
      </c>
      <c r="F144" s="233" t="s">
        <v>3223</v>
      </c>
      <c r="G144" s="234" t="s">
        <v>171</v>
      </c>
      <c r="H144" s="235">
        <v>1.73</v>
      </c>
      <c r="I144" s="236"/>
      <c r="J144" s="237">
        <f>ROUND(I144*H144,2)</f>
        <v>0</v>
      </c>
      <c r="K144" s="233" t="s">
        <v>1</v>
      </c>
      <c r="L144" s="43"/>
      <c r="M144" s="238" t="s">
        <v>1</v>
      </c>
      <c r="N144" s="239" t="s">
        <v>40</v>
      </c>
      <c r="O144" s="86"/>
      <c r="P144" s="240">
        <f>O144*H144</f>
        <v>0</v>
      </c>
      <c r="Q144" s="240">
        <v>0</v>
      </c>
      <c r="R144" s="240">
        <f>Q144*H144</f>
        <v>0</v>
      </c>
      <c r="S144" s="240">
        <v>0</v>
      </c>
      <c r="T144" s="241">
        <f>S144*H144</f>
        <v>0</v>
      </c>
      <c r="AR144" s="242" t="s">
        <v>173</v>
      </c>
      <c r="AT144" s="242" t="s">
        <v>168</v>
      </c>
      <c r="AU144" s="242" t="s">
        <v>107</v>
      </c>
      <c r="AY144" s="17" t="s">
        <v>165</v>
      </c>
      <c r="BE144" s="243">
        <f>IF(N144="základní",J144,0)</f>
        <v>0</v>
      </c>
      <c r="BF144" s="243">
        <f>IF(N144="snížená",J144,0)</f>
        <v>0</v>
      </c>
      <c r="BG144" s="243">
        <f>IF(N144="zákl. přenesená",J144,0)</f>
        <v>0</v>
      </c>
      <c r="BH144" s="243">
        <f>IF(N144="sníž. přenesená",J144,0)</f>
        <v>0</v>
      </c>
      <c r="BI144" s="243">
        <f>IF(N144="nulová",J144,0)</f>
        <v>0</v>
      </c>
      <c r="BJ144" s="17" t="s">
        <v>107</v>
      </c>
      <c r="BK144" s="243">
        <f>ROUND(I144*H144,2)</f>
        <v>0</v>
      </c>
      <c r="BL144" s="17" t="s">
        <v>173</v>
      </c>
      <c r="BM144" s="242" t="s">
        <v>3225</v>
      </c>
    </row>
    <row r="145" s="1" customFormat="1" ht="24" customHeight="1">
      <c r="B145" s="38"/>
      <c r="C145" s="231" t="s">
        <v>226</v>
      </c>
      <c r="D145" s="231" t="s">
        <v>168</v>
      </c>
      <c r="E145" s="232" t="s">
        <v>3226</v>
      </c>
      <c r="F145" s="233" t="s">
        <v>3227</v>
      </c>
      <c r="G145" s="234" t="s">
        <v>171</v>
      </c>
      <c r="H145" s="235">
        <v>6.7199999999999998</v>
      </c>
      <c r="I145" s="236"/>
      <c r="J145" s="237">
        <f>ROUND(I145*H145,2)</f>
        <v>0</v>
      </c>
      <c r="K145" s="233" t="s">
        <v>1</v>
      </c>
      <c r="L145" s="43"/>
      <c r="M145" s="238" t="s">
        <v>1</v>
      </c>
      <c r="N145" s="239" t="s">
        <v>40</v>
      </c>
      <c r="O145" s="86"/>
      <c r="P145" s="240">
        <f>O145*H145</f>
        <v>0</v>
      </c>
      <c r="Q145" s="240">
        <v>1.7</v>
      </c>
      <c r="R145" s="240">
        <f>Q145*H145</f>
        <v>11.424</v>
      </c>
      <c r="S145" s="240">
        <v>0</v>
      </c>
      <c r="T145" s="241">
        <f>S145*H145</f>
        <v>0</v>
      </c>
      <c r="AR145" s="242" t="s">
        <v>173</v>
      </c>
      <c r="AT145" s="242" t="s">
        <v>168</v>
      </c>
      <c r="AU145" s="242" t="s">
        <v>107</v>
      </c>
      <c r="AY145" s="17" t="s">
        <v>165</v>
      </c>
      <c r="BE145" s="243">
        <f>IF(N145="základní",J145,0)</f>
        <v>0</v>
      </c>
      <c r="BF145" s="243">
        <f>IF(N145="snížená",J145,0)</f>
        <v>0</v>
      </c>
      <c r="BG145" s="243">
        <f>IF(N145="zákl. přenesená",J145,0)</f>
        <v>0</v>
      </c>
      <c r="BH145" s="243">
        <f>IF(N145="sníž. přenesená",J145,0)</f>
        <v>0</v>
      </c>
      <c r="BI145" s="243">
        <f>IF(N145="nulová",J145,0)</f>
        <v>0</v>
      </c>
      <c r="BJ145" s="17" t="s">
        <v>107</v>
      </c>
      <c r="BK145" s="243">
        <f>ROUND(I145*H145,2)</f>
        <v>0</v>
      </c>
      <c r="BL145" s="17" t="s">
        <v>173</v>
      </c>
      <c r="BM145" s="242" t="s">
        <v>3228</v>
      </c>
    </row>
    <row r="146" s="1" customFormat="1" ht="24" customHeight="1">
      <c r="B146" s="38"/>
      <c r="C146" s="231" t="s">
        <v>514</v>
      </c>
      <c r="D146" s="231" t="s">
        <v>168</v>
      </c>
      <c r="E146" s="232" t="s">
        <v>3226</v>
      </c>
      <c r="F146" s="233" t="s">
        <v>3227</v>
      </c>
      <c r="G146" s="234" t="s">
        <v>171</v>
      </c>
      <c r="H146" s="235">
        <v>8.5899999999999999</v>
      </c>
      <c r="I146" s="236"/>
      <c r="J146" s="237">
        <f>ROUND(I146*H146,2)</f>
        <v>0</v>
      </c>
      <c r="K146" s="233" t="s">
        <v>1</v>
      </c>
      <c r="L146" s="43"/>
      <c r="M146" s="238" t="s">
        <v>1</v>
      </c>
      <c r="N146" s="239" t="s">
        <v>40</v>
      </c>
      <c r="O146" s="86"/>
      <c r="P146" s="240">
        <f>O146*H146</f>
        <v>0</v>
      </c>
      <c r="Q146" s="240">
        <v>1.7</v>
      </c>
      <c r="R146" s="240">
        <f>Q146*H146</f>
        <v>14.603</v>
      </c>
      <c r="S146" s="240">
        <v>0</v>
      </c>
      <c r="T146" s="241">
        <f>S146*H146</f>
        <v>0</v>
      </c>
      <c r="AR146" s="242" t="s">
        <v>173</v>
      </c>
      <c r="AT146" s="242" t="s">
        <v>168</v>
      </c>
      <c r="AU146" s="242" t="s">
        <v>107</v>
      </c>
      <c r="AY146" s="17" t="s">
        <v>165</v>
      </c>
      <c r="BE146" s="243">
        <f>IF(N146="základní",J146,0)</f>
        <v>0</v>
      </c>
      <c r="BF146" s="243">
        <f>IF(N146="snížená",J146,0)</f>
        <v>0</v>
      </c>
      <c r="BG146" s="243">
        <f>IF(N146="zákl. přenesená",J146,0)</f>
        <v>0</v>
      </c>
      <c r="BH146" s="243">
        <f>IF(N146="sníž. přenesená",J146,0)</f>
        <v>0</v>
      </c>
      <c r="BI146" s="243">
        <f>IF(N146="nulová",J146,0)</f>
        <v>0</v>
      </c>
      <c r="BJ146" s="17" t="s">
        <v>107</v>
      </c>
      <c r="BK146" s="243">
        <f>ROUND(I146*H146,2)</f>
        <v>0</v>
      </c>
      <c r="BL146" s="17" t="s">
        <v>173</v>
      </c>
      <c r="BM146" s="242" t="s">
        <v>3229</v>
      </c>
    </row>
    <row r="147" s="1" customFormat="1" ht="16.5" customHeight="1">
      <c r="B147" s="38"/>
      <c r="C147" s="231" t="s">
        <v>251</v>
      </c>
      <c r="D147" s="231" t="s">
        <v>168</v>
      </c>
      <c r="E147" s="232" t="s">
        <v>3230</v>
      </c>
      <c r="F147" s="233" t="s">
        <v>3231</v>
      </c>
      <c r="G147" s="234" t="s">
        <v>285</v>
      </c>
      <c r="H147" s="235">
        <v>24.030000000000001</v>
      </c>
      <c r="I147" s="236"/>
      <c r="J147" s="237">
        <f>ROUND(I147*H147,2)</f>
        <v>0</v>
      </c>
      <c r="K147" s="233" t="s">
        <v>1</v>
      </c>
      <c r="L147" s="43"/>
      <c r="M147" s="238" t="s">
        <v>1</v>
      </c>
      <c r="N147" s="239" t="s">
        <v>40</v>
      </c>
      <c r="O147" s="86"/>
      <c r="P147" s="240">
        <f>O147*H147</f>
        <v>0</v>
      </c>
      <c r="Q147" s="240">
        <v>0</v>
      </c>
      <c r="R147" s="240">
        <f>Q147*H147</f>
        <v>0</v>
      </c>
      <c r="S147" s="240">
        <v>0</v>
      </c>
      <c r="T147" s="241">
        <f>S147*H147</f>
        <v>0</v>
      </c>
      <c r="AR147" s="242" t="s">
        <v>173</v>
      </c>
      <c r="AT147" s="242" t="s">
        <v>168</v>
      </c>
      <c r="AU147" s="242" t="s">
        <v>107</v>
      </c>
      <c r="AY147" s="17" t="s">
        <v>165</v>
      </c>
      <c r="BE147" s="243">
        <f>IF(N147="základní",J147,0)</f>
        <v>0</v>
      </c>
      <c r="BF147" s="243">
        <f>IF(N147="snížená",J147,0)</f>
        <v>0</v>
      </c>
      <c r="BG147" s="243">
        <f>IF(N147="zákl. přenesená",J147,0)</f>
        <v>0</v>
      </c>
      <c r="BH147" s="243">
        <f>IF(N147="sníž. přenesená",J147,0)</f>
        <v>0</v>
      </c>
      <c r="BI147" s="243">
        <f>IF(N147="nulová",J147,0)</f>
        <v>0</v>
      </c>
      <c r="BJ147" s="17" t="s">
        <v>107</v>
      </c>
      <c r="BK147" s="243">
        <f>ROUND(I147*H147,2)</f>
        <v>0</v>
      </c>
      <c r="BL147" s="17" t="s">
        <v>173</v>
      </c>
      <c r="BM147" s="242" t="s">
        <v>3232</v>
      </c>
    </row>
    <row r="148" s="1" customFormat="1" ht="16.5" customHeight="1">
      <c r="B148" s="38"/>
      <c r="C148" s="231" t="s">
        <v>526</v>
      </c>
      <c r="D148" s="231" t="s">
        <v>168</v>
      </c>
      <c r="E148" s="232" t="s">
        <v>3230</v>
      </c>
      <c r="F148" s="233" t="s">
        <v>3231</v>
      </c>
      <c r="G148" s="234" t="s">
        <v>285</v>
      </c>
      <c r="H148" s="235">
        <v>21.649999999999999</v>
      </c>
      <c r="I148" s="236"/>
      <c r="J148" s="237">
        <f>ROUND(I148*H148,2)</f>
        <v>0</v>
      </c>
      <c r="K148" s="233" t="s">
        <v>1</v>
      </c>
      <c r="L148" s="43"/>
      <c r="M148" s="238" t="s">
        <v>1</v>
      </c>
      <c r="N148" s="239" t="s">
        <v>40</v>
      </c>
      <c r="O148" s="86"/>
      <c r="P148" s="240">
        <f>O148*H148</f>
        <v>0</v>
      </c>
      <c r="Q148" s="240">
        <v>0</v>
      </c>
      <c r="R148" s="240">
        <f>Q148*H148</f>
        <v>0</v>
      </c>
      <c r="S148" s="240">
        <v>0</v>
      </c>
      <c r="T148" s="241">
        <f>S148*H148</f>
        <v>0</v>
      </c>
      <c r="AR148" s="242" t="s">
        <v>173</v>
      </c>
      <c r="AT148" s="242" t="s">
        <v>168</v>
      </c>
      <c r="AU148" s="242" t="s">
        <v>107</v>
      </c>
      <c r="AY148" s="17" t="s">
        <v>165</v>
      </c>
      <c r="BE148" s="243">
        <f>IF(N148="základní",J148,0)</f>
        <v>0</v>
      </c>
      <c r="BF148" s="243">
        <f>IF(N148="snížená",J148,0)</f>
        <v>0</v>
      </c>
      <c r="BG148" s="243">
        <f>IF(N148="zákl. přenesená",J148,0)</f>
        <v>0</v>
      </c>
      <c r="BH148" s="243">
        <f>IF(N148="sníž. přenesená",J148,0)</f>
        <v>0</v>
      </c>
      <c r="BI148" s="243">
        <f>IF(N148="nulová",J148,0)</f>
        <v>0</v>
      </c>
      <c r="BJ148" s="17" t="s">
        <v>107</v>
      </c>
      <c r="BK148" s="243">
        <f>ROUND(I148*H148,2)</f>
        <v>0</v>
      </c>
      <c r="BL148" s="17" t="s">
        <v>173</v>
      </c>
      <c r="BM148" s="242" t="s">
        <v>3233</v>
      </c>
    </row>
    <row r="149" s="11" customFormat="1" ht="22.8" customHeight="1">
      <c r="B149" s="215"/>
      <c r="C149" s="216"/>
      <c r="D149" s="217" t="s">
        <v>73</v>
      </c>
      <c r="E149" s="229" t="s">
        <v>815</v>
      </c>
      <c r="F149" s="229" t="s">
        <v>3234</v>
      </c>
      <c r="G149" s="216"/>
      <c r="H149" s="216"/>
      <c r="I149" s="219"/>
      <c r="J149" s="230">
        <f>BK149</f>
        <v>0</v>
      </c>
      <c r="K149" s="216"/>
      <c r="L149" s="221"/>
      <c r="M149" s="222"/>
      <c r="N149" s="223"/>
      <c r="O149" s="223"/>
      <c r="P149" s="224">
        <f>SUM(P150:P151)</f>
        <v>0</v>
      </c>
      <c r="Q149" s="223"/>
      <c r="R149" s="224">
        <f>SUM(R150:R151)</f>
        <v>7.2196080000000009</v>
      </c>
      <c r="S149" s="223"/>
      <c r="T149" s="225">
        <f>SUM(T150:T151)</f>
        <v>0</v>
      </c>
      <c r="AR149" s="226" t="s">
        <v>82</v>
      </c>
      <c r="AT149" s="227" t="s">
        <v>73</v>
      </c>
      <c r="AU149" s="227" t="s">
        <v>82</v>
      </c>
      <c r="AY149" s="226" t="s">
        <v>165</v>
      </c>
      <c r="BK149" s="228">
        <f>SUM(BK150:BK151)</f>
        <v>0</v>
      </c>
    </row>
    <row r="150" s="1" customFormat="1" ht="16.5" customHeight="1">
      <c r="B150" s="38"/>
      <c r="C150" s="231" t="s">
        <v>256</v>
      </c>
      <c r="D150" s="231" t="s">
        <v>168</v>
      </c>
      <c r="E150" s="232" t="s">
        <v>3235</v>
      </c>
      <c r="F150" s="233" t="s">
        <v>3236</v>
      </c>
      <c r="G150" s="234" t="s">
        <v>296</v>
      </c>
      <c r="H150" s="235">
        <v>16.800000000000001</v>
      </c>
      <c r="I150" s="236"/>
      <c r="J150" s="237">
        <f>ROUND(I150*H150,2)</f>
        <v>0</v>
      </c>
      <c r="K150" s="233" t="s">
        <v>1</v>
      </c>
      <c r="L150" s="43"/>
      <c r="M150" s="238" t="s">
        <v>1</v>
      </c>
      <c r="N150" s="239" t="s">
        <v>40</v>
      </c>
      <c r="O150" s="86"/>
      <c r="P150" s="240">
        <f>O150*H150</f>
        <v>0</v>
      </c>
      <c r="Q150" s="240">
        <v>0.2024</v>
      </c>
      <c r="R150" s="240">
        <f>Q150*H150</f>
        <v>3.4003200000000002</v>
      </c>
      <c r="S150" s="240">
        <v>0</v>
      </c>
      <c r="T150" s="241">
        <f>S150*H150</f>
        <v>0</v>
      </c>
      <c r="AR150" s="242" t="s">
        <v>173</v>
      </c>
      <c r="AT150" s="242" t="s">
        <v>168</v>
      </c>
      <c r="AU150" s="242" t="s">
        <v>107</v>
      </c>
      <c r="AY150" s="17" t="s">
        <v>165</v>
      </c>
      <c r="BE150" s="243">
        <f>IF(N150="základní",J150,0)</f>
        <v>0</v>
      </c>
      <c r="BF150" s="243">
        <f>IF(N150="snížená",J150,0)</f>
        <v>0</v>
      </c>
      <c r="BG150" s="243">
        <f>IF(N150="zákl. přenesená",J150,0)</f>
        <v>0</v>
      </c>
      <c r="BH150" s="243">
        <f>IF(N150="sníž. přenesená",J150,0)</f>
        <v>0</v>
      </c>
      <c r="BI150" s="243">
        <f>IF(N150="nulová",J150,0)</f>
        <v>0</v>
      </c>
      <c r="BJ150" s="17" t="s">
        <v>107</v>
      </c>
      <c r="BK150" s="243">
        <f>ROUND(I150*H150,2)</f>
        <v>0</v>
      </c>
      <c r="BL150" s="17" t="s">
        <v>173</v>
      </c>
      <c r="BM150" s="242" t="s">
        <v>3237</v>
      </c>
    </row>
    <row r="151" s="1" customFormat="1" ht="16.5" customHeight="1">
      <c r="B151" s="38"/>
      <c r="C151" s="231" t="s">
        <v>543</v>
      </c>
      <c r="D151" s="231" t="s">
        <v>168</v>
      </c>
      <c r="E151" s="232" t="s">
        <v>3235</v>
      </c>
      <c r="F151" s="233" t="s">
        <v>3236</v>
      </c>
      <c r="G151" s="234" t="s">
        <v>296</v>
      </c>
      <c r="H151" s="235">
        <v>18.870000000000001</v>
      </c>
      <c r="I151" s="236"/>
      <c r="J151" s="237">
        <f>ROUND(I151*H151,2)</f>
        <v>0</v>
      </c>
      <c r="K151" s="233" t="s">
        <v>1</v>
      </c>
      <c r="L151" s="43"/>
      <c r="M151" s="238" t="s">
        <v>1</v>
      </c>
      <c r="N151" s="239" t="s">
        <v>40</v>
      </c>
      <c r="O151" s="86"/>
      <c r="P151" s="240">
        <f>O151*H151</f>
        <v>0</v>
      </c>
      <c r="Q151" s="240">
        <v>0.2024</v>
      </c>
      <c r="R151" s="240">
        <f>Q151*H151</f>
        <v>3.8192880000000002</v>
      </c>
      <c r="S151" s="240">
        <v>0</v>
      </c>
      <c r="T151" s="241">
        <f>S151*H151</f>
        <v>0</v>
      </c>
      <c r="AR151" s="242" t="s">
        <v>173</v>
      </c>
      <c r="AT151" s="242" t="s">
        <v>168</v>
      </c>
      <c r="AU151" s="242" t="s">
        <v>107</v>
      </c>
      <c r="AY151" s="17" t="s">
        <v>165</v>
      </c>
      <c r="BE151" s="243">
        <f>IF(N151="základní",J151,0)</f>
        <v>0</v>
      </c>
      <c r="BF151" s="243">
        <f>IF(N151="snížená",J151,0)</f>
        <v>0</v>
      </c>
      <c r="BG151" s="243">
        <f>IF(N151="zákl. přenesená",J151,0)</f>
        <v>0</v>
      </c>
      <c r="BH151" s="243">
        <f>IF(N151="sníž. přenesená",J151,0)</f>
        <v>0</v>
      </c>
      <c r="BI151" s="243">
        <f>IF(N151="nulová",J151,0)</f>
        <v>0</v>
      </c>
      <c r="BJ151" s="17" t="s">
        <v>107</v>
      </c>
      <c r="BK151" s="243">
        <f>ROUND(I151*H151,2)</f>
        <v>0</v>
      </c>
      <c r="BL151" s="17" t="s">
        <v>173</v>
      </c>
      <c r="BM151" s="242" t="s">
        <v>3238</v>
      </c>
    </row>
    <row r="152" s="11" customFormat="1" ht="22.8" customHeight="1">
      <c r="B152" s="215"/>
      <c r="C152" s="216"/>
      <c r="D152" s="217" t="s">
        <v>73</v>
      </c>
      <c r="E152" s="229" t="s">
        <v>1057</v>
      </c>
      <c r="F152" s="229" t="s">
        <v>3239</v>
      </c>
      <c r="G152" s="216"/>
      <c r="H152" s="216"/>
      <c r="I152" s="219"/>
      <c r="J152" s="230">
        <f>BK152</f>
        <v>0</v>
      </c>
      <c r="K152" s="216"/>
      <c r="L152" s="221"/>
      <c r="M152" s="222"/>
      <c r="N152" s="223"/>
      <c r="O152" s="223"/>
      <c r="P152" s="224">
        <f>SUM(P153:P157)</f>
        <v>0</v>
      </c>
      <c r="Q152" s="223"/>
      <c r="R152" s="224">
        <f>SUM(R153:R157)</f>
        <v>0.032500000000000001</v>
      </c>
      <c r="S152" s="223"/>
      <c r="T152" s="225">
        <f>SUM(T153:T157)</f>
        <v>0</v>
      </c>
      <c r="AR152" s="226" t="s">
        <v>82</v>
      </c>
      <c r="AT152" s="227" t="s">
        <v>73</v>
      </c>
      <c r="AU152" s="227" t="s">
        <v>82</v>
      </c>
      <c r="AY152" s="226" t="s">
        <v>165</v>
      </c>
      <c r="BK152" s="228">
        <f>SUM(BK153:BK157)</f>
        <v>0</v>
      </c>
    </row>
    <row r="153" s="1" customFormat="1" ht="24" customHeight="1">
      <c r="B153" s="38"/>
      <c r="C153" s="231" t="s">
        <v>8</v>
      </c>
      <c r="D153" s="231" t="s">
        <v>168</v>
      </c>
      <c r="E153" s="232" t="s">
        <v>3240</v>
      </c>
      <c r="F153" s="233" t="s">
        <v>3241</v>
      </c>
      <c r="G153" s="234" t="s">
        <v>2851</v>
      </c>
      <c r="H153" s="235">
        <v>1</v>
      </c>
      <c r="I153" s="236"/>
      <c r="J153" s="237">
        <f>ROUND(I153*H153,2)</f>
        <v>0</v>
      </c>
      <c r="K153" s="233" t="s">
        <v>1</v>
      </c>
      <c r="L153" s="43"/>
      <c r="M153" s="238" t="s">
        <v>1</v>
      </c>
      <c r="N153" s="239" t="s">
        <v>40</v>
      </c>
      <c r="O153" s="86"/>
      <c r="P153" s="240">
        <f>O153*H153</f>
        <v>0</v>
      </c>
      <c r="Q153" s="240">
        <v>0</v>
      </c>
      <c r="R153" s="240">
        <f>Q153*H153</f>
        <v>0</v>
      </c>
      <c r="S153" s="240">
        <v>0</v>
      </c>
      <c r="T153" s="241">
        <f>S153*H153</f>
        <v>0</v>
      </c>
      <c r="AR153" s="242" t="s">
        <v>173</v>
      </c>
      <c r="AT153" s="242" t="s">
        <v>168</v>
      </c>
      <c r="AU153" s="242" t="s">
        <v>107</v>
      </c>
      <c r="AY153" s="17" t="s">
        <v>165</v>
      </c>
      <c r="BE153" s="243">
        <f>IF(N153="základní",J153,0)</f>
        <v>0</v>
      </c>
      <c r="BF153" s="243">
        <f>IF(N153="snížená",J153,0)</f>
        <v>0</v>
      </c>
      <c r="BG153" s="243">
        <f>IF(N153="zákl. přenesená",J153,0)</f>
        <v>0</v>
      </c>
      <c r="BH153" s="243">
        <f>IF(N153="sníž. přenesená",J153,0)</f>
        <v>0</v>
      </c>
      <c r="BI153" s="243">
        <f>IF(N153="nulová",J153,0)</f>
        <v>0</v>
      </c>
      <c r="BJ153" s="17" t="s">
        <v>107</v>
      </c>
      <c r="BK153" s="243">
        <f>ROUND(I153*H153,2)</f>
        <v>0</v>
      </c>
      <c r="BL153" s="17" t="s">
        <v>173</v>
      </c>
      <c r="BM153" s="242" t="s">
        <v>3242</v>
      </c>
    </row>
    <row r="154" s="1" customFormat="1" ht="16.5" customHeight="1">
      <c r="B154" s="38"/>
      <c r="C154" s="231" t="s">
        <v>299</v>
      </c>
      <c r="D154" s="231" t="s">
        <v>168</v>
      </c>
      <c r="E154" s="232" t="s">
        <v>3243</v>
      </c>
      <c r="F154" s="233" t="s">
        <v>3244</v>
      </c>
      <c r="G154" s="234" t="s">
        <v>2851</v>
      </c>
      <c r="H154" s="235">
        <v>1</v>
      </c>
      <c r="I154" s="236"/>
      <c r="J154" s="237">
        <f>ROUND(I154*H154,2)</f>
        <v>0</v>
      </c>
      <c r="K154" s="233" t="s">
        <v>1</v>
      </c>
      <c r="L154" s="43"/>
      <c r="M154" s="238" t="s">
        <v>1</v>
      </c>
      <c r="N154" s="239" t="s">
        <v>40</v>
      </c>
      <c r="O154" s="86"/>
      <c r="P154" s="240">
        <f>O154*H154</f>
        <v>0</v>
      </c>
      <c r="Q154" s="240">
        <v>0</v>
      </c>
      <c r="R154" s="240">
        <f>Q154*H154</f>
        <v>0</v>
      </c>
      <c r="S154" s="240">
        <v>0</v>
      </c>
      <c r="T154" s="241">
        <f>S154*H154</f>
        <v>0</v>
      </c>
      <c r="AR154" s="242" t="s">
        <v>173</v>
      </c>
      <c r="AT154" s="242" t="s">
        <v>168</v>
      </c>
      <c r="AU154" s="242" t="s">
        <v>107</v>
      </c>
      <c r="AY154" s="17" t="s">
        <v>165</v>
      </c>
      <c r="BE154" s="243">
        <f>IF(N154="základní",J154,0)</f>
        <v>0</v>
      </c>
      <c r="BF154" s="243">
        <f>IF(N154="snížená",J154,0)</f>
        <v>0</v>
      </c>
      <c r="BG154" s="243">
        <f>IF(N154="zákl. přenesená",J154,0)</f>
        <v>0</v>
      </c>
      <c r="BH154" s="243">
        <f>IF(N154="sníž. přenesená",J154,0)</f>
        <v>0</v>
      </c>
      <c r="BI154" s="243">
        <f>IF(N154="nulová",J154,0)</f>
        <v>0</v>
      </c>
      <c r="BJ154" s="17" t="s">
        <v>107</v>
      </c>
      <c r="BK154" s="243">
        <f>ROUND(I154*H154,2)</f>
        <v>0</v>
      </c>
      <c r="BL154" s="17" t="s">
        <v>173</v>
      </c>
      <c r="BM154" s="242" t="s">
        <v>3245</v>
      </c>
    </row>
    <row r="155" s="1" customFormat="1" ht="16.5" customHeight="1">
      <c r="B155" s="38"/>
      <c r="C155" s="231" t="s">
        <v>263</v>
      </c>
      <c r="D155" s="231" t="s">
        <v>168</v>
      </c>
      <c r="E155" s="232" t="s">
        <v>3246</v>
      </c>
      <c r="F155" s="233" t="s">
        <v>3247</v>
      </c>
      <c r="G155" s="234" t="s">
        <v>2851</v>
      </c>
      <c r="H155" s="235">
        <v>1</v>
      </c>
      <c r="I155" s="236"/>
      <c r="J155" s="237">
        <f>ROUND(I155*H155,2)</f>
        <v>0</v>
      </c>
      <c r="K155" s="233" t="s">
        <v>1</v>
      </c>
      <c r="L155" s="43"/>
      <c r="M155" s="238" t="s">
        <v>1</v>
      </c>
      <c r="N155" s="239" t="s">
        <v>40</v>
      </c>
      <c r="O155" s="86"/>
      <c r="P155" s="240">
        <f>O155*H155</f>
        <v>0</v>
      </c>
      <c r="Q155" s="240">
        <v>0.001</v>
      </c>
      <c r="R155" s="240">
        <f>Q155*H155</f>
        <v>0.001</v>
      </c>
      <c r="S155" s="240">
        <v>0</v>
      </c>
      <c r="T155" s="241">
        <f>S155*H155</f>
        <v>0</v>
      </c>
      <c r="AR155" s="242" t="s">
        <v>173</v>
      </c>
      <c r="AT155" s="242" t="s">
        <v>168</v>
      </c>
      <c r="AU155" s="242" t="s">
        <v>107</v>
      </c>
      <c r="AY155" s="17" t="s">
        <v>165</v>
      </c>
      <c r="BE155" s="243">
        <f>IF(N155="základní",J155,0)</f>
        <v>0</v>
      </c>
      <c r="BF155" s="243">
        <f>IF(N155="snížená",J155,0)</f>
        <v>0</v>
      </c>
      <c r="BG155" s="243">
        <f>IF(N155="zákl. přenesená",J155,0)</f>
        <v>0</v>
      </c>
      <c r="BH155" s="243">
        <f>IF(N155="sníž. přenesená",J155,0)</f>
        <v>0</v>
      </c>
      <c r="BI155" s="243">
        <f>IF(N155="nulová",J155,0)</f>
        <v>0</v>
      </c>
      <c r="BJ155" s="17" t="s">
        <v>107</v>
      </c>
      <c r="BK155" s="243">
        <f>ROUND(I155*H155,2)</f>
        <v>0</v>
      </c>
      <c r="BL155" s="17" t="s">
        <v>173</v>
      </c>
      <c r="BM155" s="242" t="s">
        <v>3248</v>
      </c>
    </row>
    <row r="156" s="1" customFormat="1" ht="16.5" customHeight="1">
      <c r="B156" s="38"/>
      <c r="C156" s="231" t="s">
        <v>293</v>
      </c>
      <c r="D156" s="231" t="s">
        <v>168</v>
      </c>
      <c r="E156" s="232" t="s">
        <v>3249</v>
      </c>
      <c r="F156" s="233" t="s">
        <v>3250</v>
      </c>
      <c r="G156" s="234" t="s">
        <v>339</v>
      </c>
      <c r="H156" s="235">
        <v>21</v>
      </c>
      <c r="I156" s="236"/>
      <c r="J156" s="237">
        <f>ROUND(I156*H156,2)</f>
        <v>0</v>
      </c>
      <c r="K156" s="233" t="s">
        <v>1</v>
      </c>
      <c r="L156" s="43"/>
      <c r="M156" s="238" t="s">
        <v>1</v>
      </c>
      <c r="N156" s="239" t="s">
        <v>40</v>
      </c>
      <c r="O156" s="86"/>
      <c r="P156" s="240">
        <f>O156*H156</f>
        <v>0</v>
      </c>
      <c r="Q156" s="240">
        <v>0.0015</v>
      </c>
      <c r="R156" s="240">
        <f>Q156*H156</f>
        <v>0.0315</v>
      </c>
      <c r="S156" s="240">
        <v>0</v>
      </c>
      <c r="T156" s="241">
        <f>S156*H156</f>
        <v>0</v>
      </c>
      <c r="AR156" s="242" t="s">
        <v>173</v>
      </c>
      <c r="AT156" s="242" t="s">
        <v>168</v>
      </c>
      <c r="AU156" s="242" t="s">
        <v>107</v>
      </c>
      <c r="AY156" s="17" t="s">
        <v>165</v>
      </c>
      <c r="BE156" s="243">
        <f>IF(N156="základní",J156,0)</f>
        <v>0</v>
      </c>
      <c r="BF156" s="243">
        <f>IF(N156="snížená",J156,0)</f>
        <v>0</v>
      </c>
      <c r="BG156" s="243">
        <f>IF(N156="zákl. přenesená",J156,0)</f>
        <v>0</v>
      </c>
      <c r="BH156" s="243">
        <f>IF(N156="sníž. přenesená",J156,0)</f>
        <v>0</v>
      </c>
      <c r="BI156" s="243">
        <f>IF(N156="nulová",J156,0)</f>
        <v>0</v>
      </c>
      <c r="BJ156" s="17" t="s">
        <v>107</v>
      </c>
      <c r="BK156" s="243">
        <f>ROUND(I156*H156,2)</f>
        <v>0</v>
      </c>
      <c r="BL156" s="17" t="s">
        <v>173</v>
      </c>
      <c r="BM156" s="242" t="s">
        <v>3251</v>
      </c>
    </row>
    <row r="157" s="1" customFormat="1" ht="16.5" customHeight="1">
      <c r="B157" s="38"/>
      <c r="C157" s="231" t="s">
        <v>282</v>
      </c>
      <c r="D157" s="231" t="s">
        <v>168</v>
      </c>
      <c r="E157" s="232" t="s">
        <v>3252</v>
      </c>
      <c r="F157" s="233" t="s">
        <v>3253</v>
      </c>
      <c r="G157" s="234" t="s">
        <v>339</v>
      </c>
      <c r="H157" s="235">
        <v>21</v>
      </c>
      <c r="I157" s="236"/>
      <c r="J157" s="237">
        <f>ROUND(I157*H157,2)</f>
        <v>0</v>
      </c>
      <c r="K157" s="233" t="s">
        <v>1</v>
      </c>
      <c r="L157" s="43"/>
      <c r="M157" s="238" t="s">
        <v>1</v>
      </c>
      <c r="N157" s="239" t="s">
        <v>40</v>
      </c>
      <c r="O157" s="86"/>
      <c r="P157" s="240">
        <f>O157*H157</f>
        <v>0</v>
      </c>
      <c r="Q157" s="240">
        <v>0</v>
      </c>
      <c r="R157" s="240">
        <f>Q157*H157</f>
        <v>0</v>
      </c>
      <c r="S157" s="240">
        <v>0</v>
      </c>
      <c r="T157" s="241">
        <f>S157*H157</f>
        <v>0</v>
      </c>
      <c r="AR157" s="242" t="s">
        <v>173</v>
      </c>
      <c r="AT157" s="242" t="s">
        <v>168</v>
      </c>
      <c r="AU157" s="242" t="s">
        <v>107</v>
      </c>
      <c r="AY157" s="17" t="s">
        <v>165</v>
      </c>
      <c r="BE157" s="243">
        <f>IF(N157="základní",J157,0)</f>
        <v>0</v>
      </c>
      <c r="BF157" s="243">
        <f>IF(N157="snížená",J157,0)</f>
        <v>0</v>
      </c>
      <c r="BG157" s="243">
        <f>IF(N157="zákl. přenesená",J157,0)</f>
        <v>0</v>
      </c>
      <c r="BH157" s="243">
        <f>IF(N157="sníž. přenesená",J157,0)</f>
        <v>0</v>
      </c>
      <c r="BI157" s="243">
        <f>IF(N157="nulová",J157,0)</f>
        <v>0</v>
      </c>
      <c r="BJ157" s="17" t="s">
        <v>107</v>
      </c>
      <c r="BK157" s="243">
        <f>ROUND(I157*H157,2)</f>
        <v>0</v>
      </c>
      <c r="BL157" s="17" t="s">
        <v>173</v>
      </c>
      <c r="BM157" s="242" t="s">
        <v>3254</v>
      </c>
    </row>
    <row r="158" s="11" customFormat="1" ht="25.92" customHeight="1">
      <c r="B158" s="215"/>
      <c r="C158" s="216"/>
      <c r="D158" s="217" t="s">
        <v>73</v>
      </c>
      <c r="E158" s="218" t="s">
        <v>3255</v>
      </c>
      <c r="F158" s="218" t="s">
        <v>3256</v>
      </c>
      <c r="G158" s="216"/>
      <c r="H158" s="216"/>
      <c r="I158" s="219"/>
      <c r="J158" s="220">
        <f>BK158</f>
        <v>0</v>
      </c>
      <c r="K158" s="216"/>
      <c r="L158" s="221"/>
      <c r="M158" s="222"/>
      <c r="N158" s="223"/>
      <c r="O158" s="223"/>
      <c r="P158" s="224">
        <f>P159+P178+P220</f>
        <v>0</v>
      </c>
      <c r="Q158" s="223"/>
      <c r="R158" s="224">
        <f>R159+R178+R220</f>
        <v>4.1164000000000005</v>
      </c>
      <c r="S158" s="223"/>
      <c r="T158" s="225">
        <f>T159+T178+T220</f>
        <v>0</v>
      </c>
      <c r="AR158" s="226" t="s">
        <v>82</v>
      </c>
      <c r="AT158" s="227" t="s">
        <v>73</v>
      </c>
      <c r="AU158" s="227" t="s">
        <v>74</v>
      </c>
      <c r="AY158" s="226" t="s">
        <v>165</v>
      </c>
      <c r="BK158" s="228">
        <f>BK159+BK178+BK220</f>
        <v>0</v>
      </c>
    </row>
    <row r="159" s="11" customFormat="1" ht="22.8" customHeight="1">
      <c r="B159" s="215"/>
      <c r="C159" s="216"/>
      <c r="D159" s="217" t="s">
        <v>73</v>
      </c>
      <c r="E159" s="229" t="s">
        <v>3257</v>
      </c>
      <c r="F159" s="229" t="s">
        <v>3258</v>
      </c>
      <c r="G159" s="216"/>
      <c r="H159" s="216"/>
      <c r="I159" s="219"/>
      <c r="J159" s="230">
        <f>BK159</f>
        <v>0</v>
      </c>
      <c r="K159" s="216"/>
      <c r="L159" s="221"/>
      <c r="M159" s="222"/>
      <c r="N159" s="223"/>
      <c r="O159" s="223"/>
      <c r="P159" s="224">
        <f>SUM(P160:P177)</f>
        <v>0</v>
      </c>
      <c r="Q159" s="223"/>
      <c r="R159" s="224">
        <f>SUM(R160:R177)</f>
        <v>0.26034000000000002</v>
      </c>
      <c r="S159" s="223"/>
      <c r="T159" s="225">
        <f>SUM(T160:T177)</f>
        <v>0</v>
      </c>
      <c r="AR159" s="226" t="s">
        <v>82</v>
      </c>
      <c r="AT159" s="227" t="s">
        <v>73</v>
      </c>
      <c r="AU159" s="227" t="s">
        <v>82</v>
      </c>
      <c r="AY159" s="226" t="s">
        <v>165</v>
      </c>
      <c r="BK159" s="228">
        <f>SUM(BK160:BK177)</f>
        <v>0</v>
      </c>
    </row>
    <row r="160" s="1" customFormat="1" ht="16.5" customHeight="1">
      <c r="B160" s="38"/>
      <c r="C160" s="231" t="s">
        <v>638</v>
      </c>
      <c r="D160" s="231" t="s">
        <v>168</v>
      </c>
      <c r="E160" s="232" t="s">
        <v>3259</v>
      </c>
      <c r="F160" s="233" t="s">
        <v>3260</v>
      </c>
      <c r="G160" s="234" t="s">
        <v>214</v>
      </c>
      <c r="H160" s="235">
        <v>4</v>
      </c>
      <c r="I160" s="236"/>
      <c r="J160" s="237">
        <f>ROUND(I160*H160,2)</f>
        <v>0</v>
      </c>
      <c r="K160" s="233" t="s">
        <v>1</v>
      </c>
      <c r="L160" s="43"/>
      <c r="M160" s="238" t="s">
        <v>1</v>
      </c>
      <c r="N160" s="239" t="s">
        <v>40</v>
      </c>
      <c r="O160" s="86"/>
      <c r="P160" s="240">
        <f>O160*H160</f>
        <v>0</v>
      </c>
      <c r="Q160" s="240">
        <v>0.001</v>
      </c>
      <c r="R160" s="240">
        <f>Q160*H160</f>
        <v>0.0040000000000000001</v>
      </c>
      <c r="S160" s="240">
        <v>0</v>
      </c>
      <c r="T160" s="241">
        <f>S160*H160</f>
        <v>0</v>
      </c>
      <c r="AR160" s="242" t="s">
        <v>173</v>
      </c>
      <c r="AT160" s="242" t="s">
        <v>168</v>
      </c>
      <c r="AU160" s="242" t="s">
        <v>107</v>
      </c>
      <c r="AY160" s="17" t="s">
        <v>165</v>
      </c>
      <c r="BE160" s="243">
        <f>IF(N160="základní",J160,0)</f>
        <v>0</v>
      </c>
      <c r="BF160" s="243">
        <f>IF(N160="snížená",J160,0)</f>
        <v>0</v>
      </c>
      <c r="BG160" s="243">
        <f>IF(N160="zákl. přenesená",J160,0)</f>
        <v>0</v>
      </c>
      <c r="BH160" s="243">
        <f>IF(N160="sníž. přenesená",J160,0)</f>
        <v>0</v>
      </c>
      <c r="BI160" s="243">
        <f>IF(N160="nulová",J160,0)</f>
        <v>0</v>
      </c>
      <c r="BJ160" s="17" t="s">
        <v>107</v>
      </c>
      <c r="BK160" s="243">
        <f>ROUND(I160*H160,2)</f>
        <v>0</v>
      </c>
      <c r="BL160" s="17" t="s">
        <v>173</v>
      </c>
      <c r="BM160" s="242" t="s">
        <v>3261</v>
      </c>
    </row>
    <row r="161" s="1" customFormat="1" ht="16.5" customHeight="1">
      <c r="B161" s="38"/>
      <c r="C161" s="231" t="s">
        <v>620</v>
      </c>
      <c r="D161" s="231" t="s">
        <v>168</v>
      </c>
      <c r="E161" s="232" t="s">
        <v>3262</v>
      </c>
      <c r="F161" s="233" t="s">
        <v>3263</v>
      </c>
      <c r="G161" s="234" t="s">
        <v>339</v>
      </c>
      <c r="H161" s="235">
        <v>42</v>
      </c>
      <c r="I161" s="236"/>
      <c r="J161" s="237">
        <f>ROUND(I161*H161,2)</f>
        <v>0</v>
      </c>
      <c r="K161" s="233" t="s">
        <v>1</v>
      </c>
      <c r="L161" s="43"/>
      <c r="M161" s="238" t="s">
        <v>1</v>
      </c>
      <c r="N161" s="239" t="s">
        <v>40</v>
      </c>
      <c r="O161" s="86"/>
      <c r="P161" s="240">
        <f>O161*H161</f>
        <v>0</v>
      </c>
      <c r="Q161" s="240">
        <v>0.00046999999999999999</v>
      </c>
      <c r="R161" s="240">
        <f>Q161*H161</f>
        <v>0.019740000000000001</v>
      </c>
      <c r="S161" s="240">
        <v>0</v>
      </c>
      <c r="T161" s="241">
        <f>S161*H161</f>
        <v>0</v>
      </c>
      <c r="AR161" s="242" t="s">
        <v>173</v>
      </c>
      <c r="AT161" s="242" t="s">
        <v>168</v>
      </c>
      <c r="AU161" s="242" t="s">
        <v>107</v>
      </c>
      <c r="AY161" s="17" t="s">
        <v>165</v>
      </c>
      <c r="BE161" s="243">
        <f>IF(N161="základní",J161,0)</f>
        <v>0</v>
      </c>
      <c r="BF161" s="243">
        <f>IF(N161="snížená",J161,0)</f>
        <v>0</v>
      </c>
      <c r="BG161" s="243">
        <f>IF(N161="zákl. přenesená",J161,0)</f>
        <v>0</v>
      </c>
      <c r="BH161" s="243">
        <f>IF(N161="sníž. přenesená",J161,0)</f>
        <v>0</v>
      </c>
      <c r="BI161" s="243">
        <f>IF(N161="nulová",J161,0)</f>
        <v>0</v>
      </c>
      <c r="BJ161" s="17" t="s">
        <v>107</v>
      </c>
      <c r="BK161" s="243">
        <f>ROUND(I161*H161,2)</f>
        <v>0</v>
      </c>
      <c r="BL161" s="17" t="s">
        <v>173</v>
      </c>
      <c r="BM161" s="242" t="s">
        <v>3264</v>
      </c>
    </row>
    <row r="162" s="1" customFormat="1" ht="16.5" customHeight="1">
      <c r="B162" s="38"/>
      <c r="C162" s="231" t="s">
        <v>624</v>
      </c>
      <c r="D162" s="231" t="s">
        <v>168</v>
      </c>
      <c r="E162" s="232" t="s">
        <v>3265</v>
      </c>
      <c r="F162" s="233" t="s">
        <v>3266</v>
      </c>
      <c r="G162" s="234" t="s">
        <v>339</v>
      </c>
      <c r="H162" s="235">
        <v>11</v>
      </c>
      <c r="I162" s="236"/>
      <c r="J162" s="237">
        <f>ROUND(I162*H162,2)</f>
        <v>0</v>
      </c>
      <c r="K162" s="233" t="s">
        <v>1</v>
      </c>
      <c r="L162" s="43"/>
      <c r="M162" s="238" t="s">
        <v>1</v>
      </c>
      <c r="N162" s="239" t="s">
        <v>40</v>
      </c>
      <c r="O162" s="86"/>
      <c r="P162" s="240">
        <f>O162*H162</f>
        <v>0</v>
      </c>
      <c r="Q162" s="240">
        <v>0.0015200000000000001</v>
      </c>
      <c r="R162" s="240">
        <f>Q162*H162</f>
        <v>0.016720000000000002</v>
      </c>
      <c r="S162" s="240">
        <v>0</v>
      </c>
      <c r="T162" s="241">
        <f>S162*H162</f>
        <v>0</v>
      </c>
      <c r="AR162" s="242" t="s">
        <v>173</v>
      </c>
      <c r="AT162" s="242" t="s">
        <v>168</v>
      </c>
      <c r="AU162" s="242" t="s">
        <v>107</v>
      </c>
      <c r="AY162" s="17" t="s">
        <v>165</v>
      </c>
      <c r="BE162" s="243">
        <f>IF(N162="základní",J162,0)</f>
        <v>0</v>
      </c>
      <c r="BF162" s="243">
        <f>IF(N162="snížená",J162,0)</f>
        <v>0</v>
      </c>
      <c r="BG162" s="243">
        <f>IF(N162="zákl. přenesená",J162,0)</f>
        <v>0</v>
      </c>
      <c r="BH162" s="243">
        <f>IF(N162="sníž. přenesená",J162,0)</f>
        <v>0</v>
      </c>
      <c r="BI162" s="243">
        <f>IF(N162="nulová",J162,0)</f>
        <v>0</v>
      </c>
      <c r="BJ162" s="17" t="s">
        <v>107</v>
      </c>
      <c r="BK162" s="243">
        <f>ROUND(I162*H162,2)</f>
        <v>0</v>
      </c>
      <c r="BL162" s="17" t="s">
        <v>173</v>
      </c>
      <c r="BM162" s="242" t="s">
        <v>3267</v>
      </c>
    </row>
    <row r="163" s="1" customFormat="1" ht="16.5" customHeight="1">
      <c r="B163" s="38"/>
      <c r="C163" s="231" t="s">
        <v>557</v>
      </c>
      <c r="D163" s="231" t="s">
        <v>168</v>
      </c>
      <c r="E163" s="232" t="s">
        <v>3268</v>
      </c>
      <c r="F163" s="233" t="s">
        <v>3269</v>
      </c>
      <c r="G163" s="234" t="s">
        <v>339</v>
      </c>
      <c r="H163" s="235">
        <v>34</v>
      </c>
      <c r="I163" s="236"/>
      <c r="J163" s="237">
        <f>ROUND(I163*H163,2)</f>
        <v>0</v>
      </c>
      <c r="K163" s="233" t="s">
        <v>1</v>
      </c>
      <c r="L163" s="43"/>
      <c r="M163" s="238" t="s">
        <v>1</v>
      </c>
      <c r="N163" s="239" t="s">
        <v>40</v>
      </c>
      <c r="O163" s="86"/>
      <c r="P163" s="240">
        <f>O163*H163</f>
        <v>0</v>
      </c>
      <c r="Q163" s="240">
        <v>0.00051999999999999995</v>
      </c>
      <c r="R163" s="240">
        <f>Q163*H163</f>
        <v>0.017679999999999998</v>
      </c>
      <c r="S163" s="240">
        <v>0</v>
      </c>
      <c r="T163" s="241">
        <f>S163*H163</f>
        <v>0</v>
      </c>
      <c r="AR163" s="242" t="s">
        <v>173</v>
      </c>
      <c r="AT163" s="242" t="s">
        <v>168</v>
      </c>
      <c r="AU163" s="242" t="s">
        <v>107</v>
      </c>
      <c r="AY163" s="17" t="s">
        <v>165</v>
      </c>
      <c r="BE163" s="243">
        <f>IF(N163="základní",J163,0)</f>
        <v>0</v>
      </c>
      <c r="BF163" s="243">
        <f>IF(N163="snížená",J163,0)</f>
        <v>0</v>
      </c>
      <c r="BG163" s="243">
        <f>IF(N163="zákl. přenesená",J163,0)</f>
        <v>0</v>
      </c>
      <c r="BH163" s="243">
        <f>IF(N163="sníž. přenesená",J163,0)</f>
        <v>0</v>
      </c>
      <c r="BI163" s="243">
        <f>IF(N163="nulová",J163,0)</f>
        <v>0</v>
      </c>
      <c r="BJ163" s="17" t="s">
        <v>107</v>
      </c>
      <c r="BK163" s="243">
        <f>ROUND(I163*H163,2)</f>
        <v>0</v>
      </c>
      <c r="BL163" s="17" t="s">
        <v>173</v>
      </c>
      <c r="BM163" s="242" t="s">
        <v>3270</v>
      </c>
    </row>
    <row r="164" s="1" customFormat="1" ht="16.5" customHeight="1">
      <c r="B164" s="38"/>
      <c r="C164" s="231" t="s">
        <v>574</v>
      </c>
      <c r="D164" s="231" t="s">
        <v>168</v>
      </c>
      <c r="E164" s="232" t="s">
        <v>3271</v>
      </c>
      <c r="F164" s="233" t="s">
        <v>3272</v>
      </c>
      <c r="G164" s="234" t="s">
        <v>339</v>
      </c>
      <c r="H164" s="235">
        <v>51</v>
      </c>
      <c r="I164" s="236"/>
      <c r="J164" s="237">
        <f>ROUND(I164*H164,2)</f>
        <v>0</v>
      </c>
      <c r="K164" s="233" t="s">
        <v>1</v>
      </c>
      <c r="L164" s="43"/>
      <c r="M164" s="238" t="s">
        <v>1</v>
      </c>
      <c r="N164" s="239" t="s">
        <v>40</v>
      </c>
      <c r="O164" s="86"/>
      <c r="P164" s="240">
        <f>O164*H164</f>
        <v>0</v>
      </c>
      <c r="Q164" s="240">
        <v>0.00131</v>
      </c>
      <c r="R164" s="240">
        <f>Q164*H164</f>
        <v>0.066809999999999994</v>
      </c>
      <c r="S164" s="240">
        <v>0</v>
      </c>
      <c r="T164" s="241">
        <f>S164*H164</f>
        <v>0</v>
      </c>
      <c r="AR164" s="242" t="s">
        <v>173</v>
      </c>
      <c r="AT164" s="242" t="s">
        <v>168</v>
      </c>
      <c r="AU164" s="242" t="s">
        <v>107</v>
      </c>
      <c r="AY164" s="17" t="s">
        <v>165</v>
      </c>
      <c r="BE164" s="243">
        <f>IF(N164="základní",J164,0)</f>
        <v>0</v>
      </c>
      <c r="BF164" s="243">
        <f>IF(N164="snížená",J164,0)</f>
        <v>0</v>
      </c>
      <c r="BG164" s="243">
        <f>IF(N164="zákl. přenesená",J164,0)</f>
        <v>0</v>
      </c>
      <c r="BH164" s="243">
        <f>IF(N164="sníž. přenesená",J164,0)</f>
        <v>0</v>
      </c>
      <c r="BI164" s="243">
        <f>IF(N164="nulová",J164,0)</f>
        <v>0</v>
      </c>
      <c r="BJ164" s="17" t="s">
        <v>107</v>
      </c>
      <c r="BK164" s="243">
        <f>ROUND(I164*H164,2)</f>
        <v>0</v>
      </c>
      <c r="BL164" s="17" t="s">
        <v>173</v>
      </c>
      <c r="BM164" s="242" t="s">
        <v>3273</v>
      </c>
    </row>
    <row r="165" s="1" customFormat="1" ht="16.5" customHeight="1">
      <c r="B165" s="38"/>
      <c r="C165" s="231" t="s">
        <v>580</v>
      </c>
      <c r="D165" s="231" t="s">
        <v>168</v>
      </c>
      <c r="E165" s="232" t="s">
        <v>3274</v>
      </c>
      <c r="F165" s="233" t="s">
        <v>3275</v>
      </c>
      <c r="G165" s="234" t="s">
        <v>339</v>
      </c>
      <c r="H165" s="235">
        <v>7</v>
      </c>
      <c r="I165" s="236"/>
      <c r="J165" s="237">
        <f>ROUND(I165*H165,2)</f>
        <v>0</v>
      </c>
      <c r="K165" s="233" t="s">
        <v>1</v>
      </c>
      <c r="L165" s="43"/>
      <c r="M165" s="238" t="s">
        <v>1</v>
      </c>
      <c r="N165" s="239" t="s">
        <v>40</v>
      </c>
      <c r="O165" s="86"/>
      <c r="P165" s="240">
        <f>O165*H165</f>
        <v>0</v>
      </c>
      <c r="Q165" s="240">
        <v>0.00173</v>
      </c>
      <c r="R165" s="240">
        <f>Q165*H165</f>
        <v>0.012109999999999999</v>
      </c>
      <c r="S165" s="240">
        <v>0</v>
      </c>
      <c r="T165" s="241">
        <f>S165*H165</f>
        <v>0</v>
      </c>
      <c r="AR165" s="242" t="s">
        <v>173</v>
      </c>
      <c r="AT165" s="242" t="s">
        <v>168</v>
      </c>
      <c r="AU165" s="242" t="s">
        <v>107</v>
      </c>
      <c r="AY165" s="17" t="s">
        <v>165</v>
      </c>
      <c r="BE165" s="243">
        <f>IF(N165="základní",J165,0)</f>
        <v>0</v>
      </c>
      <c r="BF165" s="243">
        <f>IF(N165="snížená",J165,0)</f>
        <v>0</v>
      </c>
      <c r="BG165" s="243">
        <f>IF(N165="zákl. přenesená",J165,0)</f>
        <v>0</v>
      </c>
      <c r="BH165" s="243">
        <f>IF(N165="sníž. přenesená",J165,0)</f>
        <v>0</v>
      </c>
      <c r="BI165" s="243">
        <f>IF(N165="nulová",J165,0)</f>
        <v>0</v>
      </c>
      <c r="BJ165" s="17" t="s">
        <v>107</v>
      </c>
      <c r="BK165" s="243">
        <f>ROUND(I165*H165,2)</f>
        <v>0</v>
      </c>
      <c r="BL165" s="17" t="s">
        <v>173</v>
      </c>
      <c r="BM165" s="242" t="s">
        <v>3276</v>
      </c>
    </row>
    <row r="166" s="1" customFormat="1" ht="16.5" customHeight="1">
      <c r="B166" s="38"/>
      <c r="C166" s="231" t="s">
        <v>601</v>
      </c>
      <c r="D166" s="231" t="s">
        <v>168</v>
      </c>
      <c r="E166" s="232" t="s">
        <v>3277</v>
      </c>
      <c r="F166" s="233" t="s">
        <v>3278</v>
      </c>
      <c r="G166" s="234" t="s">
        <v>339</v>
      </c>
      <c r="H166" s="235">
        <v>3</v>
      </c>
      <c r="I166" s="236"/>
      <c r="J166" s="237">
        <f>ROUND(I166*H166,2)</f>
        <v>0</v>
      </c>
      <c r="K166" s="233" t="s">
        <v>1</v>
      </c>
      <c r="L166" s="43"/>
      <c r="M166" s="238" t="s">
        <v>1</v>
      </c>
      <c r="N166" s="239" t="s">
        <v>40</v>
      </c>
      <c r="O166" s="86"/>
      <c r="P166" s="240">
        <f>O166*H166</f>
        <v>0</v>
      </c>
      <c r="Q166" s="240">
        <v>0.00247</v>
      </c>
      <c r="R166" s="240">
        <f>Q166*H166</f>
        <v>0.0074099999999999999</v>
      </c>
      <c r="S166" s="240">
        <v>0</v>
      </c>
      <c r="T166" s="241">
        <f>S166*H166</f>
        <v>0</v>
      </c>
      <c r="AR166" s="242" t="s">
        <v>173</v>
      </c>
      <c r="AT166" s="242" t="s">
        <v>168</v>
      </c>
      <c r="AU166" s="242" t="s">
        <v>107</v>
      </c>
      <c r="AY166" s="17" t="s">
        <v>165</v>
      </c>
      <c r="BE166" s="243">
        <f>IF(N166="základní",J166,0)</f>
        <v>0</v>
      </c>
      <c r="BF166" s="243">
        <f>IF(N166="snížená",J166,0)</f>
        <v>0</v>
      </c>
      <c r="BG166" s="243">
        <f>IF(N166="zákl. přenesená",J166,0)</f>
        <v>0</v>
      </c>
      <c r="BH166" s="243">
        <f>IF(N166="sníž. přenesená",J166,0)</f>
        <v>0</v>
      </c>
      <c r="BI166" s="243">
        <f>IF(N166="nulová",J166,0)</f>
        <v>0</v>
      </c>
      <c r="BJ166" s="17" t="s">
        <v>107</v>
      </c>
      <c r="BK166" s="243">
        <f>ROUND(I166*H166,2)</f>
        <v>0</v>
      </c>
      <c r="BL166" s="17" t="s">
        <v>173</v>
      </c>
      <c r="BM166" s="242" t="s">
        <v>3279</v>
      </c>
    </row>
    <row r="167" s="1" customFormat="1" ht="16.5" customHeight="1">
      <c r="B167" s="38"/>
      <c r="C167" s="231" t="s">
        <v>607</v>
      </c>
      <c r="D167" s="231" t="s">
        <v>168</v>
      </c>
      <c r="E167" s="232" t="s">
        <v>3280</v>
      </c>
      <c r="F167" s="233" t="s">
        <v>3281</v>
      </c>
      <c r="G167" s="234" t="s">
        <v>339</v>
      </c>
      <c r="H167" s="235">
        <v>9</v>
      </c>
      <c r="I167" s="236"/>
      <c r="J167" s="237">
        <f>ROUND(I167*H167,2)</f>
        <v>0</v>
      </c>
      <c r="K167" s="233" t="s">
        <v>1</v>
      </c>
      <c r="L167" s="43"/>
      <c r="M167" s="238" t="s">
        <v>1</v>
      </c>
      <c r="N167" s="239" t="s">
        <v>40</v>
      </c>
      <c r="O167" s="86"/>
      <c r="P167" s="240">
        <f>O167*H167</f>
        <v>0</v>
      </c>
      <c r="Q167" s="240">
        <v>0.0020899999999999998</v>
      </c>
      <c r="R167" s="240">
        <f>Q167*H167</f>
        <v>0.01881</v>
      </c>
      <c r="S167" s="240">
        <v>0</v>
      </c>
      <c r="T167" s="241">
        <f>S167*H167</f>
        <v>0</v>
      </c>
      <c r="AR167" s="242" t="s">
        <v>173</v>
      </c>
      <c r="AT167" s="242" t="s">
        <v>168</v>
      </c>
      <c r="AU167" s="242" t="s">
        <v>107</v>
      </c>
      <c r="AY167" s="17" t="s">
        <v>165</v>
      </c>
      <c r="BE167" s="243">
        <f>IF(N167="základní",J167,0)</f>
        <v>0</v>
      </c>
      <c r="BF167" s="243">
        <f>IF(N167="snížená",J167,0)</f>
        <v>0</v>
      </c>
      <c r="BG167" s="243">
        <f>IF(N167="zákl. přenesená",J167,0)</f>
        <v>0</v>
      </c>
      <c r="BH167" s="243">
        <f>IF(N167="sníž. přenesená",J167,0)</f>
        <v>0</v>
      </c>
      <c r="BI167" s="243">
        <f>IF(N167="nulová",J167,0)</f>
        <v>0</v>
      </c>
      <c r="BJ167" s="17" t="s">
        <v>107</v>
      </c>
      <c r="BK167" s="243">
        <f>ROUND(I167*H167,2)</f>
        <v>0</v>
      </c>
      <c r="BL167" s="17" t="s">
        <v>173</v>
      </c>
      <c r="BM167" s="242" t="s">
        <v>3282</v>
      </c>
    </row>
    <row r="168" s="1" customFormat="1" ht="16.5" customHeight="1">
      <c r="B168" s="38"/>
      <c r="C168" s="231" t="s">
        <v>612</v>
      </c>
      <c r="D168" s="231" t="s">
        <v>168</v>
      </c>
      <c r="E168" s="232" t="s">
        <v>3283</v>
      </c>
      <c r="F168" s="233" t="s">
        <v>3284</v>
      </c>
      <c r="G168" s="234" t="s">
        <v>339</v>
      </c>
      <c r="H168" s="235">
        <v>26</v>
      </c>
      <c r="I168" s="236"/>
      <c r="J168" s="237">
        <f>ROUND(I168*H168,2)</f>
        <v>0</v>
      </c>
      <c r="K168" s="233" t="s">
        <v>1</v>
      </c>
      <c r="L168" s="43"/>
      <c r="M168" s="238" t="s">
        <v>1</v>
      </c>
      <c r="N168" s="239" t="s">
        <v>40</v>
      </c>
      <c r="O168" s="86"/>
      <c r="P168" s="240">
        <f>O168*H168</f>
        <v>0</v>
      </c>
      <c r="Q168" s="240">
        <v>0.0025000000000000001</v>
      </c>
      <c r="R168" s="240">
        <f>Q168*H168</f>
        <v>0.065000000000000002</v>
      </c>
      <c r="S168" s="240">
        <v>0</v>
      </c>
      <c r="T168" s="241">
        <f>S168*H168</f>
        <v>0</v>
      </c>
      <c r="AR168" s="242" t="s">
        <v>173</v>
      </c>
      <c r="AT168" s="242" t="s">
        <v>168</v>
      </c>
      <c r="AU168" s="242" t="s">
        <v>107</v>
      </c>
      <c r="AY168" s="17" t="s">
        <v>165</v>
      </c>
      <c r="BE168" s="243">
        <f>IF(N168="základní",J168,0)</f>
        <v>0</v>
      </c>
      <c r="BF168" s="243">
        <f>IF(N168="snížená",J168,0)</f>
        <v>0</v>
      </c>
      <c r="BG168" s="243">
        <f>IF(N168="zákl. přenesená",J168,0)</f>
        <v>0</v>
      </c>
      <c r="BH168" s="243">
        <f>IF(N168="sníž. přenesená",J168,0)</f>
        <v>0</v>
      </c>
      <c r="BI168" s="243">
        <f>IF(N168="nulová",J168,0)</f>
        <v>0</v>
      </c>
      <c r="BJ168" s="17" t="s">
        <v>107</v>
      </c>
      <c r="BK168" s="243">
        <f>ROUND(I168*H168,2)</f>
        <v>0</v>
      </c>
      <c r="BL168" s="17" t="s">
        <v>173</v>
      </c>
      <c r="BM168" s="242" t="s">
        <v>3285</v>
      </c>
    </row>
    <row r="169" s="1" customFormat="1" ht="16.5" customHeight="1">
      <c r="B169" s="38"/>
      <c r="C169" s="231" t="s">
        <v>616</v>
      </c>
      <c r="D169" s="231" t="s">
        <v>168</v>
      </c>
      <c r="E169" s="232" t="s">
        <v>3286</v>
      </c>
      <c r="F169" s="233" t="s">
        <v>3287</v>
      </c>
      <c r="G169" s="234" t="s">
        <v>339</v>
      </c>
      <c r="H169" s="235">
        <v>8</v>
      </c>
      <c r="I169" s="236"/>
      <c r="J169" s="237">
        <f>ROUND(I169*H169,2)</f>
        <v>0</v>
      </c>
      <c r="K169" s="233" t="s">
        <v>1</v>
      </c>
      <c r="L169" s="43"/>
      <c r="M169" s="238" t="s">
        <v>1</v>
      </c>
      <c r="N169" s="239" t="s">
        <v>40</v>
      </c>
      <c r="O169" s="86"/>
      <c r="P169" s="240">
        <f>O169*H169</f>
        <v>0</v>
      </c>
      <c r="Q169" s="240">
        <v>0.0035500000000000002</v>
      </c>
      <c r="R169" s="240">
        <f>Q169*H169</f>
        <v>0.028400000000000002</v>
      </c>
      <c r="S169" s="240">
        <v>0</v>
      </c>
      <c r="T169" s="241">
        <f>S169*H169</f>
        <v>0</v>
      </c>
      <c r="AR169" s="242" t="s">
        <v>173</v>
      </c>
      <c r="AT169" s="242" t="s">
        <v>168</v>
      </c>
      <c r="AU169" s="242" t="s">
        <v>107</v>
      </c>
      <c r="AY169" s="17" t="s">
        <v>165</v>
      </c>
      <c r="BE169" s="243">
        <f>IF(N169="základní",J169,0)</f>
        <v>0</v>
      </c>
      <c r="BF169" s="243">
        <f>IF(N169="snížená",J169,0)</f>
        <v>0</v>
      </c>
      <c r="BG169" s="243">
        <f>IF(N169="zákl. přenesená",J169,0)</f>
        <v>0</v>
      </c>
      <c r="BH169" s="243">
        <f>IF(N169="sníž. přenesená",J169,0)</f>
        <v>0</v>
      </c>
      <c r="BI169" s="243">
        <f>IF(N169="nulová",J169,0)</f>
        <v>0</v>
      </c>
      <c r="BJ169" s="17" t="s">
        <v>107</v>
      </c>
      <c r="BK169" s="243">
        <f>ROUND(I169*H169,2)</f>
        <v>0</v>
      </c>
      <c r="BL169" s="17" t="s">
        <v>173</v>
      </c>
      <c r="BM169" s="242" t="s">
        <v>3288</v>
      </c>
    </row>
    <row r="170" s="1" customFormat="1" ht="16.5" customHeight="1">
      <c r="B170" s="38"/>
      <c r="C170" s="231" t="s">
        <v>628</v>
      </c>
      <c r="D170" s="231" t="s">
        <v>168</v>
      </c>
      <c r="E170" s="232" t="s">
        <v>3289</v>
      </c>
      <c r="F170" s="233" t="s">
        <v>3290</v>
      </c>
      <c r="G170" s="234" t="s">
        <v>214</v>
      </c>
      <c r="H170" s="235">
        <v>39</v>
      </c>
      <c r="I170" s="236"/>
      <c r="J170" s="237">
        <f>ROUND(I170*H170,2)</f>
        <v>0</v>
      </c>
      <c r="K170" s="233" t="s">
        <v>1</v>
      </c>
      <c r="L170" s="43"/>
      <c r="M170" s="238" t="s">
        <v>1</v>
      </c>
      <c r="N170" s="239" t="s">
        <v>40</v>
      </c>
      <c r="O170" s="86"/>
      <c r="P170" s="240">
        <f>O170*H170</f>
        <v>0</v>
      </c>
      <c r="Q170" s="240">
        <v>0</v>
      </c>
      <c r="R170" s="240">
        <f>Q170*H170</f>
        <v>0</v>
      </c>
      <c r="S170" s="240">
        <v>0</v>
      </c>
      <c r="T170" s="241">
        <f>S170*H170</f>
        <v>0</v>
      </c>
      <c r="AR170" s="242" t="s">
        <v>173</v>
      </c>
      <c r="AT170" s="242" t="s">
        <v>168</v>
      </c>
      <c r="AU170" s="242" t="s">
        <v>107</v>
      </c>
      <c r="AY170" s="17" t="s">
        <v>165</v>
      </c>
      <c r="BE170" s="243">
        <f>IF(N170="základní",J170,0)</f>
        <v>0</v>
      </c>
      <c r="BF170" s="243">
        <f>IF(N170="snížená",J170,0)</f>
        <v>0</v>
      </c>
      <c r="BG170" s="243">
        <f>IF(N170="zákl. přenesená",J170,0)</f>
        <v>0</v>
      </c>
      <c r="BH170" s="243">
        <f>IF(N170="sníž. přenesená",J170,0)</f>
        <v>0</v>
      </c>
      <c r="BI170" s="243">
        <f>IF(N170="nulová",J170,0)</f>
        <v>0</v>
      </c>
      <c r="BJ170" s="17" t="s">
        <v>107</v>
      </c>
      <c r="BK170" s="243">
        <f>ROUND(I170*H170,2)</f>
        <v>0</v>
      </c>
      <c r="BL170" s="17" t="s">
        <v>173</v>
      </c>
      <c r="BM170" s="242" t="s">
        <v>3291</v>
      </c>
    </row>
    <row r="171" s="1" customFormat="1" ht="16.5" customHeight="1">
      <c r="B171" s="38"/>
      <c r="C171" s="231" t="s">
        <v>632</v>
      </c>
      <c r="D171" s="231" t="s">
        <v>168</v>
      </c>
      <c r="E171" s="232" t="s">
        <v>3292</v>
      </c>
      <c r="F171" s="233" t="s">
        <v>3293</v>
      </c>
      <c r="G171" s="234" t="s">
        <v>214</v>
      </c>
      <c r="H171" s="235">
        <v>9</v>
      </c>
      <c r="I171" s="236"/>
      <c r="J171" s="237">
        <f>ROUND(I171*H171,2)</f>
        <v>0</v>
      </c>
      <c r="K171" s="233" t="s">
        <v>1</v>
      </c>
      <c r="L171" s="43"/>
      <c r="M171" s="238" t="s">
        <v>1</v>
      </c>
      <c r="N171" s="239" t="s">
        <v>40</v>
      </c>
      <c r="O171" s="86"/>
      <c r="P171" s="240">
        <f>O171*H171</f>
        <v>0</v>
      </c>
      <c r="Q171" s="240">
        <v>0</v>
      </c>
      <c r="R171" s="240">
        <f>Q171*H171</f>
        <v>0</v>
      </c>
      <c r="S171" s="240">
        <v>0</v>
      </c>
      <c r="T171" s="241">
        <f>S171*H171</f>
        <v>0</v>
      </c>
      <c r="AR171" s="242" t="s">
        <v>173</v>
      </c>
      <c r="AT171" s="242" t="s">
        <v>168</v>
      </c>
      <c r="AU171" s="242" t="s">
        <v>107</v>
      </c>
      <c r="AY171" s="17" t="s">
        <v>165</v>
      </c>
      <c r="BE171" s="243">
        <f>IF(N171="základní",J171,0)</f>
        <v>0</v>
      </c>
      <c r="BF171" s="243">
        <f>IF(N171="snížená",J171,0)</f>
        <v>0</v>
      </c>
      <c r="BG171" s="243">
        <f>IF(N171="zákl. přenesená",J171,0)</f>
        <v>0</v>
      </c>
      <c r="BH171" s="243">
        <f>IF(N171="sníž. přenesená",J171,0)</f>
        <v>0</v>
      </c>
      <c r="BI171" s="243">
        <f>IF(N171="nulová",J171,0)</f>
        <v>0</v>
      </c>
      <c r="BJ171" s="17" t="s">
        <v>107</v>
      </c>
      <c r="BK171" s="243">
        <f>ROUND(I171*H171,2)</f>
        <v>0</v>
      </c>
      <c r="BL171" s="17" t="s">
        <v>173</v>
      </c>
      <c r="BM171" s="242" t="s">
        <v>3294</v>
      </c>
    </row>
    <row r="172" s="1" customFormat="1" ht="16.5" customHeight="1">
      <c r="B172" s="38"/>
      <c r="C172" s="231" t="s">
        <v>642</v>
      </c>
      <c r="D172" s="231" t="s">
        <v>168</v>
      </c>
      <c r="E172" s="232" t="s">
        <v>3295</v>
      </c>
      <c r="F172" s="233" t="s">
        <v>3296</v>
      </c>
      <c r="G172" s="234" t="s">
        <v>214</v>
      </c>
      <c r="H172" s="235">
        <v>5</v>
      </c>
      <c r="I172" s="236"/>
      <c r="J172" s="237">
        <f>ROUND(I172*H172,2)</f>
        <v>0</v>
      </c>
      <c r="K172" s="233" t="s">
        <v>1</v>
      </c>
      <c r="L172" s="43"/>
      <c r="M172" s="238" t="s">
        <v>1</v>
      </c>
      <c r="N172" s="239" t="s">
        <v>40</v>
      </c>
      <c r="O172" s="86"/>
      <c r="P172" s="240">
        <f>O172*H172</f>
        <v>0</v>
      </c>
      <c r="Q172" s="240">
        <v>0.00048999999999999998</v>
      </c>
      <c r="R172" s="240">
        <f>Q172*H172</f>
        <v>0.0024499999999999999</v>
      </c>
      <c r="S172" s="240">
        <v>0</v>
      </c>
      <c r="T172" s="241">
        <f>S172*H172</f>
        <v>0</v>
      </c>
      <c r="AR172" s="242" t="s">
        <v>173</v>
      </c>
      <c r="AT172" s="242" t="s">
        <v>168</v>
      </c>
      <c r="AU172" s="242" t="s">
        <v>107</v>
      </c>
      <c r="AY172" s="17" t="s">
        <v>165</v>
      </c>
      <c r="BE172" s="243">
        <f>IF(N172="základní",J172,0)</f>
        <v>0</v>
      </c>
      <c r="BF172" s="243">
        <f>IF(N172="snížená",J172,0)</f>
        <v>0</v>
      </c>
      <c r="BG172" s="243">
        <f>IF(N172="zákl. přenesená",J172,0)</f>
        <v>0</v>
      </c>
      <c r="BH172" s="243">
        <f>IF(N172="sníž. přenesená",J172,0)</f>
        <v>0</v>
      </c>
      <c r="BI172" s="243">
        <f>IF(N172="nulová",J172,0)</f>
        <v>0</v>
      </c>
      <c r="BJ172" s="17" t="s">
        <v>107</v>
      </c>
      <c r="BK172" s="243">
        <f>ROUND(I172*H172,2)</f>
        <v>0</v>
      </c>
      <c r="BL172" s="17" t="s">
        <v>173</v>
      </c>
      <c r="BM172" s="242" t="s">
        <v>3297</v>
      </c>
    </row>
    <row r="173" s="1" customFormat="1" ht="16.5" customHeight="1">
      <c r="B173" s="38"/>
      <c r="C173" s="231" t="s">
        <v>646</v>
      </c>
      <c r="D173" s="231" t="s">
        <v>168</v>
      </c>
      <c r="E173" s="232" t="s">
        <v>3298</v>
      </c>
      <c r="F173" s="233" t="s">
        <v>3299</v>
      </c>
      <c r="G173" s="234" t="s">
        <v>214</v>
      </c>
      <c r="H173" s="235">
        <v>1</v>
      </c>
      <c r="I173" s="236"/>
      <c r="J173" s="237">
        <f>ROUND(I173*H173,2)</f>
        <v>0</v>
      </c>
      <c r="K173" s="233" t="s">
        <v>1</v>
      </c>
      <c r="L173" s="43"/>
      <c r="M173" s="238" t="s">
        <v>1</v>
      </c>
      <c r="N173" s="239" t="s">
        <v>40</v>
      </c>
      <c r="O173" s="86"/>
      <c r="P173" s="240">
        <f>O173*H173</f>
        <v>0</v>
      </c>
      <c r="Q173" s="240">
        <v>0.00012999999999999999</v>
      </c>
      <c r="R173" s="240">
        <f>Q173*H173</f>
        <v>0.00012999999999999999</v>
      </c>
      <c r="S173" s="240">
        <v>0</v>
      </c>
      <c r="T173" s="241">
        <f>S173*H173</f>
        <v>0</v>
      </c>
      <c r="AR173" s="242" t="s">
        <v>173</v>
      </c>
      <c r="AT173" s="242" t="s">
        <v>168</v>
      </c>
      <c r="AU173" s="242" t="s">
        <v>107</v>
      </c>
      <c r="AY173" s="17" t="s">
        <v>165</v>
      </c>
      <c r="BE173" s="243">
        <f>IF(N173="základní",J173,0)</f>
        <v>0</v>
      </c>
      <c r="BF173" s="243">
        <f>IF(N173="snížená",J173,0)</f>
        <v>0</v>
      </c>
      <c r="BG173" s="243">
        <f>IF(N173="zákl. přenesená",J173,0)</f>
        <v>0</v>
      </c>
      <c r="BH173" s="243">
        <f>IF(N173="sníž. přenesená",J173,0)</f>
        <v>0</v>
      </c>
      <c r="BI173" s="243">
        <f>IF(N173="nulová",J173,0)</f>
        <v>0</v>
      </c>
      <c r="BJ173" s="17" t="s">
        <v>107</v>
      </c>
      <c r="BK173" s="243">
        <f>ROUND(I173*H173,2)</f>
        <v>0</v>
      </c>
      <c r="BL173" s="17" t="s">
        <v>173</v>
      </c>
      <c r="BM173" s="242" t="s">
        <v>3300</v>
      </c>
    </row>
    <row r="174" s="1" customFormat="1" ht="16.5" customHeight="1">
      <c r="B174" s="38"/>
      <c r="C174" s="231" t="s">
        <v>650</v>
      </c>
      <c r="D174" s="231" t="s">
        <v>168</v>
      </c>
      <c r="E174" s="232" t="s">
        <v>3301</v>
      </c>
      <c r="F174" s="233" t="s">
        <v>3302</v>
      </c>
      <c r="G174" s="234" t="s">
        <v>214</v>
      </c>
      <c r="H174" s="235">
        <v>4</v>
      </c>
      <c r="I174" s="236"/>
      <c r="J174" s="237">
        <f>ROUND(I174*H174,2)</f>
        <v>0</v>
      </c>
      <c r="K174" s="233" t="s">
        <v>1</v>
      </c>
      <c r="L174" s="43"/>
      <c r="M174" s="238" t="s">
        <v>1</v>
      </c>
      <c r="N174" s="239" t="s">
        <v>40</v>
      </c>
      <c r="O174" s="86"/>
      <c r="P174" s="240">
        <f>O174*H174</f>
        <v>0</v>
      </c>
      <c r="Q174" s="240">
        <v>0.00027</v>
      </c>
      <c r="R174" s="240">
        <f>Q174*H174</f>
        <v>0.00108</v>
      </c>
      <c r="S174" s="240">
        <v>0</v>
      </c>
      <c r="T174" s="241">
        <f>S174*H174</f>
        <v>0</v>
      </c>
      <c r="AR174" s="242" t="s">
        <v>173</v>
      </c>
      <c r="AT174" s="242" t="s">
        <v>168</v>
      </c>
      <c r="AU174" s="242" t="s">
        <v>107</v>
      </c>
      <c r="AY174" s="17" t="s">
        <v>165</v>
      </c>
      <c r="BE174" s="243">
        <f>IF(N174="základní",J174,0)</f>
        <v>0</v>
      </c>
      <c r="BF174" s="243">
        <f>IF(N174="snížená",J174,0)</f>
        <v>0</v>
      </c>
      <c r="BG174" s="243">
        <f>IF(N174="zákl. přenesená",J174,0)</f>
        <v>0</v>
      </c>
      <c r="BH174" s="243">
        <f>IF(N174="sníž. přenesená",J174,0)</f>
        <v>0</v>
      </c>
      <c r="BI174" s="243">
        <f>IF(N174="nulová",J174,0)</f>
        <v>0</v>
      </c>
      <c r="BJ174" s="17" t="s">
        <v>107</v>
      </c>
      <c r="BK174" s="243">
        <f>ROUND(I174*H174,2)</f>
        <v>0</v>
      </c>
      <c r="BL174" s="17" t="s">
        <v>173</v>
      </c>
      <c r="BM174" s="242" t="s">
        <v>3303</v>
      </c>
    </row>
    <row r="175" s="1" customFormat="1" ht="16.5" customHeight="1">
      <c r="B175" s="38"/>
      <c r="C175" s="231" t="s">
        <v>654</v>
      </c>
      <c r="D175" s="231" t="s">
        <v>168</v>
      </c>
      <c r="E175" s="232" t="s">
        <v>3304</v>
      </c>
      <c r="F175" s="233" t="s">
        <v>3305</v>
      </c>
      <c r="G175" s="234" t="s">
        <v>339</v>
      </c>
      <c r="H175" s="235">
        <v>127</v>
      </c>
      <c r="I175" s="236"/>
      <c r="J175" s="237">
        <f>ROUND(I175*H175,2)</f>
        <v>0</v>
      </c>
      <c r="K175" s="233" t="s">
        <v>1</v>
      </c>
      <c r="L175" s="43"/>
      <c r="M175" s="238" t="s">
        <v>1</v>
      </c>
      <c r="N175" s="239" t="s">
        <v>40</v>
      </c>
      <c r="O175" s="86"/>
      <c r="P175" s="240">
        <f>O175*H175</f>
        <v>0</v>
      </c>
      <c r="Q175" s="240">
        <v>0</v>
      </c>
      <c r="R175" s="240">
        <f>Q175*H175</f>
        <v>0</v>
      </c>
      <c r="S175" s="240">
        <v>0</v>
      </c>
      <c r="T175" s="241">
        <f>S175*H175</f>
        <v>0</v>
      </c>
      <c r="AR175" s="242" t="s">
        <v>173</v>
      </c>
      <c r="AT175" s="242" t="s">
        <v>168</v>
      </c>
      <c r="AU175" s="242" t="s">
        <v>107</v>
      </c>
      <c r="AY175" s="17" t="s">
        <v>165</v>
      </c>
      <c r="BE175" s="243">
        <f>IF(N175="základní",J175,0)</f>
        <v>0</v>
      </c>
      <c r="BF175" s="243">
        <f>IF(N175="snížená",J175,0)</f>
        <v>0</v>
      </c>
      <c r="BG175" s="243">
        <f>IF(N175="zákl. přenesená",J175,0)</f>
        <v>0</v>
      </c>
      <c r="BH175" s="243">
        <f>IF(N175="sníž. přenesená",J175,0)</f>
        <v>0</v>
      </c>
      <c r="BI175" s="243">
        <f>IF(N175="nulová",J175,0)</f>
        <v>0</v>
      </c>
      <c r="BJ175" s="17" t="s">
        <v>107</v>
      </c>
      <c r="BK175" s="243">
        <f>ROUND(I175*H175,2)</f>
        <v>0</v>
      </c>
      <c r="BL175" s="17" t="s">
        <v>173</v>
      </c>
      <c r="BM175" s="242" t="s">
        <v>3306</v>
      </c>
    </row>
    <row r="176" s="1" customFormat="1" ht="16.5" customHeight="1">
      <c r="B176" s="38"/>
      <c r="C176" s="231" t="s">
        <v>659</v>
      </c>
      <c r="D176" s="231" t="s">
        <v>168</v>
      </c>
      <c r="E176" s="232" t="s">
        <v>3307</v>
      </c>
      <c r="F176" s="233" t="s">
        <v>3308</v>
      </c>
      <c r="G176" s="234" t="s">
        <v>339</v>
      </c>
      <c r="H176" s="235">
        <v>11</v>
      </c>
      <c r="I176" s="236"/>
      <c r="J176" s="237">
        <f>ROUND(I176*H176,2)</f>
        <v>0</v>
      </c>
      <c r="K176" s="233" t="s">
        <v>1</v>
      </c>
      <c r="L176" s="43"/>
      <c r="M176" s="238" t="s">
        <v>1</v>
      </c>
      <c r="N176" s="239" t="s">
        <v>40</v>
      </c>
      <c r="O176" s="86"/>
      <c r="P176" s="240">
        <f>O176*H176</f>
        <v>0</v>
      </c>
      <c r="Q176" s="240">
        <v>0</v>
      </c>
      <c r="R176" s="240">
        <f>Q176*H176</f>
        <v>0</v>
      </c>
      <c r="S176" s="240">
        <v>0</v>
      </c>
      <c r="T176" s="241">
        <f>S176*H176</f>
        <v>0</v>
      </c>
      <c r="AR176" s="242" t="s">
        <v>173</v>
      </c>
      <c r="AT176" s="242" t="s">
        <v>168</v>
      </c>
      <c r="AU176" s="242" t="s">
        <v>107</v>
      </c>
      <c r="AY176" s="17" t="s">
        <v>165</v>
      </c>
      <c r="BE176" s="243">
        <f>IF(N176="základní",J176,0)</f>
        <v>0</v>
      </c>
      <c r="BF176" s="243">
        <f>IF(N176="snížená",J176,0)</f>
        <v>0</v>
      </c>
      <c r="BG176" s="243">
        <f>IF(N176="zákl. přenesená",J176,0)</f>
        <v>0</v>
      </c>
      <c r="BH176" s="243">
        <f>IF(N176="sníž. přenesená",J176,0)</f>
        <v>0</v>
      </c>
      <c r="BI176" s="243">
        <f>IF(N176="nulová",J176,0)</f>
        <v>0</v>
      </c>
      <c r="BJ176" s="17" t="s">
        <v>107</v>
      </c>
      <c r="BK176" s="243">
        <f>ROUND(I176*H176,2)</f>
        <v>0</v>
      </c>
      <c r="BL176" s="17" t="s">
        <v>173</v>
      </c>
      <c r="BM176" s="242" t="s">
        <v>3309</v>
      </c>
    </row>
    <row r="177" s="1" customFormat="1" ht="16.5" customHeight="1">
      <c r="B177" s="38"/>
      <c r="C177" s="231" t="s">
        <v>721</v>
      </c>
      <c r="D177" s="231" t="s">
        <v>168</v>
      </c>
      <c r="E177" s="232" t="s">
        <v>3310</v>
      </c>
      <c r="F177" s="233" t="s">
        <v>3311</v>
      </c>
      <c r="G177" s="234" t="s">
        <v>285</v>
      </c>
      <c r="H177" s="235">
        <v>0.26000000000000001</v>
      </c>
      <c r="I177" s="236"/>
      <c r="J177" s="237">
        <f>ROUND(I177*H177,2)</f>
        <v>0</v>
      </c>
      <c r="K177" s="233" t="s">
        <v>1</v>
      </c>
      <c r="L177" s="43"/>
      <c r="M177" s="238" t="s">
        <v>1</v>
      </c>
      <c r="N177" s="239" t="s">
        <v>40</v>
      </c>
      <c r="O177" s="86"/>
      <c r="P177" s="240">
        <f>O177*H177</f>
        <v>0</v>
      </c>
      <c r="Q177" s="240">
        <v>0</v>
      </c>
      <c r="R177" s="240">
        <f>Q177*H177</f>
        <v>0</v>
      </c>
      <c r="S177" s="240">
        <v>0</v>
      </c>
      <c r="T177" s="241">
        <f>S177*H177</f>
        <v>0</v>
      </c>
      <c r="AR177" s="242" t="s">
        <v>173</v>
      </c>
      <c r="AT177" s="242" t="s">
        <v>168</v>
      </c>
      <c r="AU177" s="242" t="s">
        <v>107</v>
      </c>
      <c r="AY177" s="17" t="s">
        <v>165</v>
      </c>
      <c r="BE177" s="243">
        <f>IF(N177="základní",J177,0)</f>
        <v>0</v>
      </c>
      <c r="BF177" s="243">
        <f>IF(N177="snížená",J177,0)</f>
        <v>0</v>
      </c>
      <c r="BG177" s="243">
        <f>IF(N177="zákl. přenesená",J177,0)</f>
        <v>0</v>
      </c>
      <c r="BH177" s="243">
        <f>IF(N177="sníž. přenesená",J177,0)</f>
        <v>0</v>
      </c>
      <c r="BI177" s="243">
        <f>IF(N177="nulová",J177,0)</f>
        <v>0</v>
      </c>
      <c r="BJ177" s="17" t="s">
        <v>107</v>
      </c>
      <c r="BK177" s="243">
        <f>ROUND(I177*H177,2)</f>
        <v>0</v>
      </c>
      <c r="BL177" s="17" t="s">
        <v>173</v>
      </c>
      <c r="BM177" s="242" t="s">
        <v>3312</v>
      </c>
    </row>
    <row r="178" s="11" customFormat="1" ht="22.8" customHeight="1">
      <c r="B178" s="215"/>
      <c r="C178" s="216"/>
      <c r="D178" s="217" t="s">
        <v>73</v>
      </c>
      <c r="E178" s="229" t="s">
        <v>3313</v>
      </c>
      <c r="F178" s="229" t="s">
        <v>3314</v>
      </c>
      <c r="G178" s="216"/>
      <c r="H178" s="216"/>
      <c r="I178" s="219"/>
      <c r="J178" s="230">
        <f>BK178</f>
        <v>0</v>
      </c>
      <c r="K178" s="216"/>
      <c r="L178" s="221"/>
      <c r="M178" s="222"/>
      <c r="N178" s="223"/>
      <c r="O178" s="223"/>
      <c r="P178" s="224">
        <f>SUM(P179:P219)</f>
        <v>0</v>
      </c>
      <c r="Q178" s="223"/>
      <c r="R178" s="224">
        <f>SUM(R179:R219)</f>
        <v>2.7466300000000001</v>
      </c>
      <c r="S178" s="223"/>
      <c r="T178" s="225">
        <f>SUM(T179:T219)</f>
        <v>0</v>
      </c>
      <c r="AR178" s="226" t="s">
        <v>82</v>
      </c>
      <c r="AT178" s="227" t="s">
        <v>73</v>
      </c>
      <c r="AU178" s="227" t="s">
        <v>82</v>
      </c>
      <c r="AY178" s="226" t="s">
        <v>165</v>
      </c>
      <c r="BK178" s="228">
        <f>SUM(BK179:BK219)</f>
        <v>0</v>
      </c>
    </row>
    <row r="179" s="1" customFormat="1" ht="16.5" customHeight="1">
      <c r="B179" s="38"/>
      <c r="C179" s="231" t="s">
        <v>1018</v>
      </c>
      <c r="D179" s="231" t="s">
        <v>168</v>
      </c>
      <c r="E179" s="232" t="s">
        <v>3315</v>
      </c>
      <c r="F179" s="233" t="s">
        <v>3316</v>
      </c>
      <c r="G179" s="234" t="s">
        <v>214</v>
      </c>
      <c r="H179" s="235">
        <v>1</v>
      </c>
      <c r="I179" s="236"/>
      <c r="J179" s="237">
        <f>ROUND(I179*H179,2)</f>
        <v>0</v>
      </c>
      <c r="K179" s="233" t="s">
        <v>1</v>
      </c>
      <c r="L179" s="43"/>
      <c r="M179" s="238" t="s">
        <v>1</v>
      </c>
      <c r="N179" s="239" t="s">
        <v>40</v>
      </c>
      <c r="O179" s="86"/>
      <c r="P179" s="240">
        <f>O179*H179</f>
        <v>0</v>
      </c>
      <c r="Q179" s="240">
        <v>0.002</v>
      </c>
      <c r="R179" s="240">
        <f>Q179*H179</f>
        <v>0.002</v>
      </c>
      <c r="S179" s="240">
        <v>0</v>
      </c>
      <c r="T179" s="241">
        <f>S179*H179</f>
        <v>0</v>
      </c>
      <c r="AR179" s="242" t="s">
        <v>173</v>
      </c>
      <c r="AT179" s="242" t="s">
        <v>168</v>
      </c>
      <c r="AU179" s="242" t="s">
        <v>107</v>
      </c>
      <c r="AY179" s="17" t="s">
        <v>165</v>
      </c>
      <c r="BE179" s="243">
        <f>IF(N179="základní",J179,0)</f>
        <v>0</v>
      </c>
      <c r="BF179" s="243">
        <f>IF(N179="snížená",J179,0)</f>
        <v>0</v>
      </c>
      <c r="BG179" s="243">
        <f>IF(N179="zákl. přenesená",J179,0)</f>
        <v>0</v>
      </c>
      <c r="BH179" s="243">
        <f>IF(N179="sníž. přenesená",J179,0)</f>
        <v>0</v>
      </c>
      <c r="BI179" s="243">
        <f>IF(N179="nulová",J179,0)</f>
        <v>0</v>
      </c>
      <c r="BJ179" s="17" t="s">
        <v>107</v>
      </c>
      <c r="BK179" s="243">
        <f>ROUND(I179*H179,2)</f>
        <v>0</v>
      </c>
      <c r="BL179" s="17" t="s">
        <v>173</v>
      </c>
      <c r="BM179" s="242" t="s">
        <v>3317</v>
      </c>
    </row>
    <row r="180" s="1" customFormat="1" ht="16.5" customHeight="1">
      <c r="B180" s="38"/>
      <c r="C180" s="231" t="s">
        <v>1023</v>
      </c>
      <c r="D180" s="231" t="s">
        <v>168</v>
      </c>
      <c r="E180" s="232" t="s">
        <v>3318</v>
      </c>
      <c r="F180" s="233" t="s">
        <v>3319</v>
      </c>
      <c r="G180" s="234" t="s">
        <v>214</v>
      </c>
      <c r="H180" s="235">
        <v>2</v>
      </c>
      <c r="I180" s="236"/>
      <c r="J180" s="237">
        <f>ROUND(I180*H180,2)</f>
        <v>0</v>
      </c>
      <c r="K180" s="233" t="s">
        <v>1</v>
      </c>
      <c r="L180" s="43"/>
      <c r="M180" s="238" t="s">
        <v>1</v>
      </c>
      <c r="N180" s="239" t="s">
        <v>40</v>
      </c>
      <c r="O180" s="86"/>
      <c r="P180" s="240">
        <f>O180*H180</f>
        <v>0</v>
      </c>
      <c r="Q180" s="240">
        <v>0.00050000000000000001</v>
      </c>
      <c r="R180" s="240">
        <f>Q180*H180</f>
        <v>0.001</v>
      </c>
      <c r="S180" s="240">
        <v>0</v>
      </c>
      <c r="T180" s="241">
        <f>S180*H180</f>
        <v>0</v>
      </c>
      <c r="AR180" s="242" t="s">
        <v>173</v>
      </c>
      <c r="AT180" s="242" t="s">
        <v>168</v>
      </c>
      <c r="AU180" s="242" t="s">
        <v>107</v>
      </c>
      <c r="AY180" s="17" t="s">
        <v>165</v>
      </c>
      <c r="BE180" s="243">
        <f>IF(N180="základní",J180,0)</f>
        <v>0</v>
      </c>
      <c r="BF180" s="243">
        <f>IF(N180="snížená",J180,0)</f>
        <v>0</v>
      </c>
      <c r="BG180" s="243">
        <f>IF(N180="zákl. přenesená",J180,0)</f>
        <v>0</v>
      </c>
      <c r="BH180" s="243">
        <f>IF(N180="sníž. přenesená",J180,0)</f>
        <v>0</v>
      </c>
      <c r="BI180" s="243">
        <f>IF(N180="nulová",J180,0)</f>
        <v>0</v>
      </c>
      <c r="BJ180" s="17" t="s">
        <v>107</v>
      </c>
      <c r="BK180" s="243">
        <f>ROUND(I180*H180,2)</f>
        <v>0</v>
      </c>
      <c r="BL180" s="17" t="s">
        <v>173</v>
      </c>
      <c r="BM180" s="242" t="s">
        <v>3320</v>
      </c>
    </row>
    <row r="181" s="1" customFormat="1" ht="16.5" customHeight="1">
      <c r="B181" s="38"/>
      <c r="C181" s="231" t="s">
        <v>1001</v>
      </c>
      <c r="D181" s="231" t="s">
        <v>168</v>
      </c>
      <c r="E181" s="232" t="s">
        <v>3321</v>
      </c>
      <c r="F181" s="233" t="s">
        <v>3322</v>
      </c>
      <c r="G181" s="234" t="s">
        <v>214</v>
      </c>
      <c r="H181" s="235">
        <v>1</v>
      </c>
      <c r="I181" s="236"/>
      <c r="J181" s="237">
        <f>ROUND(I181*H181,2)</f>
        <v>0</v>
      </c>
      <c r="K181" s="233" t="s">
        <v>1</v>
      </c>
      <c r="L181" s="43"/>
      <c r="M181" s="238" t="s">
        <v>1</v>
      </c>
      <c r="N181" s="239" t="s">
        <v>40</v>
      </c>
      <c r="O181" s="86"/>
      <c r="P181" s="240">
        <f>O181*H181</f>
        <v>0</v>
      </c>
      <c r="Q181" s="240">
        <v>0.0050000000000000001</v>
      </c>
      <c r="R181" s="240">
        <f>Q181*H181</f>
        <v>0.0050000000000000001</v>
      </c>
      <c r="S181" s="240">
        <v>0</v>
      </c>
      <c r="T181" s="241">
        <f>S181*H181</f>
        <v>0</v>
      </c>
      <c r="AR181" s="242" t="s">
        <v>173</v>
      </c>
      <c r="AT181" s="242" t="s">
        <v>168</v>
      </c>
      <c r="AU181" s="242" t="s">
        <v>107</v>
      </c>
      <c r="AY181" s="17" t="s">
        <v>165</v>
      </c>
      <c r="BE181" s="243">
        <f>IF(N181="základní",J181,0)</f>
        <v>0</v>
      </c>
      <c r="BF181" s="243">
        <f>IF(N181="snížená",J181,0)</f>
        <v>0</v>
      </c>
      <c r="BG181" s="243">
        <f>IF(N181="zákl. přenesená",J181,0)</f>
        <v>0</v>
      </c>
      <c r="BH181" s="243">
        <f>IF(N181="sníž. přenesená",J181,0)</f>
        <v>0</v>
      </c>
      <c r="BI181" s="243">
        <f>IF(N181="nulová",J181,0)</f>
        <v>0</v>
      </c>
      <c r="BJ181" s="17" t="s">
        <v>107</v>
      </c>
      <c r="BK181" s="243">
        <f>ROUND(I181*H181,2)</f>
        <v>0</v>
      </c>
      <c r="BL181" s="17" t="s">
        <v>173</v>
      </c>
      <c r="BM181" s="242" t="s">
        <v>3323</v>
      </c>
    </row>
    <row r="182" s="1" customFormat="1" ht="16.5" customHeight="1">
      <c r="B182" s="38"/>
      <c r="C182" s="231" t="s">
        <v>1012</v>
      </c>
      <c r="D182" s="231" t="s">
        <v>168</v>
      </c>
      <c r="E182" s="232" t="s">
        <v>3324</v>
      </c>
      <c r="F182" s="233" t="s">
        <v>3325</v>
      </c>
      <c r="G182" s="234" t="s">
        <v>214</v>
      </c>
      <c r="H182" s="235">
        <v>1</v>
      </c>
      <c r="I182" s="236"/>
      <c r="J182" s="237">
        <f>ROUND(I182*H182,2)</f>
        <v>0</v>
      </c>
      <c r="K182" s="233" t="s">
        <v>1</v>
      </c>
      <c r="L182" s="43"/>
      <c r="M182" s="238" t="s">
        <v>1</v>
      </c>
      <c r="N182" s="239" t="s">
        <v>40</v>
      </c>
      <c r="O182" s="86"/>
      <c r="P182" s="240">
        <f>O182*H182</f>
        <v>0</v>
      </c>
      <c r="Q182" s="240">
        <v>0.014999999999999999</v>
      </c>
      <c r="R182" s="240">
        <f>Q182*H182</f>
        <v>0.014999999999999999</v>
      </c>
      <c r="S182" s="240">
        <v>0</v>
      </c>
      <c r="T182" s="241">
        <f>S182*H182</f>
        <v>0</v>
      </c>
      <c r="AR182" s="242" t="s">
        <v>173</v>
      </c>
      <c r="AT182" s="242" t="s">
        <v>168</v>
      </c>
      <c r="AU182" s="242" t="s">
        <v>107</v>
      </c>
      <c r="AY182" s="17" t="s">
        <v>165</v>
      </c>
      <c r="BE182" s="243">
        <f>IF(N182="základní",J182,0)</f>
        <v>0</v>
      </c>
      <c r="BF182" s="243">
        <f>IF(N182="snížená",J182,0)</f>
        <v>0</v>
      </c>
      <c r="BG182" s="243">
        <f>IF(N182="zákl. přenesená",J182,0)</f>
        <v>0</v>
      </c>
      <c r="BH182" s="243">
        <f>IF(N182="sníž. přenesená",J182,0)</f>
        <v>0</v>
      </c>
      <c r="BI182" s="243">
        <f>IF(N182="nulová",J182,0)</f>
        <v>0</v>
      </c>
      <c r="BJ182" s="17" t="s">
        <v>107</v>
      </c>
      <c r="BK182" s="243">
        <f>ROUND(I182*H182,2)</f>
        <v>0</v>
      </c>
      <c r="BL182" s="17" t="s">
        <v>173</v>
      </c>
      <c r="BM182" s="242" t="s">
        <v>3326</v>
      </c>
    </row>
    <row r="183" s="1" customFormat="1" ht="16.5" customHeight="1">
      <c r="B183" s="38"/>
      <c r="C183" s="231" t="s">
        <v>725</v>
      </c>
      <c r="D183" s="231" t="s">
        <v>168</v>
      </c>
      <c r="E183" s="232" t="s">
        <v>3327</v>
      </c>
      <c r="F183" s="233" t="s">
        <v>3328</v>
      </c>
      <c r="G183" s="234" t="s">
        <v>339</v>
      </c>
      <c r="H183" s="235">
        <v>40</v>
      </c>
      <c r="I183" s="236"/>
      <c r="J183" s="237">
        <f>ROUND(I183*H183,2)</f>
        <v>0</v>
      </c>
      <c r="K183" s="233" t="s">
        <v>1</v>
      </c>
      <c r="L183" s="43"/>
      <c r="M183" s="238" t="s">
        <v>1</v>
      </c>
      <c r="N183" s="239" t="s">
        <v>40</v>
      </c>
      <c r="O183" s="86"/>
      <c r="P183" s="240">
        <f>O183*H183</f>
        <v>0</v>
      </c>
      <c r="Q183" s="240">
        <v>0.0039899999999999996</v>
      </c>
      <c r="R183" s="240">
        <f>Q183*H183</f>
        <v>0.15959999999999999</v>
      </c>
      <c r="S183" s="240">
        <v>0</v>
      </c>
      <c r="T183" s="241">
        <f>S183*H183</f>
        <v>0</v>
      </c>
      <c r="AR183" s="242" t="s">
        <v>173</v>
      </c>
      <c r="AT183" s="242" t="s">
        <v>168</v>
      </c>
      <c r="AU183" s="242" t="s">
        <v>107</v>
      </c>
      <c r="AY183" s="17" t="s">
        <v>165</v>
      </c>
      <c r="BE183" s="243">
        <f>IF(N183="základní",J183,0)</f>
        <v>0</v>
      </c>
      <c r="BF183" s="243">
        <f>IF(N183="snížená",J183,0)</f>
        <v>0</v>
      </c>
      <c r="BG183" s="243">
        <f>IF(N183="zákl. přenesená",J183,0)</f>
        <v>0</v>
      </c>
      <c r="BH183" s="243">
        <f>IF(N183="sníž. přenesená",J183,0)</f>
        <v>0</v>
      </c>
      <c r="BI183" s="243">
        <f>IF(N183="nulová",J183,0)</f>
        <v>0</v>
      </c>
      <c r="BJ183" s="17" t="s">
        <v>107</v>
      </c>
      <c r="BK183" s="243">
        <f>ROUND(I183*H183,2)</f>
        <v>0</v>
      </c>
      <c r="BL183" s="17" t="s">
        <v>173</v>
      </c>
      <c r="BM183" s="242" t="s">
        <v>3329</v>
      </c>
    </row>
    <row r="184" s="1" customFormat="1" ht="16.5" customHeight="1">
      <c r="B184" s="38"/>
      <c r="C184" s="231" t="s">
        <v>729</v>
      </c>
      <c r="D184" s="231" t="s">
        <v>168</v>
      </c>
      <c r="E184" s="232" t="s">
        <v>3330</v>
      </c>
      <c r="F184" s="233" t="s">
        <v>3331</v>
      </c>
      <c r="G184" s="234" t="s">
        <v>339</v>
      </c>
      <c r="H184" s="235">
        <v>128</v>
      </c>
      <c r="I184" s="236"/>
      <c r="J184" s="237">
        <f>ROUND(I184*H184,2)</f>
        <v>0</v>
      </c>
      <c r="K184" s="233" t="s">
        <v>1</v>
      </c>
      <c r="L184" s="43"/>
      <c r="M184" s="238" t="s">
        <v>1</v>
      </c>
      <c r="N184" s="239" t="s">
        <v>40</v>
      </c>
      <c r="O184" s="86"/>
      <c r="P184" s="240">
        <f>O184*H184</f>
        <v>0</v>
      </c>
      <c r="Q184" s="240">
        <v>0.0051799999999999997</v>
      </c>
      <c r="R184" s="240">
        <f>Q184*H184</f>
        <v>0.66303999999999996</v>
      </c>
      <c r="S184" s="240">
        <v>0</v>
      </c>
      <c r="T184" s="241">
        <f>S184*H184</f>
        <v>0</v>
      </c>
      <c r="AR184" s="242" t="s">
        <v>173</v>
      </c>
      <c r="AT184" s="242" t="s">
        <v>168</v>
      </c>
      <c r="AU184" s="242" t="s">
        <v>107</v>
      </c>
      <c r="AY184" s="17" t="s">
        <v>165</v>
      </c>
      <c r="BE184" s="243">
        <f>IF(N184="základní",J184,0)</f>
        <v>0</v>
      </c>
      <c r="BF184" s="243">
        <f>IF(N184="snížená",J184,0)</f>
        <v>0</v>
      </c>
      <c r="BG184" s="243">
        <f>IF(N184="zákl. přenesená",J184,0)</f>
        <v>0</v>
      </c>
      <c r="BH184" s="243">
        <f>IF(N184="sníž. přenesená",J184,0)</f>
        <v>0</v>
      </c>
      <c r="BI184" s="243">
        <f>IF(N184="nulová",J184,0)</f>
        <v>0</v>
      </c>
      <c r="BJ184" s="17" t="s">
        <v>107</v>
      </c>
      <c r="BK184" s="243">
        <f>ROUND(I184*H184,2)</f>
        <v>0</v>
      </c>
      <c r="BL184" s="17" t="s">
        <v>173</v>
      </c>
      <c r="BM184" s="242" t="s">
        <v>3332</v>
      </c>
    </row>
    <row r="185" s="1" customFormat="1" ht="16.5" customHeight="1">
      <c r="B185" s="38"/>
      <c r="C185" s="231" t="s">
        <v>733</v>
      </c>
      <c r="D185" s="231" t="s">
        <v>168</v>
      </c>
      <c r="E185" s="232" t="s">
        <v>3333</v>
      </c>
      <c r="F185" s="233" t="s">
        <v>3334</v>
      </c>
      <c r="G185" s="234" t="s">
        <v>339</v>
      </c>
      <c r="H185" s="235">
        <v>8</v>
      </c>
      <c r="I185" s="236"/>
      <c r="J185" s="237">
        <f>ROUND(I185*H185,2)</f>
        <v>0</v>
      </c>
      <c r="K185" s="233" t="s">
        <v>1</v>
      </c>
      <c r="L185" s="43"/>
      <c r="M185" s="238" t="s">
        <v>1</v>
      </c>
      <c r="N185" s="239" t="s">
        <v>40</v>
      </c>
      <c r="O185" s="86"/>
      <c r="P185" s="240">
        <f>O185*H185</f>
        <v>0</v>
      </c>
      <c r="Q185" s="240">
        <v>0.0053499999999999997</v>
      </c>
      <c r="R185" s="240">
        <f>Q185*H185</f>
        <v>0.042799999999999998</v>
      </c>
      <c r="S185" s="240">
        <v>0</v>
      </c>
      <c r="T185" s="241">
        <f>S185*H185</f>
        <v>0</v>
      </c>
      <c r="AR185" s="242" t="s">
        <v>173</v>
      </c>
      <c r="AT185" s="242" t="s">
        <v>168</v>
      </c>
      <c r="AU185" s="242" t="s">
        <v>107</v>
      </c>
      <c r="AY185" s="17" t="s">
        <v>165</v>
      </c>
      <c r="BE185" s="243">
        <f>IF(N185="základní",J185,0)</f>
        <v>0</v>
      </c>
      <c r="BF185" s="243">
        <f>IF(N185="snížená",J185,0)</f>
        <v>0</v>
      </c>
      <c r="BG185" s="243">
        <f>IF(N185="zákl. přenesená",J185,0)</f>
        <v>0</v>
      </c>
      <c r="BH185" s="243">
        <f>IF(N185="sníž. přenesená",J185,0)</f>
        <v>0</v>
      </c>
      <c r="BI185" s="243">
        <f>IF(N185="nulová",J185,0)</f>
        <v>0</v>
      </c>
      <c r="BJ185" s="17" t="s">
        <v>107</v>
      </c>
      <c r="BK185" s="243">
        <f>ROUND(I185*H185,2)</f>
        <v>0</v>
      </c>
      <c r="BL185" s="17" t="s">
        <v>173</v>
      </c>
      <c r="BM185" s="242" t="s">
        <v>3335</v>
      </c>
    </row>
    <row r="186" s="1" customFormat="1" ht="16.5" customHeight="1">
      <c r="B186" s="38"/>
      <c r="C186" s="231" t="s">
        <v>737</v>
      </c>
      <c r="D186" s="231" t="s">
        <v>168</v>
      </c>
      <c r="E186" s="232" t="s">
        <v>3336</v>
      </c>
      <c r="F186" s="233" t="s">
        <v>3337</v>
      </c>
      <c r="G186" s="234" t="s">
        <v>339</v>
      </c>
      <c r="H186" s="235">
        <v>7</v>
      </c>
      <c r="I186" s="236"/>
      <c r="J186" s="237">
        <f>ROUND(I186*H186,2)</f>
        <v>0</v>
      </c>
      <c r="K186" s="233" t="s">
        <v>1</v>
      </c>
      <c r="L186" s="43"/>
      <c r="M186" s="238" t="s">
        <v>1</v>
      </c>
      <c r="N186" s="239" t="s">
        <v>40</v>
      </c>
      <c r="O186" s="86"/>
      <c r="P186" s="240">
        <f>O186*H186</f>
        <v>0</v>
      </c>
      <c r="Q186" s="240">
        <v>0.0056299999999999996</v>
      </c>
      <c r="R186" s="240">
        <f>Q186*H186</f>
        <v>0.039410000000000001</v>
      </c>
      <c r="S186" s="240">
        <v>0</v>
      </c>
      <c r="T186" s="241">
        <f>S186*H186</f>
        <v>0</v>
      </c>
      <c r="AR186" s="242" t="s">
        <v>173</v>
      </c>
      <c r="AT186" s="242" t="s">
        <v>168</v>
      </c>
      <c r="AU186" s="242" t="s">
        <v>107</v>
      </c>
      <c r="AY186" s="17" t="s">
        <v>165</v>
      </c>
      <c r="BE186" s="243">
        <f>IF(N186="základní",J186,0)</f>
        <v>0</v>
      </c>
      <c r="BF186" s="243">
        <f>IF(N186="snížená",J186,0)</f>
        <v>0</v>
      </c>
      <c r="BG186" s="243">
        <f>IF(N186="zákl. přenesená",J186,0)</f>
        <v>0</v>
      </c>
      <c r="BH186" s="243">
        <f>IF(N186="sníž. přenesená",J186,0)</f>
        <v>0</v>
      </c>
      <c r="BI186" s="243">
        <f>IF(N186="nulová",J186,0)</f>
        <v>0</v>
      </c>
      <c r="BJ186" s="17" t="s">
        <v>107</v>
      </c>
      <c r="BK186" s="243">
        <f>ROUND(I186*H186,2)</f>
        <v>0</v>
      </c>
      <c r="BL186" s="17" t="s">
        <v>173</v>
      </c>
      <c r="BM186" s="242" t="s">
        <v>3338</v>
      </c>
    </row>
    <row r="187" s="1" customFormat="1" ht="16.5" customHeight="1">
      <c r="B187" s="38"/>
      <c r="C187" s="231" t="s">
        <v>764</v>
      </c>
      <c r="D187" s="231" t="s">
        <v>168</v>
      </c>
      <c r="E187" s="232" t="s">
        <v>3339</v>
      </c>
      <c r="F187" s="233" t="s">
        <v>3340</v>
      </c>
      <c r="G187" s="234" t="s">
        <v>339</v>
      </c>
      <c r="H187" s="235">
        <v>38</v>
      </c>
      <c r="I187" s="236"/>
      <c r="J187" s="237">
        <f>ROUND(I187*H187,2)</f>
        <v>0</v>
      </c>
      <c r="K187" s="233" t="s">
        <v>1</v>
      </c>
      <c r="L187" s="43"/>
      <c r="M187" s="238" t="s">
        <v>1</v>
      </c>
      <c r="N187" s="239" t="s">
        <v>40</v>
      </c>
      <c r="O187" s="86"/>
      <c r="P187" s="240">
        <f>O187*H187</f>
        <v>0</v>
      </c>
      <c r="Q187" s="240">
        <v>0.00594</v>
      </c>
      <c r="R187" s="240">
        <f>Q187*H187</f>
        <v>0.22572</v>
      </c>
      <c r="S187" s="240">
        <v>0</v>
      </c>
      <c r="T187" s="241">
        <f>S187*H187</f>
        <v>0</v>
      </c>
      <c r="AR187" s="242" t="s">
        <v>173</v>
      </c>
      <c r="AT187" s="242" t="s">
        <v>168</v>
      </c>
      <c r="AU187" s="242" t="s">
        <v>107</v>
      </c>
      <c r="AY187" s="17" t="s">
        <v>165</v>
      </c>
      <c r="BE187" s="243">
        <f>IF(N187="základní",J187,0)</f>
        <v>0</v>
      </c>
      <c r="BF187" s="243">
        <f>IF(N187="snížená",J187,0)</f>
        <v>0</v>
      </c>
      <c r="BG187" s="243">
        <f>IF(N187="zákl. přenesená",J187,0)</f>
        <v>0</v>
      </c>
      <c r="BH187" s="243">
        <f>IF(N187="sníž. přenesená",J187,0)</f>
        <v>0</v>
      </c>
      <c r="BI187" s="243">
        <f>IF(N187="nulová",J187,0)</f>
        <v>0</v>
      </c>
      <c r="BJ187" s="17" t="s">
        <v>107</v>
      </c>
      <c r="BK187" s="243">
        <f>ROUND(I187*H187,2)</f>
        <v>0</v>
      </c>
      <c r="BL187" s="17" t="s">
        <v>173</v>
      </c>
      <c r="BM187" s="242" t="s">
        <v>3341</v>
      </c>
    </row>
    <row r="188" s="1" customFormat="1" ht="16.5" customHeight="1">
      <c r="B188" s="38"/>
      <c r="C188" s="231" t="s">
        <v>771</v>
      </c>
      <c r="D188" s="231" t="s">
        <v>168</v>
      </c>
      <c r="E188" s="232" t="s">
        <v>3342</v>
      </c>
      <c r="F188" s="233" t="s">
        <v>3343</v>
      </c>
      <c r="G188" s="234" t="s">
        <v>339</v>
      </c>
      <c r="H188" s="235">
        <v>33</v>
      </c>
      <c r="I188" s="236"/>
      <c r="J188" s="237">
        <f>ROUND(I188*H188,2)</f>
        <v>0</v>
      </c>
      <c r="K188" s="233" t="s">
        <v>1</v>
      </c>
      <c r="L188" s="43"/>
      <c r="M188" s="238" t="s">
        <v>1</v>
      </c>
      <c r="N188" s="239" t="s">
        <v>40</v>
      </c>
      <c r="O188" s="86"/>
      <c r="P188" s="240">
        <f>O188*H188</f>
        <v>0</v>
      </c>
      <c r="Q188" s="240">
        <v>0.0040099999999999997</v>
      </c>
      <c r="R188" s="240">
        <f>Q188*H188</f>
        <v>0.13233</v>
      </c>
      <c r="S188" s="240">
        <v>0</v>
      </c>
      <c r="T188" s="241">
        <f>S188*H188</f>
        <v>0</v>
      </c>
      <c r="AR188" s="242" t="s">
        <v>173</v>
      </c>
      <c r="AT188" s="242" t="s">
        <v>168</v>
      </c>
      <c r="AU188" s="242" t="s">
        <v>107</v>
      </c>
      <c r="AY188" s="17" t="s">
        <v>165</v>
      </c>
      <c r="BE188" s="243">
        <f>IF(N188="základní",J188,0)</f>
        <v>0</v>
      </c>
      <c r="BF188" s="243">
        <f>IF(N188="snížená",J188,0)</f>
        <v>0</v>
      </c>
      <c r="BG188" s="243">
        <f>IF(N188="zákl. přenesená",J188,0)</f>
        <v>0</v>
      </c>
      <c r="BH188" s="243">
        <f>IF(N188="sníž. přenesená",J188,0)</f>
        <v>0</v>
      </c>
      <c r="BI188" s="243">
        <f>IF(N188="nulová",J188,0)</f>
        <v>0</v>
      </c>
      <c r="BJ188" s="17" t="s">
        <v>107</v>
      </c>
      <c r="BK188" s="243">
        <f>ROUND(I188*H188,2)</f>
        <v>0</v>
      </c>
      <c r="BL188" s="17" t="s">
        <v>173</v>
      </c>
      <c r="BM188" s="242" t="s">
        <v>3344</v>
      </c>
    </row>
    <row r="189" s="1" customFormat="1" ht="16.5" customHeight="1">
      <c r="B189" s="38"/>
      <c r="C189" s="231" t="s">
        <v>777</v>
      </c>
      <c r="D189" s="231" t="s">
        <v>168</v>
      </c>
      <c r="E189" s="232" t="s">
        <v>3345</v>
      </c>
      <c r="F189" s="233" t="s">
        <v>3346</v>
      </c>
      <c r="G189" s="234" t="s">
        <v>339</v>
      </c>
      <c r="H189" s="235">
        <v>136</v>
      </c>
      <c r="I189" s="236"/>
      <c r="J189" s="237">
        <f>ROUND(I189*H189,2)</f>
        <v>0</v>
      </c>
      <c r="K189" s="233" t="s">
        <v>1</v>
      </c>
      <c r="L189" s="43"/>
      <c r="M189" s="238" t="s">
        <v>1</v>
      </c>
      <c r="N189" s="239" t="s">
        <v>40</v>
      </c>
      <c r="O189" s="86"/>
      <c r="P189" s="240">
        <f>O189*H189</f>
        <v>0</v>
      </c>
      <c r="Q189" s="240">
        <v>0.0052199999999999998</v>
      </c>
      <c r="R189" s="240">
        <f>Q189*H189</f>
        <v>0.70992</v>
      </c>
      <c r="S189" s="240">
        <v>0</v>
      </c>
      <c r="T189" s="241">
        <f>S189*H189</f>
        <v>0</v>
      </c>
      <c r="AR189" s="242" t="s">
        <v>173</v>
      </c>
      <c r="AT189" s="242" t="s">
        <v>168</v>
      </c>
      <c r="AU189" s="242" t="s">
        <v>107</v>
      </c>
      <c r="AY189" s="17" t="s">
        <v>165</v>
      </c>
      <c r="BE189" s="243">
        <f>IF(N189="základní",J189,0)</f>
        <v>0</v>
      </c>
      <c r="BF189" s="243">
        <f>IF(N189="snížená",J189,0)</f>
        <v>0</v>
      </c>
      <c r="BG189" s="243">
        <f>IF(N189="zákl. přenesená",J189,0)</f>
        <v>0</v>
      </c>
      <c r="BH189" s="243">
        <f>IF(N189="sníž. přenesená",J189,0)</f>
        <v>0</v>
      </c>
      <c r="BI189" s="243">
        <f>IF(N189="nulová",J189,0)</f>
        <v>0</v>
      </c>
      <c r="BJ189" s="17" t="s">
        <v>107</v>
      </c>
      <c r="BK189" s="243">
        <f>ROUND(I189*H189,2)</f>
        <v>0</v>
      </c>
      <c r="BL189" s="17" t="s">
        <v>173</v>
      </c>
      <c r="BM189" s="242" t="s">
        <v>3347</v>
      </c>
    </row>
    <row r="190" s="1" customFormat="1" ht="16.5" customHeight="1">
      <c r="B190" s="38"/>
      <c r="C190" s="231" t="s">
        <v>782</v>
      </c>
      <c r="D190" s="231" t="s">
        <v>168</v>
      </c>
      <c r="E190" s="232" t="s">
        <v>3348</v>
      </c>
      <c r="F190" s="233" t="s">
        <v>3349</v>
      </c>
      <c r="G190" s="234" t="s">
        <v>339</v>
      </c>
      <c r="H190" s="235">
        <v>40</v>
      </c>
      <c r="I190" s="236"/>
      <c r="J190" s="237">
        <f>ROUND(I190*H190,2)</f>
        <v>0</v>
      </c>
      <c r="K190" s="233" t="s">
        <v>1</v>
      </c>
      <c r="L190" s="43"/>
      <c r="M190" s="238" t="s">
        <v>1</v>
      </c>
      <c r="N190" s="239" t="s">
        <v>40</v>
      </c>
      <c r="O190" s="86"/>
      <c r="P190" s="240">
        <f>O190*H190</f>
        <v>0</v>
      </c>
      <c r="Q190" s="240">
        <v>0.0054099999999999999</v>
      </c>
      <c r="R190" s="240">
        <f>Q190*H190</f>
        <v>0.21639999999999998</v>
      </c>
      <c r="S190" s="240">
        <v>0</v>
      </c>
      <c r="T190" s="241">
        <f>S190*H190</f>
        <v>0</v>
      </c>
      <c r="AR190" s="242" t="s">
        <v>173</v>
      </c>
      <c r="AT190" s="242" t="s">
        <v>168</v>
      </c>
      <c r="AU190" s="242" t="s">
        <v>107</v>
      </c>
      <c r="AY190" s="17" t="s">
        <v>165</v>
      </c>
      <c r="BE190" s="243">
        <f>IF(N190="základní",J190,0)</f>
        <v>0</v>
      </c>
      <c r="BF190" s="243">
        <f>IF(N190="snížená",J190,0)</f>
        <v>0</v>
      </c>
      <c r="BG190" s="243">
        <f>IF(N190="zákl. přenesená",J190,0)</f>
        <v>0</v>
      </c>
      <c r="BH190" s="243">
        <f>IF(N190="sníž. přenesená",J190,0)</f>
        <v>0</v>
      </c>
      <c r="BI190" s="243">
        <f>IF(N190="nulová",J190,0)</f>
        <v>0</v>
      </c>
      <c r="BJ190" s="17" t="s">
        <v>107</v>
      </c>
      <c r="BK190" s="243">
        <f>ROUND(I190*H190,2)</f>
        <v>0</v>
      </c>
      <c r="BL190" s="17" t="s">
        <v>173</v>
      </c>
      <c r="BM190" s="242" t="s">
        <v>3350</v>
      </c>
    </row>
    <row r="191" s="1" customFormat="1" ht="16.5" customHeight="1">
      <c r="B191" s="38"/>
      <c r="C191" s="231" t="s">
        <v>790</v>
      </c>
      <c r="D191" s="231" t="s">
        <v>168</v>
      </c>
      <c r="E191" s="232" t="s">
        <v>3351</v>
      </c>
      <c r="F191" s="233" t="s">
        <v>3352</v>
      </c>
      <c r="G191" s="234" t="s">
        <v>339</v>
      </c>
      <c r="H191" s="235">
        <v>8</v>
      </c>
      <c r="I191" s="236"/>
      <c r="J191" s="237">
        <f>ROUND(I191*H191,2)</f>
        <v>0</v>
      </c>
      <c r="K191" s="233" t="s">
        <v>1</v>
      </c>
      <c r="L191" s="43"/>
      <c r="M191" s="238" t="s">
        <v>1</v>
      </c>
      <c r="N191" s="239" t="s">
        <v>40</v>
      </c>
      <c r="O191" s="86"/>
      <c r="P191" s="240">
        <f>O191*H191</f>
        <v>0</v>
      </c>
      <c r="Q191" s="240">
        <v>0.0057299999999999999</v>
      </c>
      <c r="R191" s="240">
        <f>Q191*H191</f>
        <v>0.045839999999999999</v>
      </c>
      <c r="S191" s="240">
        <v>0</v>
      </c>
      <c r="T191" s="241">
        <f>S191*H191</f>
        <v>0</v>
      </c>
      <c r="AR191" s="242" t="s">
        <v>173</v>
      </c>
      <c r="AT191" s="242" t="s">
        <v>168</v>
      </c>
      <c r="AU191" s="242" t="s">
        <v>107</v>
      </c>
      <c r="AY191" s="17" t="s">
        <v>165</v>
      </c>
      <c r="BE191" s="243">
        <f>IF(N191="základní",J191,0)</f>
        <v>0</v>
      </c>
      <c r="BF191" s="243">
        <f>IF(N191="snížená",J191,0)</f>
        <v>0</v>
      </c>
      <c r="BG191" s="243">
        <f>IF(N191="zákl. přenesená",J191,0)</f>
        <v>0</v>
      </c>
      <c r="BH191" s="243">
        <f>IF(N191="sníž. přenesená",J191,0)</f>
        <v>0</v>
      </c>
      <c r="BI191" s="243">
        <f>IF(N191="nulová",J191,0)</f>
        <v>0</v>
      </c>
      <c r="BJ191" s="17" t="s">
        <v>107</v>
      </c>
      <c r="BK191" s="243">
        <f>ROUND(I191*H191,2)</f>
        <v>0</v>
      </c>
      <c r="BL191" s="17" t="s">
        <v>173</v>
      </c>
      <c r="BM191" s="242" t="s">
        <v>3353</v>
      </c>
    </row>
    <row r="192" s="1" customFormat="1" ht="16.5" customHeight="1">
      <c r="B192" s="38"/>
      <c r="C192" s="231" t="s">
        <v>795</v>
      </c>
      <c r="D192" s="231" t="s">
        <v>168</v>
      </c>
      <c r="E192" s="232" t="s">
        <v>3354</v>
      </c>
      <c r="F192" s="233" t="s">
        <v>3355</v>
      </c>
      <c r="G192" s="234" t="s">
        <v>339</v>
      </c>
      <c r="H192" s="235">
        <v>22</v>
      </c>
      <c r="I192" s="236"/>
      <c r="J192" s="237">
        <f>ROUND(I192*H192,2)</f>
        <v>0</v>
      </c>
      <c r="K192" s="233" t="s">
        <v>1</v>
      </c>
      <c r="L192" s="43"/>
      <c r="M192" s="238" t="s">
        <v>1</v>
      </c>
      <c r="N192" s="239" t="s">
        <v>40</v>
      </c>
      <c r="O192" s="86"/>
      <c r="P192" s="240">
        <f>O192*H192</f>
        <v>0</v>
      </c>
      <c r="Q192" s="240">
        <v>0.0061000000000000004</v>
      </c>
      <c r="R192" s="240">
        <f>Q192*H192</f>
        <v>0.13420000000000001</v>
      </c>
      <c r="S192" s="240">
        <v>0</v>
      </c>
      <c r="T192" s="241">
        <f>S192*H192</f>
        <v>0</v>
      </c>
      <c r="AR192" s="242" t="s">
        <v>173</v>
      </c>
      <c r="AT192" s="242" t="s">
        <v>168</v>
      </c>
      <c r="AU192" s="242" t="s">
        <v>107</v>
      </c>
      <c r="AY192" s="17" t="s">
        <v>165</v>
      </c>
      <c r="BE192" s="243">
        <f>IF(N192="základní",J192,0)</f>
        <v>0</v>
      </c>
      <c r="BF192" s="243">
        <f>IF(N192="snížená",J192,0)</f>
        <v>0</v>
      </c>
      <c r="BG192" s="243">
        <f>IF(N192="zákl. přenesená",J192,0)</f>
        <v>0</v>
      </c>
      <c r="BH192" s="243">
        <f>IF(N192="sníž. přenesená",J192,0)</f>
        <v>0</v>
      </c>
      <c r="BI192" s="243">
        <f>IF(N192="nulová",J192,0)</f>
        <v>0</v>
      </c>
      <c r="BJ192" s="17" t="s">
        <v>107</v>
      </c>
      <c r="BK192" s="243">
        <f>ROUND(I192*H192,2)</f>
        <v>0</v>
      </c>
      <c r="BL192" s="17" t="s">
        <v>173</v>
      </c>
      <c r="BM192" s="242" t="s">
        <v>3356</v>
      </c>
    </row>
    <row r="193" s="1" customFormat="1" ht="16.5" customHeight="1">
      <c r="B193" s="38"/>
      <c r="C193" s="231" t="s">
        <v>805</v>
      </c>
      <c r="D193" s="231" t="s">
        <v>168</v>
      </c>
      <c r="E193" s="232" t="s">
        <v>3357</v>
      </c>
      <c r="F193" s="233" t="s">
        <v>3358</v>
      </c>
      <c r="G193" s="234" t="s">
        <v>339</v>
      </c>
      <c r="H193" s="235">
        <v>73</v>
      </c>
      <c r="I193" s="236"/>
      <c r="J193" s="237">
        <f>ROUND(I193*H193,2)</f>
        <v>0</v>
      </c>
      <c r="K193" s="233" t="s">
        <v>1</v>
      </c>
      <c r="L193" s="43"/>
      <c r="M193" s="238" t="s">
        <v>1</v>
      </c>
      <c r="N193" s="239" t="s">
        <v>40</v>
      </c>
      <c r="O193" s="86"/>
      <c r="P193" s="240">
        <f>O193*H193</f>
        <v>0</v>
      </c>
      <c r="Q193" s="240">
        <v>0.00027999999999999998</v>
      </c>
      <c r="R193" s="240">
        <f>Q193*H193</f>
        <v>0.02044</v>
      </c>
      <c r="S193" s="240">
        <v>0</v>
      </c>
      <c r="T193" s="241">
        <f>S193*H193</f>
        <v>0</v>
      </c>
      <c r="AR193" s="242" t="s">
        <v>173</v>
      </c>
      <c r="AT193" s="242" t="s">
        <v>168</v>
      </c>
      <c r="AU193" s="242" t="s">
        <v>107</v>
      </c>
      <c r="AY193" s="17" t="s">
        <v>165</v>
      </c>
      <c r="BE193" s="243">
        <f>IF(N193="základní",J193,0)</f>
        <v>0</v>
      </c>
      <c r="BF193" s="243">
        <f>IF(N193="snížená",J193,0)</f>
        <v>0</v>
      </c>
      <c r="BG193" s="243">
        <f>IF(N193="zákl. přenesená",J193,0)</f>
        <v>0</v>
      </c>
      <c r="BH193" s="243">
        <f>IF(N193="sníž. přenesená",J193,0)</f>
        <v>0</v>
      </c>
      <c r="BI193" s="243">
        <f>IF(N193="nulová",J193,0)</f>
        <v>0</v>
      </c>
      <c r="BJ193" s="17" t="s">
        <v>107</v>
      </c>
      <c r="BK193" s="243">
        <f>ROUND(I193*H193,2)</f>
        <v>0</v>
      </c>
      <c r="BL193" s="17" t="s">
        <v>173</v>
      </c>
      <c r="BM193" s="242" t="s">
        <v>3359</v>
      </c>
    </row>
    <row r="194" s="1" customFormat="1" ht="16.5" customHeight="1">
      <c r="B194" s="38"/>
      <c r="C194" s="231" t="s">
        <v>810</v>
      </c>
      <c r="D194" s="231" t="s">
        <v>168</v>
      </c>
      <c r="E194" s="232" t="s">
        <v>3360</v>
      </c>
      <c r="F194" s="233" t="s">
        <v>3361</v>
      </c>
      <c r="G194" s="234" t="s">
        <v>339</v>
      </c>
      <c r="H194" s="235">
        <v>264</v>
      </c>
      <c r="I194" s="236"/>
      <c r="J194" s="237">
        <f>ROUND(I194*H194,2)</f>
        <v>0</v>
      </c>
      <c r="K194" s="233" t="s">
        <v>1</v>
      </c>
      <c r="L194" s="43"/>
      <c r="M194" s="238" t="s">
        <v>1</v>
      </c>
      <c r="N194" s="239" t="s">
        <v>40</v>
      </c>
      <c r="O194" s="86"/>
      <c r="P194" s="240">
        <f>O194*H194</f>
        <v>0</v>
      </c>
      <c r="Q194" s="240">
        <v>0.00027999999999999998</v>
      </c>
      <c r="R194" s="240">
        <f>Q194*H194</f>
        <v>0.07392</v>
      </c>
      <c r="S194" s="240">
        <v>0</v>
      </c>
      <c r="T194" s="241">
        <f>S194*H194</f>
        <v>0</v>
      </c>
      <c r="AR194" s="242" t="s">
        <v>173</v>
      </c>
      <c r="AT194" s="242" t="s">
        <v>168</v>
      </c>
      <c r="AU194" s="242" t="s">
        <v>107</v>
      </c>
      <c r="AY194" s="17" t="s">
        <v>165</v>
      </c>
      <c r="BE194" s="243">
        <f>IF(N194="základní",J194,0)</f>
        <v>0</v>
      </c>
      <c r="BF194" s="243">
        <f>IF(N194="snížená",J194,0)</f>
        <v>0</v>
      </c>
      <c r="BG194" s="243">
        <f>IF(N194="zákl. přenesená",J194,0)</f>
        <v>0</v>
      </c>
      <c r="BH194" s="243">
        <f>IF(N194="sníž. přenesená",J194,0)</f>
        <v>0</v>
      </c>
      <c r="BI194" s="243">
        <f>IF(N194="nulová",J194,0)</f>
        <v>0</v>
      </c>
      <c r="BJ194" s="17" t="s">
        <v>107</v>
      </c>
      <c r="BK194" s="243">
        <f>ROUND(I194*H194,2)</f>
        <v>0</v>
      </c>
      <c r="BL194" s="17" t="s">
        <v>173</v>
      </c>
      <c r="BM194" s="242" t="s">
        <v>3362</v>
      </c>
    </row>
    <row r="195" s="1" customFormat="1" ht="16.5" customHeight="1">
      <c r="B195" s="38"/>
      <c r="C195" s="231" t="s">
        <v>815</v>
      </c>
      <c r="D195" s="231" t="s">
        <v>168</v>
      </c>
      <c r="E195" s="232" t="s">
        <v>3363</v>
      </c>
      <c r="F195" s="233" t="s">
        <v>3364</v>
      </c>
      <c r="G195" s="234" t="s">
        <v>339</v>
      </c>
      <c r="H195" s="235">
        <v>48</v>
      </c>
      <c r="I195" s="236"/>
      <c r="J195" s="237">
        <f>ROUND(I195*H195,2)</f>
        <v>0</v>
      </c>
      <c r="K195" s="233" t="s">
        <v>1</v>
      </c>
      <c r="L195" s="43"/>
      <c r="M195" s="238" t="s">
        <v>1</v>
      </c>
      <c r="N195" s="239" t="s">
        <v>40</v>
      </c>
      <c r="O195" s="86"/>
      <c r="P195" s="240">
        <f>O195*H195</f>
        <v>0</v>
      </c>
      <c r="Q195" s="240">
        <v>0.00027999999999999998</v>
      </c>
      <c r="R195" s="240">
        <f>Q195*H195</f>
        <v>0.013439999999999999</v>
      </c>
      <c r="S195" s="240">
        <v>0</v>
      </c>
      <c r="T195" s="241">
        <f>S195*H195</f>
        <v>0</v>
      </c>
      <c r="AR195" s="242" t="s">
        <v>173</v>
      </c>
      <c r="AT195" s="242" t="s">
        <v>168</v>
      </c>
      <c r="AU195" s="242" t="s">
        <v>107</v>
      </c>
      <c r="AY195" s="17" t="s">
        <v>165</v>
      </c>
      <c r="BE195" s="243">
        <f>IF(N195="základní",J195,0)</f>
        <v>0</v>
      </c>
      <c r="BF195" s="243">
        <f>IF(N195="snížená",J195,0)</f>
        <v>0</v>
      </c>
      <c r="BG195" s="243">
        <f>IF(N195="zákl. přenesená",J195,0)</f>
        <v>0</v>
      </c>
      <c r="BH195" s="243">
        <f>IF(N195="sníž. přenesená",J195,0)</f>
        <v>0</v>
      </c>
      <c r="BI195" s="243">
        <f>IF(N195="nulová",J195,0)</f>
        <v>0</v>
      </c>
      <c r="BJ195" s="17" t="s">
        <v>107</v>
      </c>
      <c r="BK195" s="243">
        <f>ROUND(I195*H195,2)</f>
        <v>0</v>
      </c>
      <c r="BL195" s="17" t="s">
        <v>173</v>
      </c>
      <c r="BM195" s="242" t="s">
        <v>3365</v>
      </c>
    </row>
    <row r="196" s="1" customFormat="1" ht="16.5" customHeight="1">
      <c r="B196" s="38"/>
      <c r="C196" s="231" t="s">
        <v>820</v>
      </c>
      <c r="D196" s="231" t="s">
        <v>168</v>
      </c>
      <c r="E196" s="232" t="s">
        <v>3366</v>
      </c>
      <c r="F196" s="233" t="s">
        <v>3367</v>
      </c>
      <c r="G196" s="234" t="s">
        <v>339</v>
      </c>
      <c r="H196" s="235">
        <v>15</v>
      </c>
      <c r="I196" s="236"/>
      <c r="J196" s="237">
        <f>ROUND(I196*H196,2)</f>
        <v>0</v>
      </c>
      <c r="K196" s="233" t="s">
        <v>1</v>
      </c>
      <c r="L196" s="43"/>
      <c r="M196" s="238" t="s">
        <v>1</v>
      </c>
      <c r="N196" s="239" t="s">
        <v>40</v>
      </c>
      <c r="O196" s="86"/>
      <c r="P196" s="240">
        <f>O196*H196</f>
        <v>0</v>
      </c>
      <c r="Q196" s="240">
        <v>0.00029999999999999997</v>
      </c>
      <c r="R196" s="240">
        <f>Q196*H196</f>
        <v>0.0044999999999999997</v>
      </c>
      <c r="S196" s="240">
        <v>0</v>
      </c>
      <c r="T196" s="241">
        <f>S196*H196</f>
        <v>0</v>
      </c>
      <c r="AR196" s="242" t="s">
        <v>173</v>
      </c>
      <c r="AT196" s="242" t="s">
        <v>168</v>
      </c>
      <c r="AU196" s="242" t="s">
        <v>107</v>
      </c>
      <c r="AY196" s="17" t="s">
        <v>165</v>
      </c>
      <c r="BE196" s="243">
        <f>IF(N196="základní",J196,0)</f>
        <v>0</v>
      </c>
      <c r="BF196" s="243">
        <f>IF(N196="snížená",J196,0)</f>
        <v>0</v>
      </c>
      <c r="BG196" s="243">
        <f>IF(N196="zákl. přenesená",J196,0)</f>
        <v>0</v>
      </c>
      <c r="BH196" s="243">
        <f>IF(N196="sníž. přenesená",J196,0)</f>
        <v>0</v>
      </c>
      <c r="BI196" s="243">
        <f>IF(N196="nulová",J196,0)</f>
        <v>0</v>
      </c>
      <c r="BJ196" s="17" t="s">
        <v>107</v>
      </c>
      <c r="BK196" s="243">
        <f>ROUND(I196*H196,2)</f>
        <v>0</v>
      </c>
      <c r="BL196" s="17" t="s">
        <v>173</v>
      </c>
      <c r="BM196" s="242" t="s">
        <v>3368</v>
      </c>
    </row>
    <row r="197" s="1" customFormat="1" ht="16.5" customHeight="1">
      <c r="B197" s="38"/>
      <c r="C197" s="231" t="s">
        <v>825</v>
      </c>
      <c r="D197" s="231" t="s">
        <v>168</v>
      </c>
      <c r="E197" s="232" t="s">
        <v>3369</v>
      </c>
      <c r="F197" s="233" t="s">
        <v>3370</v>
      </c>
      <c r="G197" s="234" t="s">
        <v>339</v>
      </c>
      <c r="H197" s="235">
        <v>60</v>
      </c>
      <c r="I197" s="236"/>
      <c r="J197" s="237">
        <f>ROUND(I197*H197,2)</f>
        <v>0</v>
      </c>
      <c r="K197" s="233" t="s">
        <v>1</v>
      </c>
      <c r="L197" s="43"/>
      <c r="M197" s="238" t="s">
        <v>1</v>
      </c>
      <c r="N197" s="239" t="s">
        <v>40</v>
      </c>
      <c r="O197" s="86"/>
      <c r="P197" s="240">
        <f>O197*H197</f>
        <v>0</v>
      </c>
      <c r="Q197" s="240">
        <v>0.00029999999999999997</v>
      </c>
      <c r="R197" s="240">
        <f>Q197*H197</f>
        <v>0.017999999999999999</v>
      </c>
      <c r="S197" s="240">
        <v>0</v>
      </c>
      <c r="T197" s="241">
        <f>S197*H197</f>
        <v>0</v>
      </c>
      <c r="AR197" s="242" t="s">
        <v>173</v>
      </c>
      <c r="AT197" s="242" t="s">
        <v>168</v>
      </c>
      <c r="AU197" s="242" t="s">
        <v>107</v>
      </c>
      <c r="AY197" s="17" t="s">
        <v>165</v>
      </c>
      <c r="BE197" s="243">
        <f>IF(N197="základní",J197,0)</f>
        <v>0</v>
      </c>
      <c r="BF197" s="243">
        <f>IF(N197="snížená",J197,0)</f>
        <v>0</v>
      </c>
      <c r="BG197" s="243">
        <f>IF(N197="zákl. přenesená",J197,0)</f>
        <v>0</v>
      </c>
      <c r="BH197" s="243">
        <f>IF(N197="sníž. přenesená",J197,0)</f>
        <v>0</v>
      </c>
      <c r="BI197" s="243">
        <f>IF(N197="nulová",J197,0)</f>
        <v>0</v>
      </c>
      <c r="BJ197" s="17" t="s">
        <v>107</v>
      </c>
      <c r="BK197" s="243">
        <f>ROUND(I197*H197,2)</f>
        <v>0</v>
      </c>
      <c r="BL197" s="17" t="s">
        <v>173</v>
      </c>
      <c r="BM197" s="242" t="s">
        <v>3371</v>
      </c>
    </row>
    <row r="198" s="1" customFormat="1" ht="16.5" customHeight="1">
      <c r="B198" s="38"/>
      <c r="C198" s="231" t="s">
        <v>835</v>
      </c>
      <c r="D198" s="231" t="s">
        <v>168</v>
      </c>
      <c r="E198" s="232" t="s">
        <v>3372</v>
      </c>
      <c r="F198" s="233" t="s">
        <v>3373</v>
      </c>
      <c r="G198" s="234" t="s">
        <v>339</v>
      </c>
      <c r="H198" s="235">
        <v>73</v>
      </c>
      <c r="I198" s="236"/>
      <c r="J198" s="237">
        <f>ROUND(I198*H198,2)</f>
        <v>0</v>
      </c>
      <c r="K198" s="233" t="s">
        <v>1</v>
      </c>
      <c r="L198" s="43"/>
      <c r="M198" s="238" t="s">
        <v>1</v>
      </c>
      <c r="N198" s="239" t="s">
        <v>40</v>
      </c>
      <c r="O198" s="86"/>
      <c r="P198" s="240">
        <f>O198*H198</f>
        <v>0</v>
      </c>
      <c r="Q198" s="240">
        <v>4.0000000000000003E-05</v>
      </c>
      <c r="R198" s="240">
        <f>Q198*H198</f>
        <v>0.0029200000000000003</v>
      </c>
      <c r="S198" s="240">
        <v>0</v>
      </c>
      <c r="T198" s="241">
        <f>S198*H198</f>
        <v>0</v>
      </c>
      <c r="AR198" s="242" t="s">
        <v>173</v>
      </c>
      <c r="AT198" s="242" t="s">
        <v>168</v>
      </c>
      <c r="AU198" s="242" t="s">
        <v>107</v>
      </c>
      <c r="AY198" s="17" t="s">
        <v>165</v>
      </c>
      <c r="BE198" s="243">
        <f>IF(N198="základní",J198,0)</f>
        <v>0</v>
      </c>
      <c r="BF198" s="243">
        <f>IF(N198="snížená",J198,0)</f>
        <v>0</v>
      </c>
      <c r="BG198" s="243">
        <f>IF(N198="zákl. přenesená",J198,0)</f>
        <v>0</v>
      </c>
      <c r="BH198" s="243">
        <f>IF(N198="sníž. přenesená",J198,0)</f>
        <v>0</v>
      </c>
      <c r="BI198" s="243">
        <f>IF(N198="nulová",J198,0)</f>
        <v>0</v>
      </c>
      <c r="BJ198" s="17" t="s">
        <v>107</v>
      </c>
      <c r="BK198" s="243">
        <f>ROUND(I198*H198,2)</f>
        <v>0</v>
      </c>
      <c r="BL198" s="17" t="s">
        <v>173</v>
      </c>
      <c r="BM198" s="242" t="s">
        <v>3374</v>
      </c>
    </row>
    <row r="199" s="1" customFormat="1" ht="16.5" customHeight="1">
      <c r="B199" s="38"/>
      <c r="C199" s="231" t="s">
        <v>839</v>
      </c>
      <c r="D199" s="231" t="s">
        <v>168</v>
      </c>
      <c r="E199" s="232" t="s">
        <v>3375</v>
      </c>
      <c r="F199" s="233" t="s">
        <v>3376</v>
      </c>
      <c r="G199" s="234" t="s">
        <v>339</v>
      </c>
      <c r="H199" s="235">
        <v>264</v>
      </c>
      <c r="I199" s="236"/>
      <c r="J199" s="237">
        <f>ROUND(I199*H199,2)</f>
        <v>0</v>
      </c>
      <c r="K199" s="233" t="s">
        <v>1</v>
      </c>
      <c r="L199" s="43"/>
      <c r="M199" s="238" t="s">
        <v>1</v>
      </c>
      <c r="N199" s="239" t="s">
        <v>40</v>
      </c>
      <c r="O199" s="86"/>
      <c r="P199" s="240">
        <f>O199*H199</f>
        <v>0</v>
      </c>
      <c r="Q199" s="240">
        <v>6.0000000000000002E-05</v>
      </c>
      <c r="R199" s="240">
        <f>Q199*H199</f>
        <v>0.01584</v>
      </c>
      <c r="S199" s="240">
        <v>0</v>
      </c>
      <c r="T199" s="241">
        <f>S199*H199</f>
        <v>0</v>
      </c>
      <c r="AR199" s="242" t="s">
        <v>173</v>
      </c>
      <c r="AT199" s="242" t="s">
        <v>168</v>
      </c>
      <c r="AU199" s="242" t="s">
        <v>107</v>
      </c>
      <c r="AY199" s="17" t="s">
        <v>165</v>
      </c>
      <c r="BE199" s="243">
        <f>IF(N199="základní",J199,0)</f>
        <v>0</v>
      </c>
      <c r="BF199" s="243">
        <f>IF(N199="snížená",J199,0)</f>
        <v>0</v>
      </c>
      <c r="BG199" s="243">
        <f>IF(N199="zákl. přenesená",J199,0)</f>
        <v>0</v>
      </c>
      <c r="BH199" s="243">
        <f>IF(N199="sníž. přenesená",J199,0)</f>
        <v>0</v>
      </c>
      <c r="BI199" s="243">
        <f>IF(N199="nulová",J199,0)</f>
        <v>0</v>
      </c>
      <c r="BJ199" s="17" t="s">
        <v>107</v>
      </c>
      <c r="BK199" s="243">
        <f>ROUND(I199*H199,2)</f>
        <v>0</v>
      </c>
      <c r="BL199" s="17" t="s">
        <v>173</v>
      </c>
      <c r="BM199" s="242" t="s">
        <v>3377</v>
      </c>
    </row>
    <row r="200" s="1" customFormat="1" ht="16.5" customHeight="1">
      <c r="B200" s="38"/>
      <c r="C200" s="231" t="s">
        <v>846</v>
      </c>
      <c r="D200" s="231" t="s">
        <v>168</v>
      </c>
      <c r="E200" s="232" t="s">
        <v>3378</v>
      </c>
      <c r="F200" s="233" t="s">
        <v>3379</v>
      </c>
      <c r="G200" s="234" t="s">
        <v>339</v>
      </c>
      <c r="H200" s="235">
        <v>48</v>
      </c>
      <c r="I200" s="236"/>
      <c r="J200" s="237">
        <f>ROUND(I200*H200,2)</f>
        <v>0</v>
      </c>
      <c r="K200" s="233" t="s">
        <v>1</v>
      </c>
      <c r="L200" s="43"/>
      <c r="M200" s="238" t="s">
        <v>1</v>
      </c>
      <c r="N200" s="239" t="s">
        <v>40</v>
      </c>
      <c r="O200" s="86"/>
      <c r="P200" s="240">
        <f>O200*H200</f>
        <v>0</v>
      </c>
      <c r="Q200" s="240">
        <v>6.0000000000000002E-05</v>
      </c>
      <c r="R200" s="240">
        <f>Q200*H200</f>
        <v>0.0028800000000000002</v>
      </c>
      <c r="S200" s="240">
        <v>0</v>
      </c>
      <c r="T200" s="241">
        <f>S200*H200</f>
        <v>0</v>
      </c>
      <c r="AR200" s="242" t="s">
        <v>173</v>
      </c>
      <c r="AT200" s="242" t="s">
        <v>168</v>
      </c>
      <c r="AU200" s="242" t="s">
        <v>107</v>
      </c>
      <c r="AY200" s="17" t="s">
        <v>165</v>
      </c>
      <c r="BE200" s="243">
        <f>IF(N200="základní",J200,0)</f>
        <v>0</v>
      </c>
      <c r="BF200" s="243">
        <f>IF(N200="snížená",J200,0)</f>
        <v>0</v>
      </c>
      <c r="BG200" s="243">
        <f>IF(N200="zákl. přenesená",J200,0)</f>
        <v>0</v>
      </c>
      <c r="BH200" s="243">
        <f>IF(N200="sníž. přenesená",J200,0)</f>
        <v>0</v>
      </c>
      <c r="BI200" s="243">
        <f>IF(N200="nulová",J200,0)</f>
        <v>0</v>
      </c>
      <c r="BJ200" s="17" t="s">
        <v>107</v>
      </c>
      <c r="BK200" s="243">
        <f>ROUND(I200*H200,2)</f>
        <v>0</v>
      </c>
      <c r="BL200" s="17" t="s">
        <v>173</v>
      </c>
      <c r="BM200" s="242" t="s">
        <v>3380</v>
      </c>
    </row>
    <row r="201" s="1" customFormat="1" ht="16.5" customHeight="1">
      <c r="B201" s="38"/>
      <c r="C201" s="231" t="s">
        <v>850</v>
      </c>
      <c r="D201" s="231" t="s">
        <v>168</v>
      </c>
      <c r="E201" s="232" t="s">
        <v>3381</v>
      </c>
      <c r="F201" s="233" t="s">
        <v>3382</v>
      </c>
      <c r="G201" s="234" t="s">
        <v>339</v>
      </c>
      <c r="H201" s="235">
        <v>15</v>
      </c>
      <c r="I201" s="236"/>
      <c r="J201" s="237">
        <f>ROUND(I201*H201,2)</f>
        <v>0</v>
      </c>
      <c r="K201" s="233" t="s">
        <v>1</v>
      </c>
      <c r="L201" s="43"/>
      <c r="M201" s="238" t="s">
        <v>1</v>
      </c>
      <c r="N201" s="239" t="s">
        <v>40</v>
      </c>
      <c r="O201" s="86"/>
      <c r="P201" s="240">
        <f>O201*H201</f>
        <v>0</v>
      </c>
      <c r="Q201" s="240">
        <v>0.00011</v>
      </c>
      <c r="R201" s="240">
        <f>Q201*H201</f>
        <v>0.00165</v>
      </c>
      <c r="S201" s="240">
        <v>0</v>
      </c>
      <c r="T201" s="241">
        <f>S201*H201</f>
        <v>0</v>
      </c>
      <c r="AR201" s="242" t="s">
        <v>173</v>
      </c>
      <c r="AT201" s="242" t="s">
        <v>168</v>
      </c>
      <c r="AU201" s="242" t="s">
        <v>107</v>
      </c>
      <c r="AY201" s="17" t="s">
        <v>165</v>
      </c>
      <c r="BE201" s="243">
        <f>IF(N201="základní",J201,0)</f>
        <v>0</v>
      </c>
      <c r="BF201" s="243">
        <f>IF(N201="snížená",J201,0)</f>
        <v>0</v>
      </c>
      <c r="BG201" s="243">
        <f>IF(N201="zákl. přenesená",J201,0)</f>
        <v>0</v>
      </c>
      <c r="BH201" s="243">
        <f>IF(N201="sníž. přenesená",J201,0)</f>
        <v>0</v>
      </c>
      <c r="BI201" s="243">
        <f>IF(N201="nulová",J201,0)</f>
        <v>0</v>
      </c>
      <c r="BJ201" s="17" t="s">
        <v>107</v>
      </c>
      <c r="BK201" s="243">
        <f>ROUND(I201*H201,2)</f>
        <v>0</v>
      </c>
      <c r="BL201" s="17" t="s">
        <v>173</v>
      </c>
      <c r="BM201" s="242" t="s">
        <v>3383</v>
      </c>
    </row>
    <row r="202" s="1" customFormat="1" ht="16.5" customHeight="1">
      <c r="B202" s="38"/>
      <c r="C202" s="231" t="s">
        <v>860</v>
      </c>
      <c r="D202" s="231" t="s">
        <v>168</v>
      </c>
      <c r="E202" s="232" t="s">
        <v>3384</v>
      </c>
      <c r="F202" s="233" t="s">
        <v>3385</v>
      </c>
      <c r="G202" s="234" t="s">
        <v>339</v>
      </c>
      <c r="H202" s="235">
        <v>60</v>
      </c>
      <c r="I202" s="236"/>
      <c r="J202" s="237">
        <f>ROUND(I202*H202,2)</f>
        <v>0</v>
      </c>
      <c r="K202" s="233" t="s">
        <v>1</v>
      </c>
      <c r="L202" s="43"/>
      <c r="M202" s="238" t="s">
        <v>1</v>
      </c>
      <c r="N202" s="239" t="s">
        <v>40</v>
      </c>
      <c r="O202" s="86"/>
      <c r="P202" s="240">
        <f>O202*H202</f>
        <v>0</v>
      </c>
      <c r="Q202" s="240">
        <v>0.00013999999999999999</v>
      </c>
      <c r="R202" s="240">
        <f>Q202*H202</f>
        <v>0.0083999999999999995</v>
      </c>
      <c r="S202" s="240">
        <v>0</v>
      </c>
      <c r="T202" s="241">
        <f>S202*H202</f>
        <v>0</v>
      </c>
      <c r="AR202" s="242" t="s">
        <v>173</v>
      </c>
      <c r="AT202" s="242" t="s">
        <v>168</v>
      </c>
      <c r="AU202" s="242" t="s">
        <v>107</v>
      </c>
      <c r="AY202" s="17" t="s">
        <v>165</v>
      </c>
      <c r="BE202" s="243">
        <f>IF(N202="základní",J202,0)</f>
        <v>0</v>
      </c>
      <c r="BF202" s="243">
        <f>IF(N202="snížená",J202,0)</f>
        <v>0</v>
      </c>
      <c r="BG202" s="243">
        <f>IF(N202="zákl. přenesená",J202,0)</f>
        <v>0</v>
      </c>
      <c r="BH202" s="243">
        <f>IF(N202="sníž. přenesená",J202,0)</f>
        <v>0</v>
      </c>
      <c r="BI202" s="243">
        <f>IF(N202="nulová",J202,0)</f>
        <v>0</v>
      </c>
      <c r="BJ202" s="17" t="s">
        <v>107</v>
      </c>
      <c r="BK202" s="243">
        <f>ROUND(I202*H202,2)</f>
        <v>0</v>
      </c>
      <c r="BL202" s="17" t="s">
        <v>173</v>
      </c>
      <c r="BM202" s="242" t="s">
        <v>3386</v>
      </c>
    </row>
    <row r="203" s="1" customFormat="1" ht="16.5" customHeight="1">
      <c r="B203" s="38"/>
      <c r="C203" s="231" t="s">
        <v>864</v>
      </c>
      <c r="D203" s="231" t="s">
        <v>168</v>
      </c>
      <c r="E203" s="232" t="s">
        <v>3387</v>
      </c>
      <c r="F203" s="233" t="s">
        <v>3388</v>
      </c>
      <c r="G203" s="234" t="s">
        <v>214</v>
      </c>
      <c r="H203" s="235">
        <v>74</v>
      </c>
      <c r="I203" s="236"/>
      <c r="J203" s="237">
        <f>ROUND(I203*H203,2)</f>
        <v>0</v>
      </c>
      <c r="K203" s="233" t="s">
        <v>1</v>
      </c>
      <c r="L203" s="43"/>
      <c r="M203" s="238" t="s">
        <v>1</v>
      </c>
      <c r="N203" s="239" t="s">
        <v>40</v>
      </c>
      <c r="O203" s="86"/>
      <c r="P203" s="240">
        <f>O203*H203</f>
        <v>0</v>
      </c>
      <c r="Q203" s="240">
        <v>0</v>
      </c>
      <c r="R203" s="240">
        <f>Q203*H203</f>
        <v>0</v>
      </c>
      <c r="S203" s="240">
        <v>0</v>
      </c>
      <c r="T203" s="241">
        <f>S203*H203</f>
        <v>0</v>
      </c>
      <c r="AR203" s="242" t="s">
        <v>173</v>
      </c>
      <c r="AT203" s="242" t="s">
        <v>168</v>
      </c>
      <c r="AU203" s="242" t="s">
        <v>107</v>
      </c>
      <c r="AY203" s="17" t="s">
        <v>165</v>
      </c>
      <c r="BE203" s="243">
        <f>IF(N203="základní",J203,0)</f>
        <v>0</v>
      </c>
      <c r="BF203" s="243">
        <f>IF(N203="snížená",J203,0)</f>
        <v>0</v>
      </c>
      <c r="BG203" s="243">
        <f>IF(N203="zákl. přenesená",J203,0)</f>
        <v>0</v>
      </c>
      <c r="BH203" s="243">
        <f>IF(N203="sníž. přenesená",J203,0)</f>
        <v>0</v>
      </c>
      <c r="BI203" s="243">
        <f>IF(N203="nulová",J203,0)</f>
        <v>0</v>
      </c>
      <c r="BJ203" s="17" t="s">
        <v>107</v>
      </c>
      <c r="BK203" s="243">
        <f>ROUND(I203*H203,2)</f>
        <v>0</v>
      </c>
      <c r="BL203" s="17" t="s">
        <v>173</v>
      </c>
      <c r="BM203" s="242" t="s">
        <v>3389</v>
      </c>
    </row>
    <row r="204" s="1" customFormat="1" ht="16.5" customHeight="1">
      <c r="B204" s="38"/>
      <c r="C204" s="231" t="s">
        <v>925</v>
      </c>
      <c r="D204" s="231" t="s">
        <v>168</v>
      </c>
      <c r="E204" s="232" t="s">
        <v>3390</v>
      </c>
      <c r="F204" s="233" t="s">
        <v>3391</v>
      </c>
      <c r="G204" s="234" t="s">
        <v>214</v>
      </c>
      <c r="H204" s="235">
        <v>54</v>
      </c>
      <c r="I204" s="236"/>
      <c r="J204" s="237">
        <f>ROUND(I204*H204,2)</f>
        <v>0</v>
      </c>
      <c r="K204" s="233" t="s">
        <v>1</v>
      </c>
      <c r="L204" s="43"/>
      <c r="M204" s="238" t="s">
        <v>1</v>
      </c>
      <c r="N204" s="239" t="s">
        <v>40</v>
      </c>
      <c r="O204" s="86"/>
      <c r="P204" s="240">
        <f>O204*H204</f>
        <v>0</v>
      </c>
      <c r="Q204" s="240">
        <v>0.00063000000000000003</v>
      </c>
      <c r="R204" s="240">
        <f>Q204*H204</f>
        <v>0.034020000000000002</v>
      </c>
      <c r="S204" s="240">
        <v>0</v>
      </c>
      <c r="T204" s="241">
        <f>S204*H204</f>
        <v>0</v>
      </c>
      <c r="AR204" s="242" t="s">
        <v>173</v>
      </c>
      <c r="AT204" s="242" t="s">
        <v>168</v>
      </c>
      <c r="AU204" s="242" t="s">
        <v>107</v>
      </c>
      <c r="AY204" s="17" t="s">
        <v>165</v>
      </c>
      <c r="BE204" s="243">
        <f>IF(N204="základní",J204,0)</f>
        <v>0</v>
      </c>
      <c r="BF204" s="243">
        <f>IF(N204="snížená",J204,0)</f>
        <v>0</v>
      </c>
      <c r="BG204" s="243">
        <f>IF(N204="zákl. přenesená",J204,0)</f>
        <v>0</v>
      </c>
      <c r="BH204" s="243">
        <f>IF(N204="sníž. přenesená",J204,0)</f>
        <v>0</v>
      </c>
      <c r="BI204" s="243">
        <f>IF(N204="nulová",J204,0)</f>
        <v>0</v>
      </c>
      <c r="BJ204" s="17" t="s">
        <v>107</v>
      </c>
      <c r="BK204" s="243">
        <f>ROUND(I204*H204,2)</f>
        <v>0</v>
      </c>
      <c r="BL204" s="17" t="s">
        <v>173</v>
      </c>
      <c r="BM204" s="242" t="s">
        <v>3392</v>
      </c>
    </row>
    <row r="205" s="1" customFormat="1" ht="16.5" customHeight="1">
      <c r="B205" s="38"/>
      <c r="C205" s="231" t="s">
        <v>929</v>
      </c>
      <c r="D205" s="231" t="s">
        <v>168</v>
      </c>
      <c r="E205" s="232" t="s">
        <v>3393</v>
      </c>
      <c r="F205" s="233" t="s">
        <v>3394</v>
      </c>
      <c r="G205" s="234" t="s">
        <v>3395</v>
      </c>
      <c r="H205" s="235">
        <v>10</v>
      </c>
      <c r="I205" s="236"/>
      <c r="J205" s="237">
        <f>ROUND(I205*H205,2)</f>
        <v>0</v>
      </c>
      <c r="K205" s="233" t="s">
        <v>1</v>
      </c>
      <c r="L205" s="43"/>
      <c r="M205" s="238" t="s">
        <v>1</v>
      </c>
      <c r="N205" s="239" t="s">
        <v>40</v>
      </c>
      <c r="O205" s="86"/>
      <c r="P205" s="240">
        <f>O205*H205</f>
        <v>0</v>
      </c>
      <c r="Q205" s="240">
        <v>0.00148</v>
      </c>
      <c r="R205" s="240">
        <f>Q205*H205</f>
        <v>0.014800000000000001</v>
      </c>
      <c r="S205" s="240">
        <v>0</v>
      </c>
      <c r="T205" s="241">
        <f>S205*H205</f>
        <v>0</v>
      </c>
      <c r="AR205" s="242" t="s">
        <v>173</v>
      </c>
      <c r="AT205" s="242" t="s">
        <v>168</v>
      </c>
      <c r="AU205" s="242" t="s">
        <v>107</v>
      </c>
      <c r="AY205" s="17" t="s">
        <v>165</v>
      </c>
      <c r="BE205" s="243">
        <f>IF(N205="základní",J205,0)</f>
        <v>0</v>
      </c>
      <c r="BF205" s="243">
        <f>IF(N205="snížená",J205,0)</f>
        <v>0</v>
      </c>
      <c r="BG205" s="243">
        <f>IF(N205="zákl. přenesená",J205,0)</f>
        <v>0</v>
      </c>
      <c r="BH205" s="243">
        <f>IF(N205="sníž. přenesená",J205,0)</f>
        <v>0</v>
      </c>
      <c r="BI205" s="243">
        <f>IF(N205="nulová",J205,0)</f>
        <v>0</v>
      </c>
      <c r="BJ205" s="17" t="s">
        <v>107</v>
      </c>
      <c r="BK205" s="243">
        <f>ROUND(I205*H205,2)</f>
        <v>0</v>
      </c>
      <c r="BL205" s="17" t="s">
        <v>173</v>
      </c>
      <c r="BM205" s="242" t="s">
        <v>3396</v>
      </c>
    </row>
    <row r="206" s="1" customFormat="1" ht="16.5" customHeight="1">
      <c r="B206" s="38"/>
      <c r="C206" s="231" t="s">
        <v>579</v>
      </c>
      <c r="D206" s="231" t="s">
        <v>168</v>
      </c>
      <c r="E206" s="232" t="s">
        <v>3397</v>
      </c>
      <c r="F206" s="233" t="s">
        <v>3398</v>
      </c>
      <c r="G206" s="234" t="s">
        <v>214</v>
      </c>
      <c r="H206" s="235">
        <v>1</v>
      </c>
      <c r="I206" s="236"/>
      <c r="J206" s="237">
        <f>ROUND(I206*H206,2)</f>
        <v>0</v>
      </c>
      <c r="K206" s="233" t="s">
        <v>1</v>
      </c>
      <c r="L206" s="43"/>
      <c r="M206" s="238" t="s">
        <v>1</v>
      </c>
      <c r="N206" s="239" t="s">
        <v>40</v>
      </c>
      <c r="O206" s="86"/>
      <c r="P206" s="240">
        <f>O206*H206</f>
        <v>0</v>
      </c>
      <c r="Q206" s="240">
        <v>0.00024000000000000001</v>
      </c>
      <c r="R206" s="240">
        <f>Q206*H206</f>
        <v>0.00024000000000000001</v>
      </c>
      <c r="S206" s="240">
        <v>0</v>
      </c>
      <c r="T206" s="241">
        <f>S206*H206</f>
        <v>0</v>
      </c>
      <c r="AR206" s="242" t="s">
        <v>173</v>
      </c>
      <c r="AT206" s="242" t="s">
        <v>168</v>
      </c>
      <c r="AU206" s="242" t="s">
        <v>107</v>
      </c>
      <c r="AY206" s="17" t="s">
        <v>165</v>
      </c>
      <c r="BE206" s="243">
        <f>IF(N206="základní",J206,0)</f>
        <v>0</v>
      </c>
      <c r="BF206" s="243">
        <f>IF(N206="snížená",J206,0)</f>
        <v>0</v>
      </c>
      <c r="BG206" s="243">
        <f>IF(N206="zákl. přenesená",J206,0)</f>
        <v>0</v>
      </c>
      <c r="BH206" s="243">
        <f>IF(N206="sníž. přenesená",J206,0)</f>
        <v>0</v>
      </c>
      <c r="BI206" s="243">
        <f>IF(N206="nulová",J206,0)</f>
        <v>0</v>
      </c>
      <c r="BJ206" s="17" t="s">
        <v>107</v>
      </c>
      <c r="BK206" s="243">
        <f>ROUND(I206*H206,2)</f>
        <v>0</v>
      </c>
      <c r="BL206" s="17" t="s">
        <v>173</v>
      </c>
      <c r="BM206" s="242" t="s">
        <v>3399</v>
      </c>
    </row>
    <row r="207" s="1" customFormat="1" ht="16.5" customHeight="1">
      <c r="B207" s="38"/>
      <c r="C207" s="231" t="s">
        <v>961</v>
      </c>
      <c r="D207" s="231" t="s">
        <v>168</v>
      </c>
      <c r="E207" s="232" t="s">
        <v>3400</v>
      </c>
      <c r="F207" s="233" t="s">
        <v>3401</v>
      </c>
      <c r="G207" s="234" t="s">
        <v>214</v>
      </c>
      <c r="H207" s="235">
        <v>1</v>
      </c>
      <c r="I207" s="236"/>
      <c r="J207" s="237">
        <f>ROUND(I207*H207,2)</f>
        <v>0</v>
      </c>
      <c r="K207" s="233" t="s">
        <v>1</v>
      </c>
      <c r="L207" s="43"/>
      <c r="M207" s="238" t="s">
        <v>1</v>
      </c>
      <c r="N207" s="239" t="s">
        <v>40</v>
      </c>
      <c r="O207" s="86"/>
      <c r="P207" s="240">
        <f>O207*H207</f>
        <v>0</v>
      </c>
      <c r="Q207" s="240">
        <v>0.0032000000000000002</v>
      </c>
      <c r="R207" s="240">
        <f>Q207*H207</f>
        <v>0.0032000000000000002</v>
      </c>
      <c r="S207" s="240">
        <v>0</v>
      </c>
      <c r="T207" s="241">
        <f>S207*H207</f>
        <v>0</v>
      </c>
      <c r="AR207" s="242" t="s">
        <v>173</v>
      </c>
      <c r="AT207" s="242" t="s">
        <v>168</v>
      </c>
      <c r="AU207" s="242" t="s">
        <v>107</v>
      </c>
      <c r="AY207" s="17" t="s">
        <v>165</v>
      </c>
      <c r="BE207" s="243">
        <f>IF(N207="základní",J207,0)</f>
        <v>0</v>
      </c>
      <c r="BF207" s="243">
        <f>IF(N207="snížená",J207,0)</f>
        <v>0</v>
      </c>
      <c r="BG207" s="243">
        <f>IF(N207="zákl. přenesená",J207,0)</f>
        <v>0</v>
      </c>
      <c r="BH207" s="243">
        <f>IF(N207="sníž. přenesená",J207,0)</f>
        <v>0</v>
      </c>
      <c r="BI207" s="243">
        <f>IF(N207="nulová",J207,0)</f>
        <v>0</v>
      </c>
      <c r="BJ207" s="17" t="s">
        <v>107</v>
      </c>
      <c r="BK207" s="243">
        <f>ROUND(I207*H207,2)</f>
        <v>0</v>
      </c>
      <c r="BL207" s="17" t="s">
        <v>173</v>
      </c>
      <c r="BM207" s="242" t="s">
        <v>3402</v>
      </c>
    </row>
    <row r="208" s="1" customFormat="1" ht="16.5" customHeight="1">
      <c r="B208" s="38"/>
      <c r="C208" s="231" t="s">
        <v>948</v>
      </c>
      <c r="D208" s="231" t="s">
        <v>168</v>
      </c>
      <c r="E208" s="232" t="s">
        <v>3403</v>
      </c>
      <c r="F208" s="233" t="s">
        <v>3404</v>
      </c>
      <c r="G208" s="234" t="s">
        <v>214</v>
      </c>
      <c r="H208" s="235">
        <v>19</v>
      </c>
      <c r="I208" s="236"/>
      <c r="J208" s="237">
        <f>ROUND(I208*H208,2)</f>
        <v>0</v>
      </c>
      <c r="K208" s="233" t="s">
        <v>1</v>
      </c>
      <c r="L208" s="43"/>
      <c r="M208" s="238" t="s">
        <v>1</v>
      </c>
      <c r="N208" s="239" t="s">
        <v>40</v>
      </c>
      <c r="O208" s="86"/>
      <c r="P208" s="240">
        <f>O208*H208</f>
        <v>0</v>
      </c>
      <c r="Q208" s="240">
        <v>0.00020000000000000001</v>
      </c>
      <c r="R208" s="240">
        <f>Q208*H208</f>
        <v>0.0038</v>
      </c>
      <c r="S208" s="240">
        <v>0</v>
      </c>
      <c r="T208" s="241">
        <f>S208*H208</f>
        <v>0</v>
      </c>
      <c r="AR208" s="242" t="s">
        <v>173</v>
      </c>
      <c r="AT208" s="242" t="s">
        <v>168</v>
      </c>
      <c r="AU208" s="242" t="s">
        <v>107</v>
      </c>
      <c r="AY208" s="17" t="s">
        <v>165</v>
      </c>
      <c r="BE208" s="243">
        <f>IF(N208="základní",J208,0)</f>
        <v>0</v>
      </c>
      <c r="BF208" s="243">
        <f>IF(N208="snížená",J208,0)</f>
        <v>0</v>
      </c>
      <c r="BG208" s="243">
        <f>IF(N208="zákl. přenesená",J208,0)</f>
        <v>0</v>
      </c>
      <c r="BH208" s="243">
        <f>IF(N208="sníž. přenesená",J208,0)</f>
        <v>0</v>
      </c>
      <c r="BI208" s="243">
        <f>IF(N208="nulová",J208,0)</f>
        <v>0</v>
      </c>
      <c r="BJ208" s="17" t="s">
        <v>107</v>
      </c>
      <c r="BK208" s="243">
        <f>ROUND(I208*H208,2)</f>
        <v>0</v>
      </c>
      <c r="BL208" s="17" t="s">
        <v>173</v>
      </c>
      <c r="BM208" s="242" t="s">
        <v>3405</v>
      </c>
    </row>
    <row r="209" s="1" customFormat="1" ht="16.5" customHeight="1">
      <c r="B209" s="38"/>
      <c r="C209" s="231" t="s">
        <v>952</v>
      </c>
      <c r="D209" s="231" t="s">
        <v>168</v>
      </c>
      <c r="E209" s="232" t="s">
        <v>3406</v>
      </c>
      <c r="F209" s="233" t="s">
        <v>3407</v>
      </c>
      <c r="G209" s="234" t="s">
        <v>214</v>
      </c>
      <c r="H209" s="235">
        <v>4</v>
      </c>
      <c r="I209" s="236"/>
      <c r="J209" s="237">
        <f>ROUND(I209*H209,2)</f>
        <v>0</v>
      </c>
      <c r="K209" s="233" t="s">
        <v>1</v>
      </c>
      <c r="L209" s="43"/>
      <c r="M209" s="238" t="s">
        <v>1</v>
      </c>
      <c r="N209" s="239" t="s">
        <v>40</v>
      </c>
      <c r="O209" s="86"/>
      <c r="P209" s="240">
        <f>O209*H209</f>
        <v>0</v>
      </c>
      <c r="Q209" s="240">
        <v>0.00032000000000000003</v>
      </c>
      <c r="R209" s="240">
        <f>Q209*H209</f>
        <v>0.0012800000000000001</v>
      </c>
      <c r="S209" s="240">
        <v>0</v>
      </c>
      <c r="T209" s="241">
        <f>S209*H209</f>
        <v>0</v>
      </c>
      <c r="AR209" s="242" t="s">
        <v>173</v>
      </c>
      <c r="AT209" s="242" t="s">
        <v>168</v>
      </c>
      <c r="AU209" s="242" t="s">
        <v>107</v>
      </c>
      <c r="AY209" s="17" t="s">
        <v>165</v>
      </c>
      <c r="BE209" s="243">
        <f>IF(N209="základní",J209,0)</f>
        <v>0</v>
      </c>
      <c r="BF209" s="243">
        <f>IF(N209="snížená",J209,0)</f>
        <v>0</v>
      </c>
      <c r="BG209" s="243">
        <f>IF(N209="zákl. přenesená",J209,0)</f>
        <v>0</v>
      </c>
      <c r="BH209" s="243">
        <f>IF(N209="sníž. přenesená",J209,0)</f>
        <v>0</v>
      </c>
      <c r="BI209" s="243">
        <f>IF(N209="nulová",J209,0)</f>
        <v>0</v>
      </c>
      <c r="BJ209" s="17" t="s">
        <v>107</v>
      </c>
      <c r="BK209" s="243">
        <f>ROUND(I209*H209,2)</f>
        <v>0</v>
      </c>
      <c r="BL209" s="17" t="s">
        <v>173</v>
      </c>
      <c r="BM209" s="242" t="s">
        <v>3408</v>
      </c>
    </row>
    <row r="210" s="1" customFormat="1" ht="16.5" customHeight="1">
      <c r="B210" s="38"/>
      <c r="C210" s="231" t="s">
        <v>957</v>
      </c>
      <c r="D210" s="231" t="s">
        <v>168</v>
      </c>
      <c r="E210" s="232" t="s">
        <v>3409</v>
      </c>
      <c r="F210" s="233" t="s">
        <v>3410</v>
      </c>
      <c r="G210" s="234" t="s">
        <v>214</v>
      </c>
      <c r="H210" s="235">
        <v>2</v>
      </c>
      <c r="I210" s="236"/>
      <c r="J210" s="237">
        <f>ROUND(I210*H210,2)</f>
        <v>0</v>
      </c>
      <c r="K210" s="233" t="s">
        <v>1</v>
      </c>
      <c r="L210" s="43"/>
      <c r="M210" s="238" t="s">
        <v>1</v>
      </c>
      <c r="N210" s="239" t="s">
        <v>40</v>
      </c>
      <c r="O210" s="86"/>
      <c r="P210" s="240">
        <f>O210*H210</f>
        <v>0</v>
      </c>
      <c r="Q210" s="240">
        <v>0.00076999999999999996</v>
      </c>
      <c r="R210" s="240">
        <f>Q210*H210</f>
        <v>0.0015399999999999999</v>
      </c>
      <c r="S210" s="240">
        <v>0</v>
      </c>
      <c r="T210" s="241">
        <f>S210*H210</f>
        <v>0</v>
      </c>
      <c r="AR210" s="242" t="s">
        <v>173</v>
      </c>
      <c r="AT210" s="242" t="s">
        <v>168</v>
      </c>
      <c r="AU210" s="242" t="s">
        <v>107</v>
      </c>
      <c r="AY210" s="17" t="s">
        <v>165</v>
      </c>
      <c r="BE210" s="243">
        <f>IF(N210="základní",J210,0)</f>
        <v>0</v>
      </c>
      <c r="BF210" s="243">
        <f>IF(N210="snížená",J210,0)</f>
        <v>0</v>
      </c>
      <c r="BG210" s="243">
        <f>IF(N210="zákl. přenesená",J210,0)</f>
        <v>0</v>
      </c>
      <c r="BH210" s="243">
        <f>IF(N210="sníž. přenesená",J210,0)</f>
        <v>0</v>
      </c>
      <c r="BI210" s="243">
        <f>IF(N210="nulová",J210,0)</f>
        <v>0</v>
      </c>
      <c r="BJ210" s="17" t="s">
        <v>107</v>
      </c>
      <c r="BK210" s="243">
        <f>ROUND(I210*H210,2)</f>
        <v>0</v>
      </c>
      <c r="BL210" s="17" t="s">
        <v>173</v>
      </c>
      <c r="BM210" s="242" t="s">
        <v>3411</v>
      </c>
    </row>
    <row r="211" s="1" customFormat="1" ht="16.5" customHeight="1">
      <c r="B211" s="38"/>
      <c r="C211" s="231" t="s">
        <v>981</v>
      </c>
      <c r="D211" s="231" t="s">
        <v>168</v>
      </c>
      <c r="E211" s="232" t="s">
        <v>3412</v>
      </c>
      <c r="F211" s="233" t="s">
        <v>3043</v>
      </c>
      <c r="G211" s="234" t="s">
        <v>214</v>
      </c>
      <c r="H211" s="235">
        <v>1</v>
      </c>
      <c r="I211" s="236"/>
      <c r="J211" s="237">
        <f>ROUND(I211*H211,2)</f>
        <v>0</v>
      </c>
      <c r="K211" s="233" t="s">
        <v>1</v>
      </c>
      <c r="L211" s="43"/>
      <c r="M211" s="238" t="s">
        <v>1</v>
      </c>
      <c r="N211" s="239" t="s">
        <v>40</v>
      </c>
      <c r="O211" s="86"/>
      <c r="P211" s="240">
        <f>O211*H211</f>
        <v>0</v>
      </c>
      <c r="Q211" s="240">
        <v>0.00036999999999999999</v>
      </c>
      <c r="R211" s="240">
        <f>Q211*H211</f>
        <v>0.00036999999999999999</v>
      </c>
      <c r="S211" s="240">
        <v>0</v>
      </c>
      <c r="T211" s="241">
        <f>S211*H211</f>
        <v>0</v>
      </c>
      <c r="AR211" s="242" t="s">
        <v>173</v>
      </c>
      <c r="AT211" s="242" t="s">
        <v>168</v>
      </c>
      <c r="AU211" s="242" t="s">
        <v>107</v>
      </c>
      <c r="AY211" s="17" t="s">
        <v>165</v>
      </c>
      <c r="BE211" s="243">
        <f>IF(N211="základní",J211,0)</f>
        <v>0</v>
      </c>
      <c r="BF211" s="243">
        <f>IF(N211="snížená",J211,0)</f>
        <v>0</v>
      </c>
      <c r="BG211" s="243">
        <f>IF(N211="zákl. přenesená",J211,0)</f>
        <v>0</v>
      </c>
      <c r="BH211" s="243">
        <f>IF(N211="sníž. přenesená",J211,0)</f>
        <v>0</v>
      </c>
      <c r="BI211" s="243">
        <f>IF(N211="nulová",J211,0)</f>
        <v>0</v>
      </c>
      <c r="BJ211" s="17" t="s">
        <v>107</v>
      </c>
      <c r="BK211" s="243">
        <f>ROUND(I211*H211,2)</f>
        <v>0</v>
      </c>
      <c r="BL211" s="17" t="s">
        <v>173</v>
      </c>
      <c r="BM211" s="242" t="s">
        <v>3413</v>
      </c>
    </row>
    <row r="212" s="1" customFormat="1" ht="16.5" customHeight="1">
      <c r="B212" s="38"/>
      <c r="C212" s="231" t="s">
        <v>986</v>
      </c>
      <c r="D212" s="231" t="s">
        <v>168</v>
      </c>
      <c r="E212" s="232" t="s">
        <v>3414</v>
      </c>
      <c r="F212" s="233" t="s">
        <v>3415</v>
      </c>
      <c r="G212" s="234" t="s">
        <v>214</v>
      </c>
      <c r="H212" s="235">
        <v>1</v>
      </c>
      <c r="I212" s="236"/>
      <c r="J212" s="237">
        <f>ROUND(I212*H212,2)</f>
        <v>0</v>
      </c>
      <c r="K212" s="233" t="s">
        <v>1</v>
      </c>
      <c r="L212" s="43"/>
      <c r="M212" s="238" t="s">
        <v>1</v>
      </c>
      <c r="N212" s="239" t="s">
        <v>40</v>
      </c>
      <c r="O212" s="86"/>
      <c r="P212" s="240">
        <f>O212*H212</f>
        <v>0</v>
      </c>
      <c r="Q212" s="240">
        <v>0.00092000000000000003</v>
      </c>
      <c r="R212" s="240">
        <f>Q212*H212</f>
        <v>0.00092000000000000003</v>
      </c>
      <c r="S212" s="240">
        <v>0</v>
      </c>
      <c r="T212" s="241">
        <f>S212*H212</f>
        <v>0</v>
      </c>
      <c r="AR212" s="242" t="s">
        <v>173</v>
      </c>
      <c r="AT212" s="242" t="s">
        <v>168</v>
      </c>
      <c r="AU212" s="242" t="s">
        <v>107</v>
      </c>
      <c r="AY212" s="17" t="s">
        <v>165</v>
      </c>
      <c r="BE212" s="243">
        <f>IF(N212="základní",J212,0)</f>
        <v>0</v>
      </c>
      <c r="BF212" s="243">
        <f>IF(N212="snížená",J212,0)</f>
        <v>0</v>
      </c>
      <c r="BG212" s="243">
        <f>IF(N212="zákl. přenesená",J212,0)</f>
        <v>0</v>
      </c>
      <c r="BH212" s="243">
        <f>IF(N212="sníž. přenesená",J212,0)</f>
        <v>0</v>
      </c>
      <c r="BI212" s="243">
        <f>IF(N212="nulová",J212,0)</f>
        <v>0</v>
      </c>
      <c r="BJ212" s="17" t="s">
        <v>107</v>
      </c>
      <c r="BK212" s="243">
        <f>ROUND(I212*H212,2)</f>
        <v>0</v>
      </c>
      <c r="BL212" s="17" t="s">
        <v>173</v>
      </c>
      <c r="BM212" s="242" t="s">
        <v>3416</v>
      </c>
    </row>
    <row r="213" s="1" customFormat="1" ht="16.5" customHeight="1">
      <c r="B213" s="38"/>
      <c r="C213" s="231" t="s">
        <v>1031</v>
      </c>
      <c r="D213" s="231" t="s">
        <v>168</v>
      </c>
      <c r="E213" s="232" t="s">
        <v>3417</v>
      </c>
      <c r="F213" s="233" t="s">
        <v>3418</v>
      </c>
      <c r="G213" s="234" t="s">
        <v>214</v>
      </c>
      <c r="H213" s="235">
        <v>18</v>
      </c>
      <c r="I213" s="236"/>
      <c r="J213" s="237">
        <f>ROUND(I213*H213,2)</f>
        <v>0</v>
      </c>
      <c r="K213" s="233" t="s">
        <v>1</v>
      </c>
      <c r="L213" s="43"/>
      <c r="M213" s="238" t="s">
        <v>1</v>
      </c>
      <c r="N213" s="239" t="s">
        <v>40</v>
      </c>
      <c r="O213" s="86"/>
      <c r="P213" s="240">
        <f>O213*H213</f>
        <v>0</v>
      </c>
      <c r="Q213" s="240">
        <v>0.0020600000000000002</v>
      </c>
      <c r="R213" s="240">
        <f>Q213*H213</f>
        <v>0.037080000000000002</v>
      </c>
      <c r="S213" s="240">
        <v>0</v>
      </c>
      <c r="T213" s="241">
        <f>S213*H213</f>
        <v>0</v>
      </c>
      <c r="AR213" s="242" t="s">
        <v>173</v>
      </c>
      <c r="AT213" s="242" t="s">
        <v>168</v>
      </c>
      <c r="AU213" s="242" t="s">
        <v>107</v>
      </c>
      <c r="AY213" s="17" t="s">
        <v>165</v>
      </c>
      <c r="BE213" s="243">
        <f>IF(N213="základní",J213,0)</f>
        <v>0</v>
      </c>
      <c r="BF213" s="243">
        <f>IF(N213="snížená",J213,0)</f>
        <v>0</v>
      </c>
      <c r="BG213" s="243">
        <f>IF(N213="zákl. přenesená",J213,0)</f>
        <v>0</v>
      </c>
      <c r="BH213" s="243">
        <f>IF(N213="sníž. přenesená",J213,0)</f>
        <v>0</v>
      </c>
      <c r="BI213" s="243">
        <f>IF(N213="nulová",J213,0)</f>
        <v>0</v>
      </c>
      <c r="BJ213" s="17" t="s">
        <v>107</v>
      </c>
      <c r="BK213" s="243">
        <f>ROUND(I213*H213,2)</f>
        <v>0</v>
      </c>
      <c r="BL213" s="17" t="s">
        <v>173</v>
      </c>
      <c r="BM213" s="242" t="s">
        <v>3419</v>
      </c>
    </row>
    <row r="214" s="1" customFormat="1" ht="16.5" customHeight="1">
      <c r="B214" s="38"/>
      <c r="C214" s="231" t="s">
        <v>934</v>
      </c>
      <c r="D214" s="231" t="s">
        <v>168</v>
      </c>
      <c r="E214" s="232" t="s">
        <v>3420</v>
      </c>
      <c r="F214" s="233" t="s">
        <v>3421</v>
      </c>
      <c r="G214" s="234" t="s">
        <v>339</v>
      </c>
      <c r="H214" s="235">
        <v>460</v>
      </c>
      <c r="I214" s="236"/>
      <c r="J214" s="237">
        <f>ROUND(I214*H214,2)</f>
        <v>0</v>
      </c>
      <c r="K214" s="233" t="s">
        <v>1</v>
      </c>
      <c r="L214" s="43"/>
      <c r="M214" s="238" t="s">
        <v>1</v>
      </c>
      <c r="N214" s="239" t="s">
        <v>40</v>
      </c>
      <c r="O214" s="86"/>
      <c r="P214" s="240">
        <f>O214*H214</f>
        <v>0</v>
      </c>
      <c r="Q214" s="240">
        <v>0.00018000000000000001</v>
      </c>
      <c r="R214" s="240">
        <f>Q214*H214</f>
        <v>0.082799999999999999</v>
      </c>
      <c r="S214" s="240">
        <v>0</v>
      </c>
      <c r="T214" s="241">
        <f>S214*H214</f>
        <v>0</v>
      </c>
      <c r="AR214" s="242" t="s">
        <v>173</v>
      </c>
      <c r="AT214" s="242" t="s">
        <v>168</v>
      </c>
      <c r="AU214" s="242" t="s">
        <v>107</v>
      </c>
      <c r="AY214" s="17" t="s">
        <v>165</v>
      </c>
      <c r="BE214" s="243">
        <f>IF(N214="základní",J214,0)</f>
        <v>0</v>
      </c>
      <c r="BF214" s="243">
        <f>IF(N214="snížená",J214,0)</f>
        <v>0</v>
      </c>
      <c r="BG214" s="243">
        <f>IF(N214="zákl. přenesená",J214,0)</f>
        <v>0</v>
      </c>
      <c r="BH214" s="243">
        <f>IF(N214="sníž. přenesená",J214,0)</f>
        <v>0</v>
      </c>
      <c r="BI214" s="243">
        <f>IF(N214="nulová",J214,0)</f>
        <v>0</v>
      </c>
      <c r="BJ214" s="17" t="s">
        <v>107</v>
      </c>
      <c r="BK214" s="243">
        <f>ROUND(I214*H214,2)</f>
        <v>0</v>
      </c>
      <c r="BL214" s="17" t="s">
        <v>173</v>
      </c>
      <c r="BM214" s="242" t="s">
        <v>3422</v>
      </c>
    </row>
    <row r="215" s="1" customFormat="1" ht="16.5" customHeight="1">
      <c r="B215" s="38"/>
      <c r="C215" s="231" t="s">
        <v>940</v>
      </c>
      <c r="D215" s="231" t="s">
        <v>168</v>
      </c>
      <c r="E215" s="232" t="s">
        <v>3423</v>
      </c>
      <c r="F215" s="233" t="s">
        <v>3424</v>
      </c>
      <c r="G215" s="234" t="s">
        <v>339</v>
      </c>
      <c r="H215" s="235">
        <v>460</v>
      </c>
      <c r="I215" s="236"/>
      <c r="J215" s="237">
        <f>ROUND(I215*H215,2)</f>
        <v>0</v>
      </c>
      <c r="K215" s="233" t="s">
        <v>1</v>
      </c>
      <c r="L215" s="43"/>
      <c r="M215" s="238" t="s">
        <v>1</v>
      </c>
      <c r="N215" s="239" t="s">
        <v>40</v>
      </c>
      <c r="O215" s="86"/>
      <c r="P215" s="240">
        <f>O215*H215</f>
        <v>0</v>
      </c>
      <c r="Q215" s="240">
        <v>1.0000000000000001E-05</v>
      </c>
      <c r="R215" s="240">
        <f>Q215*H215</f>
        <v>0.0046000000000000008</v>
      </c>
      <c r="S215" s="240">
        <v>0</v>
      </c>
      <c r="T215" s="241">
        <f>S215*H215</f>
        <v>0</v>
      </c>
      <c r="AR215" s="242" t="s">
        <v>173</v>
      </c>
      <c r="AT215" s="242" t="s">
        <v>168</v>
      </c>
      <c r="AU215" s="242" t="s">
        <v>107</v>
      </c>
      <c r="AY215" s="17" t="s">
        <v>165</v>
      </c>
      <c r="BE215" s="243">
        <f>IF(N215="základní",J215,0)</f>
        <v>0</v>
      </c>
      <c r="BF215" s="243">
        <f>IF(N215="snížená",J215,0)</f>
        <v>0</v>
      </c>
      <c r="BG215" s="243">
        <f>IF(N215="zákl. přenesená",J215,0)</f>
        <v>0</v>
      </c>
      <c r="BH215" s="243">
        <f>IF(N215="sníž. přenesená",J215,0)</f>
        <v>0</v>
      </c>
      <c r="BI215" s="243">
        <f>IF(N215="nulová",J215,0)</f>
        <v>0</v>
      </c>
      <c r="BJ215" s="17" t="s">
        <v>107</v>
      </c>
      <c r="BK215" s="243">
        <f>ROUND(I215*H215,2)</f>
        <v>0</v>
      </c>
      <c r="BL215" s="17" t="s">
        <v>173</v>
      </c>
      <c r="BM215" s="242" t="s">
        <v>3425</v>
      </c>
    </row>
    <row r="216" s="1" customFormat="1" ht="16.5" customHeight="1">
      <c r="B216" s="38"/>
      <c r="C216" s="231" t="s">
        <v>1006</v>
      </c>
      <c r="D216" s="231" t="s">
        <v>168</v>
      </c>
      <c r="E216" s="232" t="s">
        <v>3426</v>
      </c>
      <c r="F216" s="233" t="s">
        <v>3427</v>
      </c>
      <c r="G216" s="234" t="s">
        <v>2851</v>
      </c>
      <c r="H216" s="235">
        <v>1</v>
      </c>
      <c r="I216" s="236"/>
      <c r="J216" s="237">
        <f>ROUND(I216*H216,2)</f>
        <v>0</v>
      </c>
      <c r="K216" s="233" t="s">
        <v>1</v>
      </c>
      <c r="L216" s="43"/>
      <c r="M216" s="238" t="s">
        <v>1</v>
      </c>
      <c r="N216" s="239" t="s">
        <v>40</v>
      </c>
      <c r="O216" s="86"/>
      <c r="P216" s="240">
        <f>O216*H216</f>
        <v>0</v>
      </c>
      <c r="Q216" s="240">
        <v>0.0047600000000000003</v>
      </c>
      <c r="R216" s="240">
        <f>Q216*H216</f>
        <v>0.0047600000000000003</v>
      </c>
      <c r="S216" s="240">
        <v>0</v>
      </c>
      <c r="T216" s="241">
        <f>S216*H216</f>
        <v>0</v>
      </c>
      <c r="AR216" s="242" t="s">
        <v>173</v>
      </c>
      <c r="AT216" s="242" t="s">
        <v>168</v>
      </c>
      <c r="AU216" s="242" t="s">
        <v>107</v>
      </c>
      <c r="AY216" s="17" t="s">
        <v>165</v>
      </c>
      <c r="BE216" s="243">
        <f>IF(N216="základní",J216,0)</f>
        <v>0</v>
      </c>
      <c r="BF216" s="243">
        <f>IF(N216="snížená",J216,0)</f>
        <v>0</v>
      </c>
      <c r="BG216" s="243">
        <f>IF(N216="zákl. přenesená",J216,0)</f>
        <v>0</v>
      </c>
      <c r="BH216" s="243">
        <f>IF(N216="sníž. přenesená",J216,0)</f>
        <v>0</v>
      </c>
      <c r="BI216" s="243">
        <f>IF(N216="nulová",J216,0)</f>
        <v>0</v>
      </c>
      <c r="BJ216" s="17" t="s">
        <v>107</v>
      </c>
      <c r="BK216" s="243">
        <f>ROUND(I216*H216,2)</f>
        <v>0</v>
      </c>
      <c r="BL216" s="17" t="s">
        <v>173</v>
      </c>
      <c r="BM216" s="242" t="s">
        <v>3428</v>
      </c>
    </row>
    <row r="217" s="1" customFormat="1" ht="16.5" customHeight="1">
      <c r="B217" s="38"/>
      <c r="C217" s="231" t="s">
        <v>996</v>
      </c>
      <c r="D217" s="231" t="s">
        <v>168</v>
      </c>
      <c r="E217" s="232" t="s">
        <v>2936</v>
      </c>
      <c r="F217" s="233" t="s">
        <v>2937</v>
      </c>
      <c r="G217" s="234" t="s">
        <v>2851</v>
      </c>
      <c r="H217" s="235">
        <v>1</v>
      </c>
      <c r="I217" s="236"/>
      <c r="J217" s="237">
        <f>ROUND(I217*H217,2)</f>
        <v>0</v>
      </c>
      <c r="K217" s="233" t="s">
        <v>1</v>
      </c>
      <c r="L217" s="43"/>
      <c r="M217" s="238" t="s">
        <v>1</v>
      </c>
      <c r="N217" s="239" t="s">
        <v>40</v>
      </c>
      <c r="O217" s="86"/>
      <c r="P217" s="240">
        <f>O217*H217</f>
        <v>0</v>
      </c>
      <c r="Q217" s="240">
        <v>0</v>
      </c>
      <c r="R217" s="240">
        <f>Q217*H217</f>
        <v>0</v>
      </c>
      <c r="S217" s="240">
        <v>0</v>
      </c>
      <c r="T217" s="241">
        <f>S217*H217</f>
        <v>0</v>
      </c>
      <c r="AR217" s="242" t="s">
        <v>173</v>
      </c>
      <c r="AT217" s="242" t="s">
        <v>168</v>
      </c>
      <c r="AU217" s="242" t="s">
        <v>107</v>
      </c>
      <c r="AY217" s="17" t="s">
        <v>165</v>
      </c>
      <c r="BE217" s="243">
        <f>IF(N217="základní",J217,0)</f>
        <v>0</v>
      </c>
      <c r="BF217" s="243">
        <f>IF(N217="snížená",J217,0)</f>
        <v>0</v>
      </c>
      <c r="BG217" s="243">
        <f>IF(N217="zákl. přenesená",J217,0)</f>
        <v>0</v>
      </c>
      <c r="BH217" s="243">
        <f>IF(N217="sníž. přenesená",J217,0)</f>
        <v>0</v>
      </c>
      <c r="BI217" s="243">
        <f>IF(N217="nulová",J217,0)</f>
        <v>0</v>
      </c>
      <c r="BJ217" s="17" t="s">
        <v>107</v>
      </c>
      <c r="BK217" s="243">
        <f>ROUND(I217*H217,2)</f>
        <v>0</v>
      </c>
      <c r="BL217" s="17" t="s">
        <v>173</v>
      </c>
      <c r="BM217" s="242" t="s">
        <v>3429</v>
      </c>
    </row>
    <row r="218" s="1" customFormat="1" ht="16.5" customHeight="1">
      <c r="B218" s="38"/>
      <c r="C218" s="231" t="s">
        <v>990</v>
      </c>
      <c r="D218" s="231" t="s">
        <v>168</v>
      </c>
      <c r="E218" s="232" t="s">
        <v>3060</v>
      </c>
      <c r="F218" s="233" t="s">
        <v>3061</v>
      </c>
      <c r="G218" s="234" t="s">
        <v>214</v>
      </c>
      <c r="H218" s="235">
        <v>1</v>
      </c>
      <c r="I218" s="236"/>
      <c r="J218" s="237">
        <f>ROUND(I218*H218,2)</f>
        <v>0</v>
      </c>
      <c r="K218" s="233" t="s">
        <v>1</v>
      </c>
      <c r="L218" s="43"/>
      <c r="M218" s="238" t="s">
        <v>1</v>
      </c>
      <c r="N218" s="239" t="s">
        <v>40</v>
      </c>
      <c r="O218" s="86"/>
      <c r="P218" s="240">
        <f>O218*H218</f>
        <v>0</v>
      </c>
      <c r="Q218" s="240">
        <v>0.00297</v>
      </c>
      <c r="R218" s="240">
        <f>Q218*H218</f>
        <v>0.00297</v>
      </c>
      <c r="S218" s="240">
        <v>0</v>
      </c>
      <c r="T218" s="241">
        <f>S218*H218</f>
        <v>0</v>
      </c>
      <c r="AR218" s="242" t="s">
        <v>173</v>
      </c>
      <c r="AT218" s="242" t="s">
        <v>168</v>
      </c>
      <c r="AU218" s="242" t="s">
        <v>107</v>
      </c>
      <c r="AY218" s="17" t="s">
        <v>165</v>
      </c>
      <c r="BE218" s="243">
        <f>IF(N218="základní",J218,0)</f>
        <v>0</v>
      </c>
      <c r="BF218" s="243">
        <f>IF(N218="snížená",J218,0)</f>
        <v>0</v>
      </c>
      <c r="BG218" s="243">
        <f>IF(N218="zákl. přenesená",J218,0)</f>
        <v>0</v>
      </c>
      <c r="BH218" s="243">
        <f>IF(N218="sníž. přenesená",J218,0)</f>
        <v>0</v>
      </c>
      <c r="BI218" s="243">
        <f>IF(N218="nulová",J218,0)</f>
        <v>0</v>
      </c>
      <c r="BJ218" s="17" t="s">
        <v>107</v>
      </c>
      <c r="BK218" s="243">
        <f>ROUND(I218*H218,2)</f>
        <v>0</v>
      </c>
      <c r="BL218" s="17" t="s">
        <v>173</v>
      </c>
      <c r="BM218" s="242" t="s">
        <v>3430</v>
      </c>
    </row>
    <row r="219" s="1" customFormat="1" ht="16.5" customHeight="1">
      <c r="B219" s="38"/>
      <c r="C219" s="231" t="s">
        <v>1037</v>
      </c>
      <c r="D219" s="231" t="s">
        <v>168</v>
      </c>
      <c r="E219" s="232" t="s">
        <v>3431</v>
      </c>
      <c r="F219" s="233" t="s">
        <v>3432</v>
      </c>
      <c r="G219" s="234" t="s">
        <v>285</v>
      </c>
      <c r="H219" s="235">
        <v>2.75</v>
      </c>
      <c r="I219" s="236"/>
      <c r="J219" s="237">
        <f>ROUND(I219*H219,2)</f>
        <v>0</v>
      </c>
      <c r="K219" s="233" t="s">
        <v>1</v>
      </c>
      <c r="L219" s="43"/>
      <c r="M219" s="238" t="s">
        <v>1</v>
      </c>
      <c r="N219" s="239" t="s">
        <v>40</v>
      </c>
      <c r="O219" s="86"/>
      <c r="P219" s="240">
        <f>O219*H219</f>
        <v>0</v>
      </c>
      <c r="Q219" s="240">
        <v>0</v>
      </c>
      <c r="R219" s="240">
        <f>Q219*H219</f>
        <v>0</v>
      </c>
      <c r="S219" s="240">
        <v>0</v>
      </c>
      <c r="T219" s="241">
        <f>S219*H219</f>
        <v>0</v>
      </c>
      <c r="AR219" s="242" t="s">
        <v>173</v>
      </c>
      <c r="AT219" s="242" t="s">
        <v>168</v>
      </c>
      <c r="AU219" s="242" t="s">
        <v>107</v>
      </c>
      <c r="AY219" s="17" t="s">
        <v>165</v>
      </c>
      <c r="BE219" s="243">
        <f>IF(N219="základní",J219,0)</f>
        <v>0</v>
      </c>
      <c r="BF219" s="243">
        <f>IF(N219="snížená",J219,0)</f>
        <v>0</v>
      </c>
      <c r="BG219" s="243">
        <f>IF(N219="zákl. přenesená",J219,0)</f>
        <v>0</v>
      </c>
      <c r="BH219" s="243">
        <f>IF(N219="sníž. přenesená",J219,0)</f>
        <v>0</v>
      </c>
      <c r="BI219" s="243">
        <f>IF(N219="nulová",J219,0)</f>
        <v>0</v>
      </c>
      <c r="BJ219" s="17" t="s">
        <v>107</v>
      </c>
      <c r="BK219" s="243">
        <f>ROUND(I219*H219,2)</f>
        <v>0</v>
      </c>
      <c r="BL219" s="17" t="s">
        <v>173</v>
      </c>
      <c r="BM219" s="242" t="s">
        <v>3433</v>
      </c>
    </row>
    <row r="220" s="11" customFormat="1" ht="22.8" customHeight="1">
      <c r="B220" s="215"/>
      <c r="C220" s="216"/>
      <c r="D220" s="217" t="s">
        <v>73</v>
      </c>
      <c r="E220" s="229" t="s">
        <v>3434</v>
      </c>
      <c r="F220" s="229" t="s">
        <v>3435</v>
      </c>
      <c r="G220" s="216"/>
      <c r="H220" s="216"/>
      <c r="I220" s="219"/>
      <c r="J220" s="230">
        <f>BK220</f>
        <v>0</v>
      </c>
      <c r="K220" s="216"/>
      <c r="L220" s="221"/>
      <c r="M220" s="222"/>
      <c r="N220" s="223"/>
      <c r="O220" s="223"/>
      <c r="P220" s="224">
        <f>SUM(P221:P246)</f>
        <v>0</v>
      </c>
      <c r="Q220" s="223"/>
      <c r="R220" s="224">
        <f>SUM(R221:R246)</f>
        <v>1.1094300000000001</v>
      </c>
      <c r="S220" s="223"/>
      <c r="T220" s="225">
        <f>SUM(T221:T246)</f>
        <v>0</v>
      </c>
      <c r="AR220" s="226" t="s">
        <v>82</v>
      </c>
      <c r="AT220" s="227" t="s">
        <v>73</v>
      </c>
      <c r="AU220" s="227" t="s">
        <v>82</v>
      </c>
      <c r="AY220" s="226" t="s">
        <v>165</v>
      </c>
      <c r="BK220" s="228">
        <f>SUM(BK221:BK246)</f>
        <v>0</v>
      </c>
    </row>
    <row r="221" s="1" customFormat="1" ht="16.5" customHeight="1">
      <c r="B221" s="38"/>
      <c r="C221" s="231" t="s">
        <v>1158</v>
      </c>
      <c r="D221" s="231" t="s">
        <v>168</v>
      </c>
      <c r="E221" s="232" t="s">
        <v>3436</v>
      </c>
      <c r="F221" s="233" t="s">
        <v>3437</v>
      </c>
      <c r="G221" s="234" t="s">
        <v>214</v>
      </c>
      <c r="H221" s="235">
        <v>1</v>
      </c>
      <c r="I221" s="236"/>
      <c r="J221" s="237">
        <f>ROUND(I221*H221,2)</f>
        <v>0</v>
      </c>
      <c r="K221" s="233" t="s">
        <v>1</v>
      </c>
      <c r="L221" s="43"/>
      <c r="M221" s="238" t="s">
        <v>1</v>
      </c>
      <c r="N221" s="239" t="s">
        <v>40</v>
      </c>
      <c r="O221" s="86"/>
      <c r="P221" s="240">
        <f>O221*H221</f>
        <v>0</v>
      </c>
      <c r="Q221" s="240">
        <v>0.00050000000000000001</v>
      </c>
      <c r="R221" s="240">
        <f>Q221*H221</f>
        <v>0.00050000000000000001</v>
      </c>
      <c r="S221" s="240">
        <v>0</v>
      </c>
      <c r="T221" s="241">
        <f>S221*H221</f>
        <v>0</v>
      </c>
      <c r="AR221" s="242" t="s">
        <v>173</v>
      </c>
      <c r="AT221" s="242" t="s">
        <v>168</v>
      </c>
      <c r="AU221" s="242" t="s">
        <v>107</v>
      </c>
      <c r="AY221" s="17" t="s">
        <v>165</v>
      </c>
      <c r="BE221" s="243">
        <f>IF(N221="základní",J221,0)</f>
        <v>0</v>
      </c>
      <c r="BF221" s="243">
        <f>IF(N221="snížená",J221,0)</f>
        <v>0</v>
      </c>
      <c r="BG221" s="243">
        <f>IF(N221="zákl. přenesená",J221,0)</f>
        <v>0</v>
      </c>
      <c r="BH221" s="243">
        <f>IF(N221="sníž. přenesená",J221,0)</f>
        <v>0</v>
      </c>
      <c r="BI221" s="243">
        <f>IF(N221="nulová",J221,0)</f>
        <v>0</v>
      </c>
      <c r="BJ221" s="17" t="s">
        <v>107</v>
      </c>
      <c r="BK221" s="243">
        <f>ROUND(I221*H221,2)</f>
        <v>0</v>
      </c>
      <c r="BL221" s="17" t="s">
        <v>173</v>
      </c>
      <c r="BM221" s="242" t="s">
        <v>3438</v>
      </c>
    </row>
    <row r="222" s="1" customFormat="1" ht="24" customHeight="1">
      <c r="B222" s="38"/>
      <c r="C222" s="231" t="s">
        <v>1164</v>
      </c>
      <c r="D222" s="231" t="s">
        <v>168</v>
      </c>
      <c r="E222" s="232" t="s">
        <v>3439</v>
      </c>
      <c r="F222" s="233" t="s">
        <v>3440</v>
      </c>
      <c r="G222" s="234" t="s">
        <v>214</v>
      </c>
      <c r="H222" s="235">
        <v>1</v>
      </c>
      <c r="I222" s="236"/>
      <c r="J222" s="237">
        <f>ROUND(I222*H222,2)</f>
        <v>0</v>
      </c>
      <c r="K222" s="233" t="s">
        <v>1</v>
      </c>
      <c r="L222" s="43"/>
      <c r="M222" s="238" t="s">
        <v>1</v>
      </c>
      <c r="N222" s="239" t="s">
        <v>40</v>
      </c>
      <c r="O222" s="86"/>
      <c r="P222" s="240">
        <f>O222*H222</f>
        <v>0</v>
      </c>
      <c r="Q222" s="240">
        <v>0.02</v>
      </c>
      <c r="R222" s="240">
        <f>Q222*H222</f>
        <v>0.02</v>
      </c>
      <c r="S222" s="240">
        <v>0</v>
      </c>
      <c r="T222" s="241">
        <f>S222*H222</f>
        <v>0</v>
      </c>
      <c r="AR222" s="242" t="s">
        <v>173</v>
      </c>
      <c r="AT222" s="242" t="s">
        <v>168</v>
      </c>
      <c r="AU222" s="242" t="s">
        <v>107</v>
      </c>
      <c r="AY222" s="17" t="s">
        <v>165</v>
      </c>
      <c r="BE222" s="243">
        <f>IF(N222="základní",J222,0)</f>
        <v>0</v>
      </c>
      <c r="BF222" s="243">
        <f>IF(N222="snížená",J222,0)</f>
        <v>0</v>
      </c>
      <c r="BG222" s="243">
        <f>IF(N222="zákl. přenesená",J222,0)</f>
        <v>0</v>
      </c>
      <c r="BH222" s="243">
        <f>IF(N222="sníž. přenesená",J222,0)</f>
        <v>0</v>
      </c>
      <c r="BI222" s="243">
        <f>IF(N222="nulová",J222,0)</f>
        <v>0</v>
      </c>
      <c r="BJ222" s="17" t="s">
        <v>107</v>
      </c>
      <c r="BK222" s="243">
        <f>ROUND(I222*H222,2)</f>
        <v>0</v>
      </c>
      <c r="BL222" s="17" t="s">
        <v>173</v>
      </c>
      <c r="BM222" s="242" t="s">
        <v>3441</v>
      </c>
    </row>
    <row r="223" s="1" customFormat="1" ht="16.5" customHeight="1">
      <c r="B223" s="38"/>
      <c r="C223" s="231" t="s">
        <v>1127</v>
      </c>
      <c r="D223" s="231" t="s">
        <v>168</v>
      </c>
      <c r="E223" s="232" t="s">
        <v>3442</v>
      </c>
      <c r="F223" s="233" t="s">
        <v>3443</v>
      </c>
      <c r="G223" s="234" t="s">
        <v>214</v>
      </c>
      <c r="H223" s="235">
        <v>6</v>
      </c>
      <c r="I223" s="236"/>
      <c r="J223" s="237">
        <f>ROUND(I223*H223,2)</f>
        <v>0</v>
      </c>
      <c r="K223" s="233" t="s">
        <v>1</v>
      </c>
      <c r="L223" s="43"/>
      <c r="M223" s="238" t="s">
        <v>1</v>
      </c>
      <c r="N223" s="239" t="s">
        <v>40</v>
      </c>
      <c r="O223" s="86"/>
      <c r="P223" s="240">
        <f>O223*H223</f>
        <v>0</v>
      </c>
      <c r="Q223" s="240">
        <v>0.025000000000000001</v>
      </c>
      <c r="R223" s="240">
        <f>Q223*H223</f>
        <v>0.15000000000000002</v>
      </c>
      <c r="S223" s="240">
        <v>0</v>
      </c>
      <c r="T223" s="241">
        <f>S223*H223</f>
        <v>0</v>
      </c>
      <c r="AR223" s="242" t="s">
        <v>173</v>
      </c>
      <c r="AT223" s="242" t="s">
        <v>168</v>
      </c>
      <c r="AU223" s="242" t="s">
        <v>107</v>
      </c>
      <c r="AY223" s="17" t="s">
        <v>165</v>
      </c>
      <c r="BE223" s="243">
        <f>IF(N223="základní",J223,0)</f>
        <v>0</v>
      </c>
      <c r="BF223" s="243">
        <f>IF(N223="snížená",J223,0)</f>
        <v>0</v>
      </c>
      <c r="BG223" s="243">
        <f>IF(N223="zákl. přenesená",J223,0)</f>
        <v>0</v>
      </c>
      <c r="BH223" s="243">
        <f>IF(N223="sníž. přenesená",J223,0)</f>
        <v>0</v>
      </c>
      <c r="BI223" s="243">
        <f>IF(N223="nulová",J223,0)</f>
        <v>0</v>
      </c>
      <c r="BJ223" s="17" t="s">
        <v>107</v>
      </c>
      <c r="BK223" s="243">
        <f>ROUND(I223*H223,2)</f>
        <v>0</v>
      </c>
      <c r="BL223" s="17" t="s">
        <v>173</v>
      </c>
      <c r="BM223" s="242" t="s">
        <v>3444</v>
      </c>
    </row>
    <row r="224" s="1" customFormat="1" ht="16.5" customHeight="1">
      <c r="B224" s="38"/>
      <c r="C224" s="231" t="s">
        <v>1146</v>
      </c>
      <c r="D224" s="231" t="s">
        <v>168</v>
      </c>
      <c r="E224" s="232" t="s">
        <v>3445</v>
      </c>
      <c r="F224" s="233" t="s">
        <v>3446</v>
      </c>
      <c r="G224" s="234" t="s">
        <v>214</v>
      </c>
      <c r="H224" s="235">
        <v>1</v>
      </c>
      <c r="I224" s="236"/>
      <c r="J224" s="237">
        <f>ROUND(I224*H224,2)</f>
        <v>0</v>
      </c>
      <c r="K224" s="233" t="s">
        <v>1</v>
      </c>
      <c r="L224" s="43"/>
      <c r="M224" s="238" t="s">
        <v>1</v>
      </c>
      <c r="N224" s="239" t="s">
        <v>40</v>
      </c>
      <c r="O224" s="86"/>
      <c r="P224" s="240">
        <f>O224*H224</f>
        <v>0</v>
      </c>
      <c r="Q224" s="240">
        <v>0.025000000000000001</v>
      </c>
      <c r="R224" s="240">
        <f>Q224*H224</f>
        <v>0.025000000000000001</v>
      </c>
      <c r="S224" s="240">
        <v>0</v>
      </c>
      <c r="T224" s="241">
        <f>S224*H224</f>
        <v>0</v>
      </c>
      <c r="AR224" s="242" t="s">
        <v>173</v>
      </c>
      <c r="AT224" s="242" t="s">
        <v>168</v>
      </c>
      <c r="AU224" s="242" t="s">
        <v>107</v>
      </c>
      <c r="AY224" s="17" t="s">
        <v>165</v>
      </c>
      <c r="BE224" s="243">
        <f>IF(N224="základní",J224,0)</f>
        <v>0</v>
      </c>
      <c r="BF224" s="243">
        <f>IF(N224="snížená",J224,0)</f>
        <v>0</v>
      </c>
      <c r="BG224" s="243">
        <f>IF(N224="zákl. přenesená",J224,0)</f>
        <v>0</v>
      </c>
      <c r="BH224" s="243">
        <f>IF(N224="sníž. přenesená",J224,0)</f>
        <v>0</v>
      </c>
      <c r="BI224" s="243">
        <f>IF(N224="nulová",J224,0)</f>
        <v>0</v>
      </c>
      <c r="BJ224" s="17" t="s">
        <v>107</v>
      </c>
      <c r="BK224" s="243">
        <f>ROUND(I224*H224,2)</f>
        <v>0</v>
      </c>
      <c r="BL224" s="17" t="s">
        <v>173</v>
      </c>
      <c r="BM224" s="242" t="s">
        <v>3447</v>
      </c>
    </row>
    <row r="225" s="1" customFormat="1" ht="16.5" customHeight="1">
      <c r="B225" s="38"/>
      <c r="C225" s="231" t="s">
        <v>1142</v>
      </c>
      <c r="D225" s="231" t="s">
        <v>168</v>
      </c>
      <c r="E225" s="232" t="s">
        <v>3448</v>
      </c>
      <c r="F225" s="233" t="s">
        <v>3449</v>
      </c>
      <c r="G225" s="234" t="s">
        <v>214</v>
      </c>
      <c r="H225" s="235">
        <v>6</v>
      </c>
      <c r="I225" s="236"/>
      <c r="J225" s="237">
        <f>ROUND(I225*H225,2)</f>
        <v>0</v>
      </c>
      <c r="K225" s="233" t="s">
        <v>1</v>
      </c>
      <c r="L225" s="43"/>
      <c r="M225" s="238" t="s">
        <v>1</v>
      </c>
      <c r="N225" s="239" t="s">
        <v>40</v>
      </c>
      <c r="O225" s="86"/>
      <c r="P225" s="240">
        <f>O225*H225</f>
        <v>0</v>
      </c>
      <c r="Q225" s="240">
        <v>0.055</v>
      </c>
      <c r="R225" s="240">
        <f>Q225*H225</f>
        <v>0.33000000000000002</v>
      </c>
      <c r="S225" s="240">
        <v>0</v>
      </c>
      <c r="T225" s="241">
        <f>S225*H225</f>
        <v>0</v>
      </c>
      <c r="AR225" s="242" t="s">
        <v>173</v>
      </c>
      <c r="AT225" s="242" t="s">
        <v>168</v>
      </c>
      <c r="AU225" s="242" t="s">
        <v>107</v>
      </c>
      <c r="AY225" s="17" t="s">
        <v>165</v>
      </c>
      <c r="BE225" s="243">
        <f>IF(N225="základní",J225,0)</f>
        <v>0</v>
      </c>
      <c r="BF225" s="243">
        <f>IF(N225="snížená",J225,0)</f>
        <v>0</v>
      </c>
      <c r="BG225" s="243">
        <f>IF(N225="zákl. přenesená",J225,0)</f>
        <v>0</v>
      </c>
      <c r="BH225" s="243">
        <f>IF(N225="sníž. přenesená",J225,0)</f>
        <v>0</v>
      </c>
      <c r="BI225" s="243">
        <f>IF(N225="nulová",J225,0)</f>
        <v>0</v>
      </c>
      <c r="BJ225" s="17" t="s">
        <v>107</v>
      </c>
      <c r="BK225" s="243">
        <f>ROUND(I225*H225,2)</f>
        <v>0</v>
      </c>
      <c r="BL225" s="17" t="s">
        <v>173</v>
      </c>
      <c r="BM225" s="242" t="s">
        <v>3450</v>
      </c>
    </row>
    <row r="226" s="1" customFormat="1" ht="16.5" customHeight="1">
      <c r="B226" s="38"/>
      <c r="C226" s="231" t="s">
        <v>1154</v>
      </c>
      <c r="D226" s="231" t="s">
        <v>168</v>
      </c>
      <c r="E226" s="232" t="s">
        <v>3451</v>
      </c>
      <c r="F226" s="233" t="s">
        <v>3452</v>
      </c>
      <c r="G226" s="234" t="s">
        <v>214</v>
      </c>
      <c r="H226" s="235">
        <v>7</v>
      </c>
      <c r="I226" s="236"/>
      <c r="J226" s="237">
        <f>ROUND(I226*H226,2)</f>
        <v>0</v>
      </c>
      <c r="K226" s="233" t="s">
        <v>1</v>
      </c>
      <c r="L226" s="43"/>
      <c r="M226" s="238" t="s">
        <v>1</v>
      </c>
      <c r="N226" s="239" t="s">
        <v>40</v>
      </c>
      <c r="O226" s="86"/>
      <c r="P226" s="240">
        <f>O226*H226</f>
        <v>0</v>
      </c>
      <c r="Q226" s="240">
        <v>0.002</v>
      </c>
      <c r="R226" s="240">
        <f>Q226*H226</f>
        <v>0.014</v>
      </c>
      <c r="S226" s="240">
        <v>0</v>
      </c>
      <c r="T226" s="241">
        <f>S226*H226</f>
        <v>0</v>
      </c>
      <c r="AR226" s="242" t="s">
        <v>173</v>
      </c>
      <c r="AT226" s="242" t="s">
        <v>168</v>
      </c>
      <c r="AU226" s="242" t="s">
        <v>107</v>
      </c>
      <c r="AY226" s="17" t="s">
        <v>165</v>
      </c>
      <c r="BE226" s="243">
        <f>IF(N226="základní",J226,0)</f>
        <v>0</v>
      </c>
      <c r="BF226" s="243">
        <f>IF(N226="snížená",J226,0)</f>
        <v>0</v>
      </c>
      <c r="BG226" s="243">
        <f>IF(N226="zákl. přenesená",J226,0)</f>
        <v>0</v>
      </c>
      <c r="BH226" s="243">
        <f>IF(N226="sníž. přenesená",J226,0)</f>
        <v>0</v>
      </c>
      <c r="BI226" s="243">
        <f>IF(N226="nulová",J226,0)</f>
        <v>0</v>
      </c>
      <c r="BJ226" s="17" t="s">
        <v>107</v>
      </c>
      <c r="BK226" s="243">
        <f>ROUND(I226*H226,2)</f>
        <v>0</v>
      </c>
      <c r="BL226" s="17" t="s">
        <v>173</v>
      </c>
      <c r="BM226" s="242" t="s">
        <v>3453</v>
      </c>
    </row>
    <row r="227" s="1" customFormat="1" ht="16.5" customHeight="1">
      <c r="B227" s="38"/>
      <c r="C227" s="231" t="s">
        <v>1170</v>
      </c>
      <c r="D227" s="231" t="s">
        <v>168</v>
      </c>
      <c r="E227" s="232" t="s">
        <v>3454</v>
      </c>
      <c r="F227" s="233" t="s">
        <v>3455</v>
      </c>
      <c r="G227" s="234" t="s">
        <v>214</v>
      </c>
      <c r="H227" s="235">
        <v>8</v>
      </c>
      <c r="I227" s="236"/>
      <c r="J227" s="237">
        <f>ROUND(I227*H227,2)</f>
        <v>0</v>
      </c>
      <c r="K227" s="233" t="s">
        <v>1</v>
      </c>
      <c r="L227" s="43"/>
      <c r="M227" s="238" t="s">
        <v>1</v>
      </c>
      <c r="N227" s="239" t="s">
        <v>40</v>
      </c>
      <c r="O227" s="86"/>
      <c r="P227" s="240">
        <f>O227*H227</f>
        <v>0</v>
      </c>
      <c r="Q227" s="240">
        <v>0.0030000000000000001</v>
      </c>
      <c r="R227" s="240">
        <f>Q227*H227</f>
        <v>0.024</v>
      </c>
      <c r="S227" s="240">
        <v>0</v>
      </c>
      <c r="T227" s="241">
        <f>S227*H227</f>
        <v>0</v>
      </c>
      <c r="AR227" s="242" t="s">
        <v>173</v>
      </c>
      <c r="AT227" s="242" t="s">
        <v>168</v>
      </c>
      <c r="AU227" s="242" t="s">
        <v>107</v>
      </c>
      <c r="AY227" s="17" t="s">
        <v>165</v>
      </c>
      <c r="BE227" s="243">
        <f>IF(N227="základní",J227,0)</f>
        <v>0</v>
      </c>
      <c r="BF227" s="243">
        <f>IF(N227="snížená",J227,0)</f>
        <v>0</v>
      </c>
      <c r="BG227" s="243">
        <f>IF(N227="zákl. přenesená",J227,0)</f>
        <v>0</v>
      </c>
      <c r="BH227" s="243">
        <f>IF(N227="sníž. přenesená",J227,0)</f>
        <v>0</v>
      </c>
      <c r="BI227" s="243">
        <f>IF(N227="nulová",J227,0)</f>
        <v>0</v>
      </c>
      <c r="BJ227" s="17" t="s">
        <v>107</v>
      </c>
      <c r="BK227" s="243">
        <f>ROUND(I227*H227,2)</f>
        <v>0</v>
      </c>
      <c r="BL227" s="17" t="s">
        <v>173</v>
      </c>
      <c r="BM227" s="242" t="s">
        <v>3456</v>
      </c>
    </row>
    <row r="228" s="1" customFormat="1" ht="16.5" customHeight="1">
      <c r="B228" s="38"/>
      <c r="C228" s="231" t="s">
        <v>1088</v>
      </c>
      <c r="D228" s="231" t="s">
        <v>168</v>
      </c>
      <c r="E228" s="232" t="s">
        <v>3457</v>
      </c>
      <c r="F228" s="233" t="s">
        <v>3458</v>
      </c>
      <c r="G228" s="234" t="s">
        <v>214</v>
      </c>
      <c r="H228" s="235">
        <v>9</v>
      </c>
      <c r="I228" s="236"/>
      <c r="J228" s="237">
        <f>ROUND(I228*H228,2)</f>
        <v>0</v>
      </c>
      <c r="K228" s="233" t="s">
        <v>1</v>
      </c>
      <c r="L228" s="43"/>
      <c r="M228" s="238" t="s">
        <v>1</v>
      </c>
      <c r="N228" s="239" t="s">
        <v>40</v>
      </c>
      <c r="O228" s="86"/>
      <c r="P228" s="240">
        <f>O228*H228</f>
        <v>0</v>
      </c>
      <c r="Q228" s="240">
        <v>0.00050000000000000001</v>
      </c>
      <c r="R228" s="240">
        <f>Q228*H228</f>
        <v>0.0045000000000000005</v>
      </c>
      <c r="S228" s="240">
        <v>0</v>
      </c>
      <c r="T228" s="241">
        <f>S228*H228</f>
        <v>0</v>
      </c>
      <c r="AR228" s="242" t="s">
        <v>173</v>
      </c>
      <c r="AT228" s="242" t="s">
        <v>168</v>
      </c>
      <c r="AU228" s="242" t="s">
        <v>107</v>
      </c>
      <c r="AY228" s="17" t="s">
        <v>165</v>
      </c>
      <c r="BE228" s="243">
        <f>IF(N228="základní",J228,0)</f>
        <v>0</v>
      </c>
      <c r="BF228" s="243">
        <f>IF(N228="snížená",J228,0)</f>
        <v>0</v>
      </c>
      <c r="BG228" s="243">
        <f>IF(N228="zákl. přenesená",J228,0)</f>
        <v>0</v>
      </c>
      <c r="BH228" s="243">
        <f>IF(N228="sníž. přenesená",J228,0)</f>
        <v>0</v>
      </c>
      <c r="BI228" s="243">
        <f>IF(N228="nulová",J228,0)</f>
        <v>0</v>
      </c>
      <c r="BJ228" s="17" t="s">
        <v>107</v>
      </c>
      <c r="BK228" s="243">
        <f>ROUND(I228*H228,2)</f>
        <v>0</v>
      </c>
      <c r="BL228" s="17" t="s">
        <v>173</v>
      </c>
      <c r="BM228" s="242" t="s">
        <v>3459</v>
      </c>
    </row>
    <row r="229" s="1" customFormat="1" ht="16.5" customHeight="1">
      <c r="B229" s="38"/>
      <c r="C229" s="231" t="s">
        <v>1150</v>
      </c>
      <c r="D229" s="231" t="s">
        <v>168</v>
      </c>
      <c r="E229" s="232" t="s">
        <v>3460</v>
      </c>
      <c r="F229" s="233" t="s">
        <v>3461</v>
      </c>
      <c r="G229" s="234" t="s">
        <v>214</v>
      </c>
      <c r="H229" s="235">
        <v>1</v>
      </c>
      <c r="I229" s="236"/>
      <c r="J229" s="237">
        <f>ROUND(I229*H229,2)</f>
        <v>0</v>
      </c>
      <c r="K229" s="233" t="s">
        <v>1</v>
      </c>
      <c r="L229" s="43"/>
      <c r="M229" s="238" t="s">
        <v>1</v>
      </c>
      <c r="N229" s="239" t="s">
        <v>40</v>
      </c>
      <c r="O229" s="86"/>
      <c r="P229" s="240">
        <f>O229*H229</f>
        <v>0</v>
      </c>
      <c r="Q229" s="240">
        <v>0.035000000000000003</v>
      </c>
      <c r="R229" s="240">
        <f>Q229*H229</f>
        <v>0.035000000000000003</v>
      </c>
      <c r="S229" s="240">
        <v>0</v>
      </c>
      <c r="T229" s="241">
        <f>S229*H229</f>
        <v>0</v>
      </c>
      <c r="AR229" s="242" t="s">
        <v>173</v>
      </c>
      <c r="AT229" s="242" t="s">
        <v>168</v>
      </c>
      <c r="AU229" s="242" t="s">
        <v>107</v>
      </c>
      <c r="AY229" s="17" t="s">
        <v>165</v>
      </c>
      <c r="BE229" s="243">
        <f>IF(N229="základní",J229,0)</f>
        <v>0</v>
      </c>
      <c r="BF229" s="243">
        <f>IF(N229="snížená",J229,0)</f>
        <v>0</v>
      </c>
      <c r="BG229" s="243">
        <f>IF(N229="zákl. přenesená",J229,0)</f>
        <v>0</v>
      </c>
      <c r="BH229" s="243">
        <f>IF(N229="sníž. přenesená",J229,0)</f>
        <v>0</v>
      </c>
      <c r="BI229" s="243">
        <f>IF(N229="nulová",J229,0)</f>
        <v>0</v>
      </c>
      <c r="BJ229" s="17" t="s">
        <v>107</v>
      </c>
      <c r="BK229" s="243">
        <f>ROUND(I229*H229,2)</f>
        <v>0</v>
      </c>
      <c r="BL229" s="17" t="s">
        <v>173</v>
      </c>
      <c r="BM229" s="242" t="s">
        <v>3462</v>
      </c>
    </row>
    <row r="230" s="1" customFormat="1" ht="16.5" customHeight="1">
      <c r="B230" s="38"/>
      <c r="C230" s="231" t="s">
        <v>1096</v>
      </c>
      <c r="D230" s="231" t="s">
        <v>168</v>
      </c>
      <c r="E230" s="232" t="s">
        <v>3463</v>
      </c>
      <c r="F230" s="233" t="s">
        <v>3464</v>
      </c>
      <c r="G230" s="234" t="s">
        <v>214</v>
      </c>
      <c r="H230" s="235">
        <v>2</v>
      </c>
      <c r="I230" s="236"/>
      <c r="J230" s="237">
        <f>ROUND(I230*H230,2)</f>
        <v>0</v>
      </c>
      <c r="K230" s="233" t="s">
        <v>1</v>
      </c>
      <c r="L230" s="43"/>
      <c r="M230" s="238" t="s">
        <v>1</v>
      </c>
      <c r="N230" s="239" t="s">
        <v>40</v>
      </c>
      <c r="O230" s="86"/>
      <c r="P230" s="240">
        <f>O230*H230</f>
        <v>0</v>
      </c>
      <c r="Q230" s="240">
        <v>0.025000000000000001</v>
      </c>
      <c r="R230" s="240">
        <f>Q230*H230</f>
        <v>0.050000000000000003</v>
      </c>
      <c r="S230" s="240">
        <v>0</v>
      </c>
      <c r="T230" s="241">
        <f>S230*H230</f>
        <v>0</v>
      </c>
      <c r="AR230" s="242" t="s">
        <v>173</v>
      </c>
      <c r="AT230" s="242" t="s">
        <v>168</v>
      </c>
      <c r="AU230" s="242" t="s">
        <v>107</v>
      </c>
      <c r="AY230" s="17" t="s">
        <v>165</v>
      </c>
      <c r="BE230" s="243">
        <f>IF(N230="základní",J230,0)</f>
        <v>0</v>
      </c>
      <c r="BF230" s="243">
        <f>IF(N230="snížená",J230,0)</f>
        <v>0</v>
      </c>
      <c r="BG230" s="243">
        <f>IF(N230="zákl. přenesená",J230,0)</f>
        <v>0</v>
      </c>
      <c r="BH230" s="243">
        <f>IF(N230="sníž. přenesená",J230,0)</f>
        <v>0</v>
      </c>
      <c r="BI230" s="243">
        <f>IF(N230="nulová",J230,0)</f>
        <v>0</v>
      </c>
      <c r="BJ230" s="17" t="s">
        <v>107</v>
      </c>
      <c r="BK230" s="243">
        <f>ROUND(I230*H230,2)</f>
        <v>0</v>
      </c>
      <c r="BL230" s="17" t="s">
        <v>173</v>
      </c>
      <c r="BM230" s="242" t="s">
        <v>3465</v>
      </c>
    </row>
    <row r="231" s="1" customFormat="1" ht="16.5" customHeight="1">
      <c r="B231" s="38"/>
      <c r="C231" s="231" t="s">
        <v>1057</v>
      </c>
      <c r="D231" s="231" t="s">
        <v>168</v>
      </c>
      <c r="E231" s="232" t="s">
        <v>3466</v>
      </c>
      <c r="F231" s="233" t="s">
        <v>3467</v>
      </c>
      <c r="G231" s="234" t="s">
        <v>214</v>
      </c>
      <c r="H231" s="235">
        <v>9</v>
      </c>
      <c r="I231" s="236"/>
      <c r="J231" s="237">
        <f>ROUND(I231*H231,2)</f>
        <v>0</v>
      </c>
      <c r="K231" s="233" t="s">
        <v>1</v>
      </c>
      <c r="L231" s="43"/>
      <c r="M231" s="238" t="s">
        <v>1</v>
      </c>
      <c r="N231" s="239" t="s">
        <v>40</v>
      </c>
      <c r="O231" s="86"/>
      <c r="P231" s="240">
        <f>O231*H231</f>
        <v>0</v>
      </c>
      <c r="Q231" s="240">
        <v>0.0050000000000000001</v>
      </c>
      <c r="R231" s="240">
        <f>Q231*H231</f>
        <v>0.044999999999999998</v>
      </c>
      <c r="S231" s="240">
        <v>0</v>
      </c>
      <c r="T231" s="241">
        <f>S231*H231</f>
        <v>0</v>
      </c>
      <c r="AR231" s="242" t="s">
        <v>173</v>
      </c>
      <c r="AT231" s="242" t="s">
        <v>168</v>
      </c>
      <c r="AU231" s="242" t="s">
        <v>107</v>
      </c>
      <c r="AY231" s="17" t="s">
        <v>165</v>
      </c>
      <c r="BE231" s="243">
        <f>IF(N231="základní",J231,0)</f>
        <v>0</v>
      </c>
      <c r="BF231" s="243">
        <f>IF(N231="snížená",J231,0)</f>
        <v>0</v>
      </c>
      <c r="BG231" s="243">
        <f>IF(N231="zákl. přenesená",J231,0)</f>
        <v>0</v>
      </c>
      <c r="BH231" s="243">
        <f>IF(N231="sníž. přenesená",J231,0)</f>
        <v>0</v>
      </c>
      <c r="BI231" s="243">
        <f>IF(N231="nulová",J231,0)</f>
        <v>0</v>
      </c>
      <c r="BJ231" s="17" t="s">
        <v>107</v>
      </c>
      <c r="BK231" s="243">
        <f>ROUND(I231*H231,2)</f>
        <v>0</v>
      </c>
      <c r="BL231" s="17" t="s">
        <v>173</v>
      </c>
      <c r="BM231" s="242" t="s">
        <v>3468</v>
      </c>
    </row>
    <row r="232" s="1" customFormat="1" ht="16.5" customHeight="1">
      <c r="B232" s="38"/>
      <c r="C232" s="231" t="s">
        <v>1051</v>
      </c>
      <c r="D232" s="231" t="s">
        <v>168</v>
      </c>
      <c r="E232" s="232" t="s">
        <v>3469</v>
      </c>
      <c r="F232" s="233" t="s">
        <v>3470</v>
      </c>
      <c r="G232" s="234" t="s">
        <v>2851</v>
      </c>
      <c r="H232" s="235">
        <v>1</v>
      </c>
      <c r="I232" s="236"/>
      <c r="J232" s="237">
        <f>ROUND(I232*H232,2)</f>
        <v>0</v>
      </c>
      <c r="K232" s="233" t="s">
        <v>1</v>
      </c>
      <c r="L232" s="43"/>
      <c r="M232" s="238" t="s">
        <v>1</v>
      </c>
      <c r="N232" s="239" t="s">
        <v>40</v>
      </c>
      <c r="O232" s="86"/>
      <c r="P232" s="240">
        <f>O232*H232</f>
        <v>0</v>
      </c>
      <c r="Q232" s="240">
        <v>0.028219999999999999</v>
      </c>
      <c r="R232" s="240">
        <f>Q232*H232</f>
        <v>0.028219999999999999</v>
      </c>
      <c r="S232" s="240">
        <v>0</v>
      </c>
      <c r="T232" s="241">
        <f>S232*H232</f>
        <v>0</v>
      </c>
      <c r="AR232" s="242" t="s">
        <v>173</v>
      </c>
      <c r="AT232" s="242" t="s">
        <v>168</v>
      </c>
      <c r="AU232" s="242" t="s">
        <v>107</v>
      </c>
      <c r="AY232" s="17" t="s">
        <v>165</v>
      </c>
      <c r="BE232" s="243">
        <f>IF(N232="základní",J232,0)</f>
        <v>0</v>
      </c>
      <c r="BF232" s="243">
        <f>IF(N232="snížená",J232,0)</f>
        <v>0</v>
      </c>
      <c r="BG232" s="243">
        <f>IF(N232="zákl. přenesená",J232,0)</f>
        <v>0</v>
      </c>
      <c r="BH232" s="243">
        <f>IF(N232="sníž. přenesená",J232,0)</f>
        <v>0</v>
      </c>
      <c r="BI232" s="243">
        <f>IF(N232="nulová",J232,0)</f>
        <v>0</v>
      </c>
      <c r="BJ232" s="17" t="s">
        <v>107</v>
      </c>
      <c r="BK232" s="243">
        <f>ROUND(I232*H232,2)</f>
        <v>0</v>
      </c>
      <c r="BL232" s="17" t="s">
        <v>173</v>
      </c>
      <c r="BM232" s="242" t="s">
        <v>3471</v>
      </c>
    </row>
    <row r="233" s="1" customFormat="1" ht="24" customHeight="1">
      <c r="B233" s="38"/>
      <c r="C233" s="231" t="s">
        <v>1043</v>
      </c>
      <c r="D233" s="231" t="s">
        <v>168</v>
      </c>
      <c r="E233" s="232" t="s">
        <v>3472</v>
      </c>
      <c r="F233" s="233" t="s">
        <v>3473</v>
      </c>
      <c r="G233" s="234" t="s">
        <v>2851</v>
      </c>
      <c r="H233" s="235">
        <v>8</v>
      </c>
      <c r="I233" s="236"/>
      <c r="J233" s="237">
        <f>ROUND(I233*H233,2)</f>
        <v>0</v>
      </c>
      <c r="K233" s="233" t="s">
        <v>1</v>
      </c>
      <c r="L233" s="43"/>
      <c r="M233" s="238" t="s">
        <v>1</v>
      </c>
      <c r="N233" s="239" t="s">
        <v>40</v>
      </c>
      <c r="O233" s="86"/>
      <c r="P233" s="240">
        <f>O233*H233</f>
        <v>0</v>
      </c>
      <c r="Q233" s="240">
        <v>0.028719999999999999</v>
      </c>
      <c r="R233" s="240">
        <f>Q233*H233</f>
        <v>0.22975999999999999</v>
      </c>
      <c r="S233" s="240">
        <v>0</v>
      </c>
      <c r="T233" s="241">
        <f>S233*H233</f>
        <v>0</v>
      </c>
      <c r="AR233" s="242" t="s">
        <v>173</v>
      </c>
      <c r="AT233" s="242" t="s">
        <v>168</v>
      </c>
      <c r="AU233" s="242" t="s">
        <v>107</v>
      </c>
      <c r="AY233" s="17" t="s">
        <v>165</v>
      </c>
      <c r="BE233" s="243">
        <f>IF(N233="základní",J233,0)</f>
        <v>0</v>
      </c>
      <c r="BF233" s="243">
        <f>IF(N233="snížená",J233,0)</f>
        <v>0</v>
      </c>
      <c r="BG233" s="243">
        <f>IF(N233="zákl. přenesená",J233,0)</f>
        <v>0</v>
      </c>
      <c r="BH233" s="243">
        <f>IF(N233="sníž. přenesená",J233,0)</f>
        <v>0</v>
      </c>
      <c r="BI233" s="243">
        <f>IF(N233="nulová",J233,0)</f>
        <v>0</v>
      </c>
      <c r="BJ233" s="17" t="s">
        <v>107</v>
      </c>
      <c r="BK233" s="243">
        <f>ROUND(I233*H233,2)</f>
        <v>0</v>
      </c>
      <c r="BL233" s="17" t="s">
        <v>173</v>
      </c>
      <c r="BM233" s="242" t="s">
        <v>3474</v>
      </c>
    </row>
    <row r="234" s="1" customFormat="1" ht="16.5" customHeight="1">
      <c r="B234" s="38"/>
      <c r="C234" s="231" t="s">
        <v>1076</v>
      </c>
      <c r="D234" s="231" t="s">
        <v>168</v>
      </c>
      <c r="E234" s="232" t="s">
        <v>3475</v>
      </c>
      <c r="F234" s="233" t="s">
        <v>3476</v>
      </c>
      <c r="G234" s="234" t="s">
        <v>2851</v>
      </c>
      <c r="H234" s="235">
        <v>1</v>
      </c>
      <c r="I234" s="236"/>
      <c r="J234" s="237">
        <f>ROUND(I234*H234,2)</f>
        <v>0</v>
      </c>
      <c r="K234" s="233" t="s">
        <v>1</v>
      </c>
      <c r="L234" s="43"/>
      <c r="M234" s="238" t="s">
        <v>1</v>
      </c>
      <c r="N234" s="239" t="s">
        <v>40</v>
      </c>
      <c r="O234" s="86"/>
      <c r="P234" s="240">
        <f>O234*H234</f>
        <v>0</v>
      </c>
      <c r="Q234" s="240">
        <v>0.017010000000000001</v>
      </c>
      <c r="R234" s="240">
        <f>Q234*H234</f>
        <v>0.017010000000000001</v>
      </c>
      <c r="S234" s="240">
        <v>0</v>
      </c>
      <c r="T234" s="241">
        <f>S234*H234</f>
        <v>0</v>
      </c>
      <c r="AR234" s="242" t="s">
        <v>173</v>
      </c>
      <c r="AT234" s="242" t="s">
        <v>168</v>
      </c>
      <c r="AU234" s="242" t="s">
        <v>107</v>
      </c>
      <c r="AY234" s="17" t="s">
        <v>165</v>
      </c>
      <c r="BE234" s="243">
        <f>IF(N234="základní",J234,0)</f>
        <v>0</v>
      </c>
      <c r="BF234" s="243">
        <f>IF(N234="snížená",J234,0)</f>
        <v>0</v>
      </c>
      <c r="BG234" s="243">
        <f>IF(N234="zákl. přenesená",J234,0)</f>
        <v>0</v>
      </c>
      <c r="BH234" s="243">
        <f>IF(N234="sníž. přenesená",J234,0)</f>
        <v>0</v>
      </c>
      <c r="BI234" s="243">
        <f>IF(N234="nulová",J234,0)</f>
        <v>0</v>
      </c>
      <c r="BJ234" s="17" t="s">
        <v>107</v>
      </c>
      <c r="BK234" s="243">
        <f>ROUND(I234*H234,2)</f>
        <v>0</v>
      </c>
      <c r="BL234" s="17" t="s">
        <v>173</v>
      </c>
      <c r="BM234" s="242" t="s">
        <v>3477</v>
      </c>
    </row>
    <row r="235" s="1" customFormat="1" ht="16.5" customHeight="1">
      <c r="B235" s="38"/>
      <c r="C235" s="231" t="s">
        <v>1063</v>
      </c>
      <c r="D235" s="231" t="s">
        <v>168</v>
      </c>
      <c r="E235" s="232" t="s">
        <v>3478</v>
      </c>
      <c r="F235" s="233" t="s">
        <v>3479</v>
      </c>
      <c r="G235" s="234" t="s">
        <v>2851</v>
      </c>
      <c r="H235" s="235">
        <v>8</v>
      </c>
      <c r="I235" s="236"/>
      <c r="J235" s="237">
        <f>ROUND(I235*H235,2)</f>
        <v>0</v>
      </c>
      <c r="K235" s="233" t="s">
        <v>1</v>
      </c>
      <c r="L235" s="43"/>
      <c r="M235" s="238" t="s">
        <v>1</v>
      </c>
      <c r="N235" s="239" t="s">
        <v>40</v>
      </c>
      <c r="O235" s="86"/>
      <c r="P235" s="240">
        <f>O235*H235</f>
        <v>0</v>
      </c>
      <c r="Q235" s="240">
        <v>0.01201</v>
      </c>
      <c r="R235" s="240">
        <f>Q235*H235</f>
        <v>0.096079999999999999</v>
      </c>
      <c r="S235" s="240">
        <v>0</v>
      </c>
      <c r="T235" s="241">
        <f>S235*H235</f>
        <v>0</v>
      </c>
      <c r="AR235" s="242" t="s">
        <v>173</v>
      </c>
      <c r="AT235" s="242" t="s">
        <v>168</v>
      </c>
      <c r="AU235" s="242" t="s">
        <v>107</v>
      </c>
      <c r="AY235" s="17" t="s">
        <v>165</v>
      </c>
      <c r="BE235" s="243">
        <f>IF(N235="základní",J235,0)</f>
        <v>0</v>
      </c>
      <c r="BF235" s="243">
        <f>IF(N235="snížená",J235,0)</f>
        <v>0</v>
      </c>
      <c r="BG235" s="243">
        <f>IF(N235="zákl. přenesená",J235,0)</f>
        <v>0</v>
      </c>
      <c r="BH235" s="243">
        <f>IF(N235="sníž. přenesená",J235,0)</f>
        <v>0</v>
      </c>
      <c r="BI235" s="243">
        <f>IF(N235="nulová",J235,0)</f>
        <v>0</v>
      </c>
      <c r="BJ235" s="17" t="s">
        <v>107</v>
      </c>
      <c r="BK235" s="243">
        <f>ROUND(I235*H235,2)</f>
        <v>0</v>
      </c>
      <c r="BL235" s="17" t="s">
        <v>173</v>
      </c>
      <c r="BM235" s="242" t="s">
        <v>3480</v>
      </c>
    </row>
    <row r="236" s="1" customFormat="1" ht="16.5" customHeight="1">
      <c r="B236" s="38"/>
      <c r="C236" s="231" t="s">
        <v>1100</v>
      </c>
      <c r="D236" s="231" t="s">
        <v>168</v>
      </c>
      <c r="E236" s="232" t="s">
        <v>3481</v>
      </c>
      <c r="F236" s="233" t="s">
        <v>3482</v>
      </c>
      <c r="G236" s="234" t="s">
        <v>2851</v>
      </c>
      <c r="H236" s="235">
        <v>2</v>
      </c>
      <c r="I236" s="236"/>
      <c r="J236" s="237">
        <f>ROUND(I236*H236,2)</f>
        <v>0</v>
      </c>
      <c r="K236" s="233" t="s">
        <v>1</v>
      </c>
      <c r="L236" s="43"/>
      <c r="M236" s="238" t="s">
        <v>1</v>
      </c>
      <c r="N236" s="239" t="s">
        <v>40</v>
      </c>
      <c r="O236" s="86"/>
      <c r="P236" s="240">
        <f>O236*H236</f>
        <v>0</v>
      </c>
      <c r="Q236" s="240">
        <v>0.00048999999999999998</v>
      </c>
      <c r="R236" s="240">
        <f>Q236*H236</f>
        <v>0.00097999999999999997</v>
      </c>
      <c r="S236" s="240">
        <v>0</v>
      </c>
      <c r="T236" s="241">
        <f>S236*H236</f>
        <v>0</v>
      </c>
      <c r="AR236" s="242" t="s">
        <v>173</v>
      </c>
      <c r="AT236" s="242" t="s">
        <v>168</v>
      </c>
      <c r="AU236" s="242" t="s">
        <v>107</v>
      </c>
      <c r="AY236" s="17" t="s">
        <v>165</v>
      </c>
      <c r="BE236" s="243">
        <f>IF(N236="základní",J236,0)</f>
        <v>0</v>
      </c>
      <c r="BF236" s="243">
        <f>IF(N236="snížená",J236,0)</f>
        <v>0</v>
      </c>
      <c r="BG236" s="243">
        <f>IF(N236="zákl. přenesená",J236,0)</f>
        <v>0</v>
      </c>
      <c r="BH236" s="243">
        <f>IF(N236="sníž. přenesená",J236,0)</f>
        <v>0</v>
      </c>
      <c r="BI236" s="243">
        <f>IF(N236="nulová",J236,0)</f>
        <v>0</v>
      </c>
      <c r="BJ236" s="17" t="s">
        <v>107</v>
      </c>
      <c r="BK236" s="243">
        <f>ROUND(I236*H236,2)</f>
        <v>0</v>
      </c>
      <c r="BL236" s="17" t="s">
        <v>173</v>
      </c>
      <c r="BM236" s="242" t="s">
        <v>3483</v>
      </c>
    </row>
    <row r="237" s="1" customFormat="1" ht="16.5" customHeight="1">
      <c r="B237" s="38"/>
      <c r="C237" s="231" t="s">
        <v>1119</v>
      </c>
      <c r="D237" s="231" t="s">
        <v>168</v>
      </c>
      <c r="E237" s="232" t="s">
        <v>3484</v>
      </c>
      <c r="F237" s="233" t="s">
        <v>3485</v>
      </c>
      <c r="G237" s="234" t="s">
        <v>2851</v>
      </c>
      <c r="H237" s="235">
        <v>7</v>
      </c>
      <c r="I237" s="236"/>
      <c r="J237" s="237">
        <f>ROUND(I237*H237,2)</f>
        <v>0</v>
      </c>
      <c r="K237" s="233" t="s">
        <v>1</v>
      </c>
      <c r="L237" s="43"/>
      <c r="M237" s="238" t="s">
        <v>1</v>
      </c>
      <c r="N237" s="239" t="s">
        <v>40</v>
      </c>
      <c r="O237" s="86"/>
      <c r="P237" s="240">
        <f>O237*H237</f>
        <v>0</v>
      </c>
      <c r="Q237" s="240">
        <v>0.00062</v>
      </c>
      <c r="R237" s="240">
        <f>Q237*H237</f>
        <v>0.0043400000000000001</v>
      </c>
      <c r="S237" s="240">
        <v>0</v>
      </c>
      <c r="T237" s="241">
        <f>S237*H237</f>
        <v>0</v>
      </c>
      <c r="AR237" s="242" t="s">
        <v>173</v>
      </c>
      <c r="AT237" s="242" t="s">
        <v>168</v>
      </c>
      <c r="AU237" s="242" t="s">
        <v>107</v>
      </c>
      <c r="AY237" s="17" t="s">
        <v>165</v>
      </c>
      <c r="BE237" s="243">
        <f>IF(N237="základní",J237,0)</f>
        <v>0</v>
      </c>
      <c r="BF237" s="243">
        <f>IF(N237="snížená",J237,0)</f>
        <v>0</v>
      </c>
      <c r="BG237" s="243">
        <f>IF(N237="zákl. přenesená",J237,0)</f>
        <v>0</v>
      </c>
      <c r="BH237" s="243">
        <f>IF(N237="sníž. přenesená",J237,0)</f>
        <v>0</v>
      </c>
      <c r="BI237" s="243">
        <f>IF(N237="nulová",J237,0)</f>
        <v>0</v>
      </c>
      <c r="BJ237" s="17" t="s">
        <v>107</v>
      </c>
      <c r="BK237" s="243">
        <f>ROUND(I237*H237,2)</f>
        <v>0</v>
      </c>
      <c r="BL237" s="17" t="s">
        <v>173</v>
      </c>
      <c r="BM237" s="242" t="s">
        <v>3486</v>
      </c>
    </row>
    <row r="238" s="1" customFormat="1" ht="16.5" customHeight="1">
      <c r="B238" s="38"/>
      <c r="C238" s="231" t="s">
        <v>1123</v>
      </c>
      <c r="D238" s="231" t="s">
        <v>168</v>
      </c>
      <c r="E238" s="232" t="s">
        <v>3487</v>
      </c>
      <c r="F238" s="233" t="s">
        <v>3488</v>
      </c>
      <c r="G238" s="234" t="s">
        <v>2851</v>
      </c>
      <c r="H238" s="235">
        <v>7</v>
      </c>
      <c r="I238" s="236"/>
      <c r="J238" s="237">
        <f>ROUND(I238*H238,2)</f>
        <v>0</v>
      </c>
      <c r="K238" s="233" t="s">
        <v>1</v>
      </c>
      <c r="L238" s="43"/>
      <c r="M238" s="238" t="s">
        <v>1</v>
      </c>
      <c r="N238" s="239" t="s">
        <v>40</v>
      </c>
      <c r="O238" s="86"/>
      <c r="P238" s="240">
        <f>O238*H238</f>
        <v>0</v>
      </c>
      <c r="Q238" s="240">
        <v>0.00017000000000000001</v>
      </c>
      <c r="R238" s="240">
        <f>Q238*H238</f>
        <v>0.0011900000000000001</v>
      </c>
      <c r="S238" s="240">
        <v>0</v>
      </c>
      <c r="T238" s="241">
        <f>S238*H238</f>
        <v>0</v>
      </c>
      <c r="AR238" s="242" t="s">
        <v>173</v>
      </c>
      <c r="AT238" s="242" t="s">
        <v>168</v>
      </c>
      <c r="AU238" s="242" t="s">
        <v>107</v>
      </c>
      <c r="AY238" s="17" t="s">
        <v>165</v>
      </c>
      <c r="BE238" s="243">
        <f>IF(N238="základní",J238,0)</f>
        <v>0</v>
      </c>
      <c r="BF238" s="243">
        <f>IF(N238="snížená",J238,0)</f>
        <v>0</v>
      </c>
      <c r="BG238" s="243">
        <f>IF(N238="zákl. přenesená",J238,0)</f>
        <v>0</v>
      </c>
      <c r="BH238" s="243">
        <f>IF(N238="sníž. přenesená",J238,0)</f>
        <v>0</v>
      </c>
      <c r="BI238" s="243">
        <f>IF(N238="nulová",J238,0)</f>
        <v>0</v>
      </c>
      <c r="BJ238" s="17" t="s">
        <v>107</v>
      </c>
      <c r="BK238" s="243">
        <f>ROUND(I238*H238,2)</f>
        <v>0</v>
      </c>
      <c r="BL238" s="17" t="s">
        <v>173</v>
      </c>
      <c r="BM238" s="242" t="s">
        <v>3489</v>
      </c>
    </row>
    <row r="239" s="1" customFormat="1" ht="16.5" customHeight="1">
      <c r="B239" s="38"/>
      <c r="C239" s="231" t="s">
        <v>1092</v>
      </c>
      <c r="D239" s="231" t="s">
        <v>168</v>
      </c>
      <c r="E239" s="232" t="s">
        <v>3490</v>
      </c>
      <c r="F239" s="233" t="s">
        <v>3491</v>
      </c>
      <c r="G239" s="234" t="s">
        <v>2851</v>
      </c>
      <c r="H239" s="235">
        <v>45</v>
      </c>
      <c r="I239" s="236"/>
      <c r="J239" s="237">
        <f>ROUND(I239*H239,2)</f>
        <v>0</v>
      </c>
      <c r="K239" s="233" t="s">
        <v>1</v>
      </c>
      <c r="L239" s="43"/>
      <c r="M239" s="238" t="s">
        <v>1</v>
      </c>
      <c r="N239" s="239" t="s">
        <v>40</v>
      </c>
      <c r="O239" s="86"/>
      <c r="P239" s="240">
        <f>O239*H239</f>
        <v>0</v>
      </c>
      <c r="Q239" s="240">
        <v>0.00024000000000000001</v>
      </c>
      <c r="R239" s="240">
        <f>Q239*H239</f>
        <v>0.010800000000000001</v>
      </c>
      <c r="S239" s="240">
        <v>0</v>
      </c>
      <c r="T239" s="241">
        <f>S239*H239</f>
        <v>0</v>
      </c>
      <c r="AR239" s="242" t="s">
        <v>173</v>
      </c>
      <c r="AT239" s="242" t="s">
        <v>168</v>
      </c>
      <c r="AU239" s="242" t="s">
        <v>107</v>
      </c>
      <c r="AY239" s="17" t="s">
        <v>165</v>
      </c>
      <c r="BE239" s="243">
        <f>IF(N239="základní",J239,0)</f>
        <v>0</v>
      </c>
      <c r="BF239" s="243">
        <f>IF(N239="snížená",J239,0)</f>
        <v>0</v>
      </c>
      <c r="BG239" s="243">
        <f>IF(N239="zákl. přenesená",J239,0)</f>
        <v>0</v>
      </c>
      <c r="BH239" s="243">
        <f>IF(N239="sníž. přenesená",J239,0)</f>
        <v>0</v>
      </c>
      <c r="BI239" s="243">
        <f>IF(N239="nulová",J239,0)</f>
        <v>0</v>
      </c>
      <c r="BJ239" s="17" t="s">
        <v>107</v>
      </c>
      <c r="BK239" s="243">
        <f>ROUND(I239*H239,2)</f>
        <v>0</v>
      </c>
      <c r="BL239" s="17" t="s">
        <v>173</v>
      </c>
      <c r="BM239" s="242" t="s">
        <v>3492</v>
      </c>
    </row>
    <row r="240" s="1" customFormat="1" ht="16.5" customHeight="1">
      <c r="B240" s="38"/>
      <c r="C240" s="231" t="s">
        <v>1080</v>
      </c>
      <c r="D240" s="231" t="s">
        <v>168</v>
      </c>
      <c r="E240" s="232" t="s">
        <v>3493</v>
      </c>
      <c r="F240" s="233" t="s">
        <v>3494</v>
      </c>
      <c r="G240" s="234" t="s">
        <v>214</v>
      </c>
      <c r="H240" s="235">
        <v>9</v>
      </c>
      <c r="I240" s="236"/>
      <c r="J240" s="237">
        <f>ROUND(I240*H240,2)</f>
        <v>0</v>
      </c>
      <c r="K240" s="233" t="s">
        <v>1</v>
      </c>
      <c r="L240" s="43"/>
      <c r="M240" s="238" t="s">
        <v>1</v>
      </c>
      <c r="N240" s="239" t="s">
        <v>40</v>
      </c>
      <c r="O240" s="86"/>
      <c r="P240" s="240">
        <f>O240*H240</f>
        <v>0</v>
      </c>
      <c r="Q240" s="240">
        <v>0.00084999999999999995</v>
      </c>
      <c r="R240" s="240">
        <f>Q240*H240</f>
        <v>0.0076499999999999997</v>
      </c>
      <c r="S240" s="240">
        <v>0</v>
      </c>
      <c r="T240" s="241">
        <f>S240*H240</f>
        <v>0</v>
      </c>
      <c r="AR240" s="242" t="s">
        <v>173</v>
      </c>
      <c r="AT240" s="242" t="s">
        <v>168</v>
      </c>
      <c r="AU240" s="242" t="s">
        <v>107</v>
      </c>
      <c r="AY240" s="17" t="s">
        <v>165</v>
      </c>
      <c r="BE240" s="243">
        <f>IF(N240="základní",J240,0)</f>
        <v>0</v>
      </c>
      <c r="BF240" s="243">
        <f>IF(N240="snížená",J240,0)</f>
        <v>0</v>
      </c>
      <c r="BG240" s="243">
        <f>IF(N240="zákl. přenesená",J240,0)</f>
        <v>0</v>
      </c>
      <c r="BH240" s="243">
        <f>IF(N240="sníž. přenesená",J240,0)</f>
        <v>0</v>
      </c>
      <c r="BI240" s="243">
        <f>IF(N240="nulová",J240,0)</f>
        <v>0</v>
      </c>
      <c r="BJ240" s="17" t="s">
        <v>107</v>
      </c>
      <c r="BK240" s="243">
        <f>ROUND(I240*H240,2)</f>
        <v>0</v>
      </c>
      <c r="BL240" s="17" t="s">
        <v>173</v>
      </c>
      <c r="BM240" s="242" t="s">
        <v>3495</v>
      </c>
    </row>
    <row r="241" s="1" customFormat="1" ht="16.5" customHeight="1">
      <c r="B241" s="38"/>
      <c r="C241" s="231" t="s">
        <v>1109</v>
      </c>
      <c r="D241" s="231" t="s">
        <v>168</v>
      </c>
      <c r="E241" s="232" t="s">
        <v>3496</v>
      </c>
      <c r="F241" s="233" t="s">
        <v>3497</v>
      </c>
      <c r="G241" s="234" t="s">
        <v>2851</v>
      </c>
      <c r="H241" s="235">
        <v>2</v>
      </c>
      <c r="I241" s="236"/>
      <c r="J241" s="237">
        <f>ROUND(I241*H241,2)</f>
        <v>0</v>
      </c>
      <c r="K241" s="233" t="s">
        <v>1</v>
      </c>
      <c r="L241" s="43"/>
      <c r="M241" s="238" t="s">
        <v>1</v>
      </c>
      <c r="N241" s="239" t="s">
        <v>40</v>
      </c>
      <c r="O241" s="86"/>
      <c r="P241" s="240">
        <f>O241*H241</f>
        <v>0</v>
      </c>
      <c r="Q241" s="240">
        <v>0.0015299999999999999</v>
      </c>
      <c r="R241" s="240">
        <f>Q241*H241</f>
        <v>0.0030599999999999998</v>
      </c>
      <c r="S241" s="240">
        <v>0</v>
      </c>
      <c r="T241" s="241">
        <f>S241*H241</f>
        <v>0</v>
      </c>
      <c r="AR241" s="242" t="s">
        <v>173</v>
      </c>
      <c r="AT241" s="242" t="s">
        <v>168</v>
      </c>
      <c r="AU241" s="242" t="s">
        <v>107</v>
      </c>
      <c r="AY241" s="17" t="s">
        <v>165</v>
      </c>
      <c r="BE241" s="243">
        <f>IF(N241="základní",J241,0)</f>
        <v>0</v>
      </c>
      <c r="BF241" s="243">
        <f>IF(N241="snížená",J241,0)</f>
        <v>0</v>
      </c>
      <c r="BG241" s="243">
        <f>IF(N241="zákl. přenesená",J241,0)</f>
        <v>0</v>
      </c>
      <c r="BH241" s="243">
        <f>IF(N241="sníž. přenesená",J241,0)</f>
        <v>0</v>
      </c>
      <c r="BI241" s="243">
        <f>IF(N241="nulová",J241,0)</f>
        <v>0</v>
      </c>
      <c r="BJ241" s="17" t="s">
        <v>107</v>
      </c>
      <c r="BK241" s="243">
        <f>ROUND(I241*H241,2)</f>
        <v>0</v>
      </c>
      <c r="BL241" s="17" t="s">
        <v>173</v>
      </c>
      <c r="BM241" s="242" t="s">
        <v>3498</v>
      </c>
    </row>
    <row r="242" s="1" customFormat="1" ht="16.5" customHeight="1">
      <c r="B242" s="38"/>
      <c r="C242" s="231" t="s">
        <v>1114</v>
      </c>
      <c r="D242" s="231" t="s">
        <v>168</v>
      </c>
      <c r="E242" s="232" t="s">
        <v>3499</v>
      </c>
      <c r="F242" s="233" t="s">
        <v>3500</v>
      </c>
      <c r="G242" s="234" t="s">
        <v>214</v>
      </c>
      <c r="H242" s="235">
        <v>8</v>
      </c>
      <c r="I242" s="236"/>
      <c r="J242" s="237">
        <f>ROUND(I242*H242,2)</f>
        <v>0</v>
      </c>
      <c r="K242" s="233" t="s">
        <v>1</v>
      </c>
      <c r="L242" s="43"/>
      <c r="M242" s="238" t="s">
        <v>1</v>
      </c>
      <c r="N242" s="239" t="s">
        <v>40</v>
      </c>
      <c r="O242" s="86"/>
      <c r="P242" s="240">
        <f>O242*H242</f>
        <v>0</v>
      </c>
      <c r="Q242" s="240">
        <v>0.00107</v>
      </c>
      <c r="R242" s="240">
        <f>Q242*H242</f>
        <v>0.0085599999999999999</v>
      </c>
      <c r="S242" s="240">
        <v>0</v>
      </c>
      <c r="T242" s="241">
        <f>S242*H242</f>
        <v>0</v>
      </c>
      <c r="AR242" s="242" t="s">
        <v>173</v>
      </c>
      <c r="AT242" s="242" t="s">
        <v>168</v>
      </c>
      <c r="AU242" s="242" t="s">
        <v>107</v>
      </c>
      <c r="AY242" s="17" t="s">
        <v>165</v>
      </c>
      <c r="BE242" s="243">
        <f>IF(N242="základní",J242,0)</f>
        <v>0</v>
      </c>
      <c r="BF242" s="243">
        <f>IF(N242="snížená",J242,0)</f>
        <v>0</v>
      </c>
      <c r="BG242" s="243">
        <f>IF(N242="zákl. přenesená",J242,0)</f>
        <v>0</v>
      </c>
      <c r="BH242" s="243">
        <f>IF(N242="sníž. přenesená",J242,0)</f>
        <v>0</v>
      </c>
      <c r="BI242" s="243">
        <f>IF(N242="nulová",J242,0)</f>
        <v>0</v>
      </c>
      <c r="BJ242" s="17" t="s">
        <v>107</v>
      </c>
      <c r="BK242" s="243">
        <f>ROUND(I242*H242,2)</f>
        <v>0</v>
      </c>
      <c r="BL242" s="17" t="s">
        <v>173</v>
      </c>
      <c r="BM242" s="242" t="s">
        <v>3501</v>
      </c>
    </row>
    <row r="243" s="1" customFormat="1" ht="16.5" customHeight="1">
      <c r="B243" s="38"/>
      <c r="C243" s="231" t="s">
        <v>1084</v>
      </c>
      <c r="D243" s="231" t="s">
        <v>168</v>
      </c>
      <c r="E243" s="232" t="s">
        <v>3502</v>
      </c>
      <c r="F243" s="233" t="s">
        <v>3503</v>
      </c>
      <c r="G243" s="234" t="s">
        <v>214</v>
      </c>
      <c r="H243" s="235">
        <v>9</v>
      </c>
      <c r="I243" s="236"/>
      <c r="J243" s="237">
        <f>ROUND(I243*H243,2)</f>
        <v>0</v>
      </c>
      <c r="K243" s="233" t="s">
        <v>1</v>
      </c>
      <c r="L243" s="43"/>
      <c r="M243" s="238" t="s">
        <v>1</v>
      </c>
      <c r="N243" s="239" t="s">
        <v>40</v>
      </c>
      <c r="O243" s="86"/>
      <c r="P243" s="240">
        <f>O243*H243</f>
        <v>0</v>
      </c>
      <c r="Q243" s="240">
        <v>0.00022000000000000001</v>
      </c>
      <c r="R243" s="240">
        <f>Q243*H243</f>
        <v>0.00198</v>
      </c>
      <c r="S243" s="240">
        <v>0</v>
      </c>
      <c r="T243" s="241">
        <f>S243*H243</f>
        <v>0</v>
      </c>
      <c r="AR243" s="242" t="s">
        <v>173</v>
      </c>
      <c r="AT243" s="242" t="s">
        <v>168</v>
      </c>
      <c r="AU243" s="242" t="s">
        <v>107</v>
      </c>
      <c r="AY243" s="17" t="s">
        <v>165</v>
      </c>
      <c r="BE243" s="243">
        <f>IF(N243="základní",J243,0)</f>
        <v>0</v>
      </c>
      <c r="BF243" s="243">
        <f>IF(N243="snížená",J243,0)</f>
        <v>0</v>
      </c>
      <c r="BG243" s="243">
        <f>IF(N243="zákl. přenesená",J243,0)</f>
        <v>0</v>
      </c>
      <c r="BH243" s="243">
        <f>IF(N243="sníž. přenesená",J243,0)</f>
        <v>0</v>
      </c>
      <c r="BI243" s="243">
        <f>IF(N243="nulová",J243,0)</f>
        <v>0</v>
      </c>
      <c r="BJ243" s="17" t="s">
        <v>107</v>
      </c>
      <c r="BK243" s="243">
        <f>ROUND(I243*H243,2)</f>
        <v>0</v>
      </c>
      <c r="BL243" s="17" t="s">
        <v>173</v>
      </c>
      <c r="BM243" s="242" t="s">
        <v>3504</v>
      </c>
    </row>
    <row r="244" s="1" customFormat="1" ht="16.5" customHeight="1">
      <c r="B244" s="38"/>
      <c r="C244" s="231" t="s">
        <v>1104</v>
      </c>
      <c r="D244" s="231" t="s">
        <v>168</v>
      </c>
      <c r="E244" s="232" t="s">
        <v>3505</v>
      </c>
      <c r="F244" s="233" t="s">
        <v>3506</v>
      </c>
      <c r="G244" s="234" t="s">
        <v>214</v>
      </c>
      <c r="H244" s="235">
        <v>2</v>
      </c>
      <c r="I244" s="236"/>
      <c r="J244" s="237">
        <f>ROUND(I244*H244,2)</f>
        <v>0</v>
      </c>
      <c r="K244" s="233" t="s">
        <v>1</v>
      </c>
      <c r="L244" s="43"/>
      <c r="M244" s="238" t="s">
        <v>1</v>
      </c>
      <c r="N244" s="239" t="s">
        <v>40</v>
      </c>
      <c r="O244" s="86"/>
      <c r="P244" s="240">
        <f>O244*H244</f>
        <v>0</v>
      </c>
      <c r="Q244" s="240">
        <v>0.00089999999999999998</v>
      </c>
      <c r="R244" s="240">
        <f>Q244*H244</f>
        <v>0.0018</v>
      </c>
      <c r="S244" s="240">
        <v>0</v>
      </c>
      <c r="T244" s="241">
        <f>S244*H244</f>
        <v>0</v>
      </c>
      <c r="AR244" s="242" t="s">
        <v>173</v>
      </c>
      <c r="AT244" s="242" t="s">
        <v>168</v>
      </c>
      <c r="AU244" s="242" t="s">
        <v>107</v>
      </c>
      <c r="AY244" s="17" t="s">
        <v>165</v>
      </c>
      <c r="BE244" s="243">
        <f>IF(N244="základní",J244,0)</f>
        <v>0</v>
      </c>
      <c r="BF244" s="243">
        <f>IF(N244="snížená",J244,0)</f>
        <v>0</v>
      </c>
      <c r="BG244" s="243">
        <f>IF(N244="zákl. přenesená",J244,0)</f>
        <v>0</v>
      </c>
      <c r="BH244" s="243">
        <f>IF(N244="sníž. přenesená",J244,0)</f>
        <v>0</v>
      </c>
      <c r="BI244" s="243">
        <f>IF(N244="nulová",J244,0)</f>
        <v>0</v>
      </c>
      <c r="BJ244" s="17" t="s">
        <v>107</v>
      </c>
      <c r="BK244" s="243">
        <f>ROUND(I244*H244,2)</f>
        <v>0</v>
      </c>
      <c r="BL244" s="17" t="s">
        <v>173</v>
      </c>
      <c r="BM244" s="242" t="s">
        <v>3507</v>
      </c>
    </row>
    <row r="245" s="1" customFormat="1" ht="16.5" customHeight="1">
      <c r="B245" s="38"/>
      <c r="C245" s="231" t="s">
        <v>1176</v>
      </c>
      <c r="D245" s="231" t="s">
        <v>168</v>
      </c>
      <c r="E245" s="232" t="s">
        <v>3508</v>
      </c>
      <c r="F245" s="233" t="s">
        <v>3509</v>
      </c>
      <c r="G245" s="234" t="s">
        <v>285</v>
      </c>
      <c r="H245" s="235">
        <v>1.1100000000000001</v>
      </c>
      <c r="I245" s="236"/>
      <c r="J245" s="237">
        <f>ROUND(I245*H245,2)</f>
        <v>0</v>
      </c>
      <c r="K245" s="233" t="s">
        <v>1</v>
      </c>
      <c r="L245" s="43"/>
      <c r="M245" s="238" t="s">
        <v>1</v>
      </c>
      <c r="N245" s="239" t="s">
        <v>40</v>
      </c>
      <c r="O245" s="86"/>
      <c r="P245" s="240">
        <f>O245*H245</f>
        <v>0</v>
      </c>
      <c r="Q245" s="240">
        <v>0</v>
      </c>
      <c r="R245" s="240">
        <f>Q245*H245</f>
        <v>0</v>
      </c>
      <c r="S245" s="240">
        <v>0</v>
      </c>
      <c r="T245" s="241">
        <f>S245*H245</f>
        <v>0</v>
      </c>
      <c r="AR245" s="242" t="s">
        <v>173</v>
      </c>
      <c r="AT245" s="242" t="s">
        <v>168</v>
      </c>
      <c r="AU245" s="242" t="s">
        <v>107</v>
      </c>
      <c r="AY245" s="17" t="s">
        <v>165</v>
      </c>
      <c r="BE245" s="243">
        <f>IF(N245="základní",J245,0)</f>
        <v>0</v>
      </c>
      <c r="BF245" s="243">
        <f>IF(N245="snížená",J245,0)</f>
        <v>0</v>
      </c>
      <c r="BG245" s="243">
        <f>IF(N245="zákl. přenesená",J245,0)</f>
        <v>0</v>
      </c>
      <c r="BH245" s="243">
        <f>IF(N245="sníž. přenesená",J245,0)</f>
        <v>0</v>
      </c>
      <c r="BI245" s="243">
        <f>IF(N245="nulová",J245,0)</f>
        <v>0</v>
      </c>
      <c r="BJ245" s="17" t="s">
        <v>107</v>
      </c>
      <c r="BK245" s="243">
        <f>ROUND(I245*H245,2)</f>
        <v>0</v>
      </c>
      <c r="BL245" s="17" t="s">
        <v>173</v>
      </c>
      <c r="BM245" s="242" t="s">
        <v>3510</v>
      </c>
    </row>
    <row r="246" s="1" customFormat="1" ht="16.5" customHeight="1">
      <c r="B246" s="38"/>
      <c r="C246" s="231" t="s">
        <v>1180</v>
      </c>
      <c r="D246" s="231" t="s">
        <v>168</v>
      </c>
      <c r="E246" s="232" t="s">
        <v>3511</v>
      </c>
      <c r="F246" s="233" t="s">
        <v>1</v>
      </c>
      <c r="G246" s="234" t="s">
        <v>1</v>
      </c>
      <c r="H246" s="235">
        <v>0</v>
      </c>
      <c r="I246" s="236"/>
      <c r="J246" s="237">
        <f>ROUND(I246*H246,2)</f>
        <v>0</v>
      </c>
      <c r="K246" s="233" t="s">
        <v>1</v>
      </c>
      <c r="L246" s="43"/>
      <c r="M246" s="302" t="s">
        <v>1</v>
      </c>
      <c r="N246" s="303" t="s">
        <v>40</v>
      </c>
      <c r="O246" s="304"/>
      <c r="P246" s="305">
        <f>O246*H246</f>
        <v>0</v>
      </c>
      <c r="Q246" s="305">
        <v>0</v>
      </c>
      <c r="R246" s="305">
        <f>Q246*H246</f>
        <v>0</v>
      </c>
      <c r="S246" s="305">
        <v>0</v>
      </c>
      <c r="T246" s="306">
        <f>S246*H246</f>
        <v>0</v>
      </c>
      <c r="AR246" s="242" t="s">
        <v>173</v>
      </c>
      <c r="AT246" s="242" t="s">
        <v>168</v>
      </c>
      <c r="AU246" s="242" t="s">
        <v>107</v>
      </c>
      <c r="AY246" s="17" t="s">
        <v>165</v>
      </c>
      <c r="BE246" s="243">
        <f>IF(N246="základní",J246,0)</f>
        <v>0</v>
      </c>
      <c r="BF246" s="243">
        <f>IF(N246="snížená",J246,0)</f>
        <v>0</v>
      </c>
      <c r="BG246" s="243">
        <f>IF(N246="zákl. přenesená",J246,0)</f>
        <v>0</v>
      </c>
      <c r="BH246" s="243">
        <f>IF(N246="sníž. přenesená",J246,0)</f>
        <v>0</v>
      </c>
      <c r="BI246" s="243">
        <f>IF(N246="nulová",J246,0)</f>
        <v>0</v>
      </c>
      <c r="BJ246" s="17" t="s">
        <v>107</v>
      </c>
      <c r="BK246" s="243">
        <f>ROUND(I246*H246,2)</f>
        <v>0</v>
      </c>
      <c r="BL246" s="17" t="s">
        <v>173</v>
      </c>
      <c r="BM246" s="242" t="s">
        <v>3512</v>
      </c>
    </row>
    <row r="247" s="1" customFormat="1" ht="6.96" customHeight="1">
      <c r="B247" s="61"/>
      <c r="C247" s="62"/>
      <c r="D247" s="62"/>
      <c r="E247" s="62"/>
      <c r="F247" s="62"/>
      <c r="G247" s="62"/>
      <c r="H247" s="62"/>
      <c r="I247" s="182"/>
      <c r="J247" s="62"/>
      <c r="K247" s="62"/>
      <c r="L247" s="43"/>
    </row>
  </sheetData>
  <sheetProtection sheet="1" autoFilter="0" formatColumns="0" formatRows="0" objects="1" scenarios="1" spinCount="100000" saltValue="UIosM5Fvb0O7IjO4ny9Jjfn3wGzA/a+mSX5d+w7OEXOwGTqhF5NshpJZPmeKmNo/QGTSB1RaV141fd9yPlKNrg==" hashValue="IUaLmfTfTvktjbv0ojHfZrle6QtFmv/DG1JxXqG+tj8CAbid6ONFT3PD89UjFu4p5mH4751bQdFa+4aPXmvMyA==" algorithmName="SHA-512" password="CC35"/>
  <autoFilter ref="C125:K246"/>
  <mergeCells count="9">
    <mergeCell ref="E7:H7"/>
    <mergeCell ref="E9:H9"/>
    <mergeCell ref="E18:H18"/>
    <mergeCell ref="E27:H27"/>
    <mergeCell ref="E85:H85"/>
    <mergeCell ref="E87:H87"/>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41"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108</v>
      </c>
    </row>
    <row r="3" ht="6.96" customHeight="1">
      <c r="B3" s="142"/>
      <c r="C3" s="143"/>
      <c r="D3" s="143"/>
      <c r="E3" s="143"/>
      <c r="F3" s="143"/>
      <c r="G3" s="143"/>
      <c r="H3" s="143"/>
      <c r="I3" s="144"/>
      <c r="J3" s="143"/>
      <c r="K3" s="143"/>
      <c r="L3" s="20"/>
      <c r="AT3" s="17" t="s">
        <v>82</v>
      </c>
    </row>
    <row r="4" ht="24.96" customHeight="1">
      <c r="B4" s="20"/>
      <c r="D4" s="145" t="s">
        <v>121</v>
      </c>
      <c r="L4" s="20"/>
      <c r="M4" s="146" t="s">
        <v>10</v>
      </c>
      <c r="AT4" s="17" t="s">
        <v>4</v>
      </c>
    </row>
    <row r="5" ht="6.96" customHeight="1">
      <c r="B5" s="20"/>
      <c r="L5" s="20"/>
    </row>
    <row r="6" ht="12" customHeight="1">
      <c r="B6" s="20"/>
      <c r="D6" s="147" t="s">
        <v>16</v>
      </c>
      <c r="L6" s="20"/>
    </row>
    <row r="7" ht="16.5" customHeight="1">
      <c r="B7" s="20"/>
      <c r="E7" s="148" t="str">
        <f>'Rekapitulace stavby'!K6</f>
        <v>Stavební úpravy a změny užívání domu s pečovatelskou službou na bytový dům p.č. St. 171/1 a 171/2, k.ú. Hanušovice</v>
      </c>
      <c r="F7" s="147"/>
      <c r="G7" s="147"/>
      <c r="H7" s="147"/>
      <c r="L7" s="20"/>
    </row>
    <row r="8" ht="12" customHeight="1">
      <c r="B8" s="20"/>
      <c r="D8" s="147" t="s">
        <v>122</v>
      </c>
      <c r="L8" s="20"/>
    </row>
    <row r="9" s="1" customFormat="1" ht="16.5" customHeight="1">
      <c r="B9" s="43"/>
      <c r="E9" s="148" t="s">
        <v>3513</v>
      </c>
      <c r="F9" s="1"/>
      <c r="G9" s="1"/>
      <c r="H9" s="1"/>
      <c r="I9" s="149"/>
      <c r="L9" s="43"/>
    </row>
    <row r="10" s="1" customFormat="1" ht="12" customHeight="1">
      <c r="B10" s="43"/>
      <c r="D10" s="147" t="s">
        <v>3514</v>
      </c>
      <c r="I10" s="149"/>
      <c r="L10" s="43"/>
    </row>
    <row r="11" s="1" customFormat="1" ht="36.96" customHeight="1">
      <c r="B11" s="43"/>
      <c r="E11" s="150" t="s">
        <v>3515</v>
      </c>
      <c r="F11" s="1"/>
      <c r="G11" s="1"/>
      <c r="H11" s="1"/>
      <c r="I11" s="149"/>
      <c r="L11" s="43"/>
    </row>
    <row r="12" s="1" customFormat="1">
      <c r="B12" s="43"/>
      <c r="I12" s="149"/>
      <c r="L12" s="43"/>
    </row>
    <row r="13" s="1" customFormat="1" ht="12" customHeight="1">
      <c r="B13" s="43"/>
      <c r="D13" s="147" t="s">
        <v>18</v>
      </c>
      <c r="F13" s="136" t="s">
        <v>1</v>
      </c>
      <c r="I13" s="151" t="s">
        <v>19</v>
      </c>
      <c r="J13" s="136" t="s">
        <v>1</v>
      </c>
      <c r="L13" s="43"/>
    </row>
    <row r="14" s="1" customFormat="1" ht="12" customHeight="1">
      <c r="B14" s="43"/>
      <c r="D14" s="147" t="s">
        <v>20</v>
      </c>
      <c r="F14" s="136" t="s">
        <v>21</v>
      </c>
      <c r="I14" s="151" t="s">
        <v>22</v>
      </c>
      <c r="J14" s="152" t="str">
        <f>'Rekapitulace stavby'!AN8</f>
        <v>9. 10. 2019</v>
      </c>
      <c r="L14" s="43"/>
    </row>
    <row r="15" s="1" customFormat="1" ht="10.8" customHeight="1">
      <c r="B15" s="43"/>
      <c r="I15" s="149"/>
      <c r="L15" s="43"/>
    </row>
    <row r="16" s="1" customFormat="1" ht="12" customHeight="1">
      <c r="B16" s="43"/>
      <c r="D16" s="147" t="s">
        <v>24</v>
      </c>
      <c r="I16" s="151" t="s">
        <v>25</v>
      </c>
      <c r="J16" s="136" t="str">
        <f>IF('Rekapitulace stavby'!AN10="","",'Rekapitulace stavby'!AN10)</f>
        <v/>
      </c>
      <c r="L16" s="43"/>
    </row>
    <row r="17" s="1" customFormat="1" ht="18" customHeight="1">
      <c r="B17" s="43"/>
      <c r="E17" s="136" t="str">
        <f>IF('Rekapitulace stavby'!E11="","",'Rekapitulace stavby'!E11)</f>
        <v xml:space="preserve"> </v>
      </c>
      <c r="I17" s="151" t="s">
        <v>27</v>
      </c>
      <c r="J17" s="136" t="str">
        <f>IF('Rekapitulace stavby'!AN11="","",'Rekapitulace stavby'!AN11)</f>
        <v/>
      </c>
      <c r="L17" s="43"/>
    </row>
    <row r="18" s="1" customFormat="1" ht="6.96" customHeight="1">
      <c r="B18" s="43"/>
      <c r="I18" s="149"/>
      <c r="L18" s="43"/>
    </row>
    <row r="19" s="1" customFormat="1" ht="12" customHeight="1">
      <c r="B19" s="43"/>
      <c r="D19" s="147" t="s">
        <v>28</v>
      </c>
      <c r="I19" s="151" t="s">
        <v>25</v>
      </c>
      <c r="J19" s="33" t="str">
        <f>'Rekapitulace stavby'!AN13</f>
        <v>Vyplň údaj</v>
      </c>
      <c r="L19" s="43"/>
    </row>
    <row r="20" s="1" customFormat="1" ht="18" customHeight="1">
      <c r="B20" s="43"/>
      <c r="E20" s="33" t="str">
        <f>'Rekapitulace stavby'!E14</f>
        <v>Vyplň údaj</v>
      </c>
      <c r="F20" s="136"/>
      <c r="G20" s="136"/>
      <c r="H20" s="136"/>
      <c r="I20" s="151" t="s">
        <v>27</v>
      </c>
      <c r="J20" s="33" t="str">
        <f>'Rekapitulace stavby'!AN14</f>
        <v>Vyplň údaj</v>
      </c>
      <c r="L20" s="43"/>
    </row>
    <row r="21" s="1" customFormat="1" ht="6.96" customHeight="1">
      <c r="B21" s="43"/>
      <c r="I21" s="149"/>
      <c r="L21" s="43"/>
    </row>
    <row r="22" s="1" customFormat="1" ht="12" customHeight="1">
      <c r="B22" s="43"/>
      <c r="D22" s="147" t="s">
        <v>30</v>
      </c>
      <c r="I22" s="151" t="s">
        <v>25</v>
      </c>
      <c r="J22" s="136" t="str">
        <f>IF('Rekapitulace stavby'!AN16="","",'Rekapitulace stavby'!AN16)</f>
        <v/>
      </c>
      <c r="L22" s="43"/>
    </row>
    <row r="23" s="1" customFormat="1" ht="18" customHeight="1">
      <c r="B23" s="43"/>
      <c r="E23" s="136" t="str">
        <f>IF('Rekapitulace stavby'!E17="","",'Rekapitulace stavby'!E17)</f>
        <v xml:space="preserve"> </v>
      </c>
      <c r="I23" s="151" t="s">
        <v>27</v>
      </c>
      <c r="J23" s="136" t="str">
        <f>IF('Rekapitulace stavby'!AN17="","",'Rekapitulace stavby'!AN17)</f>
        <v/>
      </c>
      <c r="L23" s="43"/>
    </row>
    <row r="24" s="1" customFormat="1" ht="6.96" customHeight="1">
      <c r="B24" s="43"/>
      <c r="I24" s="149"/>
      <c r="L24" s="43"/>
    </row>
    <row r="25" s="1" customFormat="1" ht="12" customHeight="1">
      <c r="B25" s="43"/>
      <c r="D25" s="147" t="s">
        <v>32</v>
      </c>
      <c r="I25" s="151" t="s">
        <v>25</v>
      </c>
      <c r="J25" s="136" t="str">
        <f>IF('Rekapitulace stavby'!AN19="","",'Rekapitulace stavby'!AN19)</f>
        <v/>
      </c>
      <c r="L25" s="43"/>
    </row>
    <row r="26" s="1" customFormat="1" ht="18" customHeight="1">
      <c r="B26" s="43"/>
      <c r="E26" s="136" t="str">
        <f>IF('Rekapitulace stavby'!E20="","",'Rekapitulace stavby'!E20)</f>
        <v xml:space="preserve"> </v>
      </c>
      <c r="I26" s="151" t="s">
        <v>27</v>
      </c>
      <c r="J26" s="136" t="str">
        <f>IF('Rekapitulace stavby'!AN20="","",'Rekapitulace stavby'!AN20)</f>
        <v/>
      </c>
      <c r="L26" s="43"/>
    </row>
    <row r="27" s="1" customFormat="1" ht="6.96" customHeight="1">
      <c r="B27" s="43"/>
      <c r="I27" s="149"/>
      <c r="L27" s="43"/>
    </row>
    <row r="28" s="1" customFormat="1" ht="12" customHeight="1">
      <c r="B28" s="43"/>
      <c r="D28" s="147" t="s">
        <v>33</v>
      </c>
      <c r="I28" s="149"/>
      <c r="L28" s="43"/>
    </row>
    <row r="29" s="7" customFormat="1" ht="16.5" customHeight="1">
      <c r="B29" s="153"/>
      <c r="E29" s="154" t="s">
        <v>1</v>
      </c>
      <c r="F29" s="154"/>
      <c r="G29" s="154"/>
      <c r="H29" s="154"/>
      <c r="I29" s="155"/>
      <c r="L29" s="153"/>
    </row>
    <row r="30" s="1" customFormat="1" ht="6.96" customHeight="1">
      <c r="B30" s="43"/>
      <c r="I30" s="149"/>
      <c r="L30" s="43"/>
    </row>
    <row r="31" s="1" customFormat="1" ht="6.96" customHeight="1">
      <c r="B31" s="43"/>
      <c r="D31" s="78"/>
      <c r="E31" s="78"/>
      <c r="F31" s="78"/>
      <c r="G31" s="78"/>
      <c r="H31" s="78"/>
      <c r="I31" s="156"/>
      <c r="J31" s="78"/>
      <c r="K31" s="78"/>
      <c r="L31" s="43"/>
    </row>
    <row r="32" s="1" customFormat="1" ht="25.44" customHeight="1">
      <c r="B32" s="43"/>
      <c r="D32" s="157" t="s">
        <v>34</v>
      </c>
      <c r="I32" s="149"/>
      <c r="J32" s="158">
        <f>ROUND(J124, 2)</f>
        <v>0</v>
      </c>
      <c r="L32" s="43"/>
    </row>
    <row r="33" s="1" customFormat="1" ht="6.96" customHeight="1">
      <c r="B33" s="43"/>
      <c r="D33" s="78"/>
      <c r="E33" s="78"/>
      <c r="F33" s="78"/>
      <c r="G33" s="78"/>
      <c r="H33" s="78"/>
      <c r="I33" s="156"/>
      <c r="J33" s="78"/>
      <c r="K33" s="78"/>
      <c r="L33" s="43"/>
    </row>
    <row r="34" s="1" customFormat="1" ht="14.4" customHeight="1">
      <c r="B34" s="43"/>
      <c r="F34" s="159" t="s">
        <v>36</v>
      </c>
      <c r="I34" s="160" t="s">
        <v>35</v>
      </c>
      <c r="J34" s="159" t="s">
        <v>37</v>
      </c>
      <c r="L34" s="43"/>
    </row>
    <row r="35" s="1" customFormat="1" ht="14.4" customHeight="1">
      <c r="B35" s="43"/>
      <c r="D35" s="161" t="s">
        <v>38</v>
      </c>
      <c r="E35" s="147" t="s">
        <v>39</v>
      </c>
      <c r="F35" s="162">
        <f>ROUND((SUM(BE124:BE166)),  2)</f>
        <v>0</v>
      </c>
      <c r="I35" s="163">
        <v>0.20999999999999999</v>
      </c>
      <c r="J35" s="162">
        <f>ROUND(((SUM(BE124:BE166))*I35),  2)</f>
        <v>0</v>
      </c>
      <c r="L35" s="43"/>
    </row>
    <row r="36" s="1" customFormat="1" ht="14.4" customHeight="1">
      <c r="B36" s="43"/>
      <c r="E36" s="147" t="s">
        <v>40</v>
      </c>
      <c r="F36" s="162">
        <f>ROUND((SUM(BF124:BF166)),  2)</f>
        <v>0</v>
      </c>
      <c r="I36" s="163">
        <v>0.14999999999999999</v>
      </c>
      <c r="J36" s="162">
        <f>ROUND(((SUM(BF124:BF166))*I36),  2)</f>
        <v>0</v>
      </c>
      <c r="L36" s="43"/>
    </row>
    <row r="37" hidden="1" s="1" customFormat="1" ht="14.4" customHeight="1">
      <c r="B37" s="43"/>
      <c r="E37" s="147" t="s">
        <v>41</v>
      </c>
      <c r="F37" s="162">
        <f>ROUND((SUM(BG124:BG166)),  2)</f>
        <v>0</v>
      </c>
      <c r="I37" s="163">
        <v>0.20999999999999999</v>
      </c>
      <c r="J37" s="162">
        <f>0</f>
        <v>0</v>
      </c>
      <c r="L37" s="43"/>
    </row>
    <row r="38" hidden="1" s="1" customFormat="1" ht="14.4" customHeight="1">
      <c r="B38" s="43"/>
      <c r="E38" s="147" t="s">
        <v>42</v>
      </c>
      <c r="F38" s="162">
        <f>ROUND((SUM(BH124:BH166)),  2)</f>
        <v>0</v>
      </c>
      <c r="I38" s="163">
        <v>0.14999999999999999</v>
      </c>
      <c r="J38" s="162">
        <f>0</f>
        <v>0</v>
      </c>
      <c r="L38" s="43"/>
    </row>
    <row r="39" hidden="1" s="1" customFormat="1" ht="14.4" customHeight="1">
      <c r="B39" s="43"/>
      <c r="E39" s="147" t="s">
        <v>43</v>
      </c>
      <c r="F39" s="162">
        <f>ROUND((SUM(BI124:BI166)),  2)</f>
        <v>0</v>
      </c>
      <c r="I39" s="163">
        <v>0</v>
      </c>
      <c r="J39" s="162">
        <f>0</f>
        <v>0</v>
      </c>
      <c r="L39" s="43"/>
    </row>
    <row r="40" s="1" customFormat="1" ht="6.96" customHeight="1">
      <c r="B40" s="43"/>
      <c r="I40" s="149"/>
      <c r="L40" s="43"/>
    </row>
    <row r="41" s="1" customFormat="1" ht="25.44" customHeight="1">
      <c r="B41" s="43"/>
      <c r="C41" s="164"/>
      <c r="D41" s="165" t="s">
        <v>44</v>
      </c>
      <c r="E41" s="166"/>
      <c r="F41" s="166"/>
      <c r="G41" s="167" t="s">
        <v>45</v>
      </c>
      <c r="H41" s="168" t="s">
        <v>46</v>
      </c>
      <c r="I41" s="169"/>
      <c r="J41" s="170">
        <f>SUM(J32:J39)</f>
        <v>0</v>
      </c>
      <c r="K41" s="171"/>
      <c r="L41" s="43"/>
    </row>
    <row r="42" s="1" customFormat="1" ht="14.4" customHeight="1">
      <c r="B42" s="43"/>
      <c r="I42" s="149"/>
      <c r="L42" s="43"/>
    </row>
    <row r="43" ht="14.4" customHeight="1">
      <c r="B43" s="20"/>
      <c r="L43" s="20"/>
    </row>
    <row r="44" ht="14.4" customHeight="1">
      <c r="B44" s="20"/>
      <c r="L44" s="20"/>
    </row>
    <row r="45" ht="14.4" customHeight="1">
      <c r="B45" s="20"/>
      <c r="L45" s="20"/>
    </row>
    <row r="46" ht="14.4" customHeight="1">
      <c r="B46" s="20"/>
      <c r="L46" s="20"/>
    </row>
    <row r="47" ht="14.4" customHeight="1">
      <c r="B47" s="20"/>
      <c r="L47" s="20"/>
    </row>
    <row r="48" ht="14.4" customHeight="1">
      <c r="B48" s="20"/>
      <c r="L48" s="20"/>
    </row>
    <row r="49" ht="14.4" customHeight="1">
      <c r="B49" s="20"/>
      <c r="L49" s="20"/>
    </row>
    <row r="50" s="1" customFormat="1" ht="14.4" customHeight="1">
      <c r="B50" s="43"/>
      <c r="D50" s="172" t="s">
        <v>47</v>
      </c>
      <c r="E50" s="173"/>
      <c r="F50" s="173"/>
      <c r="G50" s="172" t="s">
        <v>48</v>
      </c>
      <c r="H50" s="173"/>
      <c r="I50" s="174"/>
      <c r="J50" s="173"/>
      <c r="K50" s="173"/>
      <c r="L50" s="4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1" customFormat="1">
      <c r="B61" s="43"/>
      <c r="D61" s="175" t="s">
        <v>49</v>
      </c>
      <c r="E61" s="176"/>
      <c r="F61" s="177" t="s">
        <v>50</v>
      </c>
      <c r="G61" s="175" t="s">
        <v>49</v>
      </c>
      <c r="H61" s="176"/>
      <c r="I61" s="178"/>
      <c r="J61" s="179" t="s">
        <v>50</v>
      </c>
      <c r="K61" s="176"/>
      <c r="L61" s="43"/>
    </row>
    <row r="62">
      <c r="B62" s="20"/>
      <c r="L62" s="20"/>
    </row>
    <row r="63">
      <c r="B63" s="20"/>
      <c r="L63" s="20"/>
    </row>
    <row r="64">
      <c r="B64" s="20"/>
      <c r="L64" s="20"/>
    </row>
    <row r="65" s="1" customFormat="1">
      <c r="B65" s="43"/>
      <c r="D65" s="172" t="s">
        <v>51</v>
      </c>
      <c r="E65" s="173"/>
      <c r="F65" s="173"/>
      <c r="G65" s="172" t="s">
        <v>52</v>
      </c>
      <c r="H65" s="173"/>
      <c r="I65" s="174"/>
      <c r="J65" s="173"/>
      <c r="K65" s="173"/>
      <c r="L65" s="43"/>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1" customFormat="1">
      <c r="B76" s="43"/>
      <c r="D76" s="175" t="s">
        <v>49</v>
      </c>
      <c r="E76" s="176"/>
      <c r="F76" s="177" t="s">
        <v>50</v>
      </c>
      <c r="G76" s="175" t="s">
        <v>49</v>
      </c>
      <c r="H76" s="176"/>
      <c r="I76" s="178"/>
      <c r="J76" s="179" t="s">
        <v>50</v>
      </c>
      <c r="K76" s="176"/>
      <c r="L76" s="43"/>
    </row>
    <row r="77" s="1" customFormat="1" ht="14.4" customHeight="1">
      <c r="B77" s="180"/>
      <c r="C77" s="181"/>
      <c r="D77" s="181"/>
      <c r="E77" s="181"/>
      <c r="F77" s="181"/>
      <c r="G77" s="181"/>
      <c r="H77" s="181"/>
      <c r="I77" s="182"/>
      <c r="J77" s="181"/>
      <c r="K77" s="181"/>
      <c r="L77" s="43"/>
    </row>
    <row r="81" s="1" customFormat="1" ht="6.96" customHeight="1">
      <c r="B81" s="183"/>
      <c r="C81" s="184"/>
      <c r="D81" s="184"/>
      <c r="E81" s="184"/>
      <c r="F81" s="184"/>
      <c r="G81" s="184"/>
      <c r="H81" s="184"/>
      <c r="I81" s="185"/>
      <c r="J81" s="184"/>
      <c r="K81" s="184"/>
      <c r="L81" s="43"/>
    </row>
    <row r="82" s="1" customFormat="1" ht="24.96" customHeight="1">
      <c r="B82" s="38"/>
      <c r="C82" s="23" t="s">
        <v>124</v>
      </c>
      <c r="D82" s="39"/>
      <c r="E82" s="39"/>
      <c r="F82" s="39"/>
      <c r="G82" s="39"/>
      <c r="H82" s="39"/>
      <c r="I82" s="149"/>
      <c r="J82" s="39"/>
      <c r="K82" s="39"/>
      <c r="L82" s="43"/>
    </row>
    <row r="83" s="1" customFormat="1" ht="6.96" customHeight="1">
      <c r="B83" s="38"/>
      <c r="C83" s="39"/>
      <c r="D83" s="39"/>
      <c r="E83" s="39"/>
      <c r="F83" s="39"/>
      <c r="G83" s="39"/>
      <c r="H83" s="39"/>
      <c r="I83" s="149"/>
      <c r="J83" s="39"/>
      <c r="K83" s="39"/>
      <c r="L83" s="43"/>
    </row>
    <row r="84" s="1" customFormat="1" ht="12" customHeight="1">
      <c r="B84" s="38"/>
      <c r="C84" s="32" t="s">
        <v>16</v>
      </c>
      <c r="D84" s="39"/>
      <c r="E84" s="39"/>
      <c r="F84" s="39"/>
      <c r="G84" s="39"/>
      <c r="H84" s="39"/>
      <c r="I84" s="149"/>
      <c r="J84" s="39"/>
      <c r="K84" s="39"/>
      <c r="L84" s="43"/>
    </row>
    <row r="85" s="1" customFormat="1" ht="16.5" customHeight="1">
      <c r="B85" s="38"/>
      <c r="C85" s="39"/>
      <c r="D85" s="39"/>
      <c r="E85" s="186" t="str">
        <f>E7</f>
        <v>Stavební úpravy a změny užívání domu s pečovatelskou službou na bytový dům p.č. St. 171/1 a 171/2, k.ú. Hanušovice</v>
      </c>
      <c r="F85" s="32"/>
      <c r="G85" s="32"/>
      <c r="H85" s="32"/>
      <c r="I85" s="149"/>
      <c r="J85" s="39"/>
      <c r="K85" s="39"/>
      <c r="L85" s="43"/>
    </row>
    <row r="86" ht="12" customHeight="1">
      <c r="B86" s="21"/>
      <c r="C86" s="32" t="s">
        <v>122</v>
      </c>
      <c r="D86" s="22"/>
      <c r="E86" s="22"/>
      <c r="F86" s="22"/>
      <c r="G86" s="22"/>
      <c r="H86" s="22"/>
      <c r="I86" s="141"/>
      <c r="J86" s="22"/>
      <c r="K86" s="22"/>
      <c r="L86" s="20"/>
    </row>
    <row r="87" s="1" customFormat="1" ht="16.5" customHeight="1">
      <c r="B87" s="38"/>
      <c r="C87" s="39"/>
      <c r="D87" s="39"/>
      <c r="E87" s="186" t="s">
        <v>3513</v>
      </c>
      <c r="F87" s="39"/>
      <c r="G87" s="39"/>
      <c r="H87" s="39"/>
      <c r="I87" s="149"/>
      <c r="J87" s="39"/>
      <c r="K87" s="39"/>
      <c r="L87" s="43"/>
    </row>
    <row r="88" s="1" customFormat="1" ht="12" customHeight="1">
      <c r="B88" s="38"/>
      <c r="C88" s="32" t="s">
        <v>3514</v>
      </c>
      <c r="D88" s="39"/>
      <c r="E88" s="39"/>
      <c r="F88" s="39"/>
      <c r="G88" s="39"/>
      <c r="H88" s="39"/>
      <c r="I88" s="149"/>
      <c r="J88" s="39"/>
      <c r="K88" s="39"/>
      <c r="L88" s="43"/>
    </row>
    <row r="89" s="1" customFormat="1" ht="16.5" customHeight="1">
      <c r="B89" s="38"/>
      <c r="C89" s="39"/>
      <c r="D89" s="39"/>
      <c r="E89" s="71" t="str">
        <f>E11</f>
        <v>01 - Uzemění a jímací soustava</v>
      </c>
      <c r="F89" s="39"/>
      <c r="G89" s="39"/>
      <c r="H89" s="39"/>
      <c r="I89" s="149"/>
      <c r="J89" s="39"/>
      <c r="K89" s="39"/>
      <c r="L89" s="43"/>
    </row>
    <row r="90" s="1" customFormat="1" ht="6.96" customHeight="1">
      <c r="B90" s="38"/>
      <c r="C90" s="39"/>
      <c r="D90" s="39"/>
      <c r="E90" s="39"/>
      <c r="F90" s="39"/>
      <c r="G90" s="39"/>
      <c r="H90" s="39"/>
      <c r="I90" s="149"/>
      <c r="J90" s="39"/>
      <c r="K90" s="39"/>
      <c r="L90" s="43"/>
    </row>
    <row r="91" s="1" customFormat="1" ht="12" customHeight="1">
      <c r="B91" s="38"/>
      <c r="C91" s="32" t="s">
        <v>20</v>
      </c>
      <c r="D91" s="39"/>
      <c r="E91" s="39"/>
      <c r="F91" s="27" t="str">
        <f>F14</f>
        <v>Hanušovice</v>
      </c>
      <c r="G91" s="39"/>
      <c r="H91" s="39"/>
      <c r="I91" s="151" t="s">
        <v>22</v>
      </c>
      <c r="J91" s="74" t="str">
        <f>IF(J14="","",J14)</f>
        <v>9. 10. 2019</v>
      </c>
      <c r="K91" s="39"/>
      <c r="L91" s="43"/>
    </row>
    <row r="92" s="1" customFormat="1" ht="6.96" customHeight="1">
      <c r="B92" s="38"/>
      <c r="C92" s="39"/>
      <c r="D92" s="39"/>
      <c r="E92" s="39"/>
      <c r="F92" s="39"/>
      <c r="G92" s="39"/>
      <c r="H92" s="39"/>
      <c r="I92" s="149"/>
      <c r="J92" s="39"/>
      <c r="K92" s="39"/>
      <c r="L92" s="43"/>
    </row>
    <row r="93" s="1" customFormat="1" ht="15.15" customHeight="1">
      <c r="B93" s="38"/>
      <c r="C93" s="32" t="s">
        <v>24</v>
      </c>
      <c r="D93" s="39"/>
      <c r="E93" s="39"/>
      <c r="F93" s="27" t="str">
        <f>E17</f>
        <v xml:space="preserve"> </v>
      </c>
      <c r="G93" s="39"/>
      <c r="H93" s="39"/>
      <c r="I93" s="151" t="s">
        <v>30</v>
      </c>
      <c r="J93" s="36" t="str">
        <f>E23</f>
        <v xml:space="preserve"> </v>
      </c>
      <c r="K93" s="39"/>
      <c r="L93" s="43"/>
    </row>
    <row r="94" s="1" customFormat="1" ht="15.15" customHeight="1">
      <c r="B94" s="38"/>
      <c r="C94" s="32" t="s">
        <v>28</v>
      </c>
      <c r="D94" s="39"/>
      <c r="E94" s="39"/>
      <c r="F94" s="27" t="str">
        <f>IF(E20="","",E20)</f>
        <v>Vyplň údaj</v>
      </c>
      <c r="G94" s="39"/>
      <c r="H94" s="39"/>
      <c r="I94" s="151" t="s">
        <v>32</v>
      </c>
      <c r="J94" s="36" t="str">
        <f>E26</f>
        <v xml:space="preserve"> </v>
      </c>
      <c r="K94" s="39"/>
      <c r="L94" s="43"/>
    </row>
    <row r="95" s="1" customFormat="1" ht="10.32" customHeight="1">
      <c r="B95" s="38"/>
      <c r="C95" s="39"/>
      <c r="D95" s="39"/>
      <c r="E95" s="39"/>
      <c r="F95" s="39"/>
      <c r="G95" s="39"/>
      <c r="H95" s="39"/>
      <c r="I95" s="149"/>
      <c r="J95" s="39"/>
      <c r="K95" s="39"/>
      <c r="L95" s="43"/>
    </row>
    <row r="96" s="1" customFormat="1" ht="29.28" customHeight="1">
      <c r="B96" s="38"/>
      <c r="C96" s="187" t="s">
        <v>125</v>
      </c>
      <c r="D96" s="188"/>
      <c r="E96" s="188"/>
      <c r="F96" s="188"/>
      <c r="G96" s="188"/>
      <c r="H96" s="188"/>
      <c r="I96" s="189"/>
      <c r="J96" s="190" t="s">
        <v>126</v>
      </c>
      <c r="K96" s="188"/>
      <c r="L96" s="43"/>
    </row>
    <row r="97" s="1" customFormat="1" ht="10.32" customHeight="1">
      <c r="B97" s="38"/>
      <c r="C97" s="39"/>
      <c r="D97" s="39"/>
      <c r="E97" s="39"/>
      <c r="F97" s="39"/>
      <c r="G97" s="39"/>
      <c r="H97" s="39"/>
      <c r="I97" s="149"/>
      <c r="J97" s="39"/>
      <c r="K97" s="39"/>
      <c r="L97" s="43"/>
    </row>
    <row r="98" s="1" customFormat="1" ht="22.8" customHeight="1">
      <c r="B98" s="38"/>
      <c r="C98" s="191" t="s">
        <v>127</v>
      </c>
      <c r="D98" s="39"/>
      <c r="E98" s="39"/>
      <c r="F98" s="39"/>
      <c r="G98" s="39"/>
      <c r="H98" s="39"/>
      <c r="I98" s="149"/>
      <c r="J98" s="105">
        <f>J124</f>
        <v>0</v>
      </c>
      <c r="K98" s="39"/>
      <c r="L98" s="43"/>
      <c r="AU98" s="17" t="s">
        <v>128</v>
      </c>
    </row>
    <row r="99" s="8" customFormat="1" ht="24.96" customHeight="1">
      <c r="B99" s="192"/>
      <c r="C99" s="193"/>
      <c r="D99" s="194" t="s">
        <v>3516</v>
      </c>
      <c r="E99" s="195"/>
      <c r="F99" s="195"/>
      <c r="G99" s="195"/>
      <c r="H99" s="195"/>
      <c r="I99" s="196"/>
      <c r="J99" s="197">
        <f>J125</f>
        <v>0</v>
      </c>
      <c r="K99" s="193"/>
      <c r="L99" s="198"/>
    </row>
    <row r="100" s="8" customFormat="1" ht="24.96" customHeight="1">
      <c r="B100" s="192"/>
      <c r="C100" s="193"/>
      <c r="D100" s="194" t="s">
        <v>3517</v>
      </c>
      <c r="E100" s="195"/>
      <c r="F100" s="195"/>
      <c r="G100" s="195"/>
      <c r="H100" s="195"/>
      <c r="I100" s="196"/>
      <c r="J100" s="197">
        <f>J143</f>
        <v>0</v>
      </c>
      <c r="K100" s="193"/>
      <c r="L100" s="198"/>
    </row>
    <row r="101" s="8" customFormat="1" ht="24.96" customHeight="1">
      <c r="B101" s="192"/>
      <c r="C101" s="193"/>
      <c r="D101" s="194" t="s">
        <v>3518</v>
      </c>
      <c r="E101" s="195"/>
      <c r="F101" s="195"/>
      <c r="G101" s="195"/>
      <c r="H101" s="195"/>
      <c r="I101" s="196"/>
      <c r="J101" s="197">
        <f>J159</f>
        <v>0</v>
      </c>
      <c r="K101" s="193"/>
      <c r="L101" s="198"/>
    </row>
    <row r="102" s="8" customFormat="1" ht="24.96" customHeight="1">
      <c r="B102" s="192"/>
      <c r="C102" s="193"/>
      <c r="D102" s="194" t="s">
        <v>3519</v>
      </c>
      <c r="E102" s="195"/>
      <c r="F102" s="195"/>
      <c r="G102" s="195"/>
      <c r="H102" s="195"/>
      <c r="I102" s="196"/>
      <c r="J102" s="197">
        <f>J163</f>
        <v>0</v>
      </c>
      <c r="K102" s="193"/>
      <c r="L102" s="198"/>
    </row>
    <row r="103" s="1" customFormat="1" ht="21.84" customHeight="1">
      <c r="B103" s="38"/>
      <c r="C103" s="39"/>
      <c r="D103" s="39"/>
      <c r="E103" s="39"/>
      <c r="F103" s="39"/>
      <c r="G103" s="39"/>
      <c r="H103" s="39"/>
      <c r="I103" s="149"/>
      <c r="J103" s="39"/>
      <c r="K103" s="39"/>
      <c r="L103" s="43"/>
    </row>
    <row r="104" s="1" customFormat="1" ht="6.96" customHeight="1">
      <c r="B104" s="61"/>
      <c r="C104" s="62"/>
      <c r="D104" s="62"/>
      <c r="E104" s="62"/>
      <c r="F104" s="62"/>
      <c r="G104" s="62"/>
      <c r="H104" s="62"/>
      <c r="I104" s="182"/>
      <c r="J104" s="62"/>
      <c r="K104" s="62"/>
      <c r="L104" s="43"/>
    </row>
    <row r="108" s="1" customFormat="1" ht="6.96" customHeight="1">
      <c r="B108" s="63"/>
      <c r="C108" s="64"/>
      <c r="D108" s="64"/>
      <c r="E108" s="64"/>
      <c r="F108" s="64"/>
      <c r="G108" s="64"/>
      <c r="H108" s="64"/>
      <c r="I108" s="185"/>
      <c r="J108" s="64"/>
      <c r="K108" s="64"/>
      <c r="L108" s="43"/>
    </row>
    <row r="109" s="1" customFormat="1" ht="24.96" customHeight="1">
      <c r="B109" s="38"/>
      <c r="C109" s="23" t="s">
        <v>150</v>
      </c>
      <c r="D109" s="39"/>
      <c r="E109" s="39"/>
      <c r="F109" s="39"/>
      <c r="G109" s="39"/>
      <c r="H109" s="39"/>
      <c r="I109" s="149"/>
      <c r="J109" s="39"/>
      <c r="K109" s="39"/>
      <c r="L109" s="43"/>
    </row>
    <row r="110" s="1" customFormat="1" ht="6.96" customHeight="1">
      <c r="B110" s="38"/>
      <c r="C110" s="39"/>
      <c r="D110" s="39"/>
      <c r="E110" s="39"/>
      <c r="F110" s="39"/>
      <c r="G110" s="39"/>
      <c r="H110" s="39"/>
      <c r="I110" s="149"/>
      <c r="J110" s="39"/>
      <c r="K110" s="39"/>
      <c r="L110" s="43"/>
    </row>
    <row r="111" s="1" customFormat="1" ht="12" customHeight="1">
      <c r="B111" s="38"/>
      <c r="C111" s="32" t="s">
        <v>16</v>
      </c>
      <c r="D111" s="39"/>
      <c r="E111" s="39"/>
      <c r="F111" s="39"/>
      <c r="G111" s="39"/>
      <c r="H111" s="39"/>
      <c r="I111" s="149"/>
      <c r="J111" s="39"/>
      <c r="K111" s="39"/>
      <c r="L111" s="43"/>
    </row>
    <row r="112" s="1" customFormat="1" ht="16.5" customHeight="1">
      <c r="B112" s="38"/>
      <c r="C112" s="39"/>
      <c r="D112" s="39"/>
      <c r="E112" s="186" t="str">
        <f>E7</f>
        <v>Stavební úpravy a změny užívání domu s pečovatelskou službou na bytový dům p.č. St. 171/1 a 171/2, k.ú. Hanušovice</v>
      </c>
      <c r="F112" s="32"/>
      <c r="G112" s="32"/>
      <c r="H112" s="32"/>
      <c r="I112" s="149"/>
      <c r="J112" s="39"/>
      <c r="K112" s="39"/>
      <c r="L112" s="43"/>
    </row>
    <row r="113" ht="12" customHeight="1">
      <c r="B113" s="21"/>
      <c r="C113" s="32" t="s">
        <v>122</v>
      </c>
      <c r="D113" s="22"/>
      <c r="E113" s="22"/>
      <c r="F113" s="22"/>
      <c r="G113" s="22"/>
      <c r="H113" s="22"/>
      <c r="I113" s="141"/>
      <c r="J113" s="22"/>
      <c r="K113" s="22"/>
      <c r="L113" s="20"/>
    </row>
    <row r="114" s="1" customFormat="1" ht="16.5" customHeight="1">
      <c r="B114" s="38"/>
      <c r="C114" s="39"/>
      <c r="D114" s="39"/>
      <c r="E114" s="186" t="s">
        <v>3513</v>
      </c>
      <c r="F114" s="39"/>
      <c r="G114" s="39"/>
      <c r="H114" s="39"/>
      <c r="I114" s="149"/>
      <c r="J114" s="39"/>
      <c r="K114" s="39"/>
      <c r="L114" s="43"/>
    </row>
    <row r="115" s="1" customFormat="1" ht="12" customHeight="1">
      <c r="B115" s="38"/>
      <c r="C115" s="32" t="s">
        <v>3514</v>
      </c>
      <c r="D115" s="39"/>
      <c r="E115" s="39"/>
      <c r="F115" s="39"/>
      <c r="G115" s="39"/>
      <c r="H115" s="39"/>
      <c r="I115" s="149"/>
      <c r="J115" s="39"/>
      <c r="K115" s="39"/>
      <c r="L115" s="43"/>
    </row>
    <row r="116" s="1" customFormat="1" ht="16.5" customHeight="1">
      <c r="B116" s="38"/>
      <c r="C116" s="39"/>
      <c r="D116" s="39"/>
      <c r="E116" s="71" t="str">
        <f>E11</f>
        <v>01 - Uzemění a jímací soustava</v>
      </c>
      <c r="F116" s="39"/>
      <c r="G116" s="39"/>
      <c r="H116" s="39"/>
      <c r="I116" s="149"/>
      <c r="J116" s="39"/>
      <c r="K116" s="39"/>
      <c r="L116" s="43"/>
    </row>
    <row r="117" s="1" customFormat="1" ht="6.96" customHeight="1">
      <c r="B117" s="38"/>
      <c r="C117" s="39"/>
      <c r="D117" s="39"/>
      <c r="E117" s="39"/>
      <c r="F117" s="39"/>
      <c r="G117" s="39"/>
      <c r="H117" s="39"/>
      <c r="I117" s="149"/>
      <c r="J117" s="39"/>
      <c r="K117" s="39"/>
      <c r="L117" s="43"/>
    </row>
    <row r="118" s="1" customFormat="1" ht="12" customHeight="1">
      <c r="B118" s="38"/>
      <c r="C118" s="32" t="s">
        <v>20</v>
      </c>
      <c r="D118" s="39"/>
      <c r="E118" s="39"/>
      <c r="F118" s="27" t="str">
        <f>F14</f>
        <v>Hanušovice</v>
      </c>
      <c r="G118" s="39"/>
      <c r="H118" s="39"/>
      <c r="I118" s="151" t="s">
        <v>22</v>
      </c>
      <c r="J118" s="74" t="str">
        <f>IF(J14="","",J14)</f>
        <v>9. 10. 2019</v>
      </c>
      <c r="K118" s="39"/>
      <c r="L118" s="43"/>
    </row>
    <row r="119" s="1" customFormat="1" ht="6.96" customHeight="1">
      <c r="B119" s="38"/>
      <c r="C119" s="39"/>
      <c r="D119" s="39"/>
      <c r="E119" s="39"/>
      <c r="F119" s="39"/>
      <c r="G119" s="39"/>
      <c r="H119" s="39"/>
      <c r="I119" s="149"/>
      <c r="J119" s="39"/>
      <c r="K119" s="39"/>
      <c r="L119" s="43"/>
    </row>
    <row r="120" s="1" customFormat="1" ht="15.15" customHeight="1">
      <c r="B120" s="38"/>
      <c r="C120" s="32" t="s">
        <v>24</v>
      </c>
      <c r="D120" s="39"/>
      <c r="E120" s="39"/>
      <c r="F120" s="27" t="str">
        <f>E17</f>
        <v xml:space="preserve"> </v>
      </c>
      <c r="G120" s="39"/>
      <c r="H120" s="39"/>
      <c r="I120" s="151" t="s">
        <v>30</v>
      </c>
      <c r="J120" s="36" t="str">
        <f>E23</f>
        <v xml:space="preserve"> </v>
      </c>
      <c r="K120" s="39"/>
      <c r="L120" s="43"/>
    </row>
    <row r="121" s="1" customFormat="1" ht="15.15" customHeight="1">
      <c r="B121" s="38"/>
      <c r="C121" s="32" t="s">
        <v>28</v>
      </c>
      <c r="D121" s="39"/>
      <c r="E121" s="39"/>
      <c r="F121" s="27" t="str">
        <f>IF(E20="","",E20)</f>
        <v>Vyplň údaj</v>
      </c>
      <c r="G121" s="39"/>
      <c r="H121" s="39"/>
      <c r="I121" s="151" t="s">
        <v>32</v>
      </c>
      <c r="J121" s="36" t="str">
        <f>E26</f>
        <v xml:space="preserve"> </v>
      </c>
      <c r="K121" s="39"/>
      <c r="L121" s="43"/>
    </row>
    <row r="122" s="1" customFormat="1" ht="10.32" customHeight="1">
      <c r="B122" s="38"/>
      <c r="C122" s="39"/>
      <c r="D122" s="39"/>
      <c r="E122" s="39"/>
      <c r="F122" s="39"/>
      <c r="G122" s="39"/>
      <c r="H122" s="39"/>
      <c r="I122" s="149"/>
      <c r="J122" s="39"/>
      <c r="K122" s="39"/>
      <c r="L122" s="43"/>
    </row>
    <row r="123" s="10" customFormat="1" ht="29.28" customHeight="1">
      <c r="B123" s="205"/>
      <c r="C123" s="206" t="s">
        <v>151</v>
      </c>
      <c r="D123" s="207" t="s">
        <v>59</v>
      </c>
      <c r="E123" s="207" t="s">
        <v>55</v>
      </c>
      <c r="F123" s="207" t="s">
        <v>56</v>
      </c>
      <c r="G123" s="207" t="s">
        <v>152</v>
      </c>
      <c r="H123" s="207" t="s">
        <v>153</v>
      </c>
      <c r="I123" s="208" t="s">
        <v>154</v>
      </c>
      <c r="J123" s="207" t="s">
        <v>126</v>
      </c>
      <c r="K123" s="209" t="s">
        <v>155</v>
      </c>
      <c r="L123" s="210"/>
      <c r="M123" s="95" t="s">
        <v>1</v>
      </c>
      <c r="N123" s="96" t="s">
        <v>38</v>
      </c>
      <c r="O123" s="96" t="s">
        <v>156</v>
      </c>
      <c r="P123" s="96" t="s">
        <v>157</v>
      </c>
      <c r="Q123" s="96" t="s">
        <v>158</v>
      </c>
      <c r="R123" s="96" t="s">
        <v>159</v>
      </c>
      <c r="S123" s="96" t="s">
        <v>160</v>
      </c>
      <c r="T123" s="97" t="s">
        <v>161</v>
      </c>
    </row>
    <row r="124" s="1" customFormat="1" ht="22.8" customHeight="1">
      <c r="B124" s="38"/>
      <c r="C124" s="102" t="s">
        <v>162</v>
      </c>
      <c r="D124" s="39"/>
      <c r="E124" s="39"/>
      <c r="F124" s="39"/>
      <c r="G124" s="39"/>
      <c r="H124" s="39"/>
      <c r="I124" s="149"/>
      <c r="J124" s="211">
        <f>BK124</f>
        <v>0</v>
      </c>
      <c r="K124" s="39"/>
      <c r="L124" s="43"/>
      <c r="M124" s="98"/>
      <c r="N124" s="99"/>
      <c r="O124" s="99"/>
      <c r="P124" s="212">
        <f>P125+P143+P159+P163</f>
        <v>0</v>
      </c>
      <c r="Q124" s="99"/>
      <c r="R124" s="212">
        <f>R125+R143+R159+R163</f>
        <v>0</v>
      </c>
      <c r="S124" s="99"/>
      <c r="T124" s="213">
        <f>T125+T143+T159+T163</f>
        <v>0</v>
      </c>
      <c r="AT124" s="17" t="s">
        <v>73</v>
      </c>
      <c r="AU124" s="17" t="s">
        <v>128</v>
      </c>
      <c r="BK124" s="214">
        <f>BK125+BK143+BK159+BK163</f>
        <v>0</v>
      </c>
    </row>
    <row r="125" s="11" customFormat="1" ht="25.92" customHeight="1">
      <c r="B125" s="215"/>
      <c r="C125" s="216"/>
      <c r="D125" s="217" t="s">
        <v>73</v>
      </c>
      <c r="E125" s="218" t="s">
        <v>3520</v>
      </c>
      <c r="F125" s="218" t="s">
        <v>3521</v>
      </c>
      <c r="G125" s="216"/>
      <c r="H125" s="216"/>
      <c r="I125" s="219"/>
      <c r="J125" s="220">
        <f>BK125</f>
        <v>0</v>
      </c>
      <c r="K125" s="216"/>
      <c r="L125" s="221"/>
      <c r="M125" s="222"/>
      <c r="N125" s="223"/>
      <c r="O125" s="223"/>
      <c r="P125" s="224">
        <f>SUM(P126:P142)</f>
        <v>0</v>
      </c>
      <c r="Q125" s="223"/>
      <c r="R125" s="224">
        <f>SUM(R126:R142)</f>
        <v>0</v>
      </c>
      <c r="S125" s="223"/>
      <c r="T125" s="225">
        <f>SUM(T126:T142)</f>
        <v>0</v>
      </c>
      <c r="AR125" s="226" t="s">
        <v>82</v>
      </c>
      <c r="AT125" s="227" t="s">
        <v>73</v>
      </c>
      <c r="AU125" s="227" t="s">
        <v>74</v>
      </c>
      <c r="AY125" s="226" t="s">
        <v>165</v>
      </c>
      <c r="BK125" s="228">
        <f>SUM(BK126:BK142)</f>
        <v>0</v>
      </c>
    </row>
    <row r="126" s="1" customFormat="1" ht="24" customHeight="1">
      <c r="B126" s="38"/>
      <c r="C126" s="231" t="s">
        <v>315</v>
      </c>
      <c r="D126" s="231" t="s">
        <v>168</v>
      </c>
      <c r="E126" s="232" t="s">
        <v>3522</v>
      </c>
      <c r="F126" s="233" t="s">
        <v>3523</v>
      </c>
      <c r="G126" s="234" t="s">
        <v>339</v>
      </c>
      <c r="H126" s="235">
        <v>30</v>
      </c>
      <c r="I126" s="236"/>
      <c r="J126" s="237">
        <f>ROUND(I126*H126,2)</f>
        <v>0</v>
      </c>
      <c r="K126" s="233" t="s">
        <v>1</v>
      </c>
      <c r="L126" s="43"/>
      <c r="M126" s="238" t="s">
        <v>1</v>
      </c>
      <c r="N126" s="239" t="s">
        <v>40</v>
      </c>
      <c r="O126" s="86"/>
      <c r="P126" s="240">
        <f>O126*H126</f>
        <v>0</v>
      </c>
      <c r="Q126" s="240">
        <v>0</v>
      </c>
      <c r="R126" s="240">
        <f>Q126*H126</f>
        <v>0</v>
      </c>
      <c r="S126" s="240">
        <v>0</v>
      </c>
      <c r="T126" s="241">
        <f>S126*H126</f>
        <v>0</v>
      </c>
      <c r="AR126" s="242" t="s">
        <v>315</v>
      </c>
      <c r="AT126" s="242" t="s">
        <v>168</v>
      </c>
      <c r="AU126" s="242" t="s">
        <v>82</v>
      </c>
      <c r="AY126" s="17" t="s">
        <v>165</v>
      </c>
      <c r="BE126" s="243">
        <f>IF(N126="základní",J126,0)</f>
        <v>0</v>
      </c>
      <c r="BF126" s="243">
        <f>IF(N126="snížená",J126,0)</f>
        <v>0</v>
      </c>
      <c r="BG126" s="243">
        <f>IF(N126="zákl. přenesená",J126,0)</f>
        <v>0</v>
      </c>
      <c r="BH126" s="243">
        <f>IF(N126="sníž. přenesená",J126,0)</f>
        <v>0</v>
      </c>
      <c r="BI126" s="243">
        <f>IF(N126="nulová",J126,0)</f>
        <v>0</v>
      </c>
      <c r="BJ126" s="17" t="s">
        <v>107</v>
      </c>
      <c r="BK126" s="243">
        <f>ROUND(I126*H126,2)</f>
        <v>0</v>
      </c>
      <c r="BL126" s="17" t="s">
        <v>315</v>
      </c>
      <c r="BM126" s="242" t="s">
        <v>3524</v>
      </c>
    </row>
    <row r="127" s="1" customFormat="1" ht="24" customHeight="1">
      <c r="B127" s="38"/>
      <c r="C127" s="288" t="s">
        <v>331</v>
      </c>
      <c r="D127" s="288" t="s">
        <v>223</v>
      </c>
      <c r="E127" s="289" t="s">
        <v>3525</v>
      </c>
      <c r="F127" s="290" t="s">
        <v>3526</v>
      </c>
      <c r="G127" s="291" t="s">
        <v>339</v>
      </c>
      <c r="H127" s="292">
        <v>30</v>
      </c>
      <c r="I127" s="293"/>
      <c r="J127" s="294">
        <f>ROUND(I127*H127,2)</f>
        <v>0</v>
      </c>
      <c r="K127" s="290" t="s">
        <v>1</v>
      </c>
      <c r="L127" s="295"/>
      <c r="M127" s="296" t="s">
        <v>1</v>
      </c>
      <c r="N127" s="297" t="s">
        <v>40</v>
      </c>
      <c r="O127" s="86"/>
      <c r="P127" s="240">
        <f>O127*H127</f>
        <v>0</v>
      </c>
      <c r="Q127" s="240">
        <v>0</v>
      </c>
      <c r="R127" s="240">
        <f>Q127*H127</f>
        <v>0</v>
      </c>
      <c r="S127" s="240">
        <v>0</v>
      </c>
      <c r="T127" s="241">
        <f>S127*H127</f>
        <v>0</v>
      </c>
      <c r="AR127" s="242" t="s">
        <v>616</v>
      </c>
      <c r="AT127" s="242" t="s">
        <v>223</v>
      </c>
      <c r="AU127" s="242" t="s">
        <v>82</v>
      </c>
      <c r="AY127" s="17" t="s">
        <v>165</v>
      </c>
      <c r="BE127" s="243">
        <f>IF(N127="základní",J127,0)</f>
        <v>0</v>
      </c>
      <c r="BF127" s="243">
        <f>IF(N127="snížená",J127,0)</f>
        <v>0</v>
      </c>
      <c r="BG127" s="243">
        <f>IF(N127="zákl. přenesená",J127,0)</f>
        <v>0</v>
      </c>
      <c r="BH127" s="243">
        <f>IF(N127="sníž. přenesená",J127,0)</f>
        <v>0</v>
      </c>
      <c r="BI127" s="243">
        <f>IF(N127="nulová",J127,0)</f>
        <v>0</v>
      </c>
      <c r="BJ127" s="17" t="s">
        <v>107</v>
      </c>
      <c r="BK127" s="243">
        <f>ROUND(I127*H127,2)</f>
        <v>0</v>
      </c>
      <c r="BL127" s="17" t="s">
        <v>315</v>
      </c>
      <c r="BM127" s="242" t="s">
        <v>3527</v>
      </c>
    </row>
    <row r="128" s="1" customFormat="1" ht="16.5" customHeight="1">
      <c r="B128" s="38"/>
      <c r="C128" s="288" t="s">
        <v>336</v>
      </c>
      <c r="D128" s="288" t="s">
        <v>223</v>
      </c>
      <c r="E128" s="289" t="s">
        <v>3528</v>
      </c>
      <c r="F128" s="290" t="s">
        <v>3529</v>
      </c>
      <c r="G128" s="291" t="s">
        <v>1173</v>
      </c>
      <c r="H128" s="292">
        <v>30</v>
      </c>
      <c r="I128" s="293"/>
      <c r="J128" s="294">
        <f>ROUND(I128*H128,2)</f>
        <v>0</v>
      </c>
      <c r="K128" s="290" t="s">
        <v>1</v>
      </c>
      <c r="L128" s="295"/>
      <c r="M128" s="296" t="s">
        <v>1</v>
      </c>
      <c r="N128" s="297" t="s">
        <v>40</v>
      </c>
      <c r="O128" s="86"/>
      <c r="P128" s="240">
        <f>O128*H128</f>
        <v>0</v>
      </c>
      <c r="Q128" s="240">
        <v>0</v>
      </c>
      <c r="R128" s="240">
        <f>Q128*H128</f>
        <v>0</v>
      </c>
      <c r="S128" s="240">
        <v>0</v>
      </c>
      <c r="T128" s="241">
        <f>S128*H128</f>
        <v>0</v>
      </c>
      <c r="AR128" s="242" t="s">
        <v>616</v>
      </c>
      <c r="AT128" s="242" t="s">
        <v>223</v>
      </c>
      <c r="AU128" s="242" t="s">
        <v>82</v>
      </c>
      <c r="AY128" s="17" t="s">
        <v>165</v>
      </c>
      <c r="BE128" s="243">
        <f>IF(N128="základní",J128,0)</f>
        <v>0</v>
      </c>
      <c r="BF128" s="243">
        <f>IF(N128="snížená",J128,0)</f>
        <v>0</v>
      </c>
      <c r="BG128" s="243">
        <f>IF(N128="zákl. přenesená",J128,0)</f>
        <v>0</v>
      </c>
      <c r="BH128" s="243">
        <f>IF(N128="sníž. přenesená",J128,0)</f>
        <v>0</v>
      </c>
      <c r="BI128" s="243">
        <f>IF(N128="nulová",J128,0)</f>
        <v>0</v>
      </c>
      <c r="BJ128" s="17" t="s">
        <v>107</v>
      </c>
      <c r="BK128" s="243">
        <f>ROUND(I128*H128,2)</f>
        <v>0</v>
      </c>
      <c r="BL128" s="17" t="s">
        <v>315</v>
      </c>
      <c r="BM128" s="242" t="s">
        <v>3530</v>
      </c>
    </row>
    <row r="129" s="1" customFormat="1" ht="24" customHeight="1">
      <c r="B129" s="38"/>
      <c r="C129" s="231" t="s">
        <v>349</v>
      </c>
      <c r="D129" s="231" t="s">
        <v>168</v>
      </c>
      <c r="E129" s="232" t="s">
        <v>3522</v>
      </c>
      <c r="F129" s="233" t="s">
        <v>3523</v>
      </c>
      <c r="G129" s="234" t="s">
        <v>339</v>
      </c>
      <c r="H129" s="235">
        <v>150</v>
      </c>
      <c r="I129" s="236"/>
      <c r="J129" s="237">
        <f>ROUND(I129*H129,2)</f>
        <v>0</v>
      </c>
      <c r="K129" s="233" t="s">
        <v>1</v>
      </c>
      <c r="L129" s="43"/>
      <c r="M129" s="238" t="s">
        <v>1</v>
      </c>
      <c r="N129" s="239" t="s">
        <v>40</v>
      </c>
      <c r="O129" s="86"/>
      <c r="P129" s="240">
        <f>O129*H129</f>
        <v>0</v>
      </c>
      <c r="Q129" s="240">
        <v>0</v>
      </c>
      <c r="R129" s="240">
        <f>Q129*H129</f>
        <v>0</v>
      </c>
      <c r="S129" s="240">
        <v>0</v>
      </c>
      <c r="T129" s="241">
        <f>S129*H129</f>
        <v>0</v>
      </c>
      <c r="AR129" s="242" t="s">
        <v>315</v>
      </c>
      <c r="AT129" s="242" t="s">
        <v>168</v>
      </c>
      <c r="AU129" s="242" t="s">
        <v>82</v>
      </c>
      <c r="AY129" s="17" t="s">
        <v>165</v>
      </c>
      <c r="BE129" s="243">
        <f>IF(N129="základní",J129,0)</f>
        <v>0</v>
      </c>
      <c r="BF129" s="243">
        <f>IF(N129="snížená",J129,0)</f>
        <v>0</v>
      </c>
      <c r="BG129" s="243">
        <f>IF(N129="zákl. přenesená",J129,0)</f>
        <v>0</v>
      </c>
      <c r="BH129" s="243">
        <f>IF(N129="sníž. přenesená",J129,0)</f>
        <v>0</v>
      </c>
      <c r="BI129" s="243">
        <f>IF(N129="nulová",J129,0)</f>
        <v>0</v>
      </c>
      <c r="BJ129" s="17" t="s">
        <v>107</v>
      </c>
      <c r="BK129" s="243">
        <f>ROUND(I129*H129,2)</f>
        <v>0</v>
      </c>
      <c r="BL129" s="17" t="s">
        <v>315</v>
      </c>
      <c r="BM129" s="242" t="s">
        <v>3531</v>
      </c>
    </row>
    <row r="130" s="1" customFormat="1" ht="24" customHeight="1">
      <c r="B130" s="38"/>
      <c r="C130" s="288" t="s">
        <v>357</v>
      </c>
      <c r="D130" s="288" t="s">
        <v>223</v>
      </c>
      <c r="E130" s="289" t="s">
        <v>3525</v>
      </c>
      <c r="F130" s="290" t="s">
        <v>3526</v>
      </c>
      <c r="G130" s="291" t="s">
        <v>339</v>
      </c>
      <c r="H130" s="292">
        <v>150</v>
      </c>
      <c r="I130" s="293"/>
      <c r="J130" s="294">
        <f>ROUND(I130*H130,2)</f>
        <v>0</v>
      </c>
      <c r="K130" s="290" t="s">
        <v>1</v>
      </c>
      <c r="L130" s="295"/>
      <c r="M130" s="296" t="s">
        <v>1</v>
      </c>
      <c r="N130" s="297" t="s">
        <v>40</v>
      </c>
      <c r="O130" s="86"/>
      <c r="P130" s="240">
        <f>O130*H130</f>
        <v>0</v>
      </c>
      <c r="Q130" s="240">
        <v>0</v>
      </c>
      <c r="R130" s="240">
        <f>Q130*H130</f>
        <v>0</v>
      </c>
      <c r="S130" s="240">
        <v>0</v>
      </c>
      <c r="T130" s="241">
        <f>S130*H130</f>
        <v>0</v>
      </c>
      <c r="AR130" s="242" t="s">
        <v>616</v>
      </c>
      <c r="AT130" s="242" t="s">
        <v>223</v>
      </c>
      <c r="AU130" s="242" t="s">
        <v>82</v>
      </c>
      <c r="AY130" s="17" t="s">
        <v>165</v>
      </c>
      <c r="BE130" s="243">
        <f>IF(N130="základní",J130,0)</f>
        <v>0</v>
      </c>
      <c r="BF130" s="243">
        <f>IF(N130="snížená",J130,0)</f>
        <v>0</v>
      </c>
      <c r="BG130" s="243">
        <f>IF(N130="zákl. přenesená",J130,0)</f>
        <v>0</v>
      </c>
      <c r="BH130" s="243">
        <f>IF(N130="sníž. přenesená",J130,0)</f>
        <v>0</v>
      </c>
      <c r="BI130" s="243">
        <f>IF(N130="nulová",J130,0)</f>
        <v>0</v>
      </c>
      <c r="BJ130" s="17" t="s">
        <v>107</v>
      </c>
      <c r="BK130" s="243">
        <f>ROUND(I130*H130,2)</f>
        <v>0</v>
      </c>
      <c r="BL130" s="17" t="s">
        <v>315</v>
      </c>
      <c r="BM130" s="242" t="s">
        <v>3532</v>
      </c>
    </row>
    <row r="131" s="1" customFormat="1" ht="36" customHeight="1">
      <c r="B131" s="38"/>
      <c r="C131" s="288" t="s">
        <v>7</v>
      </c>
      <c r="D131" s="288" t="s">
        <v>223</v>
      </c>
      <c r="E131" s="289" t="s">
        <v>3533</v>
      </c>
      <c r="F131" s="290" t="s">
        <v>3534</v>
      </c>
      <c r="G131" s="291" t="s">
        <v>1173</v>
      </c>
      <c r="H131" s="292">
        <v>150</v>
      </c>
      <c r="I131" s="293"/>
      <c r="J131" s="294">
        <f>ROUND(I131*H131,2)</f>
        <v>0</v>
      </c>
      <c r="K131" s="290" t="s">
        <v>1</v>
      </c>
      <c r="L131" s="295"/>
      <c r="M131" s="296" t="s">
        <v>1</v>
      </c>
      <c r="N131" s="297" t="s">
        <v>40</v>
      </c>
      <c r="O131" s="86"/>
      <c r="P131" s="240">
        <f>O131*H131</f>
        <v>0</v>
      </c>
      <c r="Q131" s="240">
        <v>0</v>
      </c>
      <c r="R131" s="240">
        <f>Q131*H131</f>
        <v>0</v>
      </c>
      <c r="S131" s="240">
        <v>0</v>
      </c>
      <c r="T131" s="241">
        <f>S131*H131</f>
        <v>0</v>
      </c>
      <c r="AR131" s="242" t="s">
        <v>616</v>
      </c>
      <c r="AT131" s="242" t="s">
        <v>223</v>
      </c>
      <c r="AU131" s="242" t="s">
        <v>82</v>
      </c>
      <c r="AY131" s="17" t="s">
        <v>165</v>
      </c>
      <c r="BE131" s="243">
        <f>IF(N131="základní",J131,0)</f>
        <v>0</v>
      </c>
      <c r="BF131" s="243">
        <f>IF(N131="snížená",J131,0)</f>
        <v>0</v>
      </c>
      <c r="BG131" s="243">
        <f>IF(N131="zákl. přenesená",J131,0)</f>
        <v>0</v>
      </c>
      <c r="BH131" s="243">
        <f>IF(N131="sníž. přenesená",J131,0)</f>
        <v>0</v>
      </c>
      <c r="BI131" s="243">
        <f>IF(N131="nulová",J131,0)</f>
        <v>0</v>
      </c>
      <c r="BJ131" s="17" t="s">
        <v>107</v>
      </c>
      <c r="BK131" s="243">
        <f>ROUND(I131*H131,2)</f>
        <v>0</v>
      </c>
      <c r="BL131" s="17" t="s">
        <v>315</v>
      </c>
      <c r="BM131" s="242" t="s">
        <v>3535</v>
      </c>
    </row>
    <row r="132" s="1" customFormat="1" ht="24" customHeight="1">
      <c r="B132" s="38"/>
      <c r="C132" s="231" t="s">
        <v>375</v>
      </c>
      <c r="D132" s="231" t="s">
        <v>168</v>
      </c>
      <c r="E132" s="232" t="s">
        <v>3522</v>
      </c>
      <c r="F132" s="233" t="s">
        <v>3523</v>
      </c>
      <c r="G132" s="234" t="s">
        <v>339</v>
      </c>
      <c r="H132" s="235">
        <v>60</v>
      </c>
      <c r="I132" s="236"/>
      <c r="J132" s="237">
        <f>ROUND(I132*H132,2)</f>
        <v>0</v>
      </c>
      <c r="K132" s="233" t="s">
        <v>1</v>
      </c>
      <c r="L132" s="43"/>
      <c r="M132" s="238" t="s">
        <v>1</v>
      </c>
      <c r="N132" s="239" t="s">
        <v>40</v>
      </c>
      <c r="O132" s="86"/>
      <c r="P132" s="240">
        <f>O132*H132</f>
        <v>0</v>
      </c>
      <c r="Q132" s="240">
        <v>0</v>
      </c>
      <c r="R132" s="240">
        <f>Q132*H132</f>
        <v>0</v>
      </c>
      <c r="S132" s="240">
        <v>0</v>
      </c>
      <c r="T132" s="241">
        <f>S132*H132</f>
        <v>0</v>
      </c>
      <c r="AR132" s="242" t="s">
        <v>315</v>
      </c>
      <c r="AT132" s="242" t="s">
        <v>168</v>
      </c>
      <c r="AU132" s="242" t="s">
        <v>82</v>
      </c>
      <c r="AY132" s="17" t="s">
        <v>165</v>
      </c>
      <c r="BE132" s="243">
        <f>IF(N132="základní",J132,0)</f>
        <v>0</v>
      </c>
      <c r="BF132" s="243">
        <f>IF(N132="snížená",J132,0)</f>
        <v>0</v>
      </c>
      <c r="BG132" s="243">
        <f>IF(N132="zákl. přenesená",J132,0)</f>
        <v>0</v>
      </c>
      <c r="BH132" s="243">
        <f>IF(N132="sníž. přenesená",J132,0)</f>
        <v>0</v>
      </c>
      <c r="BI132" s="243">
        <f>IF(N132="nulová",J132,0)</f>
        <v>0</v>
      </c>
      <c r="BJ132" s="17" t="s">
        <v>107</v>
      </c>
      <c r="BK132" s="243">
        <f>ROUND(I132*H132,2)</f>
        <v>0</v>
      </c>
      <c r="BL132" s="17" t="s">
        <v>315</v>
      </c>
      <c r="BM132" s="242" t="s">
        <v>3536</v>
      </c>
    </row>
    <row r="133" s="1" customFormat="1" ht="24" customHeight="1">
      <c r="B133" s="38"/>
      <c r="C133" s="288" t="s">
        <v>514</v>
      </c>
      <c r="D133" s="288" t="s">
        <v>223</v>
      </c>
      <c r="E133" s="289" t="s">
        <v>3525</v>
      </c>
      <c r="F133" s="290" t="s">
        <v>3526</v>
      </c>
      <c r="G133" s="291" t="s">
        <v>339</v>
      </c>
      <c r="H133" s="292">
        <v>60</v>
      </c>
      <c r="I133" s="293"/>
      <c r="J133" s="294">
        <f>ROUND(I133*H133,2)</f>
        <v>0</v>
      </c>
      <c r="K133" s="290" t="s">
        <v>1</v>
      </c>
      <c r="L133" s="295"/>
      <c r="M133" s="296" t="s">
        <v>1</v>
      </c>
      <c r="N133" s="297" t="s">
        <v>40</v>
      </c>
      <c r="O133" s="86"/>
      <c r="P133" s="240">
        <f>O133*H133</f>
        <v>0</v>
      </c>
      <c r="Q133" s="240">
        <v>0</v>
      </c>
      <c r="R133" s="240">
        <f>Q133*H133</f>
        <v>0</v>
      </c>
      <c r="S133" s="240">
        <v>0</v>
      </c>
      <c r="T133" s="241">
        <f>S133*H133</f>
        <v>0</v>
      </c>
      <c r="AR133" s="242" t="s">
        <v>616</v>
      </c>
      <c r="AT133" s="242" t="s">
        <v>223</v>
      </c>
      <c r="AU133" s="242" t="s">
        <v>82</v>
      </c>
      <c r="AY133" s="17" t="s">
        <v>165</v>
      </c>
      <c r="BE133" s="243">
        <f>IF(N133="základní",J133,0)</f>
        <v>0</v>
      </c>
      <c r="BF133" s="243">
        <f>IF(N133="snížená",J133,0)</f>
        <v>0</v>
      </c>
      <c r="BG133" s="243">
        <f>IF(N133="zákl. přenesená",J133,0)</f>
        <v>0</v>
      </c>
      <c r="BH133" s="243">
        <f>IF(N133="sníž. přenesená",J133,0)</f>
        <v>0</v>
      </c>
      <c r="BI133" s="243">
        <f>IF(N133="nulová",J133,0)</f>
        <v>0</v>
      </c>
      <c r="BJ133" s="17" t="s">
        <v>107</v>
      </c>
      <c r="BK133" s="243">
        <f>ROUND(I133*H133,2)</f>
        <v>0</v>
      </c>
      <c r="BL133" s="17" t="s">
        <v>315</v>
      </c>
      <c r="BM133" s="242" t="s">
        <v>3537</v>
      </c>
    </row>
    <row r="134" s="1" customFormat="1" ht="48" customHeight="1">
      <c r="B134" s="38"/>
      <c r="C134" s="288" t="s">
        <v>526</v>
      </c>
      <c r="D134" s="288" t="s">
        <v>223</v>
      </c>
      <c r="E134" s="289" t="s">
        <v>3538</v>
      </c>
      <c r="F134" s="290" t="s">
        <v>3539</v>
      </c>
      <c r="G134" s="291" t="s">
        <v>3540</v>
      </c>
      <c r="H134" s="292">
        <v>60</v>
      </c>
      <c r="I134" s="293"/>
      <c r="J134" s="294">
        <f>ROUND(I134*H134,2)</f>
        <v>0</v>
      </c>
      <c r="K134" s="290" t="s">
        <v>1</v>
      </c>
      <c r="L134" s="295"/>
      <c r="M134" s="296" t="s">
        <v>1</v>
      </c>
      <c r="N134" s="297" t="s">
        <v>40</v>
      </c>
      <c r="O134" s="86"/>
      <c r="P134" s="240">
        <f>O134*H134</f>
        <v>0</v>
      </c>
      <c r="Q134" s="240">
        <v>0</v>
      </c>
      <c r="R134" s="240">
        <f>Q134*H134</f>
        <v>0</v>
      </c>
      <c r="S134" s="240">
        <v>0</v>
      </c>
      <c r="T134" s="241">
        <f>S134*H134</f>
        <v>0</v>
      </c>
      <c r="AR134" s="242" t="s">
        <v>616</v>
      </c>
      <c r="AT134" s="242" t="s">
        <v>223</v>
      </c>
      <c r="AU134" s="242" t="s">
        <v>82</v>
      </c>
      <c r="AY134" s="17" t="s">
        <v>165</v>
      </c>
      <c r="BE134" s="243">
        <f>IF(N134="základní",J134,0)</f>
        <v>0</v>
      </c>
      <c r="BF134" s="243">
        <f>IF(N134="snížená",J134,0)</f>
        <v>0</v>
      </c>
      <c r="BG134" s="243">
        <f>IF(N134="zákl. přenesená",J134,0)</f>
        <v>0</v>
      </c>
      <c r="BH134" s="243">
        <f>IF(N134="sníž. přenesená",J134,0)</f>
        <v>0</v>
      </c>
      <c r="BI134" s="243">
        <f>IF(N134="nulová",J134,0)</f>
        <v>0</v>
      </c>
      <c r="BJ134" s="17" t="s">
        <v>107</v>
      </c>
      <c r="BK134" s="243">
        <f>ROUND(I134*H134,2)</f>
        <v>0</v>
      </c>
      <c r="BL134" s="17" t="s">
        <v>315</v>
      </c>
      <c r="BM134" s="242" t="s">
        <v>3541</v>
      </c>
    </row>
    <row r="135" s="1" customFormat="1" ht="16.5" customHeight="1">
      <c r="B135" s="38"/>
      <c r="C135" s="231" t="s">
        <v>601</v>
      </c>
      <c r="D135" s="231" t="s">
        <v>168</v>
      </c>
      <c r="E135" s="232" t="s">
        <v>3542</v>
      </c>
      <c r="F135" s="233" t="s">
        <v>3543</v>
      </c>
      <c r="G135" s="234" t="s">
        <v>214</v>
      </c>
      <c r="H135" s="235">
        <v>6</v>
      </c>
      <c r="I135" s="236"/>
      <c r="J135" s="237">
        <f>ROUND(I135*H135,2)</f>
        <v>0</v>
      </c>
      <c r="K135" s="233" t="s">
        <v>1</v>
      </c>
      <c r="L135" s="43"/>
      <c r="M135" s="238" t="s">
        <v>1</v>
      </c>
      <c r="N135" s="239" t="s">
        <v>40</v>
      </c>
      <c r="O135" s="86"/>
      <c r="P135" s="240">
        <f>O135*H135</f>
        <v>0</v>
      </c>
      <c r="Q135" s="240">
        <v>0</v>
      </c>
      <c r="R135" s="240">
        <f>Q135*H135</f>
        <v>0</v>
      </c>
      <c r="S135" s="240">
        <v>0</v>
      </c>
      <c r="T135" s="241">
        <f>S135*H135</f>
        <v>0</v>
      </c>
      <c r="AR135" s="242" t="s">
        <v>315</v>
      </c>
      <c r="AT135" s="242" t="s">
        <v>168</v>
      </c>
      <c r="AU135" s="242" t="s">
        <v>82</v>
      </c>
      <c r="AY135" s="17" t="s">
        <v>165</v>
      </c>
      <c r="BE135" s="243">
        <f>IF(N135="základní",J135,0)</f>
        <v>0</v>
      </c>
      <c r="BF135" s="243">
        <f>IF(N135="snížená",J135,0)</f>
        <v>0</v>
      </c>
      <c r="BG135" s="243">
        <f>IF(N135="zákl. přenesená",J135,0)</f>
        <v>0</v>
      </c>
      <c r="BH135" s="243">
        <f>IF(N135="sníž. přenesená",J135,0)</f>
        <v>0</v>
      </c>
      <c r="BI135" s="243">
        <f>IF(N135="nulová",J135,0)</f>
        <v>0</v>
      </c>
      <c r="BJ135" s="17" t="s">
        <v>107</v>
      </c>
      <c r="BK135" s="243">
        <f>ROUND(I135*H135,2)</f>
        <v>0</v>
      </c>
      <c r="BL135" s="17" t="s">
        <v>315</v>
      </c>
      <c r="BM135" s="242" t="s">
        <v>3544</v>
      </c>
    </row>
    <row r="136" s="1" customFormat="1" ht="24" customHeight="1">
      <c r="B136" s="38"/>
      <c r="C136" s="288" t="s">
        <v>607</v>
      </c>
      <c r="D136" s="288" t="s">
        <v>223</v>
      </c>
      <c r="E136" s="289" t="s">
        <v>3545</v>
      </c>
      <c r="F136" s="290" t="s">
        <v>3546</v>
      </c>
      <c r="G136" s="291" t="s">
        <v>3540</v>
      </c>
      <c r="H136" s="292">
        <v>6</v>
      </c>
      <c r="I136" s="293"/>
      <c r="J136" s="294">
        <f>ROUND(I136*H136,2)</f>
        <v>0</v>
      </c>
      <c r="K136" s="290" t="s">
        <v>1</v>
      </c>
      <c r="L136" s="295"/>
      <c r="M136" s="296" t="s">
        <v>1</v>
      </c>
      <c r="N136" s="297" t="s">
        <v>40</v>
      </c>
      <c r="O136" s="86"/>
      <c r="P136" s="240">
        <f>O136*H136</f>
        <v>0</v>
      </c>
      <c r="Q136" s="240">
        <v>0</v>
      </c>
      <c r="R136" s="240">
        <f>Q136*H136</f>
        <v>0</v>
      </c>
      <c r="S136" s="240">
        <v>0</v>
      </c>
      <c r="T136" s="241">
        <f>S136*H136</f>
        <v>0</v>
      </c>
      <c r="AR136" s="242" t="s">
        <v>616</v>
      </c>
      <c r="AT136" s="242" t="s">
        <v>223</v>
      </c>
      <c r="AU136" s="242" t="s">
        <v>82</v>
      </c>
      <c r="AY136" s="17" t="s">
        <v>165</v>
      </c>
      <c r="BE136" s="243">
        <f>IF(N136="základní",J136,0)</f>
        <v>0</v>
      </c>
      <c r="BF136" s="243">
        <f>IF(N136="snížená",J136,0)</f>
        <v>0</v>
      </c>
      <c r="BG136" s="243">
        <f>IF(N136="zákl. přenesená",J136,0)</f>
        <v>0</v>
      </c>
      <c r="BH136" s="243">
        <f>IF(N136="sníž. přenesená",J136,0)</f>
        <v>0</v>
      </c>
      <c r="BI136" s="243">
        <f>IF(N136="nulová",J136,0)</f>
        <v>0</v>
      </c>
      <c r="BJ136" s="17" t="s">
        <v>107</v>
      </c>
      <c r="BK136" s="243">
        <f>ROUND(I136*H136,2)</f>
        <v>0</v>
      </c>
      <c r="BL136" s="17" t="s">
        <v>315</v>
      </c>
      <c r="BM136" s="242" t="s">
        <v>3547</v>
      </c>
    </row>
    <row r="137" s="1" customFormat="1" ht="16.5" customHeight="1">
      <c r="B137" s="38"/>
      <c r="C137" s="231" t="s">
        <v>612</v>
      </c>
      <c r="D137" s="231" t="s">
        <v>168</v>
      </c>
      <c r="E137" s="232" t="s">
        <v>3542</v>
      </c>
      <c r="F137" s="233" t="s">
        <v>3543</v>
      </c>
      <c r="G137" s="234" t="s">
        <v>214</v>
      </c>
      <c r="H137" s="235">
        <v>45</v>
      </c>
      <c r="I137" s="236"/>
      <c r="J137" s="237">
        <f>ROUND(I137*H137,2)</f>
        <v>0</v>
      </c>
      <c r="K137" s="233" t="s">
        <v>1</v>
      </c>
      <c r="L137" s="43"/>
      <c r="M137" s="238" t="s">
        <v>1</v>
      </c>
      <c r="N137" s="239" t="s">
        <v>40</v>
      </c>
      <c r="O137" s="86"/>
      <c r="P137" s="240">
        <f>O137*H137</f>
        <v>0</v>
      </c>
      <c r="Q137" s="240">
        <v>0</v>
      </c>
      <c r="R137" s="240">
        <f>Q137*H137</f>
        <v>0</v>
      </c>
      <c r="S137" s="240">
        <v>0</v>
      </c>
      <c r="T137" s="241">
        <f>S137*H137</f>
        <v>0</v>
      </c>
      <c r="AR137" s="242" t="s">
        <v>315</v>
      </c>
      <c r="AT137" s="242" t="s">
        <v>168</v>
      </c>
      <c r="AU137" s="242" t="s">
        <v>82</v>
      </c>
      <c r="AY137" s="17" t="s">
        <v>165</v>
      </c>
      <c r="BE137" s="243">
        <f>IF(N137="základní",J137,0)</f>
        <v>0</v>
      </c>
      <c r="BF137" s="243">
        <f>IF(N137="snížená",J137,0)</f>
        <v>0</v>
      </c>
      <c r="BG137" s="243">
        <f>IF(N137="zákl. přenesená",J137,0)</f>
        <v>0</v>
      </c>
      <c r="BH137" s="243">
        <f>IF(N137="sníž. přenesená",J137,0)</f>
        <v>0</v>
      </c>
      <c r="BI137" s="243">
        <f>IF(N137="nulová",J137,0)</f>
        <v>0</v>
      </c>
      <c r="BJ137" s="17" t="s">
        <v>107</v>
      </c>
      <c r="BK137" s="243">
        <f>ROUND(I137*H137,2)</f>
        <v>0</v>
      </c>
      <c r="BL137" s="17" t="s">
        <v>315</v>
      </c>
      <c r="BM137" s="242" t="s">
        <v>3548</v>
      </c>
    </row>
    <row r="138" s="1" customFormat="1" ht="24" customHeight="1">
      <c r="B138" s="38"/>
      <c r="C138" s="288" t="s">
        <v>616</v>
      </c>
      <c r="D138" s="288" t="s">
        <v>223</v>
      </c>
      <c r="E138" s="289" t="s">
        <v>3549</v>
      </c>
      <c r="F138" s="290" t="s">
        <v>3550</v>
      </c>
      <c r="G138" s="291" t="s">
        <v>3540</v>
      </c>
      <c r="H138" s="292">
        <v>45</v>
      </c>
      <c r="I138" s="293"/>
      <c r="J138" s="294">
        <f>ROUND(I138*H138,2)</f>
        <v>0</v>
      </c>
      <c r="K138" s="290" t="s">
        <v>1</v>
      </c>
      <c r="L138" s="295"/>
      <c r="M138" s="296" t="s">
        <v>1</v>
      </c>
      <c r="N138" s="297" t="s">
        <v>40</v>
      </c>
      <c r="O138" s="86"/>
      <c r="P138" s="240">
        <f>O138*H138</f>
        <v>0</v>
      </c>
      <c r="Q138" s="240">
        <v>0</v>
      </c>
      <c r="R138" s="240">
        <f>Q138*H138</f>
        <v>0</v>
      </c>
      <c r="S138" s="240">
        <v>0</v>
      </c>
      <c r="T138" s="241">
        <f>S138*H138</f>
        <v>0</v>
      </c>
      <c r="AR138" s="242" t="s">
        <v>616</v>
      </c>
      <c r="AT138" s="242" t="s">
        <v>223</v>
      </c>
      <c r="AU138" s="242" t="s">
        <v>82</v>
      </c>
      <c r="AY138" s="17" t="s">
        <v>165</v>
      </c>
      <c r="BE138" s="243">
        <f>IF(N138="základní",J138,0)</f>
        <v>0</v>
      </c>
      <c r="BF138" s="243">
        <f>IF(N138="snížená",J138,0)</f>
        <v>0</v>
      </c>
      <c r="BG138" s="243">
        <f>IF(N138="zákl. přenesená",J138,0)</f>
        <v>0</v>
      </c>
      <c r="BH138" s="243">
        <f>IF(N138="sníž. přenesená",J138,0)</f>
        <v>0</v>
      </c>
      <c r="BI138" s="243">
        <f>IF(N138="nulová",J138,0)</f>
        <v>0</v>
      </c>
      <c r="BJ138" s="17" t="s">
        <v>107</v>
      </c>
      <c r="BK138" s="243">
        <f>ROUND(I138*H138,2)</f>
        <v>0</v>
      </c>
      <c r="BL138" s="17" t="s">
        <v>315</v>
      </c>
      <c r="BM138" s="242" t="s">
        <v>3551</v>
      </c>
    </row>
    <row r="139" s="1" customFormat="1" ht="16.5" customHeight="1">
      <c r="B139" s="38"/>
      <c r="C139" s="231" t="s">
        <v>543</v>
      </c>
      <c r="D139" s="231" t="s">
        <v>168</v>
      </c>
      <c r="E139" s="232" t="s">
        <v>3552</v>
      </c>
      <c r="F139" s="233" t="s">
        <v>3553</v>
      </c>
      <c r="G139" s="234" t="s">
        <v>214</v>
      </c>
      <c r="H139" s="235">
        <v>4</v>
      </c>
      <c r="I139" s="236"/>
      <c r="J139" s="237">
        <f>ROUND(I139*H139,2)</f>
        <v>0</v>
      </c>
      <c r="K139" s="233" t="s">
        <v>1</v>
      </c>
      <c r="L139" s="43"/>
      <c r="M139" s="238" t="s">
        <v>1</v>
      </c>
      <c r="N139" s="239" t="s">
        <v>40</v>
      </c>
      <c r="O139" s="86"/>
      <c r="P139" s="240">
        <f>O139*H139</f>
        <v>0</v>
      </c>
      <c r="Q139" s="240">
        <v>0</v>
      </c>
      <c r="R139" s="240">
        <f>Q139*H139</f>
        <v>0</v>
      </c>
      <c r="S139" s="240">
        <v>0</v>
      </c>
      <c r="T139" s="241">
        <f>S139*H139</f>
        <v>0</v>
      </c>
      <c r="AR139" s="242" t="s">
        <v>315</v>
      </c>
      <c r="AT139" s="242" t="s">
        <v>168</v>
      </c>
      <c r="AU139" s="242" t="s">
        <v>82</v>
      </c>
      <c r="AY139" s="17" t="s">
        <v>165</v>
      </c>
      <c r="BE139" s="243">
        <f>IF(N139="základní",J139,0)</f>
        <v>0</v>
      </c>
      <c r="BF139" s="243">
        <f>IF(N139="snížená",J139,0)</f>
        <v>0</v>
      </c>
      <c r="BG139" s="243">
        <f>IF(N139="zákl. přenesená",J139,0)</f>
        <v>0</v>
      </c>
      <c r="BH139" s="243">
        <f>IF(N139="sníž. přenesená",J139,0)</f>
        <v>0</v>
      </c>
      <c r="BI139" s="243">
        <f>IF(N139="nulová",J139,0)</f>
        <v>0</v>
      </c>
      <c r="BJ139" s="17" t="s">
        <v>107</v>
      </c>
      <c r="BK139" s="243">
        <f>ROUND(I139*H139,2)</f>
        <v>0</v>
      </c>
      <c r="BL139" s="17" t="s">
        <v>315</v>
      </c>
      <c r="BM139" s="242" t="s">
        <v>3554</v>
      </c>
    </row>
    <row r="140" s="1" customFormat="1" ht="16.5" customHeight="1">
      <c r="B140" s="38"/>
      <c r="C140" s="288" t="s">
        <v>557</v>
      </c>
      <c r="D140" s="288" t="s">
        <v>223</v>
      </c>
      <c r="E140" s="289" t="s">
        <v>3555</v>
      </c>
      <c r="F140" s="290" t="s">
        <v>3556</v>
      </c>
      <c r="G140" s="291" t="s">
        <v>1173</v>
      </c>
      <c r="H140" s="292">
        <v>4</v>
      </c>
      <c r="I140" s="293"/>
      <c r="J140" s="294">
        <f>ROUND(I140*H140,2)</f>
        <v>0</v>
      </c>
      <c r="K140" s="290" t="s">
        <v>1</v>
      </c>
      <c r="L140" s="295"/>
      <c r="M140" s="296" t="s">
        <v>1</v>
      </c>
      <c r="N140" s="297" t="s">
        <v>40</v>
      </c>
      <c r="O140" s="86"/>
      <c r="P140" s="240">
        <f>O140*H140</f>
        <v>0</v>
      </c>
      <c r="Q140" s="240">
        <v>0</v>
      </c>
      <c r="R140" s="240">
        <f>Q140*H140</f>
        <v>0</v>
      </c>
      <c r="S140" s="240">
        <v>0</v>
      </c>
      <c r="T140" s="241">
        <f>S140*H140</f>
        <v>0</v>
      </c>
      <c r="AR140" s="242" t="s">
        <v>616</v>
      </c>
      <c r="AT140" s="242" t="s">
        <v>223</v>
      </c>
      <c r="AU140" s="242" t="s">
        <v>82</v>
      </c>
      <c r="AY140" s="17" t="s">
        <v>165</v>
      </c>
      <c r="BE140" s="243">
        <f>IF(N140="základní",J140,0)</f>
        <v>0</v>
      </c>
      <c r="BF140" s="243">
        <f>IF(N140="snížená",J140,0)</f>
        <v>0</v>
      </c>
      <c r="BG140" s="243">
        <f>IF(N140="zákl. přenesená",J140,0)</f>
        <v>0</v>
      </c>
      <c r="BH140" s="243">
        <f>IF(N140="sníž. přenesená",J140,0)</f>
        <v>0</v>
      </c>
      <c r="BI140" s="243">
        <f>IF(N140="nulová",J140,0)</f>
        <v>0</v>
      </c>
      <c r="BJ140" s="17" t="s">
        <v>107</v>
      </c>
      <c r="BK140" s="243">
        <f>ROUND(I140*H140,2)</f>
        <v>0</v>
      </c>
      <c r="BL140" s="17" t="s">
        <v>315</v>
      </c>
      <c r="BM140" s="242" t="s">
        <v>3557</v>
      </c>
    </row>
    <row r="141" s="1" customFormat="1" ht="16.5" customHeight="1">
      <c r="B141" s="38"/>
      <c r="C141" s="288" t="s">
        <v>574</v>
      </c>
      <c r="D141" s="288" t="s">
        <v>223</v>
      </c>
      <c r="E141" s="289" t="s">
        <v>3558</v>
      </c>
      <c r="F141" s="290" t="s">
        <v>3559</v>
      </c>
      <c r="G141" s="291" t="s">
        <v>1173</v>
      </c>
      <c r="H141" s="292">
        <v>4</v>
      </c>
      <c r="I141" s="293"/>
      <c r="J141" s="294">
        <f>ROUND(I141*H141,2)</f>
        <v>0</v>
      </c>
      <c r="K141" s="290" t="s">
        <v>1</v>
      </c>
      <c r="L141" s="295"/>
      <c r="M141" s="296" t="s">
        <v>1</v>
      </c>
      <c r="N141" s="297" t="s">
        <v>40</v>
      </c>
      <c r="O141" s="86"/>
      <c r="P141" s="240">
        <f>O141*H141</f>
        <v>0</v>
      </c>
      <c r="Q141" s="240">
        <v>0</v>
      </c>
      <c r="R141" s="240">
        <f>Q141*H141</f>
        <v>0</v>
      </c>
      <c r="S141" s="240">
        <v>0</v>
      </c>
      <c r="T141" s="241">
        <f>S141*H141</f>
        <v>0</v>
      </c>
      <c r="AR141" s="242" t="s">
        <v>616</v>
      </c>
      <c r="AT141" s="242" t="s">
        <v>223</v>
      </c>
      <c r="AU141" s="242" t="s">
        <v>82</v>
      </c>
      <c r="AY141" s="17" t="s">
        <v>165</v>
      </c>
      <c r="BE141" s="243">
        <f>IF(N141="základní",J141,0)</f>
        <v>0</v>
      </c>
      <c r="BF141" s="243">
        <f>IF(N141="snížená",J141,0)</f>
        <v>0</v>
      </c>
      <c r="BG141" s="243">
        <f>IF(N141="zákl. přenesená",J141,0)</f>
        <v>0</v>
      </c>
      <c r="BH141" s="243">
        <f>IF(N141="sníž. přenesená",J141,0)</f>
        <v>0</v>
      </c>
      <c r="BI141" s="243">
        <f>IF(N141="nulová",J141,0)</f>
        <v>0</v>
      </c>
      <c r="BJ141" s="17" t="s">
        <v>107</v>
      </c>
      <c r="BK141" s="243">
        <f>ROUND(I141*H141,2)</f>
        <v>0</v>
      </c>
      <c r="BL141" s="17" t="s">
        <v>315</v>
      </c>
      <c r="BM141" s="242" t="s">
        <v>3560</v>
      </c>
    </row>
    <row r="142" s="1" customFormat="1" ht="16.5" customHeight="1">
      <c r="B142" s="38"/>
      <c r="C142" s="288" t="s">
        <v>580</v>
      </c>
      <c r="D142" s="288" t="s">
        <v>223</v>
      </c>
      <c r="E142" s="289" t="s">
        <v>3561</v>
      </c>
      <c r="F142" s="290" t="s">
        <v>3562</v>
      </c>
      <c r="G142" s="291" t="s">
        <v>1173</v>
      </c>
      <c r="H142" s="292">
        <v>4</v>
      </c>
      <c r="I142" s="293"/>
      <c r="J142" s="294">
        <f>ROUND(I142*H142,2)</f>
        <v>0</v>
      </c>
      <c r="K142" s="290" t="s">
        <v>1</v>
      </c>
      <c r="L142" s="295"/>
      <c r="M142" s="296" t="s">
        <v>1</v>
      </c>
      <c r="N142" s="297" t="s">
        <v>40</v>
      </c>
      <c r="O142" s="86"/>
      <c r="P142" s="240">
        <f>O142*H142</f>
        <v>0</v>
      </c>
      <c r="Q142" s="240">
        <v>0</v>
      </c>
      <c r="R142" s="240">
        <f>Q142*H142</f>
        <v>0</v>
      </c>
      <c r="S142" s="240">
        <v>0</v>
      </c>
      <c r="T142" s="241">
        <f>S142*H142</f>
        <v>0</v>
      </c>
      <c r="AR142" s="242" t="s">
        <v>616</v>
      </c>
      <c r="AT142" s="242" t="s">
        <v>223</v>
      </c>
      <c r="AU142" s="242" t="s">
        <v>82</v>
      </c>
      <c r="AY142" s="17" t="s">
        <v>165</v>
      </c>
      <c r="BE142" s="243">
        <f>IF(N142="základní",J142,0)</f>
        <v>0</v>
      </c>
      <c r="BF142" s="243">
        <f>IF(N142="snížená",J142,0)</f>
        <v>0</v>
      </c>
      <c r="BG142" s="243">
        <f>IF(N142="zákl. přenesená",J142,0)</f>
        <v>0</v>
      </c>
      <c r="BH142" s="243">
        <f>IF(N142="sníž. přenesená",J142,0)</f>
        <v>0</v>
      </c>
      <c r="BI142" s="243">
        <f>IF(N142="nulová",J142,0)</f>
        <v>0</v>
      </c>
      <c r="BJ142" s="17" t="s">
        <v>107</v>
      </c>
      <c r="BK142" s="243">
        <f>ROUND(I142*H142,2)</f>
        <v>0</v>
      </c>
      <c r="BL142" s="17" t="s">
        <v>315</v>
      </c>
      <c r="BM142" s="242" t="s">
        <v>3563</v>
      </c>
    </row>
    <row r="143" s="11" customFormat="1" ht="25.92" customHeight="1">
      <c r="B143" s="215"/>
      <c r="C143" s="216"/>
      <c r="D143" s="217" t="s">
        <v>73</v>
      </c>
      <c r="E143" s="218" t="s">
        <v>3564</v>
      </c>
      <c r="F143" s="218" t="s">
        <v>3565</v>
      </c>
      <c r="G143" s="216"/>
      <c r="H143" s="216"/>
      <c r="I143" s="219"/>
      <c r="J143" s="220">
        <f>BK143</f>
        <v>0</v>
      </c>
      <c r="K143" s="216"/>
      <c r="L143" s="221"/>
      <c r="M143" s="222"/>
      <c r="N143" s="223"/>
      <c r="O143" s="223"/>
      <c r="P143" s="224">
        <f>SUM(P144:P158)</f>
        <v>0</v>
      </c>
      <c r="Q143" s="223"/>
      <c r="R143" s="224">
        <f>SUM(R144:R158)</f>
        <v>0</v>
      </c>
      <c r="S143" s="223"/>
      <c r="T143" s="225">
        <f>SUM(T144:T158)</f>
        <v>0</v>
      </c>
      <c r="AR143" s="226" t="s">
        <v>107</v>
      </c>
      <c r="AT143" s="227" t="s">
        <v>73</v>
      </c>
      <c r="AU143" s="227" t="s">
        <v>74</v>
      </c>
      <c r="AY143" s="226" t="s">
        <v>165</v>
      </c>
      <c r="BK143" s="228">
        <f>SUM(BK144:BK158)</f>
        <v>0</v>
      </c>
    </row>
    <row r="144" s="1" customFormat="1" ht="16.5" customHeight="1">
      <c r="B144" s="38"/>
      <c r="C144" s="231" t="s">
        <v>82</v>
      </c>
      <c r="D144" s="231" t="s">
        <v>168</v>
      </c>
      <c r="E144" s="232" t="s">
        <v>3566</v>
      </c>
      <c r="F144" s="233" t="s">
        <v>3567</v>
      </c>
      <c r="G144" s="234" t="s">
        <v>214</v>
      </c>
      <c r="H144" s="235">
        <v>1</v>
      </c>
      <c r="I144" s="236"/>
      <c r="J144" s="237">
        <f>ROUND(I144*H144,2)</f>
        <v>0</v>
      </c>
      <c r="K144" s="233" t="s">
        <v>1</v>
      </c>
      <c r="L144" s="43"/>
      <c r="M144" s="238" t="s">
        <v>1</v>
      </c>
      <c r="N144" s="239" t="s">
        <v>40</v>
      </c>
      <c r="O144" s="86"/>
      <c r="P144" s="240">
        <f>O144*H144</f>
        <v>0</v>
      </c>
      <c r="Q144" s="240">
        <v>0</v>
      </c>
      <c r="R144" s="240">
        <f>Q144*H144</f>
        <v>0</v>
      </c>
      <c r="S144" s="240">
        <v>0</v>
      </c>
      <c r="T144" s="241">
        <f>S144*H144</f>
        <v>0</v>
      </c>
      <c r="AR144" s="242" t="s">
        <v>315</v>
      </c>
      <c r="AT144" s="242" t="s">
        <v>168</v>
      </c>
      <c r="AU144" s="242" t="s">
        <v>82</v>
      </c>
      <c r="AY144" s="17" t="s">
        <v>165</v>
      </c>
      <c r="BE144" s="243">
        <f>IF(N144="základní",J144,0)</f>
        <v>0</v>
      </c>
      <c r="BF144" s="243">
        <f>IF(N144="snížená",J144,0)</f>
        <v>0</v>
      </c>
      <c r="BG144" s="243">
        <f>IF(N144="zákl. přenesená",J144,0)</f>
        <v>0</v>
      </c>
      <c r="BH144" s="243">
        <f>IF(N144="sníž. přenesená",J144,0)</f>
        <v>0</v>
      </c>
      <c r="BI144" s="243">
        <f>IF(N144="nulová",J144,0)</f>
        <v>0</v>
      </c>
      <c r="BJ144" s="17" t="s">
        <v>107</v>
      </c>
      <c r="BK144" s="243">
        <f>ROUND(I144*H144,2)</f>
        <v>0</v>
      </c>
      <c r="BL144" s="17" t="s">
        <v>315</v>
      </c>
      <c r="BM144" s="242" t="s">
        <v>3568</v>
      </c>
    </row>
    <row r="145" s="1" customFormat="1" ht="24" customHeight="1">
      <c r="B145" s="38"/>
      <c r="C145" s="288" t="s">
        <v>107</v>
      </c>
      <c r="D145" s="288" t="s">
        <v>223</v>
      </c>
      <c r="E145" s="289" t="s">
        <v>3569</v>
      </c>
      <c r="F145" s="290" t="s">
        <v>3570</v>
      </c>
      <c r="G145" s="291" t="s">
        <v>3540</v>
      </c>
      <c r="H145" s="292">
        <v>1</v>
      </c>
      <c r="I145" s="293"/>
      <c r="J145" s="294">
        <f>ROUND(I145*H145,2)</f>
        <v>0</v>
      </c>
      <c r="K145" s="290" t="s">
        <v>1</v>
      </c>
      <c r="L145" s="295"/>
      <c r="M145" s="296" t="s">
        <v>1</v>
      </c>
      <c r="N145" s="297" t="s">
        <v>40</v>
      </c>
      <c r="O145" s="86"/>
      <c r="P145" s="240">
        <f>O145*H145</f>
        <v>0</v>
      </c>
      <c r="Q145" s="240">
        <v>0</v>
      </c>
      <c r="R145" s="240">
        <f>Q145*H145</f>
        <v>0</v>
      </c>
      <c r="S145" s="240">
        <v>0</v>
      </c>
      <c r="T145" s="241">
        <f>S145*H145</f>
        <v>0</v>
      </c>
      <c r="AR145" s="242" t="s">
        <v>616</v>
      </c>
      <c r="AT145" s="242" t="s">
        <v>223</v>
      </c>
      <c r="AU145" s="242" t="s">
        <v>82</v>
      </c>
      <c r="AY145" s="17" t="s">
        <v>165</v>
      </c>
      <c r="BE145" s="243">
        <f>IF(N145="základní",J145,0)</f>
        <v>0</v>
      </c>
      <c r="BF145" s="243">
        <f>IF(N145="snížená",J145,0)</f>
        <v>0</v>
      </c>
      <c r="BG145" s="243">
        <f>IF(N145="zákl. přenesená",J145,0)</f>
        <v>0</v>
      </c>
      <c r="BH145" s="243">
        <f>IF(N145="sníž. přenesená",J145,0)</f>
        <v>0</v>
      </c>
      <c r="BI145" s="243">
        <f>IF(N145="nulová",J145,0)</f>
        <v>0</v>
      </c>
      <c r="BJ145" s="17" t="s">
        <v>107</v>
      </c>
      <c r="BK145" s="243">
        <f>ROUND(I145*H145,2)</f>
        <v>0</v>
      </c>
      <c r="BL145" s="17" t="s">
        <v>315</v>
      </c>
      <c r="BM145" s="242" t="s">
        <v>3571</v>
      </c>
    </row>
    <row r="146" s="1" customFormat="1" ht="48" customHeight="1">
      <c r="B146" s="38"/>
      <c r="C146" s="288" t="s">
        <v>166</v>
      </c>
      <c r="D146" s="288" t="s">
        <v>223</v>
      </c>
      <c r="E146" s="289" t="s">
        <v>3572</v>
      </c>
      <c r="F146" s="290" t="s">
        <v>3573</v>
      </c>
      <c r="G146" s="291" t="s">
        <v>1173</v>
      </c>
      <c r="H146" s="292">
        <v>1</v>
      </c>
      <c r="I146" s="293"/>
      <c r="J146" s="294">
        <f>ROUND(I146*H146,2)</f>
        <v>0</v>
      </c>
      <c r="K146" s="290" t="s">
        <v>1</v>
      </c>
      <c r="L146" s="295"/>
      <c r="M146" s="296" t="s">
        <v>1</v>
      </c>
      <c r="N146" s="297" t="s">
        <v>40</v>
      </c>
      <c r="O146" s="86"/>
      <c r="P146" s="240">
        <f>O146*H146</f>
        <v>0</v>
      </c>
      <c r="Q146" s="240">
        <v>0</v>
      </c>
      <c r="R146" s="240">
        <f>Q146*H146</f>
        <v>0</v>
      </c>
      <c r="S146" s="240">
        <v>0</v>
      </c>
      <c r="T146" s="241">
        <f>S146*H146</f>
        <v>0</v>
      </c>
      <c r="AR146" s="242" t="s">
        <v>616</v>
      </c>
      <c r="AT146" s="242" t="s">
        <v>223</v>
      </c>
      <c r="AU146" s="242" t="s">
        <v>82</v>
      </c>
      <c r="AY146" s="17" t="s">
        <v>165</v>
      </c>
      <c r="BE146" s="243">
        <f>IF(N146="základní",J146,0)</f>
        <v>0</v>
      </c>
      <c r="BF146" s="243">
        <f>IF(N146="snížená",J146,0)</f>
        <v>0</v>
      </c>
      <c r="BG146" s="243">
        <f>IF(N146="zákl. přenesená",J146,0)</f>
        <v>0</v>
      </c>
      <c r="BH146" s="243">
        <f>IF(N146="sníž. přenesená",J146,0)</f>
        <v>0</v>
      </c>
      <c r="BI146" s="243">
        <f>IF(N146="nulová",J146,0)</f>
        <v>0</v>
      </c>
      <c r="BJ146" s="17" t="s">
        <v>107</v>
      </c>
      <c r="BK146" s="243">
        <f>ROUND(I146*H146,2)</f>
        <v>0</v>
      </c>
      <c r="BL146" s="17" t="s">
        <v>315</v>
      </c>
      <c r="BM146" s="242" t="s">
        <v>3574</v>
      </c>
    </row>
    <row r="147" s="1" customFormat="1" ht="24" customHeight="1">
      <c r="B147" s="38"/>
      <c r="C147" s="231" t="s">
        <v>173</v>
      </c>
      <c r="D147" s="231" t="s">
        <v>168</v>
      </c>
      <c r="E147" s="232" t="s">
        <v>3575</v>
      </c>
      <c r="F147" s="233" t="s">
        <v>3576</v>
      </c>
      <c r="G147" s="234" t="s">
        <v>339</v>
      </c>
      <c r="H147" s="235">
        <v>120</v>
      </c>
      <c r="I147" s="236"/>
      <c r="J147" s="237">
        <f>ROUND(I147*H147,2)</f>
        <v>0</v>
      </c>
      <c r="K147" s="233" t="s">
        <v>1</v>
      </c>
      <c r="L147" s="43"/>
      <c r="M147" s="238" t="s">
        <v>1</v>
      </c>
      <c r="N147" s="239" t="s">
        <v>40</v>
      </c>
      <c r="O147" s="86"/>
      <c r="P147" s="240">
        <f>O147*H147</f>
        <v>0</v>
      </c>
      <c r="Q147" s="240">
        <v>0</v>
      </c>
      <c r="R147" s="240">
        <f>Q147*H147</f>
        <v>0</v>
      </c>
      <c r="S147" s="240">
        <v>0</v>
      </c>
      <c r="T147" s="241">
        <f>S147*H147</f>
        <v>0</v>
      </c>
      <c r="AR147" s="242" t="s">
        <v>82</v>
      </c>
      <c r="AT147" s="242" t="s">
        <v>168</v>
      </c>
      <c r="AU147" s="242" t="s">
        <v>82</v>
      </c>
      <c r="AY147" s="17" t="s">
        <v>165</v>
      </c>
      <c r="BE147" s="243">
        <f>IF(N147="základní",J147,0)</f>
        <v>0</v>
      </c>
      <c r="BF147" s="243">
        <f>IF(N147="snížená",J147,0)</f>
        <v>0</v>
      </c>
      <c r="BG147" s="243">
        <f>IF(N147="zákl. přenesená",J147,0)</f>
        <v>0</v>
      </c>
      <c r="BH147" s="243">
        <f>IF(N147="sníž. přenesená",J147,0)</f>
        <v>0</v>
      </c>
      <c r="BI147" s="243">
        <f>IF(N147="nulová",J147,0)</f>
        <v>0</v>
      </c>
      <c r="BJ147" s="17" t="s">
        <v>107</v>
      </c>
      <c r="BK147" s="243">
        <f>ROUND(I147*H147,2)</f>
        <v>0</v>
      </c>
      <c r="BL147" s="17" t="s">
        <v>82</v>
      </c>
      <c r="BM147" s="242" t="s">
        <v>3577</v>
      </c>
    </row>
    <row r="148" s="1" customFormat="1" ht="16.5" customHeight="1">
      <c r="B148" s="38"/>
      <c r="C148" s="288" t="s">
        <v>229</v>
      </c>
      <c r="D148" s="288" t="s">
        <v>223</v>
      </c>
      <c r="E148" s="289" t="s">
        <v>3578</v>
      </c>
      <c r="F148" s="290" t="s">
        <v>3579</v>
      </c>
      <c r="G148" s="291" t="s">
        <v>3580</v>
      </c>
      <c r="H148" s="292">
        <v>120</v>
      </c>
      <c r="I148" s="293"/>
      <c r="J148" s="294">
        <f>ROUND(I148*H148,2)</f>
        <v>0</v>
      </c>
      <c r="K148" s="290" t="s">
        <v>1</v>
      </c>
      <c r="L148" s="295"/>
      <c r="M148" s="296" t="s">
        <v>1</v>
      </c>
      <c r="N148" s="297" t="s">
        <v>40</v>
      </c>
      <c r="O148" s="86"/>
      <c r="P148" s="240">
        <f>O148*H148</f>
        <v>0</v>
      </c>
      <c r="Q148" s="240">
        <v>0</v>
      </c>
      <c r="R148" s="240">
        <f>Q148*H148</f>
        <v>0</v>
      </c>
      <c r="S148" s="240">
        <v>0</v>
      </c>
      <c r="T148" s="241">
        <f>S148*H148</f>
        <v>0</v>
      </c>
      <c r="AR148" s="242" t="s">
        <v>107</v>
      </c>
      <c r="AT148" s="242" t="s">
        <v>223</v>
      </c>
      <c r="AU148" s="242" t="s">
        <v>82</v>
      </c>
      <c r="AY148" s="17" t="s">
        <v>165</v>
      </c>
      <c r="BE148" s="243">
        <f>IF(N148="základní",J148,0)</f>
        <v>0</v>
      </c>
      <c r="BF148" s="243">
        <f>IF(N148="snížená",J148,0)</f>
        <v>0</v>
      </c>
      <c r="BG148" s="243">
        <f>IF(N148="zákl. přenesená",J148,0)</f>
        <v>0</v>
      </c>
      <c r="BH148" s="243">
        <f>IF(N148="sníž. přenesená",J148,0)</f>
        <v>0</v>
      </c>
      <c r="BI148" s="243">
        <f>IF(N148="nulová",J148,0)</f>
        <v>0</v>
      </c>
      <c r="BJ148" s="17" t="s">
        <v>107</v>
      </c>
      <c r="BK148" s="243">
        <f>ROUND(I148*H148,2)</f>
        <v>0</v>
      </c>
      <c r="BL148" s="17" t="s">
        <v>82</v>
      </c>
      <c r="BM148" s="242" t="s">
        <v>3581</v>
      </c>
    </row>
    <row r="149" s="1" customFormat="1" ht="24" customHeight="1">
      <c r="B149" s="38"/>
      <c r="C149" s="231" t="s">
        <v>233</v>
      </c>
      <c r="D149" s="231" t="s">
        <v>168</v>
      </c>
      <c r="E149" s="232" t="s">
        <v>3582</v>
      </c>
      <c r="F149" s="233" t="s">
        <v>3583</v>
      </c>
      <c r="G149" s="234" t="s">
        <v>339</v>
      </c>
      <c r="H149" s="235">
        <v>3</v>
      </c>
      <c r="I149" s="236"/>
      <c r="J149" s="237">
        <f>ROUND(I149*H149,2)</f>
        <v>0</v>
      </c>
      <c r="K149" s="233" t="s">
        <v>1</v>
      </c>
      <c r="L149" s="43"/>
      <c r="M149" s="238" t="s">
        <v>1</v>
      </c>
      <c r="N149" s="239" t="s">
        <v>40</v>
      </c>
      <c r="O149" s="86"/>
      <c r="P149" s="240">
        <f>O149*H149</f>
        <v>0</v>
      </c>
      <c r="Q149" s="240">
        <v>0</v>
      </c>
      <c r="R149" s="240">
        <f>Q149*H149</f>
        <v>0</v>
      </c>
      <c r="S149" s="240">
        <v>0</v>
      </c>
      <c r="T149" s="241">
        <f>S149*H149</f>
        <v>0</v>
      </c>
      <c r="AR149" s="242" t="s">
        <v>315</v>
      </c>
      <c r="AT149" s="242" t="s">
        <v>168</v>
      </c>
      <c r="AU149" s="242" t="s">
        <v>82</v>
      </c>
      <c r="AY149" s="17" t="s">
        <v>165</v>
      </c>
      <c r="BE149" s="243">
        <f>IF(N149="základní",J149,0)</f>
        <v>0</v>
      </c>
      <c r="BF149" s="243">
        <f>IF(N149="snížená",J149,0)</f>
        <v>0</v>
      </c>
      <c r="BG149" s="243">
        <f>IF(N149="zákl. přenesená",J149,0)</f>
        <v>0</v>
      </c>
      <c r="BH149" s="243">
        <f>IF(N149="sníž. přenesená",J149,0)</f>
        <v>0</v>
      </c>
      <c r="BI149" s="243">
        <f>IF(N149="nulová",J149,0)</f>
        <v>0</v>
      </c>
      <c r="BJ149" s="17" t="s">
        <v>107</v>
      </c>
      <c r="BK149" s="243">
        <f>ROUND(I149*H149,2)</f>
        <v>0</v>
      </c>
      <c r="BL149" s="17" t="s">
        <v>315</v>
      </c>
      <c r="BM149" s="242" t="s">
        <v>3584</v>
      </c>
    </row>
    <row r="150" s="1" customFormat="1" ht="16.5" customHeight="1">
      <c r="B150" s="38"/>
      <c r="C150" s="288" t="s">
        <v>238</v>
      </c>
      <c r="D150" s="288" t="s">
        <v>223</v>
      </c>
      <c r="E150" s="289" t="s">
        <v>3585</v>
      </c>
      <c r="F150" s="290" t="s">
        <v>3586</v>
      </c>
      <c r="G150" s="291" t="s">
        <v>3580</v>
      </c>
      <c r="H150" s="292">
        <v>1.8600000000000001</v>
      </c>
      <c r="I150" s="293"/>
      <c r="J150" s="294">
        <f>ROUND(I150*H150,2)</f>
        <v>0</v>
      </c>
      <c r="K150" s="290" t="s">
        <v>1</v>
      </c>
      <c r="L150" s="295"/>
      <c r="M150" s="296" t="s">
        <v>1</v>
      </c>
      <c r="N150" s="297" t="s">
        <v>40</v>
      </c>
      <c r="O150" s="86"/>
      <c r="P150" s="240">
        <f>O150*H150</f>
        <v>0</v>
      </c>
      <c r="Q150" s="240">
        <v>0</v>
      </c>
      <c r="R150" s="240">
        <f>Q150*H150</f>
        <v>0</v>
      </c>
      <c r="S150" s="240">
        <v>0</v>
      </c>
      <c r="T150" s="241">
        <f>S150*H150</f>
        <v>0</v>
      </c>
      <c r="AR150" s="242" t="s">
        <v>616</v>
      </c>
      <c r="AT150" s="242" t="s">
        <v>223</v>
      </c>
      <c r="AU150" s="242" t="s">
        <v>82</v>
      </c>
      <c r="AY150" s="17" t="s">
        <v>165</v>
      </c>
      <c r="BE150" s="243">
        <f>IF(N150="základní",J150,0)</f>
        <v>0</v>
      </c>
      <c r="BF150" s="243">
        <f>IF(N150="snížená",J150,0)</f>
        <v>0</v>
      </c>
      <c r="BG150" s="243">
        <f>IF(N150="zákl. přenesená",J150,0)</f>
        <v>0</v>
      </c>
      <c r="BH150" s="243">
        <f>IF(N150="sníž. přenesená",J150,0)</f>
        <v>0</v>
      </c>
      <c r="BI150" s="243">
        <f>IF(N150="nulová",J150,0)</f>
        <v>0</v>
      </c>
      <c r="BJ150" s="17" t="s">
        <v>107</v>
      </c>
      <c r="BK150" s="243">
        <f>ROUND(I150*H150,2)</f>
        <v>0</v>
      </c>
      <c r="BL150" s="17" t="s">
        <v>315</v>
      </c>
      <c r="BM150" s="242" t="s">
        <v>3587</v>
      </c>
    </row>
    <row r="151" s="1" customFormat="1" ht="24" customHeight="1">
      <c r="B151" s="38"/>
      <c r="C151" s="231" t="s">
        <v>226</v>
      </c>
      <c r="D151" s="231" t="s">
        <v>168</v>
      </c>
      <c r="E151" s="232" t="s">
        <v>3582</v>
      </c>
      <c r="F151" s="233" t="s">
        <v>3583</v>
      </c>
      <c r="G151" s="234" t="s">
        <v>339</v>
      </c>
      <c r="H151" s="235">
        <v>18</v>
      </c>
      <c r="I151" s="236"/>
      <c r="J151" s="237">
        <f>ROUND(I151*H151,2)</f>
        <v>0</v>
      </c>
      <c r="K151" s="233" t="s">
        <v>1</v>
      </c>
      <c r="L151" s="43"/>
      <c r="M151" s="238" t="s">
        <v>1</v>
      </c>
      <c r="N151" s="239" t="s">
        <v>40</v>
      </c>
      <c r="O151" s="86"/>
      <c r="P151" s="240">
        <f>O151*H151</f>
        <v>0</v>
      </c>
      <c r="Q151" s="240">
        <v>0</v>
      </c>
      <c r="R151" s="240">
        <f>Q151*H151</f>
        <v>0</v>
      </c>
      <c r="S151" s="240">
        <v>0</v>
      </c>
      <c r="T151" s="241">
        <f>S151*H151</f>
        <v>0</v>
      </c>
      <c r="AR151" s="242" t="s">
        <v>315</v>
      </c>
      <c r="AT151" s="242" t="s">
        <v>168</v>
      </c>
      <c r="AU151" s="242" t="s">
        <v>82</v>
      </c>
      <c r="AY151" s="17" t="s">
        <v>165</v>
      </c>
      <c r="BE151" s="243">
        <f>IF(N151="základní",J151,0)</f>
        <v>0</v>
      </c>
      <c r="BF151" s="243">
        <f>IF(N151="snížená",J151,0)</f>
        <v>0</v>
      </c>
      <c r="BG151" s="243">
        <f>IF(N151="zákl. přenesená",J151,0)</f>
        <v>0</v>
      </c>
      <c r="BH151" s="243">
        <f>IF(N151="sníž. přenesená",J151,0)</f>
        <v>0</v>
      </c>
      <c r="BI151" s="243">
        <f>IF(N151="nulová",J151,0)</f>
        <v>0</v>
      </c>
      <c r="BJ151" s="17" t="s">
        <v>107</v>
      </c>
      <c r="BK151" s="243">
        <f>ROUND(I151*H151,2)</f>
        <v>0</v>
      </c>
      <c r="BL151" s="17" t="s">
        <v>315</v>
      </c>
      <c r="BM151" s="242" t="s">
        <v>3588</v>
      </c>
    </row>
    <row r="152" s="1" customFormat="1" ht="16.5" customHeight="1">
      <c r="B152" s="38"/>
      <c r="C152" s="288" t="s">
        <v>251</v>
      </c>
      <c r="D152" s="288" t="s">
        <v>223</v>
      </c>
      <c r="E152" s="289" t="s">
        <v>3589</v>
      </c>
      <c r="F152" s="290" t="s">
        <v>3590</v>
      </c>
      <c r="G152" s="291" t="s">
        <v>339</v>
      </c>
      <c r="H152" s="292">
        <v>18</v>
      </c>
      <c r="I152" s="293"/>
      <c r="J152" s="294">
        <f>ROUND(I152*H152,2)</f>
        <v>0</v>
      </c>
      <c r="K152" s="290" t="s">
        <v>1</v>
      </c>
      <c r="L152" s="295"/>
      <c r="M152" s="296" t="s">
        <v>1</v>
      </c>
      <c r="N152" s="297" t="s">
        <v>40</v>
      </c>
      <c r="O152" s="86"/>
      <c r="P152" s="240">
        <f>O152*H152</f>
        <v>0</v>
      </c>
      <c r="Q152" s="240">
        <v>0</v>
      </c>
      <c r="R152" s="240">
        <f>Q152*H152</f>
        <v>0</v>
      </c>
      <c r="S152" s="240">
        <v>0</v>
      </c>
      <c r="T152" s="241">
        <f>S152*H152</f>
        <v>0</v>
      </c>
      <c r="AR152" s="242" t="s">
        <v>616</v>
      </c>
      <c r="AT152" s="242" t="s">
        <v>223</v>
      </c>
      <c r="AU152" s="242" t="s">
        <v>82</v>
      </c>
      <c r="AY152" s="17" t="s">
        <v>165</v>
      </c>
      <c r="BE152" s="243">
        <f>IF(N152="základní",J152,0)</f>
        <v>0</v>
      </c>
      <c r="BF152" s="243">
        <f>IF(N152="snížená",J152,0)</f>
        <v>0</v>
      </c>
      <c r="BG152" s="243">
        <f>IF(N152="zákl. přenesená",J152,0)</f>
        <v>0</v>
      </c>
      <c r="BH152" s="243">
        <f>IF(N152="sníž. přenesená",J152,0)</f>
        <v>0</v>
      </c>
      <c r="BI152" s="243">
        <f>IF(N152="nulová",J152,0)</f>
        <v>0</v>
      </c>
      <c r="BJ152" s="17" t="s">
        <v>107</v>
      </c>
      <c r="BK152" s="243">
        <f>ROUND(I152*H152,2)</f>
        <v>0</v>
      </c>
      <c r="BL152" s="17" t="s">
        <v>315</v>
      </c>
      <c r="BM152" s="242" t="s">
        <v>3591</v>
      </c>
    </row>
    <row r="153" s="1" customFormat="1" ht="16.5" customHeight="1">
      <c r="B153" s="38"/>
      <c r="C153" s="231" t="s">
        <v>256</v>
      </c>
      <c r="D153" s="231" t="s">
        <v>168</v>
      </c>
      <c r="E153" s="232" t="s">
        <v>3542</v>
      </c>
      <c r="F153" s="233" t="s">
        <v>3543</v>
      </c>
      <c r="G153" s="234" t="s">
        <v>214</v>
      </c>
      <c r="H153" s="235">
        <v>6</v>
      </c>
      <c r="I153" s="236"/>
      <c r="J153" s="237">
        <f>ROUND(I153*H153,2)</f>
        <v>0</v>
      </c>
      <c r="K153" s="233" t="s">
        <v>1</v>
      </c>
      <c r="L153" s="43"/>
      <c r="M153" s="238" t="s">
        <v>1</v>
      </c>
      <c r="N153" s="239" t="s">
        <v>40</v>
      </c>
      <c r="O153" s="86"/>
      <c r="P153" s="240">
        <f>O153*H153</f>
        <v>0</v>
      </c>
      <c r="Q153" s="240">
        <v>0</v>
      </c>
      <c r="R153" s="240">
        <f>Q153*H153</f>
        <v>0</v>
      </c>
      <c r="S153" s="240">
        <v>0</v>
      </c>
      <c r="T153" s="241">
        <f>S153*H153</f>
        <v>0</v>
      </c>
      <c r="AR153" s="242" t="s">
        <v>315</v>
      </c>
      <c r="AT153" s="242" t="s">
        <v>168</v>
      </c>
      <c r="AU153" s="242" t="s">
        <v>82</v>
      </c>
      <c r="AY153" s="17" t="s">
        <v>165</v>
      </c>
      <c r="BE153" s="243">
        <f>IF(N153="základní",J153,0)</f>
        <v>0</v>
      </c>
      <c r="BF153" s="243">
        <f>IF(N153="snížená",J153,0)</f>
        <v>0</v>
      </c>
      <c r="BG153" s="243">
        <f>IF(N153="zákl. přenesená",J153,0)</f>
        <v>0</v>
      </c>
      <c r="BH153" s="243">
        <f>IF(N153="sníž. přenesená",J153,0)</f>
        <v>0</v>
      </c>
      <c r="BI153" s="243">
        <f>IF(N153="nulová",J153,0)</f>
        <v>0</v>
      </c>
      <c r="BJ153" s="17" t="s">
        <v>107</v>
      </c>
      <c r="BK153" s="243">
        <f>ROUND(I153*H153,2)</f>
        <v>0</v>
      </c>
      <c r="BL153" s="17" t="s">
        <v>315</v>
      </c>
      <c r="BM153" s="242" t="s">
        <v>3592</v>
      </c>
    </row>
    <row r="154" s="1" customFormat="1" ht="16.5" customHeight="1">
      <c r="B154" s="38"/>
      <c r="C154" s="288" t="s">
        <v>263</v>
      </c>
      <c r="D154" s="288" t="s">
        <v>223</v>
      </c>
      <c r="E154" s="289" t="s">
        <v>3593</v>
      </c>
      <c r="F154" s="290" t="s">
        <v>3594</v>
      </c>
      <c r="G154" s="291" t="s">
        <v>3540</v>
      </c>
      <c r="H154" s="292">
        <v>6</v>
      </c>
      <c r="I154" s="293"/>
      <c r="J154" s="294">
        <f>ROUND(I154*H154,2)</f>
        <v>0</v>
      </c>
      <c r="K154" s="290" t="s">
        <v>1</v>
      </c>
      <c r="L154" s="295"/>
      <c r="M154" s="296" t="s">
        <v>1</v>
      </c>
      <c r="N154" s="297" t="s">
        <v>40</v>
      </c>
      <c r="O154" s="86"/>
      <c r="P154" s="240">
        <f>O154*H154</f>
        <v>0</v>
      </c>
      <c r="Q154" s="240">
        <v>0</v>
      </c>
      <c r="R154" s="240">
        <f>Q154*H154</f>
        <v>0</v>
      </c>
      <c r="S154" s="240">
        <v>0</v>
      </c>
      <c r="T154" s="241">
        <f>S154*H154</f>
        <v>0</v>
      </c>
      <c r="AR154" s="242" t="s">
        <v>616</v>
      </c>
      <c r="AT154" s="242" t="s">
        <v>223</v>
      </c>
      <c r="AU154" s="242" t="s">
        <v>82</v>
      </c>
      <c r="AY154" s="17" t="s">
        <v>165</v>
      </c>
      <c r="BE154" s="243">
        <f>IF(N154="základní",J154,0)</f>
        <v>0</v>
      </c>
      <c r="BF154" s="243">
        <f>IF(N154="snížená",J154,0)</f>
        <v>0</v>
      </c>
      <c r="BG154" s="243">
        <f>IF(N154="zákl. přenesená",J154,0)</f>
        <v>0</v>
      </c>
      <c r="BH154" s="243">
        <f>IF(N154="sníž. přenesená",J154,0)</f>
        <v>0</v>
      </c>
      <c r="BI154" s="243">
        <f>IF(N154="nulová",J154,0)</f>
        <v>0</v>
      </c>
      <c r="BJ154" s="17" t="s">
        <v>107</v>
      </c>
      <c r="BK154" s="243">
        <f>ROUND(I154*H154,2)</f>
        <v>0</v>
      </c>
      <c r="BL154" s="17" t="s">
        <v>315</v>
      </c>
      <c r="BM154" s="242" t="s">
        <v>3595</v>
      </c>
    </row>
    <row r="155" s="1" customFormat="1" ht="16.5" customHeight="1">
      <c r="B155" s="38"/>
      <c r="C155" s="231" t="s">
        <v>282</v>
      </c>
      <c r="D155" s="231" t="s">
        <v>168</v>
      </c>
      <c r="E155" s="232" t="s">
        <v>3596</v>
      </c>
      <c r="F155" s="233" t="s">
        <v>3597</v>
      </c>
      <c r="G155" s="234" t="s">
        <v>214</v>
      </c>
      <c r="H155" s="235">
        <v>5</v>
      </c>
      <c r="I155" s="236"/>
      <c r="J155" s="237">
        <f>ROUND(I155*H155,2)</f>
        <v>0</v>
      </c>
      <c r="K155" s="233" t="s">
        <v>1</v>
      </c>
      <c r="L155" s="43"/>
      <c r="M155" s="238" t="s">
        <v>1</v>
      </c>
      <c r="N155" s="239" t="s">
        <v>40</v>
      </c>
      <c r="O155" s="86"/>
      <c r="P155" s="240">
        <f>O155*H155</f>
        <v>0</v>
      </c>
      <c r="Q155" s="240">
        <v>0</v>
      </c>
      <c r="R155" s="240">
        <f>Q155*H155</f>
        <v>0</v>
      </c>
      <c r="S155" s="240">
        <v>0</v>
      </c>
      <c r="T155" s="241">
        <f>S155*H155</f>
        <v>0</v>
      </c>
      <c r="AR155" s="242" t="s">
        <v>315</v>
      </c>
      <c r="AT155" s="242" t="s">
        <v>168</v>
      </c>
      <c r="AU155" s="242" t="s">
        <v>82</v>
      </c>
      <c r="AY155" s="17" t="s">
        <v>165</v>
      </c>
      <c r="BE155" s="243">
        <f>IF(N155="základní",J155,0)</f>
        <v>0</v>
      </c>
      <c r="BF155" s="243">
        <f>IF(N155="snížená",J155,0)</f>
        <v>0</v>
      </c>
      <c r="BG155" s="243">
        <f>IF(N155="zákl. přenesená",J155,0)</f>
        <v>0</v>
      </c>
      <c r="BH155" s="243">
        <f>IF(N155="sníž. přenesená",J155,0)</f>
        <v>0</v>
      </c>
      <c r="BI155" s="243">
        <f>IF(N155="nulová",J155,0)</f>
        <v>0</v>
      </c>
      <c r="BJ155" s="17" t="s">
        <v>107</v>
      </c>
      <c r="BK155" s="243">
        <f>ROUND(I155*H155,2)</f>
        <v>0</v>
      </c>
      <c r="BL155" s="17" t="s">
        <v>315</v>
      </c>
      <c r="BM155" s="242" t="s">
        <v>3598</v>
      </c>
    </row>
    <row r="156" s="1" customFormat="1" ht="24" customHeight="1">
      <c r="B156" s="38"/>
      <c r="C156" s="288" t="s">
        <v>293</v>
      </c>
      <c r="D156" s="288" t="s">
        <v>223</v>
      </c>
      <c r="E156" s="289" t="s">
        <v>3599</v>
      </c>
      <c r="F156" s="290" t="s">
        <v>3600</v>
      </c>
      <c r="G156" s="291" t="s">
        <v>3540</v>
      </c>
      <c r="H156" s="292">
        <v>5</v>
      </c>
      <c r="I156" s="293"/>
      <c r="J156" s="294">
        <f>ROUND(I156*H156,2)</f>
        <v>0</v>
      </c>
      <c r="K156" s="290" t="s">
        <v>1</v>
      </c>
      <c r="L156" s="295"/>
      <c r="M156" s="296" t="s">
        <v>1</v>
      </c>
      <c r="N156" s="297" t="s">
        <v>40</v>
      </c>
      <c r="O156" s="86"/>
      <c r="P156" s="240">
        <f>O156*H156</f>
        <v>0</v>
      </c>
      <c r="Q156" s="240">
        <v>0</v>
      </c>
      <c r="R156" s="240">
        <f>Q156*H156</f>
        <v>0</v>
      </c>
      <c r="S156" s="240">
        <v>0</v>
      </c>
      <c r="T156" s="241">
        <f>S156*H156</f>
        <v>0</v>
      </c>
      <c r="AR156" s="242" t="s">
        <v>616</v>
      </c>
      <c r="AT156" s="242" t="s">
        <v>223</v>
      </c>
      <c r="AU156" s="242" t="s">
        <v>82</v>
      </c>
      <c r="AY156" s="17" t="s">
        <v>165</v>
      </c>
      <c r="BE156" s="243">
        <f>IF(N156="základní",J156,0)</f>
        <v>0</v>
      </c>
      <c r="BF156" s="243">
        <f>IF(N156="snížená",J156,0)</f>
        <v>0</v>
      </c>
      <c r="BG156" s="243">
        <f>IF(N156="zákl. přenesená",J156,0)</f>
        <v>0</v>
      </c>
      <c r="BH156" s="243">
        <f>IF(N156="sníž. přenesená",J156,0)</f>
        <v>0</v>
      </c>
      <c r="BI156" s="243">
        <f>IF(N156="nulová",J156,0)</f>
        <v>0</v>
      </c>
      <c r="BJ156" s="17" t="s">
        <v>107</v>
      </c>
      <c r="BK156" s="243">
        <f>ROUND(I156*H156,2)</f>
        <v>0</v>
      </c>
      <c r="BL156" s="17" t="s">
        <v>315</v>
      </c>
      <c r="BM156" s="242" t="s">
        <v>3601</v>
      </c>
    </row>
    <row r="157" s="1" customFormat="1" ht="16.5" customHeight="1">
      <c r="B157" s="38"/>
      <c r="C157" s="231" t="s">
        <v>299</v>
      </c>
      <c r="D157" s="231" t="s">
        <v>168</v>
      </c>
      <c r="E157" s="232" t="s">
        <v>3602</v>
      </c>
      <c r="F157" s="233" t="s">
        <v>3603</v>
      </c>
      <c r="G157" s="234" t="s">
        <v>214</v>
      </c>
      <c r="H157" s="235">
        <v>6</v>
      </c>
      <c r="I157" s="236"/>
      <c r="J157" s="237">
        <f>ROUND(I157*H157,2)</f>
        <v>0</v>
      </c>
      <c r="K157" s="233" t="s">
        <v>1</v>
      </c>
      <c r="L157" s="43"/>
      <c r="M157" s="238" t="s">
        <v>1</v>
      </c>
      <c r="N157" s="239" t="s">
        <v>40</v>
      </c>
      <c r="O157" s="86"/>
      <c r="P157" s="240">
        <f>O157*H157</f>
        <v>0</v>
      </c>
      <c r="Q157" s="240">
        <v>0</v>
      </c>
      <c r="R157" s="240">
        <f>Q157*H157</f>
        <v>0</v>
      </c>
      <c r="S157" s="240">
        <v>0</v>
      </c>
      <c r="T157" s="241">
        <f>S157*H157</f>
        <v>0</v>
      </c>
      <c r="AR157" s="242" t="s">
        <v>315</v>
      </c>
      <c r="AT157" s="242" t="s">
        <v>168</v>
      </c>
      <c r="AU157" s="242" t="s">
        <v>82</v>
      </c>
      <c r="AY157" s="17" t="s">
        <v>165</v>
      </c>
      <c r="BE157" s="243">
        <f>IF(N157="základní",J157,0)</f>
        <v>0</v>
      </c>
      <c r="BF157" s="243">
        <f>IF(N157="snížená",J157,0)</f>
        <v>0</v>
      </c>
      <c r="BG157" s="243">
        <f>IF(N157="zákl. přenesená",J157,0)</f>
        <v>0</v>
      </c>
      <c r="BH157" s="243">
        <f>IF(N157="sníž. přenesená",J157,0)</f>
        <v>0</v>
      </c>
      <c r="BI157" s="243">
        <f>IF(N157="nulová",J157,0)</f>
        <v>0</v>
      </c>
      <c r="BJ157" s="17" t="s">
        <v>107</v>
      </c>
      <c r="BK157" s="243">
        <f>ROUND(I157*H157,2)</f>
        <v>0</v>
      </c>
      <c r="BL157" s="17" t="s">
        <v>315</v>
      </c>
      <c r="BM157" s="242" t="s">
        <v>3604</v>
      </c>
    </row>
    <row r="158" s="1" customFormat="1" ht="24" customHeight="1">
      <c r="B158" s="38"/>
      <c r="C158" s="288" t="s">
        <v>8</v>
      </c>
      <c r="D158" s="288" t="s">
        <v>223</v>
      </c>
      <c r="E158" s="289" t="s">
        <v>3605</v>
      </c>
      <c r="F158" s="290" t="s">
        <v>3606</v>
      </c>
      <c r="G158" s="291" t="s">
        <v>3540</v>
      </c>
      <c r="H158" s="292">
        <v>6</v>
      </c>
      <c r="I158" s="293"/>
      <c r="J158" s="294">
        <f>ROUND(I158*H158,2)</f>
        <v>0</v>
      </c>
      <c r="K158" s="290" t="s">
        <v>1</v>
      </c>
      <c r="L158" s="295"/>
      <c r="M158" s="296" t="s">
        <v>1</v>
      </c>
      <c r="N158" s="297" t="s">
        <v>40</v>
      </c>
      <c r="O158" s="86"/>
      <c r="P158" s="240">
        <f>O158*H158</f>
        <v>0</v>
      </c>
      <c r="Q158" s="240">
        <v>0</v>
      </c>
      <c r="R158" s="240">
        <f>Q158*H158</f>
        <v>0</v>
      </c>
      <c r="S158" s="240">
        <v>0</v>
      </c>
      <c r="T158" s="241">
        <f>S158*H158</f>
        <v>0</v>
      </c>
      <c r="AR158" s="242" t="s">
        <v>616</v>
      </c>
      <c r="AT158" s="242" t="s">
        <v>223</v>
      </c>
      <c r="AU158" s="242" t="s">
        <v>82</v>
      </c>
      <c r="AY158" s="17" t="s">
        <v>165</v>
      </c>
      <c r="BE158" s="243">
        <f>IF(N158="základní",J158,0)</f>
        <v>0</v>
      </c>
      <c r="BF158" s="243">
        <f>IF(N158="snížená",J158,0)</f>
        <v>0</v>
      </c>
      <c r="BG158" s="243">
        <f>IF(N158="zákl. přenesená",J158,0)</f>
        <v>0</v>
      </c>
      <c r="BH158" s="243">
        <f>IF(N158="sníž. přenesená",J158,0)</f>
        <v>0</v>
      </c>
      <c r="BI158" s="243">
        <f>IF(N158="nulová",J158,0)</f>
        <v>0</v>
      </c>
      <c r="BJ158" s="17" t="s">
        <v>107</v>
      </c>
      <c r="BK158" s="243">
        <f>ROUND(I158*H158,2)</f>
        <v>0</v>
      </c>
      <c r="BL158" s="17" t="s">
        <v>315</v>
      </c>
      <c r="BM158" s="242" t="s">
        <v>3607</v>
      </c>
    </row>
    <row r="159" s="11" customFormat="1" ht="25.92" customHeight="1">
      <c r="B159" s="215"/>
      <c r="C159" s="216"/>
      <c r="D159" s="217" t="s">
        <v>73</v>
      </c>
      <c r="E159" s="218" t="s">
        <v>3608</v>
      </c>
      <c r="F159" s="218" t="s">
        <v>3609</v>
      </c>
      <c r="G159" s="216"/>
      <c r="H159" s="216"/>
      <c r="I159" s="219"/>
      <c r="J159" s="220">
        <f>BK159</f>
        <v>0</v>
      </c>
      <c r="K159" s="216"/>
      <c r="L159" s="221"/>
      <c r="M159" s="222"/>
      <c r="N159" s="223"/>
      <c r="O159" s="223"/>
      <c r="P159" s="224">
        <f>SUM(P160:P162)</f>
        <v>0</v>
      </c>
      <c r="Q159" s="223"/>
      <c r="R159" s="224">
        <f>SUM(R160:R162)</f>
        <v>0</v>
      </c>
      <c r="S159" s="223"/>
      <c r="T159" s="225">
        <f>SUM(T160:T162)</f>
        <v>0</v>
      </c>
      <c r="AR159" s="226" t="s">
        <v>166</v>
      </c>
      <c r="AT159" s="227" t="s">
        <v>73</v>
      </c>
      <c r="AU159" s="227" t="s">
        <v>74</v>
      </c>
      <c r="AY159" s="226" t="s">
        <v>165</v>
      </c>
      <c r="BK159" s="228">
        <f>SUM(BK160:BK162)</f>
        <v>0</v>
      </c>
    </row>
    <row r="160" s="1" customFormat="1" ht="24" customHeight="1">
      <c r="B160" s="38"/>
      <c r="C160" s="231" t="s">
        <v>620</v>
      </c>
      <c r="D160" s="231" t="s">
        <v>168</v>
      </c>
      <c r="E160" s="232" t="s">
        <v>3610</v>
      </c>
      <c r="F160" s="233" t="s">
        <v>3611</v>
      </c>
      <c r="G160" s="234" t="s">
        <v>339</v>
      </c>
      <c r="H160" s="235">
        <v>140</v>
      </c>
      <c r="I160" s="236"/>
      <c r="J160" s="237">
        <f>ROUND(I160*H160,2)</f>
        <v>0</v>
      </c>
      <c r="K160" s="233" t="s">
        <v>1</v>
      </c>
      <c r="L160" s="43"/>
      <c r="M160" s="238" t="s">
        <v>1</v>
      </c>
      <c r="N160" s="239" t="s">
        <v>40</v>
      </c>
      <c r="O160" s="86"/>
      <c r="P160" s="240">
        <f>O160*H160</f>
        <v>0</v>
      </c>
      <c r="Q160" s="240">
        <v>0</v>
      </c>
      <c r="R160" s="240">
        <f>Q160*H160</f>
        <v>0</v>
      </c>
      <c r="S160" s="240">
        <v>0</v>
      </c>
      <c r="T160" s="241">
        <f>S160*H160</f>
        <v>0</v>
      </c>
      <c r="AR160" s="242" t="s">
        <v>82</v>
      </c>
      <c r="AT160" s="242" t="s">
        <v>168</v>
      </c>
      <c r="AU160" s="242" t="s">
        <v>82</v>
      </c>
      <c r="AY160" s="17" t="s">
        <v>165</v>
      </c>
      <c r="BE160" s="243">
        <f>IF(N160="základní",J160,0)</f>
        <v>0</v>
      </c>
      <c r="BF160" s="243">
        <f>IF(N160="snížená",J160,0)</f>
        <v>0</v>
      </c>
      <c r="BG160" s="243">
        <f>IF(N160="zákl. přenesená",J160,0)</f>
        <v>0</v>
      </c>
      <c r="BH160" s="243">
        <f>IF(N160="sníž. přenesená",J160,0)</f>
        <v>0</v>
      </c>
      <c r="BI160" s="243">
        <f>IF(N160="nulová",J160,0)</f>
        <v>0</v>
      </c>
      <c r="BJ160" s="17" t="s">
        <v>107</v>
      </c>
      <c r="BK160" s="243">
        <f>ROUND(I160*H160,2)</f>
        <v>0</v>
      </c>
      <c r="BL160" s="17" t="s">
        <v>82</v>
      </c>
      <c r="BM160" s="242" t="s">
        <v>3612</v>
      </c>
    </row>
    <row r="161" s="1" customFormat="1" ht="24" customHeight="1">
      <c r="B161" s="38"/>
      <c r="C161" s="231" t="s">
        <v>624</v>
      </c>
      <c r="D161" s="231" t="s">
        <v>168</v>
      </c>
      <c r="E161" s="232" t="s">
        <v>3613</v>
      </c>
      <c r="F161" s="233" t="s">
        <v>3614</v>
      </c>
      <c r="G161" s="234" t="s">
        <v>339</v>
      </c>
      <c r="H161" s="235">
        <v>140</v>
      </c>
      <c r="I161" s="236"/>
      <c r="J161" s="237">
        <f>ROUND(I161*H161,2)</f>
        <v>0</v>
      </c>
      <c r="K161" s="233" t="s">
        <v>1</v>
      </c>
      <c r="L161" s="43"/>
      <c r="M161" s="238" t="s">
        <v>1</v>
      </c>
      <c r="N161" s="239" t="s">
        <v>40</v>
      </c>
      <c r="O161" s="86"/>
      <c r="P161" s="240">
        <f>O161*H161</f>
        <v>0</v>
      </c>
      <c r="Q161" s="240">
        <v>0</v>
      </c>
      <c r="R161" s="240">
        <f>Q161*H161</f>
        <v>0</v>
      </c>
      <c r="S161" s="240">
        <v>0</v>
      </c>
      <c r="T161" s="241">
        <f>S161*H161</f>
        <v>0</v>
      </c>
      <c r="AR161" s="242" t="s">
        <v>82</v>
      </c>
      <c r="AT161" s="242" t="s">
        <v>168</v>
      </c>
      <c r="AU161" s="242" t="s">
        <v>82</v>
      </c>
      <c r="AY161" s="17" t="s">
        <v>165</v>
      </c>
      <c r="BE161" s="243">
        <f>IF(N161="základní",J161,0)</f>
        <v>0</v>
      </c>
      <c r="BF161" s="243">
        <f>IF(N161="snížená",J161,0)</f>
        <v>0</v>
      </c>
      <c r="BG161" s="243">
        <f>IF(N161="zákl. přenesená",J161,0)</f>
        <v>0</v>
      </c>
      <c r="BH161" s="243">
        <f>IF(N161="sníž. přenesená",J161,0)</f>
        <v>0</v>
      </c>
      <c r="BI161" s="243">
        <f>IF(N161="nulová",J161,0)</f>
        <v>0</v>
      </c>
      <c r="BJ161" s="17" t="s">
        <v>107</v>
      </c>
      <c r="BK161" s="243">
        <f>ROUND(I161*H161,2)</f>
        <v>0</v>
      </c>
      <c r="BL161" s="17" t="s">
        <v>82</v>
      </c>
      <c r="BM161" s="242" t="s">
        <v>3615</v>
      </c>
    </row>
    <row r="162" s="1" customFormat="1" ht="16.5" customHeight="1">
      <c r="B162" s="38"/>
      <c r="C162" s="231" t="s">
        <v>628</v>
      </c>
      <c r="D162" s="231" t="s">
        <v>168</v>
      </c>
      <c r="E162" s="232" t="s">
        <v>3616</v>
      </c>
      <c r="F162" s="233" t="s">
        <v>3617</v>
      </c>
      <c r="G162" s="234" t="s">
        <v>296</v>
      </c>
      <c r="H162" s="235">
        <v>49</v>
      </c>
      <c r="I162" s="236"/>
      <c r="J162" s="237">
        <f>ROUND(I162*H162,2)</f>
        <v>0</v>
      </c>
      <c r="K162" s="233" t="s">
        <v>1</v>
      </c>
      <c r="L162" s="43"/>
      <c r="M162" s="238" t="s">
        <v>1</v>
      </c>
      <c r="N162" s="239" t="s">
        <v>40</v>
      </c>
      <c r="O162" s="86"/>
      <c r="P162" s="240">
        <f>O162*H162</f>
        <v>0</v>
      </c>
      <c r="Q162" s="240">
        <v>0</v>
      </c>
      <c r="R162" s="240">
        <f>Q162*H162</f>
        <v>0</v>
      </c>
      <c r="S162" s="240">
        <v>0</v>
      </c>
      <c r="T162" s="241">
        <f>S162*H162</f>
        <v>0</v>
      </c>
      <c r="AR162" s="242" t="s">
        <v>82</v>
      </c>
      <c r="AT162" s="242" t="s">
        <v>168</v>
      </c>
      <c r="AU162" s="242" t="s">
        <v>82</v>
      </c>
      <c r="AY162" s="17" t="s">
        <v>165</v>
      </c>
      <c r="BE162" s="243">
        <f>IF(N162="základní",J162,0)</f>
        <v>0</v>
      </c>
      <c r="BF162" s="243">
        <f>IF(N162="snížená",J162,0)</f>
        <v>0</v>
      </c>
      <c r="BG162" s="243">
        <f>IF(N162="zákl. přenesená",J162,0)</f>
        <v>0</v>
      </c>
      <c r="BH162" s="243">
        <f>IF(N162="sníž. přenesená",J162,0)</f>
        <v>0</v>
      </c>
      <c r="BI162" s="243">
        <f>IF(N162="nulová",J162,0)</f>
        <v>0</v>
      </c>
      <c r="BJ162" s="17" t="s">
        <v>107</v>
      </c>
      <c r="BK162" s="243">
        <f>ROUND(I162*H162,2)</f>
        <v>0</v>
      </c>
      <c r="BL162" s="17" t="s">
        <v>82</v>
      </c>
      <c r="BM162" s="242" t="s">
        <v>3618</v>
      </c>
    </row>
    <row r="163" s="11" customFormat="1" ht="25.92" customHeight="1">
      <c r="B163" s="215"/>
      <c r="C163" s="216"/>
      <c r="D163" s="217" t="s">
        <v>73</v>
      </c>
      <c r="E163" s="218" t="s">
        <v>3619</v>
      </c>
      <c r="F163" s="218" t="s">
        <v>3620</v>
      </c>
      <c r="G163" s="216"/>
      <c r="H163" s="216"/>
      <c r="I163" s="219"/>
      <c r="J163" s="220">
        <f>BK163</f>
        <v>0</v>
      </c>
      <c r="K163" s="216"/>
      <c r="L163" s="221"/>
      <c r="M163" s="222"/>
      <c r="N163" s="223"/>
      <c r="O163" s="223"/>
      <c r="P163" s="224">
        <f>SUM(P164:P166)</f>
        <v>0</v>
      </c>
      <c r="Q163" s="223"/>
      <c r="R163" s="224">
        <f>SUM(R164:R166)</f>
        <v>0</v>
      </c>
      <c r="S163" s="223"/>
      <c r="T163" s="225">
        <f>SUM(T164:T166)</f>
        <v>0</v>
      </c>
      <c r="AR163" s="226" t="s">
        <v>166</v>
      </c>
      <c r="AT163" s="227" t="s">
        <v>73</v>
      </c>
      <c r="AU163" s="227" t="s">
        <v>74</v>
      </c>
      <c r="AY163" s="226" t="s">
        <v>165</v>
      </c>
      <c r="BK163" s="228">
        <f>SUM(BK164:BK166)</f>
        <v>0</v>
      </c>
    </row>
    <row r="164" s="1" customFormat="1" ht="24" customHeight="1">
      <c r="B164" s="38"/>
      <c r="C164" s="231" t="s">
        <v>632</v>
      </c>
      <c r="D164" s="231" t="s">
        <v>168</v>
      </c>
      <c r="E164" s="232" t="s">
        <v>3621</v>
      </c>
      <c r="F164" s="233" t="s">
        <v>3622</v>
      </c>
      <c r="G164" s="234" t="s">
        <v>3623</v>
      </c>
      <c r="H164" s="235">
        <v>6</v>
      </c>
      <c r="I164" s="236"/>
      <c r="J164" s="237">
        <f>ROUND(I164*H164,2)</f>
        <v>0</v>
      </c>
      <c r="K164" s="233" t="s">
        <v>1</v>
      </c>
      <c r="L164" s="43"/>
      <c r="M164" s="238" t="s">
        <v>1</v>
      </c>
      <c r="N164" s="239" t="s">
        <v>40</v>
      </c>
      <c r="O164" s="86"/>
      <c r="P164" s="240">
        <f>O164*H164</f>
        <v>0</v>
      </c>
      <c r="Q164" s="240">
        <v>0</v>
      </c>
      <c r="R164" s="240">
        <f>Q164*H164</f>
        <v>0</v>
      </c>
      <c r="S164" s="240">
        <v>0</v>
      </c>
      <c r="T164" s="241">
        <f>S164*H164</f>
        <v>0</v>
      </c>
      <c r="AR164" s="242" t="s">
        <v>82</v>
      </c>
      <c r="AT164" s="242" t="s">
        <v>168</v>
      </c>
      <c r="AU164" s="242" t="s">
        <v>82</v>
      </c>
      <c r="AY164" s="17" t="s">
        <v>165</v>
      </c>
      <c r="BE164" s="243">
        <f>IF(N164="základní",J164,0)</f>
        <v>0</v>
      </c>
      <c r="BF164" s="243">
        <f>IF(N164="snížená",J164,0)</f>
        <v>0</v>
      </c>
      <c r="BG164" s="243">
        <f>IF(N164="zákl. přenesená",J164,0)</f>
        <v>0</v>
      </c>
      <c r="BH164" s="243">
        <f>IF(N164="sníž. přenesená",J164,0)</f>
        <v>0</v>
      </c>
      <c r="BI164" s="243">
        <f>IF(N164="nulová",J164,0)</f>
        <v>0</v>
      </c>
      <c r="BJ164" s="17" t="s">
        <v>107</v>
      </c>
      <c r="BK164" s="243">
        <f>ROUND(I164*H164,2)</f>
        <v>0</v>
      </c>
      <c r="BL164" s="17" t="s">
        <v>82</v>
      </c>
      <c r="BM164" s="242" t="s">
        <v>3624</v>
      </c>
    </row>
    <row r="165" s="1" customFormat="1" ht="16.5" customHeight="1">
      <c r="B165" s="38"/>
      <c r="C165" s="231" t="s">
        <v>638</v>
      </c>
      <c r="D165" s="231" t="s">
        <v>168</v>
      </c>
      <c r="E165" s="232" t="s">
        <v>3625</v>
      </c>
      <c r="F165" s="233" t="s">
        <v>3626</v>
      </c>
      <c r="G165" s="234" t="s">
        <v>3627</v>
      </c>
      <c r="H165" s="235">
        <v>6</v>
      </c>
      <c r="I165" s="236"/>
      <c r="J165" s="237">
        <f>ROUND(I165*H165,2)</f>
        <v>0</v>
      </c>
      <c r="K165" s="233" t="s">
        <v>1</v>
      </c>
      <c r="L165" s="43"/>
      <c r="M165" s="238" t="s">
        <v>1</v>
      </c>
      <c r="N165" s="239" t="s">
        <v>40</v>
      </c>
      <c r="O165" s="86"/>
      <c r="P165" s="240">
        <f>O165*H165</f>
        <v>0</v>
      </c>
      <c r="Q165" s="240">
        <v>0</v>
      </c>
      <c r="R165" s="240">
        <f>Q165*H165</f>
        <v>0</v>
      </c>
      <c r="S165" s="240">
        <v>0</v>
      </c>
      <c r="T165" s="241">
        <f>S165*H165</f>
        <v>0</v>
      </c>
      <c r="AR165" s="242" t="s">
        <v>82</v>
      </c>
      <c r="AT165" s="242" t="s">
        <v>168</v>
      </c>
      <c r="AU165" s="242" t="s">
        <v>82</v>
      </c>
      <c r="AY165" s="17" t="s">
        <v>165</v>
      </c>
      <c r="BE165" s="243">
        <f>IF(N165="základní",J165,0)</f>
        <v>0</v>
      </c>
      <c r="BF165" s="243">
        <f>IF(N165="snížená",J165,0)</f>
        <v>0</v>
      </c>
      <c r="BG165" s="243">
        <f>IF(N165="zákl. přenesená",J165,0)</f>
        <v>0</v>
      </c>
      <c r="BH165" s="243">
        <f>IF(N165="sníž. přenesená",J165,0)</f>
        <v>0</v>
      </c>
      <c r="BI165" s="243">
        <f>IF(N165="nulová",J165,0)</f>
        <v>0</v>
      </c>
      <c r="BJ165" s="17" t="s">
        <v>107</v>
      </c>
      <c r="BK165" s="243">
        <f>ROUND(I165*H165,2)</f>
        <v>0</v>
      </c>
      <c r="BL165" s="17" t="s">
        <v>82</v>
      </c>
      <c r="BM165" s="242" t="s">
        <v>3628</v>
      </c>
    </row>
    <row r="166" s="1" customFormat="1" ht="16.5" customHeight="1">
      <c r="B166" s="38"/>
      <c r="C166" s="231" t="s">
        <v>642</v>
      </c>
      <c r="D166" s="231" t="s">
        <v>168</v>
      </c>
      <c r="E166" s="232" t="s">
        <v>3629</v>
      </c>
      <c r="F166" s="233" t="s">
        <v>3630</v>
      </c>
      <c r="G166" s="234" t="s">
        <v>214</v>
      </c>
      <c r="H166" s="235">
        <v>1</v>
      </c>
      <c r="I166" s="236"/>
      <c r="J166" s="237">
        <f>ROUND(I166*H166,2)</f>
        <v>0</v>
      </c>
      <c r="K166" s="233" t="s">
        <v>1</v>
      </c>
      <c r="L166" s="43"/>
      <c r="M166" s="302" t="s">
        <v>1</v>
      </c>
      <c r="N166" s="303" t="s">
        <v>40</v>
      </c>
      <c r="O166" s="304"/>
      <c r="P166" s="305">
        <f>O166*H166</f>
        <v>0</v>
      </c>
      <c r="Q166" s="305">
        <v>0</v>
      </c>
      <c r="R166" s="305">
        <f>Q166*H166</f>
        <v>0</v>
      </c>
      <c r="S166" s="305">
        <v>0</v>
      </c>
      <c r="T166" s="306">
        <f>S166*H166</f>
        <v>0</v>
      </c>
      <c r="AR166" s="242" t="s">
        <v>82</v>
      </c>
      <c r="AT166" s="242" t="s">
        <v>168</v>
      </c>
      <c r="AU166" s="242" t="s">
        <v>82</v>
      </c>
      <c r="AY166" s="17" t="s">
        <v>165</v>
      </c>
      <c r="BE166" s="243">
        <f>IF(N166="základní",J166,0)</f>
        <v>0</v>
      </c>
      <c r="BF166" s="243">
        <f>IF(N166="snížená",J166,0)</f>
        <v>0</v>
      </c>
      <c r="BG166" s="243">
        <f>IF(N166="zákl. přenesená",J166,0)</f>
        <v>0</v>
      </c>
      <c r="BH166" s="243">
        <f>IF(N166="sníž. přenesená",J166,0)</f>
        <v>0</v>
      </c>
      <c r="BI166" s="243">
        <f>IF(N166="nulová",J166,0)</f>
        <v>0</v>
      </c>
      <c r="BJ166" s="17" t="s">
        <v>107</v>
      </c>
      <c r="BK166" s="243">
        <f>ROUND(I166*H166,2)</f>
        <v>0</v>
      </c>
      <c r="BL166" s="17" t="s">
        <v>82</v>
      </c>
      <c r="BM166" s="242" t="s">
        <v>3631</v>
      </c>
    </row>
    <row r="167" s="1" customFormat="1" ht="6.96" customHeight="1">
      <c r="B167" s="61"/>
      <c r="C167" s="62"/>
      <c r="D167" s="62"/>
      <c r="E167" s="62"/>
      <c r="F167" s="62"/>
      <c r="G167" s="62"/>
      <c r="H167" s="62"/>
      <c r="I167" s="182"/>
      <c r="J167" s="62"/>
      <c r="K167" s="62"/>
      <c r="L167" s="43"/>
    </row>
  </sheetData>
  <sheetProtection sheet="1" autoFilter="0" formatColumns="0" formatRows="0" objects="1" scenarios="1" spinCount="100000" saltValue="1fo1xMQguBaGGmT/s78Jojw0gM3F36pNkNQv7WQro6KhNFWv0XsEGaCv0ohL2/eF9n0fCcvy6Fz+Z8u8rE8W0Q==" hashValue="P3TOCmKa+XQdhaEIvserrKPhxksYeFee9aDqhDrzMRjH195kWc69BNecSZ7KJQtUZGuOUCkp8/hOkRddevK3hA==" algorithmName="SHA-512" password="CC35"/>
  <autoFilter ref="C123:K166"/>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DESKTOP-LR3EJNP\Sváťa</dc:creator>
  <cp:lastModifiedBy>DESKTOP-LR3EJNP\Sváťa</cp:lastModifiedBy>
  <dcterms:created xsi:type="dcterms:W3CDTF">2019-11-19T19:01:59Z</dcterms:created>
  <dcterms:modified xsi:type="dcterms:W3CDTF">2019-11-19T19:02:22Z</dcterms:modified>
</cp:coreProperties>
</file>